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Prepodovatel239\Desktop\Рабочие документы\Сессия\Сессии старые\"/>
    </mc:Choice>
  </mc:AlternateContent>
  <bookViews>
    <workbookView xWindow="180" yWindow="45" windowWidth="9990" windowHeight="11685" tabRatio="824" firstSheet="10" activeTab="10"/>
  </bookViews>
  <sheets>
    <sheet name="2631" sheetId="152" r:id="rId1"/>
    <sheet name="2632" sheetId="153" r:id="rId2"/>
    <sheet name="2633" sheetId="154" r:id="rId3"/>
    <sheet name="2634" sheetId="155" r:id="rId4"/>
    <sheet name="2651" sheetId="139" r:id="rId5"/>
    <sheet name="2641" sheetId="141" r:id="rId6"/>
    <sheet name="2642" sheetId="140" r:id="rId7"/>
    <sheet name="2531" sheetId="144" r:id="rId8"/>
    <sheet name="2532" sheetId="145" r:id="rId9"/>
    <sheet name="2533" sheetId="146" r:id="rId10"/>
    <sheet name="2534" sheetId="147" r:id="rId11"/>
    <sheet name="2551" sheetId="148" r:id="rId12"/>
    <sheet name="2541" sheetId="149" r:id="rId13"/>
    <sheet name="2542" sheetId="150" r:id="rId14"/>
    <sheet name="2543" sheetId="151" r:id="rId15"/>
    <sheet name="2431" sheetId="130" r:id="rId16"/>
    <sheet name="2432" sheetId="131" r:id="rId17"/>
    <sheet name="2433" sheetId="132" r:id="rId18"/>
    <sheet name="2434" sheetId="133" r:id="rId19"/>
    <sheet name="2435" sheetId="134" r:id="rId20"/>
    <sheet name="2441" sheetId="135" r:id="rId21"/>
    <sheet name="2442" sheetId="136" r:id="rId22"/>
    <sheet name="2443" sheetId="137" r:id="rId23"/>
    <sheet name="2451" sheetId="138" r:id="rId24"/>
    <sheet name="2331" sheetId="90" r:id="rId25"/>
    <sheet name="2332" sheetId="125" r:id="rId26"/>
    <sheet name="2334" sheetId="126" r:id="rId27"/>
    <sheet name="2351" sheetId="67" r:id="rId28"/>
    <sheet name="2341" sheetId="89" r:id="rId29"/>
    <sheet name="2342" sheetId="127" r:id="rId30"/>
    <sheet name="2343" sheetId="128" r:id="rId31"/>
    <sheet name="2344" sheetId="129" r:id="rId32"/>
    <sheet name="сводн." sheetId="37" r:id="rId33"/>
    <sheet name="рейтинг групп" sheetId="95" r:id="rId34"/>
    <sheet name="рейтинг курс" sheetId="93" r:id="rId35"/>
    <sheet name="рейтинг фак" sheetId="94" r:id="rId36"/>
  </sheets>
  <definedNames>
    <definedName name="_xlnm.Print_Area" localSheetId="24">'2331'!$A$1:$AD$46</definedName>
    <definedName name="_xlnm.Print_Area" localSheetId="25">'2332'!$A$1:$AM$46</definedName>
    <definedName name="_xlnm.Print_Area" localSheetId="26">'2334'!$A$1:$AD$46</definedName>
    <definedName name="_xlnm.Print_Area" localSheetId="28">'2341'!$A$1:$AW$45</definedName>
    <definedName name="_xlnm.Print_Area" localSheetId="29">'2342'!$A$1:$AT$45</definedName>
    <definedName name="_xlnm.Print_Area" localSheetId="30">'2343'!$A$1:$AV$45</definedName>
    <definedName name="_xlnm.Print_Area" localSheetId="31">'2344'!$A$1:$AW$45</definedName>
    <definedName name="_xlnm.Print_Area" localSheetId="27">'2351'!$A$1:$AD$48</definedName>
    <definedName name="_xlnm.Print_Area" localSheetId="15">'2431'!$A$1:$AP$45</definedName>
    <definedName name="_xlnm.Print_Area" localSheetId="16">'2432'!$A$1:$BE$45</definedName>
    <definedName name="_xlnm.Print_Area" localSheetId="17">'2433'!$A$1:$AS$45</definedName>
    <definedName name="_xlnm.Print_Area" localSheetId="18">'2434'!$A$1:$AR$45</definedName>
    <definedName name="_xlnm.Print_Area" localSheetId="19">'2435'!$A$1:$AD$45</definedName>
    <definedName name="_xlnm.Print_Area" localSheetId="20">'2441'!$A$1:$AV$45</definedName>
    <definedName name="_xlnm.Print_Area" localSheetId="21">'2442'!$A$1:$AW$45</definedName>
    <definedName name="_xlnm.Print_Area" localSheetId="22">'2443'!$A$1:$AR$45</definedName>
    <definedName name="_xlnm.Print_Area" localSheetId="23">'2451'!$A$1:$AW$45</definedName>
    <definedName name="_xlnm.Print_Area" localSheetId="7">'2531'!$A$1:$AU$46</definedName>
    <definedName name="_xlnm.Print_Area" localSheetId="8">'2532'!$A$1:$AG$46</definedName>
    <definedName name="_xlnm.Print_Area" localSheetId="9">'2533'!$A$1:$AW$46</definedName>
    <definedName name="_xlnm.Print_Area" localSheetId="10">'2534'!$A$1:$AW$46</definedName>
    <definedName name="_xlnm.Print_Area" localSheetId="12">'2541'!$A$1:$AW$45</definedName>
    <definedName name="_xlnm.Print_Area" localSheetId="13">'2542'!$A$1:$AO$45</definedName>
    <definedName name="_xlnm.Print_Area" localSheetId="14">'2543'!$A$1:$AQ$45</definedName>
    <definedName name="_xlnm.Print_Area" localSheetId="11">'2551'!$A$1:$AD$45</definedName>
    <definedName name="_xlnm.Print_Area" localSheetId="0">'2631'!$A$1:$CG$45</definedName>
    <definedName name="_xlnm.Print_Area" localSheetId="1">'2632'!$A$1:$CK$45</definedName>
    <definedName name="_xlnm.Print_Area" localSheetId="2">'2633'!$A$1:$CL$45</definedName>
    <definedName name="_xlnm.Print_Area" localSheetId="3">'2634'!$A$1:$CC$45</definedName>
    <definedName name="_xlnm.Print_Area" localSheetId="5">'2641'!$A$1:$AM$45</definedName>
    <definedName name="_xlnm.Print_Area" localSheetId="6">'2642'!$A$1:$AP$45</definedName>
    <definedName name="_xlnm.Print_Area" localSheetId="4">'2651'!$A$1:$AW$45</definedName>
    <definedName name="_xlnm.Print_Area" localSheetId="35">'рейтинг фак'!$A$1:$D$506</definedName>
    <definedName name="_xlnm.Print_Area" localSheetId="32">сводн.!$A$1:$U$43</definedName>
  </definedNames>
  <calcPr calcId="152511"/>
</workbook>
</file>

<file path=xl/calcChain.xml><?xml version="1.0" encoding="utf-8"?>
<calcChain xmlns="http://schemas.openxmlformats.org/spreadsheetml/2006/main">
  <c r="AG7" i="141" l="1"/>
  <c r="AH7" i="141"/>
  <c r="AI7" i="141"/>
  <c r="AJ7" i="141"/>
  <c r="AK7" i="141"/>
  <c r="AL7" i="141"/>
  <c r="AM7" i="141"/>
  <c r="AN7" i="141"/>
  <c r="AO7" i="141"/>
  <c r="AP7" i="141"/>
  <c r="AQ7" i="141"/>
  <c r="AR7" i="141"/>
  <c r="AS7" i="141"/>
  <c r="AT7" i="141"/>
  <c r="AU7" i="141"/>
  <c r="AV7" i="141"/>
  <c r="AG8" i="141"/>
  <c r="AH8" i="141"/>
  <c r="AI8" i="141"/>
  <c r="AJ8" i="141"/>
  <c r="AK8" i="141"/>
  <c r="AL8" i="141"/>
  <c r="AM8" i="141"/>
  <c r="AN8" i="141"/>
  <c r="AO8" i="141"/>
  <c r="AP8" i="141"/>
  <c r="AQ8" i="141"/>
  <c r="AR8" i="141"/>
  <c r="AS8" i="141"/>
  <c r="AT8" i="141"/>
  <c r="AU8" i="141"/>
  <c r="AV8" i="141"/>
  <c r="AG9" i="141"/>
  <c r="AH9" i="141"/>
  <c r="AI9" i="141"/>
  <c r="AJ9" i="141"/>
  <c r="AK9" i="141"/>
  <c r="AL9" i="141"/>
  <c r="AM9" i="141"/>
  <c r="AN9" i="141"/>
  <c r="AO9" i="141"/>
  <c r="AP9" i="141"/>
  <c r="AQ9" i="141"/>
  <c r="AR9" i="141"/>
  <c r="AS9" i="141"/>
  <c r="AT9" i="141"/>
  <c r="AU9" i="141"/>
  <c r="AV9" i="141"/>
  <c r="AG10" i="141"/>
  <c r="AH10" i="141"/>
  <c r="AI10" i="141"/>
  <c r="AJ10" i="141"/>
  <c r="AK10" i="141"/>
  <c r="AL10" i="141"/>
  <c r="AM10" i="141"/>
  <c r="AN10" i="141"/>
  <c r="AO10" i="141"/>
  <c r="AP10" i="141"/>
  <c r="AQ10" i="141"/>
  <c r="AR10" i="141"/>
  <c r="AS10" i="141"/>
  <c r="AT10" i="141"/>
  <c r="AU10" i="141"/>
  <c r="AV10" i="141"/>
  <c r="AG11" i="141"/>
  <c r="AH11" i="141"/>
  <c r="AI11" i="141"/>
  <c r="AJ11" i="141"/>
  <c r="AK11" i="141"/>
  <c r="AL11" i="141"/>
  <c r="AM11" i="141"/>
  <c r="AN11" i="141"/>
  <c r="AO11" i="141"/>
  <c r="AP11" i="141"/>
  <c r="AQ11" i="141"/>
  <c r="AR11" i="141"/>
  <c r="AS11" i="141"/>
  <c r="AT11" i="141"/>
  <c r="AU11" i="141"/>
  <c r="AV11" i="141"/>
  <c r="AG12" i="141"/>
  <c r="AH12" i="141"/>
  <c r="AI12" i="141"/>
  <c r="AJ12" i="141"/>
  <c r="AK12" i="141"/>
  <c r="AL12" i="141"/>
  <c r="AM12" i="141"/>
  <c r="AN12" i="141"/>
  <c r="AO12" i="141"/>
  <c r="AP12" i="141"/>
  <c r="AQ12" i="141"/>
  <c r="AR12" i="141"/>
  <c r="AS12" i="141"/>
  <c r="AT12" i="141"/>
  <c r="AU12" i="141"/>
  <c r="AV12" i="141"/>
  <c r="AG13" i="141"/>
  <c r="AH13" i="141"/>
  <c r="AI13" i="141"/>
  <c r="AJ13" i="141"/>
  <c r="AK13" i="141"/>
  <c r="AL13" i="141"/>
  <c r="AM13" i="141"/>
  <c r="AN13" i="141"/>
  <c r="AO13" i="141"/>
  <c r="AP13" i="141"/>
  <c r="AQ13" i="141"/>
  <c r="AR13" i="141"/>
  <c r="AS13" i="141"/>
  <c r="AT13" i="141"/>
  <c r="AU13" i="141"/>
  <c r="AV13" i="141"/>
  <c r="AG14" i="141"/>
  <c r="AH14" i="141"/>
  <c r="AI14" i="141"/>
  <c r="AJ14" i="141"/>
  <c r="AK14" i="141"/>
  <c r="AL14" i="141"/>
  <c r="AM14" i="141"/>
  <c r="AN14" i="141"/>
  <c r="AO14" i="141"/>
  <c r="AP14" i="141"/>
  <c r="AQ14" i="141"/>
  <c r="AR14" i="141"/>
  <c r="AS14" i="141"/>
  <c r="AT14" i="141"/>
  <c r="AU14" i="141"/>
  <c r="AV14" i="141"/>
  <c r="AG15" i="141"/>
  <c r="AH15" i="141"/>
  <c r="AI15" i="141"/>
  <c r="AJ15" i="141"/>
  <c r="AK15" i="141"/>
  <c r="AL15" i="141"/>
  <c r="AM15" i="141"/>
  <c r="AN15" i="141"/>
  <c r="AO15" i="141"/>
  <c r="AP15" i="141"/>
  <c r="AQ15" i="141"/>
  <c r="AR15" i="141"/>
  <c r="AS15" i="141"/>
  <c r="AT15" i="141"/>
  <c r="AU15" i="141"/>
  <c r="AV15" i="141"/>
  <c r="AG16" i="141"/>
  <c r="AH16" i="141"/>
  <c r="AI16" i="141"/>
  <c r="AJ16" i="141"/>
  <c r="AK16" i="141"/>
  <c r="AL16" i="141"/>
  <c r="AM16" i="141"/>
  <c r="AN16" i="141"/>
  <c r="AO16" i="141"/>
  <c r="AP16" i="141"/>
  <c r="AQ16" i="141"/>
  <c r="AR16" i="141"/>
  <c r="AS16" i="141"/>
  <c r="AT16" i="141"/>
  <c r="AU16" i="141"/>
  <c r="AV16" i="141"/>
  <c r="AG17" i="141"/>
  <c r="AH17" i="141"/>
  <c r="AI17" i="141"/>
  <c r="AJ17" i="141"/>
  <c r="AK17" i="141"/>
  <c r="AL17" i="141"/>
  <c r="AM17" i="141"/>
  <c r="AN17" i="141"/>
  <c r="AO17" i="141"/>
  <c r="AP17" i="141"/>
  <c r="AQ17" i="141"/>
  <c r="AR17" i="141"/>
  <c r="AS17" i="141"/>
  <c r="AT17" i="141"/>
  <c r="AU17" i="141"/>
  <c r="AV17" i="141"/>
  <c r="AG18" i="141"/>
  <c r="AH18" i="141"/>
  <c r="AI18" i="141"/>
  <c r="AJ18" i="141"/>
  <c r="AK18" i="141"/>
  <c r="AL18" i="141"/>
  <c r="AM18" i="141"/>
  <c r="AN18" i="141"/>
  <c r="AO18" i="141"/>
  <c r="AP18" i="141"/>
  <c r="AQ18" i="141"/>
  <c r="AR18" i="141"/>
  <c r="AS18" i="141"/>
  <c r="AT18" i="141"/>
  <c r="AU18" i="141"/>
  <c r="AV18" i="141"/>
  <c r="AG19" i="141"/>
  <c r="AH19" i="141"/>
  <c r="AI19" i="141"/>
  <c r="AJ19" i="141"/>
  <c r="AK19" i="141"/>
  <c r="AL19" i="141"/>
  <c r="AM19" i="141"/>
  <c r="AN19" i="141"/>
  <c r="AO19" i="141"/>
  <c r="AP19" i="141"/>
  <c r="AQ19" i="141"/>
  <c r="AR19" i="141"/>
  <c r="AS19" i="141"/>
  <c r="AT19" i="141"/>
  <c r="AU19" i="141"/>
  <c r="AV19" i="141"/>
  <c r="AG20" i="141"/>
  <c r="AH20" i="141"/>
  <c r="AI20" i="141"/>
  <c r="AJ20" i="141"/>
  <c r="AK20" i="141"/>
  <c r="AL20" i="141"/>
  <c r="AM20" i="141"/>
  <c r="AN20" i="141"/>
  <c r="AO20" i="141"/>
  <c r="AP20" i="141"/>
  <c r="AQ20" i="141"/>
  <c r="AR20" i="141"/>
  <c r="AS20" i="141"/>
  <c r="AT20" i="141"/>
  <c r="AU20" i="141"/>
  <c r="AV20" i="141"/>
  <c r="AG21" i="141"/>
  <c r="AH21" i="141"/>
  <c r="AI21" i="141"/>
  <c r="AJ21" i="141"/>
  <c r="AK21" i="141"/>
  <c r="AL21" i="141"/>
  <c r="AM21" i="141"/>
  <c r="AN21" i="141"/>
  <c r="AO21" i="141"/>
  <c r="AP21" i="141"/>
  <c r="AQ21" i="141"/>
  <c r="AR21" i="141"/>
  <c r="AS21" i="141"/>
  <c r="AT21" i="141"/>
  <c r="AU21" i="141"/>
  <c r="AV21" i="141"/>
  <c r="AG22" i="141"/>
  <c r="AH22" i="141"/>
  <c r="AI22" i="141"/>
  <c r="AJ22" i="141"/>
  <c r="AK22" i="141"/>
  <c r="AL22" i="141"/>
  <c r="AM22" i="141"/>
  <c r="AN22" i="141"/>
  <c r="AO22" i="141"/>
  <c r="AP22" i="141"/>
  <c r="AQ22" i="141"/>
  <c r="AR22" i="141"/>
  <c r="AS22" i="141"/>
  <c r="AT22" i="141"/>
  <c r="AU22" i="141"/>
  <c r="AV22" i="141"/>
  <c r="AG23" i="141"/>
  <c r="AH23" i="141"/>
  <c r="AI23" i="141"/>
  <c r="AJ23" i="141"/>
  <c r="AK23" i="141"/>
  <c r="AL23" i="141"/>
  <c r="AM23" i="141"/>
  <c r="AN23" i="141"/>
  <c r="AO23" i="141"/>
  <c r="AP23" i="141"/>
  <c r="AQ23" i="141"/>
  <c r="AR23" i="141"/>
  <c r="AS23" i="141"/>
  <c r="AT23" i="141"/>
  <c r="AU23" i="141"/>
  <c r="AV23" i="141"/>
  <c r="AG24" i="141"/>
  <c r="AH24" i="141"/>
  <c r="AI24" i="141"/>
  <c r="AJ24" i="141"/>
  <c r="AK24" i="141"/>
  <c r="AL24" i="141"/>
  <c r="AM24" i="141"/>
  <c r="AN24" i="141"/>
  <c r="AO24" i="141"/>
  <c r="AP24" i="141"/>
  <c r="AQ24" i="141"/>
  <c r="AR24" i="141"/>
  <c r="AS24" i="141"/>
  <c r="AT24" i="141"/>
  <c r="AU24" i="141"/>
  <c r="AV24" i="141"/>
  <c r="AG25" i="141"/>
  <c r="AH25" i="141"/>
  <c r="AI25" i="141"/>
  <c r="AJ25" i="141"/>
  <c r="AK25" i="141"/>
  <c r="AL25" i="141"/>
  <c r="AM25" i="141"/>
  <c r="AN25" i="141"/>
  <c r="AO25" i="141"/>
  <c r="AP25" i="141"/>
  <c r="AQ25" i="141"/>
  <c r="AR25" i="141"/>
  <c r="AS25" i="141"/>
  <c r="AT25" i="141"/>
  <c r="AU25" i="141"/>
  <c r="AV25" i="141"/>
  <c r="AG26" i="141"/>
  <c r="AH26" i="141"/>
  <c r="AI26" i="141"/>
  <c r="AJ26" i="141"/>
  <c r="AK26" i="141"/>
  <c r="AL26" i="141"/>
  <c r="AM26" i="141"/>
  <c r="AN26" i="141"/>
  <c r="AO26" i="141"/>
  <c r="AP26" i="141"/>
  <c r="AQ26" i="141"/>
  <c r="AR26" i="141"/>
  <c r="AS26" i="141"/>
  <c r="AT26" i="141"/>
  <c r="AU26" i="141"/>
  <c r="AV26" i="141"/>
  <c r="AG27" i="141"/>
  <c r="AH27" i="141"/>
  <c r="AI27" i="141"/>
  <c r="AJ27" i="141"/>
  <c r="AK27" i="141"/>
  <c r="AL27" i="141"/>
  <c r="AM27" i="141"/>
  <c r="AN27" i="141"/>
  <c r="AO27" i="141"/>
  <c r="AP27" i="141"/>
  <c r="AQ27" i="141"/>
  <c r="AR27" i="141"/>
  <c r="AS27" i="141"/>
  <c r="AT27" i="141"/>
  <c r="AU27" i="141"/>
  <c r="AV27" i="141"/>
  <c r="AG28" i="141"/>
  <c r="AH28" i="141"/>
  <c r="AI28" i="141"/>
  <c r="AJ28" i="141"/>
  <c r="AK28" i="141"/>
  <c r="AL28" i="141"/>
  <c r="AM28" i="141"/>
  <c r="AN28" i="141"/>
  <c r="AO28" i="141"/>
  <c r="AP28" i="141"/>
  <c r="AQ28" i="141"/>
  <c r="AR28" i="141"/>
  <c r="AS28" i="141"/>
  <c r="AT28" i="141"/>
  <c r="AU28" i="141"/>
  <c r="AV28" i="141"/>
  <c r="AG29" i="141"/>
  <c r="AH29" i="141"/>
  <c r="AI29" i="141"/>
  <c r="AJ29" i="141"/>
  <c r="AK29" i="141"/>
  <c r="AL29" i="141"/>
  <c r="AM29" i="141"/>
  <c r="AN29" i="141"/>
  <c r="AO29" i="141"/>
  <c r="AP29" i="141"/>
  <c r="AQ29" i="141"/>
  <c r="AR29" i="141"/>
  <c r="AS29" i="141"/>
  <c r="AT29" i="141"/>
  <c r="AU29" i="141"/>
  <c r="AV29" i="141"/>
  <c r="AG30" i="141"/>
  <c r="AH30" i="141"/>
  <c r="AI30" i="141"/>
  <c r="AJ30" i="141"/>
  <c r="AK30" i="141"/>
  <c r="AL30" i="141"/>
  <c r="AM30" i="141"/>
  <c r="AN30" i="141"/>
  <c r="AO30" i="141"/>
  <c r="AP30" i="141"/>
  <c r="AQ30" i="141"/>
  <c r="AR30" i="141"/>
  <c r="AS30" i="141"/>
  <c r="AT30" i="141"/>
  <c r="AU30" i="141"/>
  <c r="AV30" i="141"/>
  <c r="AG31" i="141"/>
  <c r="AH31" i="141"/>
  <c r="AI31" i="141"/>
  <c r="AJ31" i="141"/>
  <c r="AK31" i="141"/>
  <c r="AL31" i="141"/>
  <c r="AM31" i="141"/>
  <c r="AN31" i="141"/>
  <c r="AO31" i="141"/>
  <c r="AP31" i="141"/>
  <c r="AQ31" i="141"/>
  <c r="AR31" i="141"/>
  <c r="AS31" i="141"/>
  <c r="AT31" i="141"/>
  <c r="AU31" i="141"/>
  <c r="AV31" i="141"/>
  <c r="AG32" i="141"/>
  <c r="AH32" i="141"/>
  <c r="AI32" i="141"/>
  <c r="AJ32" i="141"/>
  <c r="AK32" i="141"/>
  <c r="AL32" i="141"/>
  <c r="AM32" i="141"/>
  <c r="AN32" i="141"/>
  <c r="AO32" i="141"/>
  <c r="AP32" i="141"/>
  <c r="AQ32" i="141"/>
  <c r="AR32" i="141"/>
  <c r="AS32" i="141"/>
  <c r="AT32" i="141"/>
  <c r="AU32" i="141"/>
  <c r="AV32" i="141"/>
  <c r="AG33" i="141"/>
  <c r="AH33" i="141"/>
  <c r="AI33" i="141"/>
  <c r="AJ33" i="141"/>
  <c r="AK33" i="141"/>
  <c r="AL33" i="141"/>
  <c r="AM33" i="141"/>
  <c r="AN33" i="141"/>
  <c r="AO33" i="141"/>
  <c r="AP33" i="141"/>
  <c r="AQ33" i="141"/>
  <c r="AR33" i="141"/>
  <c r="AS33" i="141"/>
  <c r="AT33" i="141"/>
  <c r="AU33" i="141"/>
  <c r="AV33" i="141"/>
  <c r="AG34" i="141"/>
  <c r="AH34" i="141"/>
  <c r="AI34" i="141"/>
  <c r="AJ34" i="141"/>
  <c r="AK34" i="141"/>
  <c r="AL34" i="141"/>
  <c r="AM34" i="141"/>
  <c r="AN34" i="141"/>
  <c r="AO34" i="141"/>
  <c r="AP34" i="141"/>
  <c r="AQ34" i="141"/>
  <c r="AR34" i="141"/>
  <c r="AS34" i="141"/>
  <c r="AT34" i="141"/>
  <c r="AU34" i="141"/>
  <c r="AV34" i="141"/>
  <c r="AG35" i="141"/>
  <c r="AH35" i="141"/>
  <c r="AI35" i="141"/>
  <c r="AJ35" i="141"/>
  <c r="AK35" i="141"/>
  <c r="AL35" i="141"/>
  <c r="AM35" i="141"/>
  <c r="AN35" i="141"/>
  <c r="AO35" i="141"/>
  <c r="AP35" i="141"/>
  <c r="AQ35" i="141"/>
  <c r="AR35" i="141"/>
  <c r="AS35" i="141"/>
  <c r="AT35" i="141"/>
  <c r="AU35" i="141"/>
  <c r="AV35" i="141"/>
  <c r="AG36" i="141"/>
  <c r="AH36" i="141"/>
  <c r="AI36" i="141"/>
  <c r="AJ36" i="141"/>
  <c r="AK36" i="141"/>
  <c r="AL36" i="141"/>
  <c r="AM36" i="141"/>
  <c r="AN36" i="141"/>
  <c r="AO36" i="141"/>
  <c r="AP36" i="141"/>
  <c r="AQ36" i="141"/>
  <c r="AR36" i="141"/>
  <c r="AS36" i="141"/>
  <c r="AT36" i="141"/>
  <c r="AU36" i="141"/>
  <c r="AV36" i="141"/>
  <c r="AG37" i="141"/>
  <c r="AH37" i="141"/>
  <c r="AW37" i="141" s="1"/>
  <c r="AI37" i="141"/>
  <c r="AJ37" i="141"/>
  <c r="AK37" i="141"/>
  <c r="AL37" i="141"/>
  <c r="AM37" i="141"/>
  <c r="AN37" i="141"/>
  <c r="AO37" i="141"/>
  <c r="AP37" i="141"/>
  <c r="AQ37" i="141"/>
  <c r="AR37" i="141"/>
  <c r="AS37" i="141"/>
  <c r="AT37" i="141"/>
  <c r="AU37" i="141"/>
  <c r="AV37" i="141"/>
  <c r="AW34" i="141" l="1"/>
  <c r="AW19" i="141"/>
  <c r="AW15" i="141"/>
  <c r="AW22" i="141"/>
  <c r="AW30" i="141"/>
  <c r="AW26" i="141"/>
  <c r="AW35" i="141"/>
  <c r="AW21" i="141"/>
  <c r="AW14" i="141"/>
  <c r="AW10" i="141"/>
  <c r="AW36" i="141"/>
  <c r="AW32" i="141"/>
  <c r="AW31" i="141"/>
  <c r="AW27" i="141"/>
  <c r="AW18" i="141"/>
  <c r="AW12" i="141"/>
  <c r="AW7" i="141"/>
  <c r="AW11" i="141"/>
  <c r="AW23" i="141"/>
  <c r="AW8" i="141"/>
  <c r="AW29" i="141"/>
  <c r="AW24" i="141"/>
  <c r="AW9" i="141"/>
  <c r="AW25" i="141"/>
  <c r="AW33" i="141"/>
  <c r="AW28" i="141"/>
  <c r="AW20" i="141"/>
  <c r="AW17" i="141"/>
  <c r="AW16" i="141"/>
  <c r="AW13" i="141"/>
  <c r="E37" i="138"/>
  <c r="E37" i="141" l="1"/>
  <c r="B12" i="37" s="1"/>
  <c r="E37" i="140" l="1"/>
  <c r="B13" i="37" s="1"/>
  <c r="E37" i="139" l="1"/>
  <c r="B11" i="37" s="1"/>
  <c r="E37" i="155"/>
  <c r="B10" i="37" s="1"/>
  <c r="E37" i="154"/>
  <c r="B9" i="37" s="1"/>
  <c r="E37" i="153"/>
  <c r="B8" i="37" s="1"/>
  <c r="E37" i="152"/>
  <c r="B7" i="37" s="1"/>
  <c r="B14" i="37" l="1"/>
  <c r="E38" i="144"/>
  <c r="AG13" i="132" l="1"/>
  <c r="AH13" i="132"/>
  <c r="AI13" i="132"/>
  <c r="AJ13" i="132"/>
  <c r="AK13" i="132"/>
  <c r="AL13" i="132"/>
  <c r="AM13" i="132"/>
  <c r="AN13" i="132"/>
  <c r="AO13" i="132"/>
  <c r="AP13" i="132"/>
  <c r="AQ13" i="132"/>
  <c r="AR13" i="132"/>
  <c r="AS13" i="132"/>
  <c r="AT13" i="132"/>
  <c r="AU13" i="132"/>
  <c r="AV13" i="132"/>
  <c r="AG14" i="132"/>
  <c r="AH14" i="132"/>
  <c r="AI14" i="132"/>
  <c r="AJ14" i="132"/>
  <c r="AK14" i="132"/>
  <c r="AL14" i="132"/>
  <c r="AM14" i="132"/>
  <c r="AN14" i="132"/>
  <c r="AO14" i="132"/>
  <c r="AP14" i="132"/>
  <c r="AQ14" i="132"/>
  <c r="AR14" i="132"/>
  <c r="AS14" i="132"/>
  <c r="AT14" i="132"/>
  <c r="AU14" i="132"/>
  <c r="AV14" i="132"/>
  <c r="AG15" i="132"/>
  <c r="AH15" i="132"/>
  <c r="AI15" i="132"/>
  <c r="AJ15" i="132"/>
  <c r="AK15" i="132"/>
  <c r="AL15" i="132"/>
  <c r="AM15" i="132"/>
  <c r="AN15" i="132"/>
  <c r="AO15" i="132"/>
  <c r="AP15" i="132"/>
  <c r="AQ15" i="132"/>
  <c r="AR15" i="132"/>
  <c r="AS15" i="132"/>
  <c r="AT15" i="132"/>
  <c r="AU15" i="132"/>
  <c r="AV15" i="132"/>
  <c r="AG16" i="132"/>
  <c r="AH16" i="132"/>
  <c r="AI16" i="132"/>
  <c r="AJ16" i="132"/>
  <c r="AK16" i="132"/>
  <c r="AL16" i="132"/>
  <c r="AM16" i="132"/>
  <c r="AN16" i="132"/>
  <c r="AO16" i="132"/>
  <c r="AP16" i="132"/>
  <c r="AQ16" i="132"/>
  <c r="AR16" i="132"/>
  <c r="AS16" i="132"/>
  <c r="AT16" i="132"/>
  <c r="AU16" i="132"/>
  <c r="AV16" i="132"/>
  <c r="AG17" i="132"/>
  <c r="AH17" i="132"/>
  <c r="AI17" i="132"/>
  <c r="AJ17" i="132"/>
  <c r="AK17" i="132"/>
  <c r="AL17" i="132"/>
  <c r="AM17" i="132"/>
  <c r="AN17" i="132"/>
  <c r="AO17" i="132"/>
  <c r="AP17" i="132"/>
  <c r="AQ17" i="132"/>
  <c r="AR17" i="132"/>
  <c r="AS17" i="132"/>
  <c r="AT17" i="132"/>
  <c r="AU17" i="132"/>
  <c r="AV17" i="132"/>
  <c r="AG18" i="132"/>
  <c r="AH18" i="132"/>
  <c r="AI18" i="132"/>
  <c r="AJ18" i="132"/>
  <c r="AK18" i="132"/>
  <c r="AL18" i="132"/>
  <c r="AM18" i="132"/>
  <c r="AN18" i="132"/>
  <c r="AO18" i="132"/>
  <c r="AP18" i="132"/>
  <c r="AQ18" i="132"/>
  <c r="AR18" i="132"/>
  <c r="AS18" i="132"/>
  <c r="AT18" i="132"/>
  <c r="AU18" i="132"/>
  <c r="AV18" i="132"/>
  <c r="AG19" i="132"/>
  <c r="AH19" i="132"/>
  <c r="AI19" i="132"/>
  <c r="AJ19" i="132"/>
  <c r="AK19" i="132"/>
  <c r="AL19" i="132"/>
  <c r="AM19" i="132"/>
  <c r="AN19" i="132"/>
  <c r="AO19" i="132"/>
  <c r="AP19" i="132"/>
  <c r="AQ19" i="132"/>
  <c r="AR19" i="132"/>
  <c r="AS19" i="132"/>
  <c r="AT19" i="132"/>
  <c r="AU19" i="132"/>
  <c r="AV19" i="132"/>
  <c r="AG20" i="132"/>
  <c r="AH20" i="132"/>
  <c r="AI20" i="132"/>
  <c r="AJ20" i="132"/>
  <c r="AK20" i="132"/>
  <c r="AL20" i="132"/>
  <c r="AM20" i="132"/>
  <c r="AN20" i="132"/>
  <c r="AO20" i="132"/>
  <c r="AP20" i="132"/>
  <c r="AQ20" i="132"/>
  <c r="AR20" i="132"/>
  <c r="AS20" i="132"/>
  <c r="AT20" i="132"/>
  <c r="AU20" i="132"/>
  <c r="AV20" i="132"/>
  <c r="AG21" i="132"/>
  <c r="AH21" i="132"/>
  <c r="AI21" i="132"/>
  <c r="AJ21" i="132"/>
  <c r="AK21" i="132"/>
  <c r="AL21" i="132"/>
  <c r="AM21" i="132"/>
  <c r="AN21" i="132"/>
  <c r="AO21" i="132"/>
  <c r="AP21" i="132"/>
  <c r="AQ21" i="132"/>
  <c r="AR21" i="132"/>
  <c r="AS21" i="132"/>
  <c r="AT21" i="132"/>
  <c r="AU21" i="132"/>
  <c r="AV21" i="132"/>
  <c r="AG22" i="132"/>
  <c r="AH22" i="132"/>
  <c r="AI22" i="132"/>
  <c r="AJ22" i="132"/>
  <c r="AK22" i="132"/>
  <c r="AL22" i="132"/>
  <c r="AM22" i="132"/>
  <c r="AN22" i="132"/>
  <c r="AO22" i="132"/>
  <c r="AP22" i="132"/>
  <c r="AQ22" i="132"/>
  <c r="AR22" i="132"/>
  <c r="AS22" i="132"/>
  <c r="AT22" i="132"/>
  <c r="AU22" i="132"/>
  <c r="AV22" i="132"/>
  <c r="AG23" i="132"/>
  <c r="AH23" i="132"/>
  <c r="AI23" i="132"/>
  <c r="AJ23" i="132"/>
  <c r="AK23" i="132"/>
  <c r="AL23" i="132"/>
  <c r="AM23" i="132"/>
  <c r="AN23" i="132"/>
  <c r="AO23" i="132"/>
  <c r="AP23" i="132"/>
  <c r="AQ23" i="132"/>
  <c r="AR23" i="132"/>
  <c r="AS23" i="132"/>
  <c r="AT23" i="132"/>
  <c r="AU23" i="132"/>
  <c r="AV23" i="132"/>
  <c r="AG24" i="132"/>
  <c r="AH24" i="132"/>
  <c r="AI24" i="132"/>
  <c r="AJ24" i="132"/>
  <c r="AK24" i="132"/>
  <c r="AL24" i="132"/>
  <c r="AM24" i="132"/>
  <c r="AN24" i="132"/>
  <c r="AO24" i="132"/>
  <c r="AP24" i="132"/>
  <c r="AQ24" i="132"/>
  <c r="AR24" i="132"/>
  <c r="AS24" i="132"/>
  <c r="AT24" i="132"/>
  <c r="AU24" i="132"/>
  <c r="AV24" i="132"/>
  <c r="AG25" i="132"/>
  <c r="AH25" i="132"/>
  <c r="AI25" i="132"/>
  <c r="AJ25" i="132"/>
  <c r="AK25" i="132"/>
  <c r="AL25" i="132"/>
  <c r="AM25" i="132"/>
  <c r="AN25" i="132"/>
  <c r="AO25" i="132"/>
  <c r="AP25" i="132"/>
  <c r="AQ25" i="132"/>
  <c r="AR25" i="132"/>
  <c r="AS25" i="132"/>
  <c r="AT25" i="132"/>
  <c r="AU25" i="132"/>
  <c r="AV25" i="132"/>
  <c r="AG26" i="132"/>
  <c r="AH26" i="132"/>
  <c r="AI26" i="132"/>
  <c r="AJ26" i="132"/>
  <c r="AK26" i="132"/>
  <c r="AL26" i="132"/>
  <c r="AM26" i="132"/>
  <c r="AN26" i="132"/>
  <c r="AO26" i="132"/>
  <c r="AP26" i="132"/>
  <c r="AQ26" i="132"/>
  <c r="AR26" i="132"/>
  <c r="AS26" i="132"/>
  <c r="AT26" i="132"/>
  <c r="AU26" i="132"/>
  <c r="AV26" i="132"/>
  <c r="AG27" i="132"/>
  <c r="AH27" i="132"/>
  <c r="AI27" i="132"/>
  <c r="AJ27" i="132"/>
  <c r="AK27" i="132"/>
  <c r="AL27" i="132"/>
  <c r="AM27" i="132"/>
  <c r="AN27" i="132"/>
  <c r="AO27" i="132"/>
  <c r="AP27" i="132"/>
  <c r="AQ27" i="132"/>
  <c r="AR27" i="132"/>
  <c r="AS27" i="132"/>
  <c r="AT27" i="132"/>
  <c r="AU27" i="132"/>
  <c r="AV27" i="132"/>
  <c r="AG28" i="132"/>
  <c r="AH28" i="132"/>
  <c r="AI28" i="132"/>
  <c r="AJ28" i="132"/>
  <c r="AK28" i="132"/>
  <c r="AL28" i="132"/>
  <c r="AM28" i="132"/>
  <c r="AN28" i="132"/>
  <c r="AO28" i="132"/>
  <c r="AP28" i="132"/>
  <c r="AQ28" i="132"/>
  <c r="AR28" i="132"/>
  <c r="AS28" i="132"/>
  <c r="AT28" i="132"/>
  <c r="AU28" i="132"/>
  <c r="AV28" i="132"/>
  <c r="AG29" i="132"/>
  <c r="AH29" i="132"/>
  <c r="AI29" i="132"/>
  <c r="AJ29" i="132"/>
  <c r="AK29" i="132"/>
  <c r="AL29" i="132"/>
  <c r="AM29" i="132"/>
  <c r="AN29" i="132"/>
  <c r="AO29" i="132"/>
  <c r="AP29" i="132"/>
  <c r="AQ29" i="132"/>
  <c r="AR29" i="132"/>
  <c r="AS29" i="132"/>
  <c r="AT29" i="132"/>
  <c r="AU29" i="132"/>
  <c r="AV29" i="132"/>
  <c r="AG7" i="126" l="1"/>
  <c r="AH7" i="126"/>
  <c r="AI7" i="126"/>
  <c r="AJ7" i="126"/>
  <c r="AK7" i="126"/>
  <c r="AL7" i="126"/>
  <c r="AM7" i="126"/>
  <c r="AN7" i="126"/>
  <c r="AO7" i="126"/>
  <c r="AP7" i="126"/>
  <c r="AQ7" i="126"/>
  <c r="AR7" i="126"/>
  <c r="AS7" i="126"/>
  <c r="AT7" i="126"/>
  <c r="AU7" i="126"/>
  <c r="AV7" i="126"/>
  <c r="AG8" i="126"/>
  <c r="AH8" i="126"/>
  <c r="AI8" i="126"/>
  <c r="AJ8" i="126"/>
  <c r="AK8" i="126"/>
  <c r="AL8" i="126"/>
  <c r="AM8" i="126"/>
  <c r="AN8" i="126"/>
  <c r="AO8" i="126"/>
  <c r="AP8" i="126"/>
  <c r="AQ8" i="126"/>
  <c r="AR8" i="126"/>
  <c r="AS8" i="126"/>
  <c r="AT8" i="126"/>
  <c r="AU8" i="126"/>
  <c r="AV8" i="126"/>
  <c r="AG9" i="126"/>
  <c r="AH9" i="126"/>
  <c r="AI9" i="126"/>
  <c r="AJ9" i="126"/>
  <c r="AK9" i="126"/>
  <c r="AL9" i="126"/>
  <c r="AM9" i="126"/>
  <c r="AN9" i="126"/>
  <c r="AO9" i="126"/>
  <c r="AP9" i="126"/>
  <c r="AQ9" i="126"/>
  <c r="AR9" i="126"/>
  <c r="AS9" i="126"/>
  <c r="AT9" i="126"/>
  <c r="AU9" i="126"/>
  <c r="AV9" i="126"/>
  <c r="AG10" i="126"/>
  <c r="AH10" i="126"/>
  <c r="AI10" i="126"/>
  <c r="AJ10" i="126"/>
  <c r="AK10" i="126"/>
  <c r="AL10" i="126"/>
  <c r="AM10" i="126"/>
  <c r="AN10" i="126"/>
  <c r="AO10" i="126"/>
  <c r="AP10" i="126"/>
  <c r="AQ10" i="126"/>
  <c r="AR10" i="126"/>
  <c r="AS10" i="126"/>
  <c r="AT10" i="126"/>
  <c r="AU10" i="126"/>
  <c r="AV10" i="126"/>
  <c r="AG11" i="126"/>
  <c r="AH11" i="126"/>
  <c r="AI11" i="126"/>
  <c r="AJ11" i="126"/>
  <c r="AK11" i="126"/>
  <c r="AL11" i="126"/>
  <c r="AM11" i="126"/>
  <c r="AN11" i="126"/>
  <c r="AO11" i="126"/>
  <c r="AP11" i="126"/>
  <c r="AQ11" i="126"/>
  <c r="AR11" i="126"/>
  <c r="AS11" i="126"/>
  <c r="AT11" i="126"/>
  <c r="AU11" i="126"/>
  <c r="AV11" i="126"/>
  <c r="AG12" i="126"/>
  <c r="AH12" i="126"/>
  <c r="AI12" i="126"/>
  <c r="AJ12" i="126"/>
  <c r="AK12" i="126"/>
  <c r="AL12" i="126"/>
  <c r="AM12" i="126"/>
  <c r="AN12" i="126"/>
  <c r="AO12" i="126"/>
  <c r="AP12" i="126"/>
  <c r="AQ12" i="126"/>
  <c r="AR12" i="126"/>
  <c r="AS12" i="126"/>
  <c r="AT12" i="126"/>
  <c r="AU12" i="126"/>
  <c r="AV12" i="126"/>
  <c r="AG13" i="126"/>
  <c r="AH13" i="126"/>
  <c r="AI13" i="126"/>
  <c r="AJ13" i="126"/>
  <c r="AK13" i="126"/>
  <c r="AL13" i="126"/>
  <c r="AM13" i="126"/>
  <c r="AN13" i="126"/>
  <c r="AO13" i="126"/>
  <c r="AP13" i="126"/>
  <c r="AQ13" i="126"/>
  <c r="AR13" i="126"/>
  <c r="AS13" i="126"/>
  <c r="AT13" i="126"/>
  <c r="AU13" i="126"/>
  <c r="AV13" i="126"/>
  <c r="AG14" i="126"/>
  <c r="AH14" i="126"/>
  <c r="AI14" i="126"/>
  <c r="AJ14" i="126"/>
  <c r="AK14" i="126"/>
  <c r="AL14" i="126"/>
  <c r="AM14" i="126"/>
  <c r="AN14" i="126"/>
  <c r="AO14" i="126"/>
  <c r="AP14" i="126"/>
  <c r="AQ14" i="126"/>
  <c r="AR14" i="126"/>
  <c r="AS14" i="126"/>
  <c r="AT14" i="126"/>
  <c r="AU14" i="126"/>
  <c r="AV14" i="126"/>
  <c r="AG15" i="126"/>
  <c r="AH15" i="126"/>
  <c r="AI15" i="126"/>
  <c r="AJ15" i="126"/>
  <c r="AK15" i="126"/>
  <c r="AL15" i="126"/>
  <c r="AM15" i="126"/>
  <c r="AN15" i="126"/>
  <c r="AO15" i="126"/>
  <c r="AP15" i="126"/>
  <c r="AQ15" i="126"/>
  <c r="AR15" i="126"/>
  <c r="AS15" i="126"/>
  <c r="AT15" i="126"/>
  <c r="AU15" i="126"/>
  <c r="AV15" i="126"/>
  <c r="AG16" i="126"/>
  <c r="AH16" i="126"/>
  <c r="AI16" i="126"/>
  <c r="AJ16" i="126"/>
  <c r="AK16" i="126"/>
  <c r="AL16" i="126"/>
  <c r="AM16" i="126"/>
  <c r="AN16" i="126"/>
  <c r="AO16" i="126"/>
  <c r="AP16" i="126"/>
  <c r="AQ16" i="126"/>
  <c r="AR16" i="126"/>
  <c r="AS16" i="126"/>
  <c r="AT16" i="126"/>
  <c r="AU16" i="126"/>
  <c r="AV16" i="126"/>
  <c r="AG17" i="126"/>
  <c r="AH17" i="126"/>
  <c r="AI17" i="126"/>
  <c r="AJ17" i="126"/>
  <c r="AK17" i="126"/>
  <c r="AL17" i="126"/>
  <c r="AM17" i="126"/>
  <c r="AN17" i="126"/>
  <c r="AO17" i="126"/>
  <c r="AP17" i="126"/>
  <c r="AQ17" i="126"/>
  <c r="AR17" i="126"/>
  <c r="AS17" i="126"/>
  <c r="AT17" i="126"/>
  <c r="AU17" i="126"/>
  <c r="AV17" i="126"/>
  <c r="AG18" i="126"/>
  <c r="AH18" i="126"/>
  <c r="AI18" i="126"/>
  <c r="AJ18" i="126"/>
  <c r="AK18" i="126"/>
  <c r="AL18" i="126"/>
  <c r="AM18" i="126"/>
  <c r="AN18" i="126"/>
  <c r="AO18" i="126"/>
  <c r="AP18" i="126"/>
  <c r="AQ18" i="126"/>
  <c r="AR18" i="126"/>
  <c r="AS18" i="126"/>
  <c r="AT18" i="126"/>
  <c r="AU18" i="126"/>
  <c r="AV18" i="126"/>
  <c r="AG19" i="126"/>
  <c r="AH19" i="126"/>
  <c r="AI19" i="126"/>
  <c r="AJ19" i="126"/>
  <c r="AK19" i="126"/>
  <c r="AL19" i="126"/>
  <c r="AM19" i="126"/>
  <c r="AN19" i="126"/>
  <c r="AO19" i="126"/>
  <c r="AP19" i="126"/>
  <c r="AQ19" i="126"/>
  <c r="AR19" i="126"/>
  <c r="AS19" i="126"/>
  <c r="AT19" i="126"/>
  <c r="AU19" i="126"/>
  <c r="AV19" i="126"/>
  <c r="AG20" i="126"/>
  <c r="AH20" i="126"/>
  <c r="AI20" i="126"/>
  <c r="AJ20" i="126"/>
  <c r="AK20" i="126"/>
  <c r="AL20" i="126"/>
  <c r="AM20" i="126"/>
  <c r="AN20" i="126"/>
  <c r="AO20" i="126"/>
  <c r="AP20" i="126"/>
  <c r="AQ20" i="126"/>
  <c r="AR20" i="126"/>
  <c r="AS20" i="126"/>
  <c r="AT20" i="126"/>
  <c r="AU20" i="126"/>
  <c r="AV20" i="126"/>
  <c r="AG21" i="126"/>
  <c r="AH21" i="126"/>
  <c r="AI21" i="126"/>
  <c r="AJ21" i="126"/>
  <c r="AK21" i="126"/>
  <c r="AL21" i="126"/>
  <c r="AM21" i="126"/>
  <c r="AN21" i="126"/>
  <c r="AO21" i="126"/>
  <c r="AP21" i="126"/>
  <c r="AQ21" i="126"/>
  <c r="AR21" i="126"/>
  <c r="AS21" i="126"/>
  <c r="AT21" i="126"/>
  <c r="AU21" i="126"/>
  <c r="AV21" i="126"/>
  <c r="AG22" i="126"/>
  <c r="AH22" i="126"/>
  <c r="AI22" i="126"/>
  <c r="AJ22" i="126"/>
  <c r="AK22" i="126"/>
  <c r="AL22" i="126"/>
  <c r="AM22" i="126"/>
  <c r="AN22" i="126"/>
  <c r="AO22" i="126"/>
  <c r="AP22" i="126"/>
  <c r="AQ22" i="126"/>
  <c r="AR22" i="126"/>
  <c r="AS22" i="126"/>
  <c r="AT22" i="126"/>
  <c r="AU22" i="126"/>
  <c r="AV22" i="126"/>
  <c r="AG23" i="126"/>
  <c r="AH23" i="126"/>
  <c r="AI23" i="126"/>
  <c r="AJ23" i="126"/>
  <c r="AK23" i="126"/>
  <c r="AL23" i="126"/>
  <c r="AM23" i="126"/>
  <c r="AN23" i="126"/>
  <c r="AO23" i="126"/>
  <c r="AP23" i="126"/>
  <c r="AQ23" i="126"/>
  <c r="AR23" i="126"/>
  <c r="AS23" i="126"/>
  <c r="AT23" i="126"/>
  <c r="AU23" i="126"/>
  <c r="AV23" i="126"/>
  <c r="AW23" i="126" l="1"/>
  <c r="B17" i="37"/>
  <c r="AF45" i="155" l="1"/>
  <c r="AF44" i="155"/>
  <c r="CB43" i="155"/>
  <c r="CA43" i="155"/>
  <c r="BZ43" i="155"/>
  <c r="BY43" i="155"/>
  <c r="BX43" i="155"/>
  <c r="BW43" i="155"/>
  <c r="BV43" i="155"/>
  <c r="BU43" i="155"/>
  <c r="BT43" i="155"/>
  <c r="BS43" i="155"/>
  <c r="BR43" i="155"/>
  <c r="BQ43" i="155"/>
  <c r="BP43" i="155"/>
  <c r="BO43" i="155"/>
  <c r="BN43" i="155"/>
  <c r="BM43" i="155"/>
  <c r="BL43" i="155"/>
  <c r="BK43" i="155"/>
  <c r="BJ43" i="155"/>
  <c r="BI43" i="155"/>
  <c r="BH43" i="155"/>
  <c r="BG43" i="155"/>
  <c r="BF43" i="155"/>
  <c r="BE43" i="155"/>
  <c r="BD43" i="155"/>
  <c r="BC43" i="155"/>
  <c r="BB43" i="155"/>
  <c r="BA43" i="155"/>
  <c r="AZ43" i="155"/>
  <c r="AY43" i="155"/>
  <c r="AX43" i="155"/>
  <c r="AF43" i="155"/>
  <c r="AF42" i="155"/>
  <c r="AF41" i="155"/>
  <c r="AF40" i="155"/>
  <c r="AV37" i="155"/>
  <c r="AU37" i="155"/>
  <c r="AT37" i="155"/>
  <c r="AS37" i="155"/>
  <c r="AR37" i="155"/>
  <c r="AQ37" i="155"/>
  <c r="AP37" i="155"/>
  <c r="AO37" i="155"/>
  <c r="AN37" i="155"/>
  <c r="AM37" i="155"/>
  <c r="AL37" i="155"/>
  <c r="AK37" i="155"/>
  <c r="AJ37" i="155"/>
  <c r="AI37" i="155"/>
  <c r="AH37" i="155"/>
  <c r="AG37" i="155"/>
  <c r="AE37" i="155"/>
  <c r="AV36" i="155"/>
  <c r="AU36" i="155"/>
  <c r="AT36" i="155"/>
  <c r="AS36" i="155"/>
  <c r="AR36" i="155"/>
  <c r="AQ36" i="155"/>
  <c r="AP36" i="155"/>
  <c r="AO36" i="155"/>
  <c r="AN36" i="155"/>
  <c r="AM36" i="155"/>
  <c r="AL36" i="155"/>
  <c r="AK36" i="155"/>
  <c r="AJ36" i="155"/>
  <c r="AI36" i="155"/>
  <c r="AH36" i="155"/>
  <c r="AG36" i="155"/>
  <c r="AE36" i="155"/>
  <c r="AV35" i="155"/>
  <c r="AU35" i="155"/>
  <c r="AT35" i="155"/>
  <c r="AS35" i="155"/>
  <c r="AR35" i="155"/>
  <c r="AQ35" i="155"/>
  <c r="AP35" i="155"/>
  <c r="AO35" i="155"/>
  <c r="AN35" i="155"/>
  <c r="AM35" i="155"/>
  <c r="AL35" i="155"/>
  <c r="AK35" i="155"/>
  <c r="AJ35" i="155"/>
  <c r="AI35" i="155"/>
  <c r="AH35" i="155"/>
  <c r="AG35" i="155"/>
  <c r="AE35" i="155"/>
  <c r="AV34" i="155"/>
  <c r="AU34" i="155"/>
  <c r="AT34" i="155"/>
  <c r="AS34" i="155"/>
  <c r="AR34" i="155"/>
  <c r="AQ34" i="155"/>
  <c r="AP34" i="155"/>
  <c r="AO34" i="155"/>
  <c r="AN34" i="155"/>
  <c r="AM34" i="155"/>
  <c r="AL34" i="155"/>
  <c r="AK34" i="155"/>
  <c r="AJ34" i="155"/>
  <c r="AI34" i="155"/>
  <c r="AH34" i="155"/>
  <c r="AG34" i="155"/>
  <c r="AE34" i="155"/>
  <c r="AV33" i="155"/>
  <c r="AU33" i="155"/>
  <c r="AT33" i="155"/>
  <c r="AS33" i="155"/>
  <c r="AR33" i="155"/>
  <c r="AQ33" i="155"/>
  <c r="AP33" i="155"/>
  <c r="AO33" i="155"/>
  <c r="AN33" i="155"/>
  <c r="AM33" i="155"/>
  <c r="AL33" i="155"/>
  <c r="AK33" i="155"/>
  <c r="AJ33" i="155"/>
  <c r="AI33" i="155"/>
  <c r="AH33" i="155"/>
  <c r="AG33" i="155"/>
  <c r="AE33" i="155"/>
  <c r="AV32" i="155"/>
  <c r="AU32" i="155"/>
  <c r="AT32" i="155"/>
  <c r="AS32" i="155"/>
  <c r="AR32" i="155"/>
  <c r="AQ32" i="155"/>
  <c r="AP32" i="155"/>
  <c r="AO32" i="155"/>
  <c r="AN32" i="155"/>
  <c r="AM32" i="155"/>
  <c r="AL32" i="155"/>
  <c r="AK32" i="155"/>
  <c r="AJ32" i="155"/>
  <c r="AI32" i="155"/>
  <c r="AH32" i="155"/>
  <c r="AG32" i="155"/>
  <c r="AE32" i="155"/>
  <c r="AV31" i="155"/>
  <c r="AU31" i="155"/>
  <c r="AT31" i="155"/>
  <c r="AS31" i="155"/>
  <c r="AR31" i="155"/>
  <c r="AQ31" i="155"/>
  <c r="AP31" i="155"/>
  <c r="AO31" i="155"/>
  <c r="AN31" i="155"/>
  <c r="AM31" i="155"/>
  <c r="AL31" i="155"/>
  <c r="AK31" i="155"/>
  <c r="AJ31" i="155"/>
  <c r="AI31" i="155"/>
  <c r="AH31" i="155"/>
  <c r="AG31" i="155"/>
  <c r="AE31" i="155"/>
  <c r="AV30" i="155"/>
  <c r="AU30" i="155"/>
  <c r="AT30" i="155"/>
  <c r="AS30" i="155"/>
  <c r="AR30" i="155"/>
  <c r="AQ30" i="155"/>
  <c r="AP30" i="155"/>
  <c r="AO30" i="155"/>
  <c r="AN30" i="155"/>
  <c r="AM30" i="155"/>
  <c r="AL30" i="155"/>
  <c r="AK30" i="155"/>
  <c r="AJ30" i="155"/>
  <c r="AI30" i="155"/>
  <c r="AH30" i="155"/>
  <c r="AG30" i="155"/>
  <c r="AE30" i="155"/>
  <c r="AV29" i="155"/>
  <c r="AU29" i="155"/>
  <c r="AT29" i="155"/>
  <c r="AS29" i="155"/>
  <c r="AR29" i="155"/>
  <c r="AQ29" i="155"/>
  <c r="AP29" i="155"/>
  <c r="AO29" i="155"/>
  <c r="AN29" i="155"/>
  <c r="AM29" i="155"/>
  <c r="AL29" i="155"/>
  <c r="AK29" i="155"/>
  <c r="AJ29" i="155"/>
  <c r="AI29" i="155"/>
  <c r="AH29" i="155"/>
  <c r="AG29" i="155"/>
  <c r="AE29" i="155"/>
  <c r="AV28" i="155"/>
  <c r="AU28" i="155"/>
  <c r="AT28" i="155"/>
  <c r="AS28" i="155"/>
  <c r="AR28" i="155"/>
  <c r="AQ28" i="155"/>
  <c r="AP28" i="155"/>
  <c r="AO28" i="155"/>
  <c r="AN28" i="155"/>
  <c r="AM28" i="155"/>
  <c r="AL28" i="155"/>
  <c r="AK28" i="155"/>
  <c r="AJ28" i="155"/>
  <c r="AI28" i="155"/>
  <c r="AH28" i="155"/>
  <c r="AG28" i="155"/>
  <c r="AE28" i="155"/>
  <c r="AV27" i="155"/>
  <c r="AU27" i="155"/>
  <c r="AT27" i="155"/>
  <c r="AS27" i="155"/>
  <c r="AR27" i="155"/>
  <c r="AQ27" i="155"/>
  <c r="AP27" i="155"/>
  <c r="AO27" i="155"/>
  <c r="AN27" i="155"/>
  <c r="AM27" i="155"/>
  <c r="AL27" i="155"/>
  <c r="AK27" i="155"/>
  <c r="AJ27" i="155"/>
  <c r="AI27" i="155"/>
  <c r="AH27" i="155"/>
  <c r="AG27" i="155"/>
  <c r="AE27" i="155"/>
  <c r="AV26" i="155"/>
  <c r="AU26" i="155"/>
  <c r="AT26" i="155"/>
  <c r="AS26" i="155"/>
  <c r="AR26" i="155"/>
  <c r="AQ26" i="155"/>
  <c r="AP26" i="155"/>
  <c r="AO26" i="155"/>
  <c r="AN26" i="155"/>
  <c r="AM26" i="155"/>
  <c r="AL26" i="155"/>
  <c r="AK26" i="155"/>
  <c r="AJ26" i="155"/>
  <c r="AI26" i="155"/>
  <c r="AH26" i="155"/>
  <c r="AG26" i="155"/>
  <c r="AE26" i="155"/>
  <c r="AV25" i="155"/>
  <c r="AU25" i="155"/>
  <c r="AT25" i="155"/>
  <c r="AS25" i="155"/>
  <c r="AR25" i="155"/>
  <c r="AQ25" i="155"/>
  <c r="AP25" i="155"/>
  <c r="AO25" i="155"/>
  <c r="AN25" i="155"/>
  <c r="AM25" i="155"/>
  <c r="AL25" i="155"/>
  <c r="AK25" i="155"/>
  <c r="AJ25" i="155"/>
  <c r="AI25" i="155"/>
  <c r="AH25" i="155"/>
  <c r="AG25" i="155"/>
  <c r="AE25" i="155"/>
  <c r="AV24" i="155"/>
  <c r="AU24" i="155"/>
  <c r="AT24" i="155"/>
  <c r="AS24" i="155"/>
  <c r="AR24" i="155"/>
  <c r="AQ24" i="155"/>
  <c r="AP24" i="155"/>
  <c r="AO24" i="155"/>
  <c r="AN24" i="155"/>
  <c r="AM24" i="155"/>
  <c r="AL24" i="155"/>
  <c r="AK24" i="155"/>
  <c r="AJ24" i="155"/>
  <c r="AI24" i="155"/>
  <c r="AH24" i="155"/>
  <c r="AG24" i="155"/>
  <c r="AE24" i="155"/>
  <c r="AV23" i="155"/>
  <c r="AU23" i="155"/>
  <c r="AT23" i="155"/>
  <c r="AS23" i="155"/>
  <c r="AR23" i="155"/>
  <c r="AQ23" i="155"/>
  <c r="AP23" i="155"/>
  <c r="AO23" i="155"/>
  <c r="AN23" i="155"/>
  <c r="AM23" i="155"/>
  <c r="AL23" i="155"/>
  <c r="AK23" i="155"/>
  <c r="AJ23" i="155"/>
  <c r="AI23" i="155"/>
  <c r="AH23" i="155"/>
  <c r="AG23" i="155"/>
  <c r="AE23" i="155"/>
  <c r="AV22" i="155"/>
  <c r="AU22" i="155"/>
  <c r="AT22" i="155"/>
  <c r="AS22" i="155"/>
  <c r="AR22" i="155"/>
  <c r="AQ22" i="155"/>
  <c r="AP22" i="155"/>
  <c r="AO22" i="155"/>
  <c r="AN22" i="155"/>
  <c r="AM22" i="155"/>
  <c r="AL22" i="155"/>
  <c r="AK22" i="155"/>
  <c r="AJ22" i="155"/>
  <c r="AI22" i="155"/>
  <c r="AH22" i="155"/>
  <c r="AG22" i="155"/>
  <c r="AE22" i="155"/>
  <c r="AV21" i="155"/>
  <c r="AU21" i="155"/>
  <c r="AT21" i="155"/>
  <c r="AS21" i="155"/>
  <c r="AR21" i="155"/>
  <c r="AQ21" i="155"/>
  <c r="AP21" i="155"/>
  <c r="AO21" i="155"/>
  <c r="AN21" i="155"/>
  <c r="AM21" i="155"/>
  <c r="AL21" i="155"/>
  <c r="AK21" i="155"/>
  <c r="AJ21" i="155"/>
  <c r="AI21" i="155"/>
  <c r="AH21" i="155"/>
  <c r="AG21" i="155"/>
  <c r="AE21" i="155"/>
  <c r="AV20" i="155"/>
  <c r="AU20" i="155"/>
  <c r="AT20" i="155"/>
  <c r="AS20" i="155"/>
  <c r="AR20" i="155"/>
  <c r="AQ20" i="155"/>
  <c r="AP20" i="155"/>
  <c r="AO20" i="155"/>
  <c r="AN20" i="155"/>
  <c r="AM20" i="155"/>
  <c r="AL20" i="155"/>
  <c r="AK20" i="155"/>
  <c r="AJ20" i="155"/>
  <c r="AI20" i="155"/>
  <c r="AH20" i="155"/>
  <c r="AG20" i="155"/>
  <c r="AE20" i="155"/>
  <c r="AV19" i="155"/>
  <c r="AU19" i="155"/>
  <c r="AT19" i="155"/>
  <c r="AS19" i="155"/>
  <c r="AR19" i="155"/>
  <c r="AQ19" i="155"/>
  <c r="AP19" i="155"/>
  <c r="AO19" i="155"/>
  <c r="AN19" i="155"/>
  <c r="AM19" i="155"/>
  <c r="AL19" i="155"/>
  <c r="AK19" i="155"/>
  <c r="AJ19" i="155"/>
  <c r="AI19" i="155"/>
  <c r="AH19" i="155"/>
  <c r="AG19" i="155"/>
  <c r="AE19" i="155"/>
  <c r="AV18" i="155"/>
  <c r="AU18" i="155"/>
  <c r="AT18" i="155"/>
  <c r="AS18" i="155"/>
  <c r="AR18" i="155"/>
  <c r="AQ18" i="155"/>
  <c r="AP18" i="155"/>
  <c r="AO18" i="155"/>
  <c r="AN18" i="155"/>
  <c r="AM18" i="155"/>
  <c r="AL18" i="155"/>
  <c r="AK18" i="155"/>
  <c r="AJ18" i="155"/>
  <c r="AI18" i="155"/>
  <c r="AH18" i="155"/>
  <c r="AG18" i="155"/>
  <c r="AE18" i="155"/>
  <c r="AV17" i="155"/>
  <c r="AU17" i="155"/>
  <c r="AT17" i="155"/>
  <c r="AS17" i="155"/>
  <c r="AR17" i="155"/>
  <c r="AQ17" i="155"/>
  <c r="AP17" i="155"/>
  <c r="AO17" i="155"/>
  <c r="AN17" i="155"/>
  <c r="AM17" i="155"/>
  <c r="AL17" i="155"/>
  <c r="AK17" i="155"/>
  <c r="AJ17" i="155"/>
  <c r="AI17" i="155"/>
  <c r="AH17" i="155"/>
  <c r="AG17" i="155"/>
  <c r="AE17" i="155"/>
  <c r="AV16" i="155"/>
  <c r="AU16" i="155"/>
  <c r="AT16" i="155"/>
  <c r="AS16" i="155"/>
  <c r="AR16" i="155"/>
  <c r="AQ16" i="155"/>
  <c r="AP16" i="155"/>
  <c r="AO16" i="155"/>
  <c r="AN16" i="155"/>
  <c r="AM16" i="155"/>
  <c r="AL16" i="155"/>
  <c r="AK16" i="155"/>
  <c r="AJ16" i="155"/>
  <c r="AI16" i="155"/>
  <c r="AH16" i="155"/>
  <c r="AG16" i="155"/>
  <c r="AE16" i="155"/>
  <c r="AV15" i="155"/>
  <c r="AU15" i="155"/>
  <c r="AT15" i="155"/>
  <c r="AS15" i="155"/>
  <c r="AR15" i="155"/>
  <c r="AQ15" i="155"/>
  <c r="AP15" i="155"/>
  <c r="AO15" i="155"/>
  <c r="AN15" i="155"/>
  <c r="AM15" i="155"/>
  <c r="AL15" i="155"/>
  <c r="AK15" i="155"/>
  <c r="AJ15" i="155"/>
  <c r="AI15" i="155"/>
  <c r="AH15" i="155"/>
  <c r="AG15" i="155"/>
  <c r="AE15" i="155"/>
  <c r="AV14" i="155"/>
  <c r="AU14" i="155"/>
  <c r="AT14" i="155"/>
  <c r="AS14" i="155"/>
  <c r="AR14" i="155"/>
  <c r="AQ14" i="155"/>
  <c r="AP14" i="155"/>
  <c r="AO14" i="155"/>
  <c r="AN14" i="155"/>
  <c r="AM14" i="155"/>
  <c r="AL14" i="155"/>
  <c r="AK14" i="155"/>
  <c r="AJ14" i="155"/>
  <c r="AI14" i="155"/>
  <c r="AH14" i="155"/>
  <c r="AG14" i="155"/>
  <c r="AE14" i="155"/>
  <c r="AV13" i="155"/>
  <c r="AU13" i="155"/>
  <c r="AT13" i="155"/>
  <c r="AS13" i="155"/>
  <c r="AR13" i="155"/>
  <c r="AQ13" i="155"/>
  <c r="AP13" i="155"/>
  <c r="AO13" i="155"/>
  <c r="AN13" i="155"/>
  <c r="AM13" i="155"/>
  <c r="AL13" i="155"/>
  <c r="AK13" i="155"/>
  <c r="AJ13" i="155"/>
  <c r="AI13" i="155"/>
  <c r="AH13" i="155"/>
  <c r="AG13" i="155"/>
  <c r="AE13" i="155"/>
  <c r="AV12" i="155"/>
  <c r="AU12" i="155"/>
  <c r="AT12" i="155"/>
  <c r="AS12" i="155"/>
  <c r="AR12" i="155"/>
  <c r="AQ12" i="155"/>
  <c r="AP12" i="155"/>
  <c r="AO12" i="155"/>
  <c r="AN12" i="155"/>
  <c r="AM12" i="155"/>
  <c r="AL12" i="155"/>
  <c r="AK12" i="155"/>
  <c r="AJ12" i="155"/>
  <c r="AI12" i="155"/>
  <c r="AH12" i="155"/>
  <c r="AG12" i="155"/>
  <c r="AE12" i="155"/>
  <c r="AV11" i="155"/>
  <c r="AU11" i="155"/>
  <c r="AT11" i="155"/>
  <c r="AS11" i="155"/>
  <c r="AR11" i="155"/>
  <c r="AQ11" i="155"/>
  <c r="AP11" i="155"/>
  <c r="AO11" i="155"/>
  <c r="AN11" i="155"/>
  <c r="AM11" i="155"/>
  <c r="AL11" i="155"/>
  <c r="AK11" i="155"/>
  <c r="AJ11" i="155"/>
  <c r="AI11" i="155"/>
  <c r="AH11" i="155"/>
  <c r="AG11" i="155"/>
  <c r="AE11" i="155"/>
  <c r="AV10" i="155"/>
  <c r="AU10" i="155"/>
  <c r="AT10" i="155"/>
  <c r="AS10" i="155"/>
  <c r="AR10" i="155"/>
  <c r="AQ10" i="155"/>
  <c r="AP10" i="155"/>
  <c r="AO10" i="155"/>
  <c r="AN10" i="155"/>
  <c r="AM10" i="155"/>
  <c r="AL10" i="155"/>
  <c r="AK10" i="155"/>
  <c r="AJ10" i="155"/>
  <c r="AI10" i="155"/>
  <c r="AH10" i="155"/>
  <c r="AG10" i="155"/>
  <c r="AE10" i="155"/>
  <c r="AV9" i="155"/>
  <c r="AU9" i="155"/>
  <c r="AT9" i="155"/>
  <c r="AS9" i="155"/>
  <c r="AR9" i="155"/>
  <c r="AQ9" i="155"/>
  <c r="AP9" i="155"/>
  <c r="AO9" i="155"/>
  <c r="AN9" i="155"/>
  <c r="AM9" i="155"/>
  <c r="AL9" i="155"/>
  <c r="AK9" i="155"/>
  <c r="AJ9" i="155"/>
  <c r="AI9" i="155"/>
  <c r="AH9" i="155"/>
  <c r="AG9" i="155"/>
  <c r="AE9" i="155"/>
  <c r="AV8" i="155"/>
  <c r="AU8" i="155"/>
  <c r="AT8" i="155"/>
  <c r="AS8" i="155"/>
  <c r="AR8" i="155"/>
  <c r="AQ8" i="155"/>
  <c r="AP8" i="155"/>
  <c r="AO8" i="155"/>
  <c r="AN8" i="155"/>
  <c r="AM8" i="155"/>
  <c r="AL8" i="155"/>
  <c r="AK8" i="155"/>
  <c r="AJ8" i="155"/>
  <c r="AI8" i="155"/>
  <c r="AH8" i="155"/>
  <c r="AG8" i="155"/>
  <c r="AE8" i="155"/>
  <c r="AV7" i="155"/>
  <c r="AU7" i="155"/>
  <c r="AT7" i="155"/>
  <c r="AS7" i="155"/>
  <c r="AR7" i="155"/>
  <c r="AQ7" i="155"/>
  <c r="AP7" i="155"/>
  <c r="AO7" i="155"/>
  <c r="AN7" i="155"/>
  <c r="AM7" i="155"/>
  <c r="AL7" i="155"/>
  <c r="AK7" i="155"/>
  <c r="AJ7" i="155"/>
  <c r="AI7" i="155"/>
  <c r="AH7" i="155"/>
  <c r="AG7" i="155"/>
  <c r="AE7" i="155"/>
  <c r="AV6" i="155"/>
  <c r="AU6" i="155"/>
  <c r="AT6" i="155"/>
  <c r="AS6" i="155"/>
  <c r="AR6" i="155"/>
  <c r="AQ6" i="155"/>
  <c r="AP6" i="155"/>
  <c r="AO6" i="155"/>
  <c r="AN6" i="155"/>
  <c r="AM6" i="155"/>
  <c r="AL6" i="155"/>
  <c r="AK6" i="155"/>
  <c r="AJ6" i="155"/>
  <c r="AI6" i="155"/>
  <c r="AH6" i="155"/>
  <c r="AG6" i="155"/>
  <c r="AE6" i="155"/>
  <c r="D1" i="155"/>
  <c r="AF45" i="154"/>
  <c r="AF44" i="154"/>
  <c r="CB43" i="154"/>
  <c r="CA43" i="154"/>
  <c r="BZ43" i="154"/>
  <c r="BY43" i="154"/>
  <c r="BX43" i="154"/>
  <c r="BW43" i="154"/>
  <c r="BV43" i="154"/>
  <c r="BU43" i="154"/>
  <c r="BT43" i="154"/>
  <c r="BS43" i="154"/>
  <c r="BR43" i="154"/>
  <c r="BQ43" i="154"/>
  <c r="BP43" i="154"/>
  <c r="BO43" i="154"/>
  <c r="BN43" i="154"/>
  <c r="BM43" i="154"/>
  <c r="BL43" i="154"/>
  <c r="BK43" i="154"/>
  <c r="BJ43" i="154"/>
  <c r="BI43" i="154"/>
  <c r="BH43" i="154"/>
  <c r="BG43" i="154"/>
  <c r="BF43" i="154"/>
  <c r="BE43" i="154"/>
  <c r="BD43" i="154"/>
  <c r="BC43" i="154"/>
  <c r="BB43" i="154"/>
  <c r="BA43" i="154"/>
  <c r="AZ43" i="154"/>
  <c r="AY43" i="154"/>
  <c r="AX43" i="154"/>
  <c r="AF43" i="154"/>
  <c r="AF42" i="154"/>
  <c r="AF41" i="154"/>
  <c r="AF40" i="154"/>
  <c r="AV37" i="154"/>
  <c r="AU37" i="154"/>
  <c r="AT37" i="154"/>
  <c r="AS37" i="154"/>
  <c r="AR37" i="154"/>
  <c r="AQ37" i="154"/>
  <c r="AP37" i="154"/>
  <c r="AO37" i="154"/>
  <c r="AN37" i="154"/>
  <c r="AM37" i="154"/>
  <c r="AL37" i="154"/>
  <c r="AK37" i="154"/>
  <c r="AJ37" i="154"/>
  <c r="AI37" i="154"/>
  <c r="AH37" i="154"/>
  <c r="AG37" i="154"/>
  <c r="AE37" i="154"/>
  <c r="AV36" i="154"/>
  <c r="AU36" i="154"/>
  <c r="AT36" i="154"/>
  <c r="AS36" i="154"/>
  <c r="AR36" i="154"/>
  <c r="AQ36" i="154"/>
  <c r="AP36" i="154"/>
  <c r="AO36" i="154"/>
  <c r="AN36" i="154"/>
  <c r="AM36" i="154"/>
  <c r="AL36" i="154"/>
  <c r="AK36" i="154"/>
  <c r="AJ36" i="154"/>
  <c r="AI36" i="154"/>
  <c r="AH36" i="154"/>
  <c r="AG36" i="154"/>
  <c r="AE36" i="154"/>
  <c r="AV35" i="154"/>
  <c r="AU35" i="154"/>
  <c r="AT35" i="154"/>
  <c r="AS35" i="154"/>
  <c r="AR35" i="154"/>
  <c r="AQ35" i="154"/>
  <c r="AP35" i="154"/>
  <c r="AO35" i="154"/>
  <c r="AN35" i="154"/>
  <c r="AM35" i="154"/>
  <c r="AL35" i="154"/>
  <c r="AK35" i="154"/>
  <c r="AJ35" i="154"/>
  <c r="AI35" i="154"/>
  <c r="AH35" i="154"/>
  <c r="AG35" i="154"/>
  <c r="AE35" i="154"/>
  <c r="AV34" i="154"/>
  <c r="AU34" i="154"/>
  <c r="AT34" i="154"/>
  <c r="AS34" i="154"/>
  <c r="AR34" i="154"/>
  <c r="AQ34" i="154"/>
  <c r="AP34" i="154"/>
  <c r="AO34" i="154"/>
  <c r="AN34" i="154"/>
  <c r="AM34" i="154"/>
  <c r="AL34" i="154"/>
  <c r="AK34" i="154"/>
  <c r="AJ34" i="154"/>
  <c r="AI34" i="154"/>
  <c r="AH34" i="154"/>
  <c r="AG34" i="154"/>
  <c r="AE34" i="154"/>
  <c r="AV33" i="154"/>
  <c r="AU33" i="154"/>
  <c r="AT33" i="154"/>
  <c r="AS33" i="154"/>
  <c r="AR33" i="154"/>
  <c r="AQ33" i="154"/>
  <c r="AP33" i="154"/>
  <c r="AO33" i="154"/>
  <c r="AN33" i="154"/>
  <c r="AM33" i="154"/>
  <c r="AL33" i="154"/>
  <c r="AK33" i="154"/>
  <c r="AJ33" i="154"/>
  <c r="AI33" i="154"/>
  <c r="AH33" i="154"/>
  <c r="AG33" i="154"/>
  <c r="AE33" i="154"/>
  <c r="AV32" i="154"/>
  <c r="AU32" i="154"/>
  <c r="AT32" i="154"/>
  <c r="AS32" i="154"/>
  <c r="AR32" i="154"/>
  <c r="AQ32" i="154"/>
  <c r="AP32" i="154"/>
  <c r="AO32" i="154"/>
  <c r="AN32" i="154"/>
  <c r="AM32" i="154"/>
  <c r="AL32" i="154"/>
  <c r="AK32" i="154"/>
  <c r="AJ32" i="154"/>
  <c r="AI32" i="154"/>
  <c r="AH32" i="154"/>
  <c r="AG32" i="154"/>
  <c r="AE32" i="154"/>
  <c r="AV31" i="154"/>
  <c r="AU31" i="154"/>
  <c r="AT31" i="154"/>
  <c r="AS31" i="154"/>
  <c r="AR31" i="154"/>
  <c r="AQ31" i="154"/>
  <c r="AP31" i="154"/>
  <c r="AO31" i="154"/>
  <c r="AN31" i="154"/>
  <c r="AM31" i="154"/>
  <c r="AL31" i="154"/>
  <c r="AK31" i="154"/>
  <c r="AJ31" i="154"/>
  <c r="AI31" i="154"/>
  <c r="AH31" i="154"/>
  <c r="AG31" i="154"/>
  <c r="AE31" i="154"/>
  <c r="AV30" i="154"/>
  <c r="AU30" i="154"/>
  <c r="AT30" i="154"/>
  <c r="AS30" i="154"/>
  <c r="AR30" i="154"/>
  <c r="AQ30" i="154"/>
  <c r="AP30" i="154"/>
  <c r="AO30" i="154"/>
  <c r="AN30" i="154"/>
  <c r="AM30" i="154"/>
  <c r="AL30" i="154"/>
  <c r="AK30" i="154"/>
  <c r="AJ30" i="154"/>
  <c r="AI30" i="154"/>
  <c r="AH30" i="154"/>
  <c r="AG30" i="154"/>
  <c r="AE30" i="154"/>
  <c r="AV29" i="154"/>
  <c r="AU29" i="154"/>
  <c r="AT29" i="154"/>
  <c r="AS29" i="154"/>
  <c r="AR29" i="154"/>
  <c r="AQ29" i="154"/>
  <c r="AP29" i="154"/>
  <c r="AO29" i="154"/>
  <c r="AN29" i="154"/>
  <c r="AM29" i="154"/>
  <c r="AL29" i="154"/>
  <c r="AK29" i="154"/>
  <c r="AJ29" i="154"/>
  <c r="AI29" i="154"/>
  <c r="AH29" i="154"/>
  <c r="AG29" i="154"/>
  <c r="AE29" i="154"/>
  <c r="AV28" i="154"/>
  <c r="AU28" i="154"/>
  <c r="AT28" i="154"/>
  <c r="AS28" i="154"/>
  <c r="AR28" i="154"/>
  <c r="AQ28" i="154"/>
  <c r="AP28" i="154"/>
  <c r="AO28" i="154"/>
  <c r="AN28" i="154"/>
  <c r="AM28" i="154"/>
  <c r="AL28" i="154"/>
  <c r="AK28" i="154"/>
  <c r="AJ28" i="154"/>
  <c r="AI28" i="154"/>
  <c r="AH28" i="154"/>
  <c r="AG28" i="154"/>
  <c r="AE28" i="154"/>
  <c r="AV27" i="154"/>
  <c r="AU27" i="154"/>
  <c r="AT27" i="154"/>
  <c r="AS27" i="154"/>
  <c r="AR27" i="154"/>
  <c r="AQ27" i="154"/>
  <c r="AP27" i="154"/>
  <c r="AO27" i="154"/>
  <c r="AN27" i="154"/>
  <c r="AM27" i="154"/>
  <c r="AL27" i="154"/>
  <c r="AK27" i="154"/>
  <c r="AJ27" i="154"/>
  <c r="AI27" i="154"/>
  <c r="AH27" i="154"/>
  <c r="AG27" i="154"/>
  <c r="AE27" i="154"/>
  <c r="AV26" i="154"/>
  <c r="AU26" i="154"/>
  <c r="AT26" i="154"/>
  <c r="AS26" i="154"/>
  <c r="AR26" i="154"/>
  <c r="AQ26" i="154"/>
  <c r="AP26" i="154"/>
  <c r="AO26" i="154"/>
  <c r="AN26" i="154"/>
  <c r="AM26" i="154"/>
  <c r="AL26" i="154"/>
  <c r="AK26" i="154"/>
  <c r="AJ26" i="154"/>
  <c r="AI26" i="154"/>
  <c r="AH26" i="154"/>
  <c r="AG26" i="154"/>
  <c r="AE26" i="154"/>
  <c r="AV25" i="154"/>
  <c r="AU25" i="154"/>
  <c r="AT25" i="154"/>
  <c r="AS25" i="154"/>
  <c r="AR25" i="154"/>
  <c r="AQ25" i="154"/>
  <c r="AP25" i="154"/>
  <c r="AO25" i="154"/>
  <c r="AN25" i="154"/>
  <c r="AM25" i="154"/>
  <c r="AL25" i="154"/>
  <c r="AK25" i="154"/>
  <c r="AJ25" i="154"/>
  <c r="AI25" i="154"/>
  <c r="AH25" i="154"/>
  <c r="AG25" i="154"/>
  <c r="AE25" i="154"/>
  <c r="AV24" i="154"/>
  <c r="AU24" i="154"/>
  <c r="AT24" i="154"/>
  <c r="AS24" i="154"/>
  <c r="AR24" i="154"/>
  <c r="AQ24" i="154"/>
  <c r="AP24" i="154"/>
  <c r="AO24" i="154"/>
  <c r="AN24" i="154"/>
  <c r="AM24" i="154"/>
  <c r="AL24" i="154"/>
  <c r="AK24" i="154"/>
  <c r="AJ24" i="154"/>
  <c r="AI24" i="154"/>
  <c r="AH24" i="154"/>
  <c r="AG24" i="154"/>
  <c r="AE24" i="154"/>
  <c r="AV23" i="154"/>
  <c r="AU23" i="154"/>
  <c r="AT23" i="154"/>
  <c r="AS23" i="154"/>
  <c r="AR23" i="154"/>
  <c r="AQ23" i="154"/>
  <c r="AP23" i="154"/>
  <c r="AO23" i="154"/>
  <c r="AN23" i="154"/>
  <c r="AM23" i="154"/>
  <c r="AL23" i="154"/>
  <c r="AK23" i="154"/>
  <c r="AJ23" i="154"/>
  <c r="AI23" i="154"/>
  <c r="AH23" i="154"/>
  <c r="AG23" i="154"/>
  <c r="AE23" i="154"/>
  <c r="AV22" i="154"/>
  <c r="AU22" i="154"/>
  <c r="AT22" i="154"/>
  <c r="AS22" i="154"/>
  <c r="AR22" i="154"/>
  <c r="AQ22" i="154"/>
  <c r="AP22" i="154"/>
  <c r="AO22" i="154"/>
  <c r="AN22" i="154"/>
  <c r="AM22" i="154"/>
  <c r="AL22" i="154"/>
  <c r="AK22" i="154"/>
  <c r="AJ22" i="154"/>
  <c r="AI22" i="154"/>
  <c r="AH22" i="154"/>
  <c r="AG22" i="154"/>
  <c r="AE22" i="154"/>
  <c r="AV21" i="154"/>
  <c r="AU21" i="154"/>
  <c r="AT21" i="154"/>
  <c r="AS21" i="154"/>
  <c r="AR21" i="154"/>
  <c r="AQ21" i="154"/>
  <c r="AP21" i="154"/>
  <c r="AO21" i="154"/>
  <c r="AN21" i="154"/>
  <c r="AM21" i="154"/>
  <c r="AL21" i="154"/>
  <c r="AK21" i="154"/>
  <c r="AJ21" i="154"/>
  <c r="AI21" i="154"/>
  <c r="AH21" i="154"/>
  <c r="AG21" i="154"/>
  <c r="AE21" i="154"/>
  <c r="AV20" i="154"/>
  <c r="AU20" i="154"/>
  <c r="AT20" i="154"/>
  <c r="AS20" i="154"/>
  <c r="AR20" i="154"/>
  <c r="AQ20" i="154"/>
  <c r="AP20" i="154"/>
  <c r="AO20" i="154"/>
  <c r="AN20" i="154"/>
  <c r="AM20" i="154"/>
  <c r="AL20" i="154"/>
  <c r="AK20" i="154"/>
  <c r="AJ20" i="154"/>
  <c r="AI20" i="154"/>
  <c r="AH20" i="154"/>
  <c r="AG20" i="154"/>
  <c r="AE20" i="154"/>
  <c r="AV19" i="154"/>
  <c r="AU19" i="154"/>
  <c r="AT19" i="154"/>
  <c r="AS19" i="154"/>
  <c r="AR19" i="154"/>
  <c r="AQ19" i="154"/>
  <c r="AP19" i="154"/>
  <c r="AO19" i="154"/>
  <c r="AN19" i="154"/>
  <c r="AM19" i="154"/>
  <c r="AL19" i="154"/>
  <c r="AK19" i="154"/>
  <c r="AJ19" i="154"/>
  <c r="AI19" i="154"/>
  <c r="AH19" i="154"/>
  <c r="AG19" i="154"/>
  <c r="AE19" i="154"/>
  <c r="AV18" i="154"/>
  <c r="AU18" i="154"/>
  <c r="AT18" i="154"/>
  <c r="AS18" i="154"/>
  <c r="AR18" i="154"/>
  <c r="AQ18" i="154"/>
  <c r="AP18" i="154"/>
  <c r="AO18" i="154"/>
  <c r="AN18" i="154"/>
  <c r="AM18" i="154"/>
  <c r="AL18" i="154"/>
  <c r="AK18" i="154"/>
  <c r="AJ18" i="154"/>
  <c r="AI18" i="154"/>
  <c r="AH18" i="154"/>
  <c r="AG18" i="154"/>
  <c r="AE18" i="154"/>
  <c r="AV17" i="154"/>
  <c r="AU17" i="154"/>
  <c r="AT17" i="154"/>
  <c r="AS17" i="154"/>
  <c r="AR17" i="154"/>
  <c r="AQ17" i="154"/>
  <c r="AP17" i="154"/>
  <c r="AO17" i="154"/>
  <c r="AN17" i="154"/>
  <c r="AM17" i="154"/>
  <c r="AL17" i="154"/>
  <c r="AK17" i="154"/>
  <c r="AJ17" i="154"/>
  <c r="AI17" i="154"/>
  <c r="AH17" i="154"/>
  <c r="AG17" i="154"/>
  <c r="AE17" i="154"/>
  <c r="AV16" i="154"/>
  <c r="AU16" i="154"/>
  <c r="AT16" i="154"/>
  <c r="AS16" i="154"/>
  <c r="AR16" i="154"/>
  <c r="AQ16" i="154"/>
  <c r="AP16" i="154"/>
  <c r="AO16" i="154"/>
  <c r="AN16" i="154"/>
  <c r="AM16" i="154"/>
  <c r="AL16" i="154"/>
  <c r="AK16" i="154"/>
  <c r="AJ16" i="154"/>
  <c r="AI16" i="154"/>
  <c r="AH16" i="154"/>
  <c r="AG16" i="154"/>
  <c r="AE16" i="154"/>
  <c r="AV15" i="154"/>
  <c r="AU15" i="154"/>
  <c r="AT15" i="154"/>
  <c r="AS15" i="154"/>
  <c r="AR15" i="154"/>
  <c r="AQ15" i="154"/>
  <c r="AP15" i="154"/>
  <c r="AO15" i="154"/>
  <c r="AN15" i="154"/>
  <c r="AM15" i="154"/>
  <c r="AL15" i="154"/>
  <c r="AK15" i="154"/>
  <c r="AJ15" i="154"/>
  <c r="AI15" i="154"/>
  <c r="AH15" i="154"/>
  <c r="AG15" i="154"/>
  <c r="AE15" i="154"/>
  <c r="AV14" i="154"/>
  <c r="AU14" i="154"/>
  <c r="AT14" i="154"/>
  <c r="AS14" i="154"/>
  <c r="AR14" i="154"/>
  <c r="AQ14" i="154"/>
  <c r="AP14" i="154"/>
  <c r="AO14" i="154"/>
  <c r="AN14" i="154"/>
  <c r="AM14" i="154"/>
  <c r="AL14" i="154"/>
  <c r="AK14" i="154"/>
  <c r="AJ14" i="154"/>
  <c r="AI14" i="154"/>
  <c r="AH14" i="154"/>
  <c r="AG14" i="154"/>
  <c r="AE14" i="154"/>
  <c r="AV13" i="154"/>
  <c r="AU13" i="154"/>
  <c r="AT13" i="154"/>
  <c r="AS13" i="154"/>
  <c r="AR13" i="154"/>
  <c r="AQ13" i="154"/>
  <c r="AP13" i="154"/>
  <c r="AO13" i="154"/>
  <c r="AN13" i="154"/>
  <c r="AM13" i="154"/>
  <c r="AL13" i="154"/>
  <c r="AK13" i="154"/>
  <c r="AJ13" i="154"/>
  <c r="AI13" i="154"/>
  <c r="AH13" i="154"/>
  <c r="AG13" i="154"/>
  <c r="AE13" i="154"/>
  <c r="AV12" i="154"/>
  <c r="AU12" i="154"/>
  <c r="AT12" i="154"/>
  <c r="AS12" i="154"/>
  <c r="AR12" i="154"/>
  <c r="AQ12" i="154"/>
  <c r="AP12" i="154"/>
  <c r="AO12" i="154"/>
  <c r="AN12" i="154"/>
  <c r="AM12" i="154"/>
  <c r="AL12" i="154"/>
  <c r="AK12" i="154"/>
  <c r="AJ12" i="154"/>
  <c r="AI12" i="154"/>
  <c r="AH12" i="154"/>
  <c r="AG12" i="154"/>
  <c r="AE12" i="154"/>
  <c r="AV11" i="154"/>
  <c r="AU11" i="154"/>
  <c r="AT11" i="154"/>
  <c r="AS11" i="154"/>
  <c r="AR11" i="154"/>
  <c r="AQ11" i="154"/>
  <c r="AP11" i="154"/>
  <c r="AO11" i="154"/>
  <c r="AN11" i="154"/>
  <c r="AM11" i="154"/>
  <c r="AL11" i="154"/>
  <c r="AK11" i="154"/>
  <c r="AJ11" i="154"/>
  <c r="AI11" i="154"/>
  <c r="AH11" i="154"/>
  <c r="AG11" i="154"/>
  <c r="AE11" i="154"/>
  <c r="AV10" i="154"/>
  <c r="AU10" i="154"/>
  <c r="AT10" i="154"/>
  <c r="AS10" i="154"/>
  <c r="AR10" i="154"/>
  <c r="AQ10" i="154"/>
  <c r="AP10" i="154"/>
  <c r="AO10" i="154"/>
  <c r="AN10" i="154"/>
  <c r="AM10" i="154"/>
  <c r="AL10" i="154"/>
  <c r="AK10" i="154"/>
  <c r="AJ10" i="154"/>
  <c r="AI10" i="154"/>
  <c r="AH10" i="154"/>
  <c r="AG10" i="154"/>
  <c r="AE10" i="154"/>
  <c r="AV9" i="154"/>
  <c r="AU9" i="154"/>
  <c r="AT9" i="154"/>
  <c r="AS9" i="154"/>
  <c r="AR9" i="154"/>
  <c r="AQ9" i="154"/>
  <c r="AP9" i="154"/>
  <c r="AO9" i="154"/>
  <c r="AN9" i="154"/>
  <c r="AM9" i="154"/>
  <c r="AL9" i="154"/>
  <c r="AK9" i="154"/>
  <c r="AJ9" i="154"/>
  <c r="AI9" i="154"/>
  <c r="AH9" i="154"/>
  <c r="AG9" i="154"/>
  <c r="AE9" i="154"/>
  <c r="AV8" i="154"/>
  <c r="AU8" i="154"/>
  <c r="AT8" i="154"/>
  <c r="AS8" i="154"/>
  <c r="AR8" i="154"/>
  <c r="AQ8" i="154"/>
  <c r="AP8" i="154"/>
  <c r="AO8" i="154"/>
  <c r="AN8" i="154"/>
  <c r="AM8" i="154"/>
  <c r="AL8" i="154"/>
  <c r="AK8" i="154"/>
  <c r="AJ8" i="154"/>
  <c r="AI8" i="154"/>
  <c r="AH8" i="154"/>
  <c r="AG8" i="154"/>
  <c r="AE8" i="154"/>
  <c r="AV7" i="154"/>
  <c r="AU7" i="154"/>
  <c r="AT7" i="154"/>
  <c r="AS7" i="154"/>
  <c r="AR7" i="154"/>
  <c r="AQ7" i="154"/>
  <c r="AP7" i="154"/>
  <c r="AO7" i="154"/>
  <c r="AN7" i="154"/>
  <c r="AM7" i="154"/>
  <c r="AL7" i="154"/>
  <c r="AK7" i="154"/>
  <c r="AJ7" i="154"/>
  <c r="AI7" i="154"/>
  <c r="AH7" i="154"/>
  <c r="AG7" i="154"/>
  <c r="AE7" i="154"/>
  <c r="AV6" i="154"/>
  <c r="AU6" i="154"/>
  <c r="AT6" i="154"/>
  <c r="AS6" i="154"/>
  <c r="AR6" i="154"/>
  <c r="AQ6" i="154"/>
  <c r="AP6" i="154"/>
  <c r="AO6" i="154"/>
  <c r="AN6" i="154"/>
  <c r="AM6" i="154"/>
  <c r="AL6" i="154"/>
  <c r="AK6" i="154"/>
  <c r="AJ6" i="154"/>
  <c r="AI6" i="154"/>
  <c r="AH6" i="154"/>
  <c r="AG6" i="154"/>
  <c r="AE6" i="154"/>
  <c r="D1" i="154"/>
  <c r="AF45" i="153"/>
  <c r="AF44" i="153"/>
  <c r="CB43" i="153"/>
  <c r="CA43" i="153"/>
  <c r="BZ43" i="153"/>
  <c r="BY43" i="153"/>
  <c r="BX43" i="153"/>
  <c r="BW43" i="153"/>
  <c r="BV43" i="153"/>
  <c r="BU43" i="153"/>
  <c r="BT43" i="153"/>
  <c r="BS43" i="153"/>
  <c r="BR43" i="153"/>
  <c r="BQ43" i="153"/>
  <c r="BP43" i="153"/>
  <c r="BO43" i="153"/>
  <c r="BN43" i="153"/>
  <c r="BM43" i="153"/>
  <c r="BL43" i="153"/>
  <c r="BK43" i="153"/>
  <c r="BJ43" i="153"/>
  <c r="BI43" i="153"/>
  <c r="BH43" i="153"/>
  <c r="BG43" i="153"/>
  <c r="BF43" i="153"/>
  <c r="BE43" i="153"/>
  <c r="BD43" i="153"/>
  <c r="BC43" i="153"/>
  <c r="BB43" i="153"/>
  <c r="BA43" i="153"/>
  <c r="AZ43" i="153"/>
  <c r="AY43" i="153"/>
  <c r="AX43" i="153"/>
  <c r="AF43" i="153"/>
  <c r="AF42" i="153"/>
  <c r="AF41" i="153"/>
  <c r="AF40" i="153"/>
  <c r="AV37" i="153"/>
  <c r="AU37" i="153"/>
  <c r="AT37" i="153"/>
  <c r="AS37" i="153"/>
  <c r="AR37" i="153"/>
  <c r="AQ37" i="153"/>
  <c r="AP37" i="153"/>
  <c r="AO37" i="153"/>
  <c r="AN37" i="153"/>
  <c r="AM37" i="153"/>
  <c r="AL37" i="153"/>
  <c r="AK37" i="153"/>
  <c r="AJ37" i="153"/>
  <c r="AI37" i="153"/>
  <c r="AH37" i="153"/>
  <c r="AG37" i="153"/>
  <c r="AE37" i="153"/>
  <c r="AV36" i="153"/>
  <c r="AU36" i="153"/>
  <c r="AT36" i="153"/>
  <c r="AS36" i="153"/>
  <c r="AR36" i="153"/>
  <c r="AQ36" i="153"/>
  <c r="AP36" i="153"/>
  <c r="AO36" i="153"/>
  <c r="AN36" i="153"/>
  <c r="AM36" i="153"/>
  <c r="AL36" i="153"/>
  <c r="AK36" i="153"/>
  <c r="AJ36" i="153"/>
  <c r="AI36" i="153"/>
  <c r="AH36" i="153"/>
  <c r="AG36" i="153"/>
  <c r="AE36" i="153"/>
  <c r="AV35" i="153"/>
  <c r="AU35" i="153"/>
  <c r="AT35" i="153"/>
  <c r="AS35" i="153"/>
  <c r="AR35" i="153"/>
  <c r="AQ35" i="153"/>
  <c r="AP35" i="153"/>
  <c r="AO35" i="153"/>
  <c r="AN35" i="153"/>
  <c r="AM35" i="153"/>
  <c r="AL35" i="153"/>
  <c r="AK35" i="153"/>
  <c r="AJ35" i="153"/>
  <c r="AI35" i="153"/>
  <c r="AH35" i="153"/>
  <c r="AG35" i="153"/>
  <c r="AE35" i="153"/>
  <c r="AV34" i="153"/>
  <c r="AU34" i="153"/>
  <c r="AT34" i="153"/>
  <c r="AS34" i="153"/>
  <c r="AR34" i="153"/>
  <c r="AQ34" i="153"/>
  <c r="AP34" i="153"/>
  <c r="AO34" i="153"/>
  <c r="AN34" i="153"/>
  <c r="AM34" i="153"/>
  <c r="AL34" i="153"/>
  <c r="AK34" i="153"/>
  <c r="AJ34" i="153"/>
  <c r="AI34" i="153"/>
  <c r="AH34" i="153"/>
  <c r="AG34" i="153"/>
  <c r="AE34" i="153"/>
  <c r="AV33" i="153"/>
  <c r="AU33" i="153"/>
  <c r="AT33" i="153"/>
  <c r="AS33" i="153"/>
  <c r="AR33" i="153"/>
  <c r="AQ33" i="153"/>
  <c r="AP33" i="153"/>
  <c r="AO33" i="153"/>
  <c r="AN33" i="153"/>
  <c r="AM33" i="153"/>
  <c r="AL33" i="153"/>
  <c r="AK33" i="153"/>
  <c r="AJ33" i="153"/>
  <c r="AI33" i="153"/>
  <c r="AH33" i="153"/>
  <c r="AG33" i="153"/>
  <c r="AE33" i="153"/>
  <c r="AV32" i="153"/>
  <c r="AU32" i="153"/>
  <c r="AT32" i="153"/>
  <c r="AS32" i="153"/>
  <c r="AR32" i="153"/>
  <c r="AQ32" i="153"/>
  <c r="AP32" i="153"/>
  <c r="AO32" i="153"/>
  <c r="AN32" i="153"/>
  <c r="AM32" i="153"/>
  <c r="AL32" i="153"/>
  <c r="AK32" i="153"/>
  <c r="AJ32" i="153"/>
  <c r="AI32" i="153"/>
  <c r="AH32" i="153"/>
  <c r="AG32" i="153"/>
  <c r="AE32" i="153"/>
  <c r="AV31" i="153"/>
  <c r="AU31" i="153"/>
  <c r="AT31" i="153"/>
  <c r="AS31" i="153"/>
  <c r="AR31" i="153"/>
  <c r="AQ31" i="153"/>
  <c r="AP31" i="153"/>
  <c r="AO31" i="153"/>
  <c r="AN31" i="153"/>
  <c r="AM31" i="153"/>
  <c r="AL31" i="153"/>
  <c r="AK31" i="153"/>
  <c r="AJ31" i="153"/>
  <c r="AI31" i="153"/>
  <c r="AH31" i="153"/>
  <c r="AG31" i="153"/>
  <c r="AE31" i="153"/>
  <c r="AV30" i="153"/>
  <c r="AU30" i="153"/>
  <c r="AT30" i="153"/>
  <c r="AS30" i="153"/>
  <c r="AR30" i="153"/>
  <c r="AQ30" i="153"/>
  <c r="AP30" i="153"/>
  <c r="AO30" i="153"/>
  <c r="AN30" i="153"/>
  <c r="AM30" i="153"/>
  <c r="AL30" i="153"/>
  <c r="AK30" i="153"/>
  <c r="AJ30" i="153"/>
  <c r="AI30" i="153"/>
  <c r="AH30" i="153"/>
  <c r="AG30" i="153"/>
  <c r="AE30" i="153"/>
  <c r="AV29" i="153"/>
  <c r="AU29" i="153"/>
  <c r="AT29" i="153"/>
  <c r="AS29" i="153"/>
  <c r="AR29" i="153"/>
  <c r="AQ29" i="153"/>
  <c r="AP29" i="153"/>
  <c r="AO29" i="153"/>
  <c r="AN29" i="153"/>
  <c r="AM29" i="153"/>
  <c r="AL29" i="153"/>
  <c r="AK29" i="153"/>
  <c r="AJ29" i="153"/>
  <c r="AI29" i="153"/>
  <c r="AH29" i="153"/>
  <c r="AG29" i="153"/>
  <c r="AE29" i="153"/>
  <c r="AV28" i="153"/>
  <c r="AU28" i="153"/>
  <c r="AT28" i="153"/>
  <c r="AS28" i="153"/>
  <c r="AR28" i="153"/>
  <c r="AQ28" i="153"/>
  <c r="AP28" i="153"/>
  <c r="AO28" i="153"/>
  <c r="AN28" i="153"/>
  <c r="AM28" i="153"/>
  <c r="AL28" i="153"/>
  <c r="AK28" i="153"/>
  <c r="AJ28" i="153"/>
  <c r="AI28" i="153"/>
  <c r="AH28" i="153"/>
  <c r="AG28" i="153"/>
  <c r="AE28" i="153"/>
  <c r="AV27" i="153"/>
  <c r="AU27" i="153"/>
  <c r="AT27" i="153"/>
  <c r="AS27" i="153"/>
  <c r="AR27" i="153"/>
  <c r="AQ27" i="153"/>
  <c r="AP27" i="153"/>
  <c r="AO27" i="153"/>
  <c r="AN27" i="153"/>
  <c r="AM27" i="153"/>
  <c r="AL27" i="153"/>
  <c r="AK27" i="153"/>
  <c r="AJ27" i="153"/>
  <c r="AI27" i="153"/>
  <c r="AH27" i="153"/>
  <c r="AG27" i="153"/>
  <c r="AE27" i="153"/>
  <c r="AV26" i="153"/>
  <c r="AU26" i="153"/>
  <c r="AT26" i="153"/>
  <c r="AS26" i="153"/>
  <c r="AR26" i="153"/>
  <c r="AQ26" i="153"/>
  <c r="AP26" i="153"/>
  <c r="AO26" i="153"/>
  <c r="AN26" i="153"/>
  <c r="AM26" i="153"/>
  <c r="AL26" i="153"/>
  <c r="AK26" i="153"/>
  <c r="AJ26" i="153"/>
  <c r="AI26" i="153"/>
  <c r="AH26" i="153"/>
  <c r="AG26" i="153"/>
  <c r="AE26" i="153"/>
  <c r="AV25" i="153"/>
  <c r="AU25" i="153"/>
  <c r="AT25" i="153"/>
  <c r="AS25" i="153"/>
  <c r="AR25" i="153"/>
  <c r="AQ25" i="153"/>
  <c r="AP25" i="153"/>
  <c r="AO25" i="153"/>
  <c r="AN25" i="153"/>
  <c r="AM25" i="153"/>
  <c r="AL25" i="153"/>
  <c r="AK25" i="153"/>
  <c r="AJ25" i="153"/>
  <c r="AI25" i="153"/>
  <c r="AH25" i="153"/>
  <c r="AG25" i="153"/>
  <c r="AE25" i="153"/>
  <c r="AV24" i="153"/>
  <c r="AU24" i="153"/>
  <c r="AT24" i="153"/>
  <c r="AS24" i="153"/>
  <c r="AR24" i="153"/>
  <c r="AQ24" i="153"/>
  <c r="AP24" i="153"/>
  <c r="AO24" i="153"/>
  <c r="AN24" i="153"/>
  <c r="AM24" i="153"/>
  <c r="AL24" i="153"/>
  <c r="AK24" i="153"/>
  <c r="AJ24" i="153"/>
  <c r="AI24" i="153"/>
  <c r="AH24" i="153"/>
  <c r="AG24" i="153"/>
  <c r="AE24" i="153"/>
  <c r="AV23" i="153"/>
  <c r="AU23" i="153"/>
  <c r="AT23" i="153"/>
  <c r="AS23" i="153"/>
  <c r="AR23" i="153"/>
  <c r="AQ23" i="153"/>
  <c r="AP23" i="153"/>
  <c r="AO23" i="153"/>
  <c r="AN23" i="153"/>
  <c r="AM23" i="153"/>
  <c r="AL23" i="153"/>
  <c r="AK23" i="153"/>
  <c r="AJ23" i="153"/>
  <c r="AI23" i="153"/>
  <c r="AH23" i="153"/>
  <c r="AG23" i="153"/>
  <c r="AE23" i="153"/>
  <c r="AV22" i="153"/>
  <c r="AU22" i="153"/>
  <c r="AT22" i="153"/>
  <c r="AS22" i="153"/>
  <c r="AR22" i="153"/>
  <c r="AQ22" i="153"/>
  <c r="AP22" i="153"/>
  <c r="AO22" i="153"/>
  <c r="AN22" i="153"/>
  <c r="AM22" i="153"/>
  <c r="AL22" i="153"/>
  <c r="AK22" i="153"/>
  <c r="AJ22" i="153"/>
  <c r="AI22" i="153"/>
  <c r="AH22" i="153"/>
  <c r="AG22" i="153"/>
  <c r="AE22" i="153"/>
  <c r="AV21" i="153"/>
  <c r="AU21" i="153"/>
  <c r="AT21" i="153"/>
  <c r="AS21" i="153"/>
  <c r="AR21" i="153"/>
  <c r="AQ21" i="153"/>
  <c r="AP21" i="153"/>
  <c r="AO21" i="153"/>
  <c r="AN21" i="153"/>
  <c r="AM21" i="153"/>
  <c r="AL21" i="153"/>
  <c r="AK21" i="153"/>
  <c r="AJ21" i="153"/>
  <c r="AI21" i="153"/>
  <c r="AH21" i="153"/>
  <c r="AG21" i="153"/>
  <c r="AE21" i="153"/>
  <c r="AV20" i="153"/>
  <c r="AU20" i="153"/>
  <c r="AT20" i="153"/>
  <c r="AS20" i="153"/>
  <c r="AR20" i="153"/>
  <c r="AQ20" i="153"/>
  <c r="AP20" i="153"/>
  <c r="AO20" i="153"/>
  <c r="AN20" i="153"/>
  <c r="AM20" i="153"/>
  <c r="AL20" i="153"/>
  <c r="AK20" i="153"/>
  <c r="AJ20" i="153"/>
  <c r="AI20" i="153"/>
  <c r="AH20" i="153"/>
  <c r="AG20" i="153"/>
  <c r="AE20" i="153"/>
  <c r="AV19" i="153"/>
  <c r="AU19" i="153"/>
  <c r="AT19" i="153"/>
  <c r="AS19" i="153"/>
  <c r="AR19" i="153"/>
  <c r="AQ19" i="153"/>
  <c r="AP19" i="153"/>
  <c r="AO19" i="153"/>
  <c r="AN19" i="153"/>
  <c r="AM19" i="153"/>
  <c r="AL19" i="153"/>
  <c r="AK19" i="153"/>
  <c r="AJ19" i="153"/>
  <c r="AI19" i="153"/>
  <c r="AH19" i="153"/>
  <c r="AG19" i="153"/>
  <c r="AE19" i="153"/>
  <c r="AV18" i="153"/>
  <c r="AU18" i="153"/>
  <c r="AT18" i="153"/>
  <c r="AS18" i="153"/>
  <c r="AR18" i="153"/>
  <c r="AQ18" i="153"/>
  <c r="AP18" i="153"/>
  <c r="AO18" i="153"/>
  <c r="AN18" i="153"/>
  <c r="AM18" i="153"/>
  <c r="AL18" i="153"/>
  <c r="AK18" i="153"/>
  <c r="AJ18" i="153"/>
  <c r="AI18" i="153"/>
  <c r="AH18" i="153"/>
  <c r="AG18" i="153"/>
  <c r="AE18" i="153"/>
  <c r="AV17" i="153"/>
  <c r="AU17" i="153"/>
  <c r="AT17" i="153"/>
  <c r="AS17" i="153"/>
  <c r="AR17" i="153"/>
  <c r="AQ17" i="153"/>
  <c r="AP17" i="153"/>
  <c r="AO17" i="153"/>
  <c r="AN17" i="153"/>
  <c r="AM17" i="153"/>
  <c r="AL17" i="153"/>
  <c r="AK17" i="153"/>
  <c r="AJ17" i="153"/>
  <c r="AI17" i="153"/>
  <c r="AH17" i="153"/>
  <c r="AG17" i="153"/>
  <c r="AE17" i="153"/>
  <c r="AV16" i="153"/>
  <c r="AU16" i="153"/>
  <c r="AT16" i="153"/>
  <c r="AS16" i="153"/>
  <c r="AR16" i="153"/>
  <c r="AQ16" i="153"/>
  <c r="AP16" i="153"/>
  <c r="AO16" i="153"/>
  <c r="AN16" i="153"/>
  <c r="AM16" i="153"/>
  <c r="AL16" i="153"/>
  <c r="AK16" i="153"/>
  <c r="AJ16" i="153"/>
  <c r="AI16" i="153"/>
  <c r="AH16" i="153"/>
  <c r="AG16" i="153"/>
  <c r="AE16" i="153"/>
  <c r="AV15" i="153"/>
  <c r="AU15" i="153"/>
  <c r="AT15" i="153"/>
  <c r="AS15" i="153"/>
  <c r="AR15" i="153"/>
  <c r="AQ15" i="153"/>
  <c r="AP15" i="153"/>
  <c r="AO15" i="153"/>
  <c r="AN15" i="153"/>
  <c r="AM15" i="153"/>
  <c r="AL15" i="153"/>
  <c r="AK15" i="153"/>
  <c r="AJ15" i="153"/>
  <c r="AI15" i="153"/>
  <c r="AH15" i="153"/>
  <c r="AG15" i="153"/>
  <c r="AE15" i="153"/>
  <c r="AV14" i="153"/>
  <c r="AU14" i="153"/>
  <c r="AT14" i="153"/>
  <c r="AS14" i="153"/>
  <c r="AR14" i="153"/>
  <c r="AQ14" i="153"/>
  <c r="AP14" i="153"/>
  <c r="AO14" i="153"/>
  <c r="AN14" i="153"/>
  <c r="AM14" i="153"/>
  <c r="AL14" i="153"/>
  <c r="AK14" i="153"/>
  <c r="AJ14" i="153"/>
  <c r="AI14" i="153"/>
  <c r="AH14" i="153"/>
  <c r="AG14" i="153"/>
  <c r="AE14" i="153"/>
  <c r="AV13" i="153"/>
  <c r="AU13" i="153"/>
  <c r="AT13" i="153"/>
  <c r="AS13" i="153"/>
  <c r="AR13" i="153"/>
  <c r="AQ13" i="153"/>
  <c r="AP13" i="153"/>
  <c r="AO13" i="153"/>
  <c r="AN13" i="153"/>
  <c r="AM13" i="153"/>
  <c r="AL13" i="153"/>
  <c r="AK13" i="153"/>
  <c r="AJ13" i="153"/>
  <c r="AI13" i="153"/>
  <c r="AH13" i="153"/>
  <c r="AG13" i="153"/>
  <c r="AE13" i="153"/>
  <c r="AV12" i="153"/>
  <c r="AU12" i="153"/>
  <c r="AT12" i="153"/>
  <c r="AS12" i="153"/>
  <c r="AR12" i="153"/>
  <c r="AQ12" i="153"/>
  <c r="AP12" i="153"/>
  <c r="AO12" i="153"/>
  <c r="AN12" i="153"/>
  <c r="AM12" i="153"/>
  <c r="AL12" i="153"/>
  <c r="AK12" i="153"/>
  <c r="AJ12" i="153"/>
  <c r="AI12" i="153"/>
  <c r="AH12" i="153"/>
  <c r="AG12" i="153"/>
  <c r="AE12" i="153"/>
  <c r="AV11" i="153"/>
  <c r="AU11" i="153"/>
  <c r="AT11" i="153"/>
  <c r="AS11" i="153"/>
  <c r="AR11" i="153"/>
  <c r="AQ11" i="153"/>
  <c r="AP11" i="153"/>
  <c r="AO11" i="153"/>
  <c r="AN11" i="153"/>
  <c r="AM11" i="153"/>
  <c r="AL11" i="153"/>
  <c r="AK11" i="153"/>
  <c r="AJ11" i="153"/>
  <c r="AI11" i="153"/>
  <c r="AH11" i="153"/>
  <c r="AG11" i="153"/>
  <c r="AE11" i="153"/>
  <c r="AV10" i="153"/>
  <c r="AU10" i="153"/>
  <c r="AT10" i="153"/>
  <c r="AS10" i="153"/>
  <c r="AR10" i="153"/>
  <c r="AQ10" i="153"/>
  <c r="AP10" i="153"/>
  <c r="AO10" i="153"/>
  <c r="AN10" i="153"/>
  <c r="AM10" i="153"/>
  <c r="AL10" i="153"/>
  <c r="AK10" i="153"/>
  <c r="AJ10" i="153"/>
  <c r="AI10" i="153"/>
  <c r="AH10" i="153"/>
  <c r="AG10" i="153"/>
  <c r="AE10" i="153"/>
  <c r="AV9" i="153"/>
  <c r="AU9" i="153"/>
  <c r="AT9" i="153"/>
  <c r="AS9" i="153"/>
  <c r="AR9" i="153"/>
  <c r="AQ9" i="153"/>
  <c r="AP9" i="153"/>
  <c r="AO9" i="153"/>
  <c r="AN9" i="153"/>
  <c r="AM9" i="153"/>
  <c r="AL9" i="153"/>
  <c r="AK9" i="153"/>
  <c r="AJ9" i="153"/>
  <c r="AI9" i="153"/>
  <c r="AH9" i="153"/>
  <c r="AG9" i="153"/>
  <c r="AE9" i="153"/>
  <c r="AV8" i="153"/>
  <c r="AU8" i="153"/>
  <c r="AT8" i="153"/>
  <c r="AS8" i="153"/>
  <c r="AR8" i="153"/>
  <c r="AQ8" i="153"/>
  <c r="AP8" i="153"/>
  <c r="AO8" i="153"/>
  <c r="AN8" i="153"/>
  <c r="AM8" i="153"/>
  <c r="AL8" i="153"/>
  <c r="AK8" i="153"/>
  <c r="AJ8" i="153"/>
  <c r="AI8" i="153"/>
  <c r="AH8" i="153"/>
  <c r="AG8" i="153"/>
  <c r="AE8" i="153"/>
  <c r="AV7" i="153"/>
  <c r="AU7" i="153"/>
  <c r="AT7" i="153"/>
  <c r="AS7" i="153"/>
  <c r="AR7" i="153"/>
  <c r="AQ7" i="153"/>
  <c r="AP7" i="153"/>
  <c r="AO7" i="153"/>
  <c r="AN7" i="153"/>
  <c r="AM7" i="153"/>
  <c r="AL7" i="153"/>
  <c r="AK7" i="153"/>
  <c r="AJ7" i="153"/>
  <c r="AI7" i="153"/>
  <c r="AH7" i="153"/>
  <c r="AG7" i="153"/>
  <c r="AE7" i="153"/>
  <c r="AV6" i="153"/>
  <c r="AU6" i="153"/>
  <c r="AT6" i="153"/>
  <c r="AS6" i="153"/>
  <c r="AR6" i="153"/>
  <c r="AQ6" i="153"/>
  <c r="AP6" i="153"/>
  <c r="AO6" i="153"/>
  <c r="AN6" i="153"/>
  <c r="AM6" i="153"/>
  <c r="AL6" i="153"/>
  <c r="AK6" i="153"/>
  <c r="AJ6" i="153"/>
  <c r="AI6" i="153"/>
  <c r="AH6" i="153"/>
  <c r="AG6" i="153"/>
  <c r="AE6" i="153"/>
  <c r="D1" i="153"/>
  <c r="AF45" i="152"/>
  <c r="AF44" i="152"/>
  <c r="CB43" i="152"/>
  <c r="CA43" i="152"/>
  <c r="BZ43" i="152"/>
  <c r="BY43" i="152"/>
  <c r="BX43" i="152"/>
  <c r="BW43" i="152"/>
  <c r="BV43" i="152"/>
  <c r="BU43" i="152"/>
  <c r="BT43" i="152"/>
  <c r="BS43" i="152"/>
  <c r="BR43" i="152"/>
  <c r="BQ43" i="152"/>
  <c r="BP43" i="152"/>
  <c r="BO43" i="152"/>
  <c r="BN43" i="152"/>
  <c r="BM43" i="152"/>
  <c r="BL43" i="152"/>
  <c r="BK43" i="152"/>
  <c r="BJ43" i="152"/>
  <c r="BI43" i="152"/>
  <c r="BH43" i="152"/>
  <c r="BG43" i="152"/>
  <c r="BF43" i="152"/>
  <c r="BE43" i="152"/>
  <c r="BD43" i="152"/>
  <c r="BC43" i="152"/>
  <c r="BB43" i="152"/>
  <c r="BA43" i="152"/>
  <c r="AZ43" i="152"/>
  <c r="AY43" i="152"/>
  <c r="AX43" i="152"/>
  <c r="AF43" i="152"/>
  <c r="AF42" i="152"/>
  <c r="AF41" i="152"/>
  <c r="AF40" i="152"/>
  <c r="AV37" i="152"/>
  <c r="AU37" i="152"/>
  <c r="AT37" i="152"/>
  <c r="AS37" i="152"/>
  <c r="AR37" i="152"/>
  <c r="AQ37" i="152"/>
  <c r="AP37" i="152"/>
  <c r="AO37" i="152"/>
  <c r="AN37" i="152"/>
  <c r="AM37" i="152"/>
  <c r="AL37" i="152"/>
  <c r="AK37" i="152"/>
  <c r="AJ37" i="152"/>
  <c r="AI37" i="152"/>
  <c r="AH37" i="152"/>
  <c r="AG37" i="152"/>
  <c r="AE37" i="152"/>
  <c r="AV36" i="152"/>
  <c r="AU36" i="152"/>
  <c r="AT36" i="152"/>
  <c r="AS36" i="152"/>
  <c r="AR36" i="152"/>
  <c r="AQ36" i="152"/>
  <c r="AP36" i="152"/>
  <c r="AO36" i="152"/>
  <c r="AN36" i="152"/>
  <c r="AM36" i="152"/>
  <c r="AL36" i="152"/>
  <c r="AK36" i="152"/>
  <c r="AJ36" i="152"/>
  <c r="AI36" i="152"/>
  <c r="AH36" i="152"/>
  <c r="AG36" i="152"/>
  <c r="AE36" i="152"/>
  <c r="AV35" i="152"/>
  <c r="AU35" i="152"/>
  <c r="AT35" i="152"/>
  <c r="AS35" i="152"/>
  <c r="AR35" i="152"/>
  <c r="AQ35" i="152"/>
  <c r="AP35" i="152"/>
  <c r="AO35" i="152"/>
  <c r="AN35" i="152"/>
  <c r="AM35" i="152"/>
  <c r="AL35" i="152"/>
  <c r="AK35" i="152"/>
  <c r="AJ35" i="152"/>
  <c r="AI35" i="152"/>
  <c r="AH35" i="152"/>
  <c r="AG35" i="152"/>
  <c r="AE35" i="152"/>
  <c r="AV34" i="152"/>
  <c r="AU34" i="152"/>
  <c r="AT34" i="152"/>
  <c r="AS34" i="152"/>
  <c r="AR34" i="152"/>
  <c r="AQ34" i="152"/>
  <c r="AP34" i="152"/>
  <c r="AO34" i="152"/>
  <c r="AN34" i="152"/>
  <c r="AM34" i="152"/>
  <c r="AL34" i="152"/>
  <c r="AK34" i="152"/>
  <c r="AJ34" i="152"/>
  <c r="AI34" i="152"/>
  <c r="AH34" i="152"/>
  <c r="AG34" i="152"/>
  <c r="AE34" i="152"/>
  <c r="AV33" i="152"/>
  <c r="AU33" i="152"/>
  <c r="AT33" i="152"/>
  <c r="AS33" i="152"/>
  <c r="AR33" i="152"/>
  <c r="AQ33" i="152"/>
  <c r="AP33" i="152"/>
  <c r="AO33" i="152"/>
  <c r="AN33" i="152"/>
  <c r="AM33" i="152"/>
  <c r="AL33" i="152"/>
  <c r="AK33" i="152"/>
  <c r="AJ33" i="152"/>
  <c r="AI33" i="152"/>
  <c r="AH33" i="152"/>
  <c r="AG33" i="152"/>
  <c r="AE33" i="152"/>
  <c r="AV32" i="152"/>
  <c r="AU32" i="152"/>
  <c r="AT32" i="152"/>
  <c r="AS32" i="152"/>
  <c r="AR32" i="152"/>
  <c r="AQ32" i="152"/>
  <c r="AP32" i="152"/>
  <c r="AO32" i="152"/>
  <c r="AN32" i="152"/>
  <c r="AM32" i="152"/>
  <c r="AL32" i="152"/>
  <c r="AK32" i="152"/>
  <c r="AJ32" i="152"/>
  <c r="AI32" i="152"/>
  <c r="AH32" i="152"/>
  <c r="AG32" i="152"/>
  <c r="AE32" i="152"/>
  <c r="AV31" i="152"/>
  <c r="AU31" i="152"/>
  <c r="AT31" i="152"/>
  <c r="AS31" i="152"/>
  <c r="AR31" i="152"/>
  <c r="AQ31" i="152"/>
  <c r="AP31" i="152"/>
  <c r="AO31" i="152"/>
  <c r="AN31" i="152"/>
  <c r="AM31" i="152"/>
  <c r="AL31" i="152"/>
  <c r="AK31" i="152"/>
  <c r="AJ31" i="152"/>
  <c r="AI31" i="152"/>
  <c r="AH31" i="152"/>
  <c r="AG31" i="152"/>
  <c r="AE31" i="152"/>
  <c r="AV30" i="152"/>
  <c r="AU30" i="152"/>
  <c r="AT30" i="152"/>
  <c r="AS30" i="152"/>
  <c r="AR30" i="152"/>
  <c r="AQ30" i="152"/>
  <c r="AP30" i="152"/>
  <c r="AO30" i="152"/>
  <c r="AN30" i="152"/>
  <c r="AM30" i="152"/>
  <c r="AL30" i="152"/>
  <c r="AK30" i="152"/>
  <c r="AJ30" i="152"/>
  <c r="AI30" i="152"/>
  <c r="AH30" i="152"/>
  <c r="AG30" i="152"/>
  <c r="AE30" i="152"/>
  <c r="AV29" i="152"/>
  <c r="AU29" i="152"/>
  <c r="AT29" i="152"/>
  <c r="AS29" i="152"/>
  <c r="AR29" i="152"/>
  <c r="AQ29" i="152"/>
  <c r="AP29" i="152"/>
  <c r="AO29" i="152"/>
  <c r="AN29" i="152"/>
  <c r="AM29" i="152"/>
  <c r="AL29" i="152"/>
  <c r="AK29" i="152"/>
  <c r="AJ29" i="152"/>
  <c r="AI29" i="152"/>
  <c r="AH29" i="152"/>
  <c r="AG29" i="152"/>
  <c r="AE29" i="152"/>
  <c r="AV28" i="152"/>
  <c r="AU28" i="152"/>
  <c r="AT28" i="152"/>
  <c r="AS28" i="152"/>
  <c r="AR28" i="152"/>
  <c r="AQ28" i="152"/>
  <c r="AP28" i="152"/>
  <c r="AO28" i="152"/>
  <c r="AN28" i="152"/>
  <c r="AM28" i="152"/>
  <c r="AL28" i="152"/>
  <c r="AK28" i="152"/>
  <c r="AJ28" i="152"/>
  <c r="AI28" i="152"/>
  <c r="AH28" i="152"/>
  <c r="AG28" i="152"/>
  <c r="AE28" i="152"/>
  <c r="AV27" i="152"/>
  <c r="AU27" i="152"/>
  <c r="AT27" i="152"/>
  <c r="AS27" i="152"/>
  <c r="AR27" i="152"/>
  <c r="AQ27" i="152"/>
  <c r="AP27" i="152"/>
  <c r="AO27" i="152"/>
  <c r="AN27" i="152"/>
  <c r="AM27" i="152"/>
  <c r="AL27" i="152"/>
  <c r="AK27" i="152"/>
  <c r="AJ27" i="152"/>
  <c r="AI27" i="152"/>
  <c r="AH27" i="152"/>
  <c r="AG27" i="152"/>
  <c r="AE27" i="152"/>
  <c r="AV26" i="152"/>
  <c r="AU26" i="152"/>
  <c r="AT26" i="152"/>
  <c r="AS26" i="152"/>
  <c r="AR26" i="152"/>
  <c r="AQ26" i="152"/>
  <c r="AP26" i="152"/>
  <c r="AO26" i="152"/>
  <c r="AN26" i="152"/>
  <c r="AM26" i="152"/>
  <c r="AL26" i="152"/>
  <c r="AK26" i="152"/>
  <c r="AJ26" i="152"/>
  <c r="AI26" i="152"/>
  <c r="AH26" i="152"/>
  <c r="AG26" i="152"/>
  <c r="AE26" i="152"/>
  <c r="AV25" i="152"/>
  <c r="AU25" i="152"/>
  <c r="AT25" i="152"/>
  <c r="AS25" i="152"/>
  <c r="AR25" i="152"/>
  <c r="AQ25" i="152"/>
  <c r="AP25" i="152"/>
  <c r="AO25" i="152"/>
  <c r="AN25" i="152"/>
  <c r="AM25" i="152"/>
  <c r="AL25" i="152"/>
  <c r="AK25" i="152"/>
  <c r="AJ25" i="152"/>
  <c r="AI25" i="152"/>
  <c r="AH25" i="152"/>
  <c r="AG25" i="152"/>
  <c r="AE25" i="152"/>
  <c r="AV24" i="152"/>
  <c r="AU24" i="152"/>
  <c r="AT24" i="152"/>
  <c r="AS24" i="152"/>
  <c r="AR24" i="152"/>
  <c r="AQ24" i="152"/>
  <c r="AP24" i="152"/>
  <c r="AO24" i="152"/>
  <c r="AN24" i="152"/>
  <c r="AM24" i="152"/>
  <c r="AL24" i="152"/>
  <c r="AK24" i="152"/>
  <c r="AJ24" i="152"/>
  <c r="AI24" i="152"/>
  <c r="AH24" i="152"/>
  <c r="AG24" i="152"/>
  <c r="AE24" i="152"/>
  <c r="AV23" i="152"/>
  <c r="AU23" i="152"/>
  <c r="AT23" i="152"/>
  <c r="AS23" i="152"/>
  <c r="AR23" i="152"/>
  <c r="AQ23" i="152"/>
  <c r="AP23" i="152"/>
  <c r="AO23" i="152"/>
  <c r="AN23" i="152"/>
  <c r="AM23" i="152"/>
  <c r="AL23" i="152"/>
  <c r="AK23" i="152"/>
  <c r="AJ23" i="152"/>
  <c r="AI23" i="152"/>
  <c r="AH23" i="152"/>
  <c r="AG23" i="152"/>
  <c r="AE23" i="152"/>
  <c r="AV22" i="152"/>
  <c r="AU22" i="152"/>
  <c r="AT22" i="152"/>
  <c r="AS22" i="152"/>
  <c r="AR22" i="152"/>
  <c r="AQ22" i="152"/>
  <c r="AP22" i="152"/>
  <c r="AO22" i="152"/>
  <c r="AN22" i="152"/>
  <c r="AM22" i="152"/>
  <c r="AL22" i="152"/>
  <c r="AK22" i="152"/>
  <c r="AJ22" i="152"/>
  <c r="AI22" i="152"/>
  <c r="AH22" i="152"/>
  <c r="AG22" i="152"/>
  <c r="AE22" i="152"/>
  <c r="AV21" i="152"/>
  <c r="AU21" i="152"/>
  <c r="AT21" i="152"/>
  <c r="AS21" i="152"/>
  <c r="AR21" i="152"/>
  <c r="AQ21" i="152"/>
  <c r="AP21" i="152"/>
  <c r="AO21" i="152"/>
  <c r="AN21" i="152"/>
  <c r="AM21" i="152"/>
  <c r="AL21" i="152"/>
  <c r="AK21" i="152"/>
  <c r="AJ21" i="152"/>
  <c r="AI21" i="152"/>
  <c r="AH21" i="152"/>
  <c r="AG21" i="152"/>
  <c r="AE21" i="152"/>
  <c r="AV20" i="152"/>
  <c r="AU20" i="152"/>
  <c r="AT20" i="152"/>
  <c r="AS20" i="152"/>
  <c r="AR20" i="152"/>
  <c r="AQ20" i="152"/>
  <c r="AP20" i="152"/>
  <c r="AO20" i="152"/>
  <c r="AN20" i="152"/>
  <c r="AM20" i="152"/>
  <c r="AL20" i="152"/>
  <c r="AK20" i="152"/>
  <c r="AJ20" i="152"/>
  <c r="AI20" i="152"/>
  <c r="AH20" i="152"/>
  <c r="AG20" i="152"/>
  <c r="AE20" i="152"/>
  <c r="AV19" i="152"/>
  <c r="AU19" i="152"/>
  <c r="AT19" i="152"/>
  <c r="AS19" i="152"/>
  <c r="AR19" i="152"/>
  <c r="AQ19" i="152"/>
  <c r="AP19" i="152"/>
  <c r="AO19" i="152"/>
  <c r="AN19" i="152"/>
  <c r="AM19" i="152"/>
  <c r="AL19" i="152"/>
  <c r="AK19" i="152"/>
  <c r="AJ19" i="152"/>
  <c r="AI19" i="152"/>
  <c r="AH19" i="152"/>
  <c r="AG19" i="152"/>
  <c r="AE19" i="152"/>
  <c r="AV18" i="152"/>
  <c r="AU18" i="152"/>
  <c r="AT18" i="152"/>
  <c r="AS18" i="152"/>
  <c r="AR18" i="152"/>
  <c r="AQ18" i="152"/>
  <c r="AP18" i="152"/>
  <c r="AO18" i="152"/>
  <c r="AN18" i="152"/>
  <c r="AM18" i="152"/>
  <c r="AL18" i="152"/>
  <c r="AK18" i="152"/>
  <c r="AJ18" i="152"/>
  <c r="AI18" i="152"/>
  <c r="AH18" i="152"/>
  <c r="AG18" i="152"/>
  <c r="AE18" i="152"/>
  <c r="AV17" i="152"/>
  <c r="AU17" i="152"/>
  <c r="AT17" i="152"/>
  <c r="AS17" i="152"/>
  <c r="AR17" i="152"/>
  <c r="AQ17" i="152"/>
  <c r="AP17" i="152"/>
  <c r="AO17" i="152"/>
  <c r="AN17" i="152"/>
  <c r="AM17" i="152"/>
  <c r="AL17" i="152"/>
  <c r="AK17" i="152"/>
  <c r="AJ17" i="152"/>
  <c r="AI17" i="152"/>
  <c r="AH17" i="152"/>
  <c r="AG17" i="152"/>
  <c r="AE17" i="152"/>
  <c r="AV16" i="152"/>
  <c r="AU16" i="152"/>
  <c r="AT16" i="152"/>
  <c r="AS16" i="152"/>
  <c r="AR16" i="152"/>
  <c r="AQ16" i="152"/>
  <c r="AP16" i="152"/>
  <c r="AO16" i="152"/>
  <c r="AN16" i="152"/>
  <c r="AM16" i="152"/>
  <c r="AL16" i="152"/>
  <c r="AK16" i="152"/>
  <c r="AJ16" i="152"/>
  <c r="AI16" i="152"/>
  <c r="AH16" i="152"/>
  <c r="AG16" i="152"/>
  <c r="AE16" i="152"/>
  <c r="AV15" i="152"/>
  <c r="AU15" i="152"/>
  <c r="AT15" i="152"/>
  <c r="AS15" i="152"/>
  <c r="AR15" i="152"/>
  <c r="AQ15" i="152"/>
  <c r="AP15" i="152"/>
  <c r="AO15" i="152"/>
  <c r="AN15" i="152"/>
  <c r="AM15" i="152"/>
  <c r="AL15" i="152"/>
  <c r="AK15" i="152"/>
  <c r="AJ15" i="152"/>
  <c r="AI15" i="152"/>
  <c r="AH15" i="152"/>
  <c r="AG15" i="152"/>
  <c r="AE15" i="152"/>
  <c r="AV14" i="152"/>
  <c r="AU14" i="152"/>
  <c r="AT14" i="152"/>
  <c r="AS14" i="152"/>
  <c r="AR14" i="152"/>
  <c r="AQ14" i="152"/>
  <c r="AP14" i="152"/>
  <c r="AO14" i="152"/>
  <c r="AN14" i="152"/>
  <c r="AM14" i="152"/>
  <c r="AL14" i="152"/>
  <c r="AK14" i="152"/>
  <c r="AJ14" i="152"/>
  <c r="AI14" i="152"/>
  <c r="AH14" i="152"/>
  <c r="AG14" i="152"/>
  <c r="AE14" i="152"/>
  <c r="AV13" i="152"/>
  <c r="AU13" i="152"/>
  <c r="AT13" i="152"/>
  <c r="AS13" i="152"/>
  <c r="AR13" i="152"/>
  <c r="AQ13" i="152"/>
  <c r="AP13" i="152"/>
  <c r="AO13" i="152"/>
  <c r="AN13" i="152"/>
  <c r="AM13" i="152"/>
  <c r="AL13" i="152"/>
  <c r="AK13" i="152"/>
  <c r="AJ13" i="152"/>
  <c r="AI13" i="152"/>
  <c r="AH13" i="152"/>
  <c r="AG13" i="152"/>
  <c r="AE13" i="152"/>
  <c r="AV12" i="152"/>
  <c r="AU12" i="152"/>
  <c r="AT12" i="152"/>
  <c r="AS12" i="152"/>
  <c r="AR12" i="152"/>
  <c r="AQ12" i="152"/>
  <c r="AP12" i="152"/>
  <c r="AO12" i="152"/>
  <c r="AN12" i="152"/>
  <c r="AM12" i="152"/>
  <c r="AL12" i="152"/>
  <c r="AK12" i="152"/>
  <c r="AJ12" i="152"/>
  <c r="AI12" i="152"/>
  <c r="AH12" i="152"/>
  <c r="AG12" i="152"/>
  <c r="AE12" i="152"/>
  <c r="AV11" i="152"/>
  <c r="AU11" i="152"/>
  <c r="AT11" i="152"/>
  <c r="AS11" i="152"/>
  <c r="AR11" i="152"/>
  <c r="AQ11" i="152"/>
  <c r="AP11" i="152"/>
  <c r="AO11" i="152"/>
  <c r="AN11" i="152"/>
  <c r="AM11" i="152"/>
  <c r="AL11" i="152"/>
  <c r="AK11" i="152"/>
  <c r="AJ11" i="152"/>
  <c r="AI11" i="152"/>
  <c r="AH11" i="152"/>
  <c r="AG11" i="152"/>
  <c r="AE11" i="152"/>
  <c r="AV10" i="152"/>
  <c r="AU10" i="152"/>
  <c r="AT10" i="152"/>
  <c r="AS10" i="152"/>
  <c r="AR10" i="152"/>
  <c r="AQ10" i="152"/>
  <c r="AP10" i="152"/>
  <c r="AO10" i="152"/>
  <c r="AN10" i="152"/>
  <c r="AM10" i="152"/>
  <c r="AL10" i="152"/>
  <c r="AK10" i="152"/>
  <c r="AJ10" i="152"/>
  <c r="AI10" i="152"/>
  <c r="AH10" i="152"/>
  <c r="AG10" i="152"/>
  <c r="AE10" i="152"/>
  <c r="AV9" i="152"/>
  <c r="AU9" i="152"/>
  <c r="AT9" i="152"/>
  <c r="AS9" i="152"/>
  <c r="AR9" i="152"/>
  <c r="AQ9" i="152"/>
  <c r="AP9" i="152"/>
  <c r="AO9" i="152"/>
  <c r="AN9" i="152"/>
  <c r="AM9" i="152"/>
  <c r="AL9" i="152"/>
  <c r="AK9" i="152"/>
  <c r="AJ9" i="152"/>
  <c r="AI9" i="152"/>
  <c r="AH9" i="152"/>
  <c r="AG9" i="152"/>
  <c r="AE9" i="152"/>
  <c r="AV8" i="152"/>
  <c r="AU8" i="152"/>
  <c r="AT8" i="152"/>
  <c r="AS8" i="152"/>
  <c r="AR8" i="152"/>
  <c r="AQ8" i="152"/>
  <c r="AP8" i="152"/>
  <c r="AO8" i="152"/>
  <c r="AN8" i="152"/>
  <c r="AM8" i="152"/>
  <c r="AL8" i="152"/>
  <c r="AK8" i="152"/>
  <c r="AJ8" i="152"/>
  <c r="AI8" i="152"/>
  <c r="AH8" i="152"/>
  <c r="AG8" i="152"/>
  <c r="AE8" i="152"/>
  <c r="AV7" i="152"/>
  <c r="AU7" i="152"/>
  <c r="AT7" i="152"/>
  <c r="AS7" i="152"/>
  <c r="AR7" i="152"/>
  <c r="AQ7" i="152"/>
  <c r="AP7" i="152"/>
  <c r="AO7" i="152"/>
  <c r="AN7" i="152"/>
  <c r="AM7" i="152"/>
  <c r="AL7" i="152"/>
  <c r="AK7" i="152"/>
  <c r="AJ7" i="152"/>
  <c r="AI7" i="152"/>
  <c r="AH7" i="152"/>
  <c r="AG7" i="152"/>
  <c r="AE7" i="152"/>
  <c r="AV6" i="152"/>
  <c r="AU6" i="152"/>
  <c r="AT6" i="152"/>
  <c r="AS6" i="152"/>
  <c r="AR6" i="152"/>
  <c r="AQ6" i="152"/>
  <c r="AP6" i="152"/>
  <c r="AO6" i="152"/>
  <c r="AN6" i="152"/>
  <c r="AM6" i="152"/>
  <c r="AL6" i="152"/>
  <c r="AK6" i="152"/>
  <c r="AJ6" i="152"/>
  <c r="AI6" i="152"/>
  <c r="AH6" i="152"/>
  <c r="AG6" i="152"/>
  <c r="AE6" i="152"/>
  <c r="D1" i="152"/>
  <c r="X34" i="154" l="1"/>
  <c r="AB37" i="153"/>
  <c r="AA35" i="154"/>
  <c r="X37" i="154"/>
  <c r="Y31" i="154"/>
  <c r="Y31" i="155"/>
  <c r="X30" i="153"/>
  <c r="AB30" i="155"/>
  <c r="X30" i="155"/>
  <c r="Y27" i="155"/>
  <c r="AA29" i="154"/>
  <c r="Z32" i="153"/>
  <c r="Z25" i="153"/>
  <c r="Y23" i="153"/>
  <c r="AV44" i="155"/>
  <c r="AW29" i="155"/>
  <c r="Z24" i="155"/>
  <c r="AB37" i="155"/>
  <c r="Z32" i="155"/>
  <c r="W35" i="155"/>
  <c r="X26" i="154"/>
  <c r="Y27" i="154"/>
  <c r="AB30" i="154"/>
  <c r="W35" i="154"/>
  <c r="Y23" i="154"/>
  <c r="Y25" i="154"/>
  <c r="W29" i="154"/>
  <c r="Y35" i="154"/>
  <c r="Z28" i="154"/>
  <c r="AB26" i="153"/>
  <c r="Y27" i="153"/>
  <c r="AB34" i="153"/>
  <c r="AV44" i="153"/>
  <c r="Y24" i="153"/>
  <c r="Y29" i="153"/>
  <c r="AB22" i="153"/>
  <c r="AA25" i="153"/>
  <c r="Y33" i="153"/>
  <c r="X32" i="152"/>
  <c r="AB35" i="152"/>
  <c r="AB24" i="152"/>
  <c r="Y25" i="152"/>
  <c r="X22" i="155"/>
  <c r="W15" i="154"/>
  <c r="AT42" i="154"/>
  <c r="AW7" i="155"/>
  <c r="AA7" i="154"/>
  <c r="X8" i="153"/>
  <c r="W7" i="154"/>
  <c r="W17" i="153"/>
  <c r="Y19" i="154"/>
  <c r="AJ40" i="155"/>
  <c r="W11" i="152"/>
  <c r="AW19" i="153"/>
  <c r="AB14" i="153"/>
  <c r="W11" i="153"/>
  <c r="AJ40" i="153"/>
  <c r="AB7" i="154"/>
  <c r="Z20" i="155"/>
  <c r="W13" i="154"/>
  <c r="X8" i="154"/>
  <c r="W21" i="154"/>
  <c r="X18" i="154"/>
  <c r="W15" i="153"/>
  <c r="Y17" i="154"/>
  <c r="AB9" i="154"/>
  <c r="X20" i="155"/>
  <c r="AB16" i="155"/>
  <c r="Y11" i="155"/>
  <c r="X9" i="155"/>
  <c r="AA8" i="155"/>
  <c r="X20" i="152"/>
  <c r="AB22" i="155"/>
  <c r="AA19" i="155"/>
  <c r="AA17" i="155"/>
  <c r="AA15" i="155"/>
  <c r="AA13" i="155"/>
  <c r="X11" i="155"/>
  <c r="Z10" i="155"/>
  <c r="Y7" i="155"/>
  <c r="Y23" i="155"/>
  <c r="Y15" i="155"/>
  <c r="Y8" i="155"/>
  <c r="W8" i="155"/>
  <c r="AB10" i="155"/>
  <c r="W21" i="155"/>
  <c r="X10" i="155"/>
  <c r="AA21" i="154"/>
  <c r="Y21" i="154"/>
  <c r="W17" i="154"/>
  <c r="AA17" i="154"/>
  <c r="AW17" i="154"/>
  <c r="Y15" i="154"/>
  <c r="AA15" i="154"/>
  <c r="AW15" i="154"/>
  <c r="Y13" i="154"/>
  <c r="AA13" i="154"/>
  <c r="AW13" i="154"/>
  <c r="Y10" i="154"/>
  <c r="Y9" i="154"/>
  <c r="AB12" i="153"/>
  <c r="W13" i="152"/>
  <c r="Z20" i="153"/>
  <c r="AB10" i="153"/>
  <c r="Y19" i="153"/>
  <c r="AB18" i="153"/>
  <c r="Z16" i="153"/>
  <c r="Z14" i="153"/>
  <c r="Z12" i="153"/>
  <c r="X12" i="153"/>
  <c r="Z10" i="153"/>
  <c r="X10" i="153"/>
  <c r="AA8" i="153"/>
  <c r="W7" i="153"/>
  <c r="W17" i="152"/>
  <c r="AA17" i="152"/>
  <c r="AB10" i="152"/>
  <c r="AA17" i="153"/>
  <c r="AB16" i="153"/>
  <c r="X16" i="153"/>
  <c r="AA15" i="153"/>
  <c r="X14" i="153"/>
  <c r="AA11" i="153"/>
  <c r="AW9" i="153"/>
  <c r="AB9" i="153"/>
  <c r="Z7" i="153"/>
  <c r="Y7" i="153"/>
  <c r="AB7" i="153"/>
  <c r="AB6" i="153"/>
  <c r="AW21" i="155"/>
  <c r="AA21" i="155"/>
  <c r="Y21" i="155"/>
  <c r="Z21" i="155"/>
  <c r="Y19" i="155"/>
  <c r="AB18" i="155"/>
  <c r="Y17" i="155"/>
  <c r="AB14" i="155"/>
  <c r="Y13" i="155"/>
  <c r="AA11" i="155"/>
  <c r="AA9" i="155"/>
  <c r="AB8" i="155"/>
  <c r="Z8" i="155"/>
  <c r="AW8" i="155"/>
  <c r="AB7" i="155"/>
  <c r="AA6" i="155"/>
  <c r="AB22" i="154"/>
  <c r="Z21" i="154"/>
  <c r="Z20" i="154"/>
  <c r="AB18" i="154"/>
  <c r="AB16" i="154"/>
  <c r="AB14" i="154"/>
  <c r="AB12" i="154"/>
  <c r="AW9" i="154"/>
  <c r="AA8" i="154"/>
  <c r="Z7" i="154"/>
  <c r="Y7" i="154"/>
  <c r="W15" i="152"/>
  <c r="X12" i="152"/>
  <c r="AA9" i="152"/>
  <c r="AB7" i="152"/>
  <c r="Y28" i="155"/>
  <c r="Z29" i="155"/>
  <c r="AB35" i="155"/>
  <c r="Y25" i="155"/>
  <c r="AA29" i="155"/>
  <c r="Y33" i="155"/>
  <c r="Y35" i="155"/>
  <c r="Y36" i="155"/>
  <c r="X37" i="155"/>
  <c r="AB26" i="155"/>
  <c r="W29" i="155"/>
  <c r="AB34" i="155"/>
  <c r="AO41" i="155"/>
  <c r="AW25" i="155"/>
  <c r="X26" i="155"/>
  <c r="Z28" i="155"/>
  <c r="Y29" i="155"/>
  <c r="AW33" i="155"/>
  <c r="X34" i="155"/>
  <c r="AA35" i="155"/>
  <c r="AB37" i="154"/>
  <c r="Z32" i="154"/>
  <c r="Z24" i="154"/>
  <c r="AW31" i="154"/>
  <c r="AB34" i="154"/>
  <c r="AB35" i="154"/>
  <c r="AW33" i="154"/>
  <c r="AW25" i="154"/>
  <c r="Y29" i="154"/>
  <c r="AW23" i="154"/>
  <c r="AB26" i="154"/>
  <c r="Y28" i="154"/>
  <c r="Z29" i="154"/>
  <c r="Y33" i="154"/>
  <c r="Y36" i="154"/>
  <c r="AO41" i="153"/>
  <c r="Y21" i="153"/>
  <c r="AW29" i="153"/>
  <c r="Y31" i="153"/>
  <c r="Y36" i="153"/>
  <c r="X37" i="153"/>
  <c r="W25" i="153"/>
  <c r="AT42" i="153"/>
  <c r="AW21" i="153"/>
  <c r="X22" i="153"/>
  <c r="Z24" i="153"/>
  <c r="Y25" i="153"/>
  <c r="Z28" i="153"/>
  <c r="Y32" i="153"/>
  <c r="W33" i="153"/>
  <c r="Z33" i="153"/>
  <c r="Y35" i="153"/>
  <c r="AW27" i="153"/>
  <c r="AB30" i="153"/>
  <c r="AA33" i="153"/>
  <c r="X37" i="152"/>
  <c r="Y21" i="152"/>
  <c r="Z31" i="152"/>
  <c r="Y23" i="152"/>
  <c r="Y30" i="152"/>
  <c r="W31" i="152"/>
  <c r="Y33" i="152"/>
  <c r="Y29" i="152"/>
  <c r="AB32" i="152"/>
  <c r="Y35" i="152"/>
  <c r="Z22" i="152"/>
  <c r="AB28" i="152"/>
  <c r="Y20" i="155"/>
  <c r="AB20" i="155"/>
  <c r="Y20" i="154"/>
  <c r="AW19" i="152"/>
  <c r="AA13" i="153"/>
  <c r="AB16" i="152"/>
  <c r="Z14" i="152"/>
  <c r="AB14" i="152"/>
  <c r="AA11" i="152"/>
  <c r="Z10" i="152"/>
  <c r="AO41" i="154"/>
  <c r="AB6" i="154"/>
  <c r="Z6" i="154"/>
  <c r="AP45" i="155"/>
  <c r="AP39" i="155"/>
  <c r="AP44" i="155"/>
  <c r="AP43" i="155"/>
  <c r="AP40" i="155"/>
  <c r="AP41" i="155"/>
  <c r="AP42" i="155"/>
  <c r="AP38" i="155"/>
  <c r="Z7" i="155"/>
  <c r="AB9" i="155"/>
  <c r="Y12" i="155"/>
  <c r="AA12" i="155"/>
  <c r="W12" i="155"/>
  <c r="Z14" i="155"/>
  <c r="Z16" i="155"/>
  <c r="Z18" i="155"/>
  <c r="AW18" i="155"/>
  <c r="Z6" i="155"/>
  <c r="AI44" i="155"/>
  <c r="AI43" i="155"/>
  <c r="AI40" i="155"/>
  <c r="AI41" i="155"/>
  <c r="AI42" i="155"/>
  <c r="AI38" i="155"/>
  <c r="AI39" i="155"/>
  <c r="AM44" i="155"/>
  <c r="AM43" i="155"/>
  <c r="AM40" i="155"/>
  <c r="AM41" i="155"/>
  <c r="AM42" i="155"/>
  <c r="AM38" i="155"/>
  <c r="AM39" i="155"/>
  <c r="AM45" i="155"/>
  <c r="AQ44" i="155"/>
  <c r="AQ43" i="155"/>
  <c r="AQ40" i="155"/>
  <c r="AQ41" i="155"/>
  <c r="AQ42" i="155"/>
  <c r="AQ38" i="155"/>
  <c r="AQ45" i="155"/>
  <c r="AU44" i="155"/>
  <c r="AU43" i="155"/>
  <c r="AU40" i="155"/>
  <c r="AU41" i="155"/>
  <c r="AU42" i="155"/>
  <c r="AU38" i="155"/>
  <c r="AU45" i="155"/>
  <c r="AU39" i="155"/>
  <c r="W7" i="155"/>
  <c r="AA7" i="155"/>
  <c r="X8" i="155"/>
  <c r="Y9" i="155"/>
  <c r="AA10" i="155"/>
  <c r="Y10" i="155"/>
  <c r="AW10" i="155"/>
  <c r="Z11" i="155"/>
  <c r="AW11" i="155"/>
  <c r="AB12" i="155"/>
  <c r="W13" i="155"/>
  <c r="W15" i="155"/>
  <c r="W17" i="155"/>
  <c r="W19" i="155"/>
  <c r="AA22" i="155"/>
  <c r="W22" i="155"/>
  <c r="Z22" i="155"/>
  <c r="Y22" i="155"/>
  <c r="AW22" i="155"/>
  <c r="AW23" i="155"/>
  <c r="Y24" i="155"/>
  <c r="W25" i="155"/>
  <c r="Z25" i="155"/>
  <c r="AB28" i="155"/>
  <c r="X28" i="155"/>
  <c r="AA30" i="155"/>
  <c r="W30" i="155"/>
  <c r="Z30" i="155"/>
  <c r="Y30" i="155"/>
  <c r="AW30" i="155"/>
  <c r="AW31" i="155"/>
  <c r="Y32" i="155"/>
  <c r="W33" i="155"/>
  <c r="Z33" i="155"/>
  <c r="AH45" i="155"/>
  <c r="AH39" i="155"/>
  <c r="AH44" i="155"/>
  <c r="AH43" i="155"/>
  <c r="AH40" i="155"/>
  <c r="AH41" i="155"/>
  <c r="AH42" i="155"/>
  <c r="AH38" i="155"/>
  <c r="AT45" i="155"/>
  <c r="AT39" i="155"/>
  <c r="AT44" i="155"/>
  <c r="AT43" i="155"/>
  <c r="AT40" i="155"/>
  <c r="AT41" i="155"/>
  <c r="Z12" i="155"/>
  <c r="AA14" i="155"/>
  <c r="W14" i="155"/>
  <c r="Y14" i="155"/>
  <c r="Y16" i="155"/>
  <c r="AA16" i="155"/>
  <c r="W16" i="155"/>
  <c r="AJ43" i="155"/>
  <c r="W6" i="155"/>
  <c r="AE44" i="155"/>
  <c r="AE43" i="155"/>
  <c r="AE40" i="155"/>
  <c r="AE41" i="155"/>
  <c r="AE42" i="155"/>
  <c r="AE45" i="155"/>
  <c r="AJ41" i="155"/>
  <c r="AJ42" i="155"/>
  <c r="AJ38" i="155"/>
  <c r="AJ45" i="155"/>
  <c r="AJ39" i="155"/>
  <c r="AJ44" i="155"/>
  <c r="AN41" i="155"/>
  <c r="AN42" i="155"/>
  <c r="AN38" i="155"/>
  <c r="AN45" i="155"/>
  <c r="AN39" i="155"/>
  <c r="AN44" i="155"/>
  <c r="AN43" i="155"/>
  <c r="AN40" i="155"/>
  <c r="AR41" i="155"/>
  <c r="AR42" i="155"/>
  <c r="AR38" i="155"/>
  <c r="AR45" i="155"/>
  <c r="AR39" i="155"/>
  <c r="AR44" i="155"/>
  <c r="AR43" i="155"/>
  <c r="AR40" i="155"/>
  <c r="AV41" i="155"/>
  <c r="AV42" i="155"/>
  <c r="AV38" i="155"/>
  <c r="AV45" i="155"/>
  <c r="AV39" i="155"/>
  <c r="AV43" i="155"/>
  <c r="AV40" i="155"/>
  <c r="X7" i="155"/>
  <c r="Z9" i="155"/>
  <c r="W10" i="155"/>
  <c r="W11" i="155"/>
  <c r="AB11" i="155"/>
  <c r="AW13" i="155"/>
  <c r="AW15" i="155"/>
  <c r="AW17" i="155"/>
  <c r="AW19" i="155"/>
  <c r="AB23" i="155"/>
  <c r="X23" i="155"/>
  <c r="AA23" i="155"/>
  <c r="W23" i="155"/>
  <c r="AA25" i="155"/>
  <c r="AB31" i="155"/>
  <c r="X31" i="155"/>
  <c r="AA31" i="155"/>
  <c r="W31" i="155"/>
  <c r="AA33" i="155"/>
  <c r="AT38" i="155"/>
  <c r="AT42" i="155"/>
  <c r="Y6" i="155"/>
  <c r="AL45" i="155"/>
  <c r="AL39" i="155"/>
  <c r="AL44" i="155"/>
  <c r="AL43" i="155"/>
  <c r="AL40" i="155"/>
  <c r="AL41" i="155"/>
  <c r="AL42" i="155"/>
  <c r="AL38" i="155"/>
  <c r="AW9" i="155"/>
  <c r="AW12" i="155"/>
  <c r="AW14" i="155"/>
  <c r="AW16" i="155"/>
  <c r="AA18" i="155"/>
  <c r="W18" i="155"/>
  <c r="Y18" i="155"/>
  <c r="AB27" i="155"/>
  <c r="X27" i="155"/>
  <c r="AA27" i="155"/>
  <c r="W27" i="155"/>
  <c r="X6" i="155"/>
  <c r="AB6" i="155"/>
  <c r="AG42" i="155"/>
  <c r="AG38" i="155"/>
  <c r="AG45" i="155"/>
  <c r="AG39" i="155"/>
  <c r="AG44" i="155"/>
  <c r="AG43" i="155"/>
  <c r="AG40" i="155"/>
  <c r="AG41" i="155"/>
  <c r="AK42" i="155"/>
  <c r="AK38" i="155"/>
  <c r="AK45" i="155"/>
  <c r="AK39" i="155"/>
  <c r="AK44" i="155"/>
  <c r="AK43" i="155"/>
  <c r="AK40" i="155"/>
  <c r="AK41" i="155"/>
  <c r="AO42" i="155"/>
  <c r="AO38" i="155"/>
  <c r="AO45" i="155"/>
  <c r="AO39" i="155"/>
  <c r="AO44" i="155"/>
  <c r="AO43" i="155"/>
  <c r="AO40" i="155"/>
  <c r="AS42" i="155"/>
  <c r="AS38" i="155"/>
  <c r="AS45" i="155"/>
  <c r="AS39" i="155"/>
  <c r="AS44" i="155"/>
  <c r="AS43" i="155"/>
  <c r="AS40" i="155"/>
  <c r="AS41" i="155"/>
  <c r="AW6" i="155"/>
  <c r="W9" i="155"/>
  <c r="X12" i="155"/>
  <c r="Z13" i="155"/>
  <c r="AB13" i="155"/>
  <c r="X13" i="155"/>
  <c r="X14" i="155"/>
  <c r="AB15" i="155"/>
  <c r="X15" i="155"/>
  <c r="X16" i="155"/>
  <c r="Z17" i="155"/>
  <c r="AB17" i="155"/>
  <c r="X17" i="155"/>
  <c r="X18" i="155"/>
  <c r="AB19" i="155"/>
  <c r="X19" i="155"/>
  <c r="AB24" i="155"/>
  <c r="X24" i="155"/>
  <c r="AA26" i="155"/>
  <c r="W26" i="155"/>
  <c r="Z26" i="155"/>
  <c r="Y26" i="155"/>
  <c r="AW26" i="155"/>
  <c r="AW27" i="155"/>
  <c r="AB32" i="155"/>
  <c r="X32" i="155"/>
  <c r="AA34" i="155"/>
  <c r="W34" i="155"/>
  <c r="Z34" i="155"/>
  <c r="Y34" i="155"/>
  <c r="AD34" i="155" s="1"/>
  <c r="AW34" i="155"/>
  <c r="AA36" i="155"/>
  <c r="W36" i="155"/>
  <c r="Z36" i="155"/>
  <c r="X36" i="155"/>
  <c r="AB36" i="155"/>
  <c r="AW36" i="155"/>
  <c r="AQ39" i="155"/>
  <c r="AI45" i="155"/>
  <c r="Z15" i="155"/>
  <c r="Z19" i="155"/>
  <c r="W20" i="155"/>
  <c r="AA20" i="155"/>
  <c r="X21" i="155"/>
  <c r="AB21" i="155"/>
  <c r="Z23" i="155"/>
  <c r="W24" i="155"/>
  <c r="AA24" i="155"/>
  <c r="X25" i="155"/>
  <c r="AB25" i="155"/>
  <c r="Z27" i="155"/>
  <c r="W28" i="155"/>
  <c r="AA28" i="155"/>
  <c r="X29" i="155"/>
  <c r="AB29" i="155"/>
  <c r="Z31" i="155"/>
  <c r="W32" i="155"/>
  <c r="AA32" i="155"/>
  <c r="X33" i="155"/>
  <c r="AB33" i="155"/>
  <c r="Z35" i="155"/>
  <c r="AA37" i="155"/>
  <c r="W37" i="155"/>
  <c r="Z37" i="155"/>
  <c r="Y37" i="155"/>
  <c r="AW37" i="155"/>
  <c r="AW20" i="155"/>
  <c r="AW24" i="155"/>
  <c r="AW28" i="155"/>
  <c r="AW32" i="155"/>
  <c r="AW35" i="155"/>
  <c r="X35" i="155"/>
  <c r="AM44" i="154"/>
  <c r="AM43" i="154"/>
  <c r="AM40" i="154"/>
  <c r="AM41" i="154"/>
  <c r="AM42" i="154"/>
  <c r="AM38" i="154"/>
  <c r="AM39" i="154"/>
  <c r="AM45" i="154"/>
  <c r="AU44" i="154"/>
  <c r="AU43" i="154"/>
  <c r="AU40" i="154"/>
  <c r="AU41" i="154"/>
  <c r="AU42" i="154"/>
  <c r="AU38" i="154"/>
  <c r="AU45" i="154"/>
  <c r="AU39" i="154"/>
  <c r="AB8" i="154"/>
  <c r="AW8" i="154"/>
  <c r="AW11" i="154"/>
  <c r="Z11" i="154"/>
  <c r="W6" i="154"/>
  <c r="AA6" i="154"/>
  <c r="AE44" i="154"/>
  <c r="AE43" i="154"/>
  <c r="AE40" i="154"/>
  <c r="AE41" i="154"/>
  <c r="AE42" i="154"/>
  <c r="AE45" i="154"/>
  <c r="AJ41" i="154"/>
  <c r="AJ42" i="154"/>
  <c r="AJ38" i="154"/>
  <c r="AJ45" i="154"/>
  <c r="AJ39" i="154"/>
  <c r="AJ44" i="154"/>
  <c r="AN41" i="154"/>
  <c r="AN42" i="154"/>
  <c r="AN38" i="154"/>
  <c r="AN45" i="154"/>
  <c r="AN39" i="154"/>
  <c r="AN44" i="154"/>
  <c r="AN43" i="154"/>
  <c r="AN40" i="154"/>
  <c r="AR41" i="154"/>
  <c r="AR42" i="154"/>
  <c r="AR38" i="154"/>
  <c r="AR45" i="154"/>
  <c r="AR39" i="154"/>
  <c r="AR44" i="154"/>
  <c r="AR43" i="154"/>
  <c r="AR40" i="154"/>
  <c r="AV41" i="154"/>
  <c r="AV42" i="154"/>
  <c r="AV38" i="154"/>
  <c r="AV45" i="154"/>
  <c r="AV39" i="154"/>
  <c r="AV43" i="154"/>
  <c r="AV40" i="154"/>
  <c r="X7" i="154"/>
  <c r="AW7" i="154"/>
  <c r="Y8" i="154"/>
  <c r="Z9" i="154"/>
  <c r="W10" i="154"/>
  <c r="AB10" i="154"/>
  <c r="W11" i="154"/>
  <c r="AB11" i="154"/>
  <c r="X12" i="154"/>
  <c r="Z13" i="154"/>
  <c r="AB13" i="154"/>
  <c r="X13" i="154"/>
  <c r="X14" i="154"/>
  <c r="AB15" i="154"/>
  <c r="X15" i="154"/>
  <c r="X16" i="154"/>
  <c r="Z17" i="154"/>
  <c r="AB17" i="154"/>
  <c r="X17" i="154"/>
  <c r="AB20" i="154"/>
  <c r="X20" i="154"/>
  <c r="AA22" i="154"/>
  <c r="W22" i="154"/>
  <c r="Z22" i="154"/>
  <c r="Y22" i="154"/>
  <c r="AW22" i="154"/>
  <c r="Y24" i="154"/>
  <c r="W25" i="154"/>
  <c r="Z25" i="154"/>
  <c r="AB28" i="154"/>
  <c r="X28" i="154"/>
  <c r="AA30" i="154"/>
  <c r="W30" i="154"/>
  <c r="Z30" i="154"/>
  <c r="Y30" i="154"/>
  <c r="AW30" i="154"/>
  <c r="Y32" i="154"/>
  <c r="W33" i="154"/>
  <c r="Z33" i="154"/>
  <c r="AJ40" i="154"/>
  <c r="AV44" i="154"/>
  <c r="AQ44" i="154"/>
  <c r="AQ43" i="154"/>
  <c r="AQ40" i="154"/>
  <c r="AQ41" i="154"/>
  <c r="AQ42" i="154"/>
  <c r="AQ38" i="154"/>
  <c r="AQ45" i="154"/>
  <c r="AA10" i="154"/>
  <c r="AW10" i="154"/>
  <c r="AB19" i="154"/>
  <c r="X19" i="154"/>
  <c r="AA19" i="154"/>
  <c r="W19" i="154"/>
  <c r="AB27" i="154"/>
  <c r="X27" i="154"/>
  <c r="AA27" i="154"/>
  <c r="W27" i="154"/>
  <c r="AJ43" i="154"/>
  <c r="X6" i="154"/>
  <c r="AG42" i="154"/>
  <c r="AG38" i="154"/>
  <c r="AG45" i="154"/>
  <c r="AG39" i="154"/>
  <c r="AG44" i="154"/>
  <c r="AG43" i="154"/>
  <c r="AG40" i="154"/>
  <c r="AG41" i="154"/>
  <c r="AK42" i="154"/>
  <c r="AK38" i="154"/>
  <c r="AK45" i="154"/>
  <c r="AK39" i="154"/>
  <c r="AK44" i="154"/>
  <c r="AK43" i="154"/>
  <c r="AK40" i="154"/>
  <c r="AK41" i="154"/>
  <c r="AO42" i="154"/>
  <c r="AO38" i="154"/>
  <c r="AO45" i="154"/>
  <c r="AO39" i="154"/>
  <c r="AO44" i="154"/>
  <c r="AO43" i="154"/>
  <c r="AO40" i="154"/>
  <c r="AS42" i="154"/>
  <c r="AS38" i="154"/>
  <c r="AS45" i="154"/>
  <c r="AS39" i="154"/>
  <c r="AS44" i="154"/>
  <c r="AS43" i="154"/>
  <c r="AS40" i="154"/>
  <c r="AS41" i="154"/>
  <c r="AW6" i="154"/>
  <c r="Z8" i="154"/>
  <c r="W9" i="154"/>
  <c r="AA9" i="154"/>
  <c r="X10" i="154"/>
  <c r="X11" i="154"/>
  <c r="Z12" i="154"/>
  <c r="Y12" i="154"/>
  <c r="AA12" i="154"/>
  <c r="W12" i="154"/>
  <c r="AW12" i="154"/>
  <c r="Z14" i="154"/>
  <c r="AA14" i="154"/>
  <c r="W14" i="154"/>
  <c r="Y14" i="154"/>
  <c r="AW14" i="154"/>
  <c r="Z16" i="154"/>
  <c r="Y16" i="154"/>
  <c r="AA16" i="154"/>
  <c r="W16" i="154"/>
  <c r="AW16" i="154"/>
  <c r="AW21" i="154"/>
  <c r="X22" i="154"/>
  <c r="AB23" i="154"/>
  <c r="X23" i="154"/>
  <c r="AA23" i="154"/>
  <c r="W23" i="154"/>
  <c r="AA25" i="154"/>
  <c r="AW29" i="154"/>
  <c r="X30" i="154"/>
  <c r="AB31" i="154"/>
  <c r="X31" i="154"/>
  <c r="AA31" i="154"/>
  <c r="W31" i="154"/>
  <c r="AA33" i="154"/>
  <c r="AT38" i="154"/>
  <c r="AI44" i="154"/>
  <c r="AI43" i="154"/>
  <c r="AI40" i="154"/>
  <c r="AI41" i="154"/>
  <c r="AI42" i="154"/>
  <c r="AI38" i="154"/>
  <c r="AI39" i="154"/>
  <c r="AA11" i="154"/>
  <c r="Y6" i="154"/>
  <c r="AH45" i="154"/>
  <c r="AH39" i="154"/>
  <c r="AH44" i="154"/>
  <c r="AH43" i="154"/>
  <c r="AH40" i="154"/>
  <c r="AH41" i="154"/>
  <c r="AH42" i="154"/>
  <c r="AH38" i="154"/>
  <c r="AL45" i="154"/>
  <c r="AL39" i="154"/>
  <c r="AL44" i="154"/>
  <c r="AL43" i="154"/>
  <c r="AL40" i="154"/>
  <c r="AL41" i="154"/>
  <c r="AL42" i="154"/>
  <c r="AL38" i="154"/>
  <c r="AP45" i="154"/>
  <c r="AP39" i="154"/>
  <c r="AP44" i="154"/>
  <c r="AP43" i="154"/>
  <c r="AP40" i="154"/>
  <c r="AP41" i="154"/>
  <c r="AP42" i="154"/>
  <c r="AP38" i="154"/>
  <c r="AT45" i="154"/>
  <c r="AT39" i="154"/>
  <c r="AT44" i="154"/>
  <c r="AT43" i="154"/>
  <c r="AT40" i="154"/>
  <c r="AT41" i="154"/>
  <c r="W8" i="154"/>
  <c r="X9" i="154"/>
  <c r="Z10" i="154"/>
  <c r="Y11" i="154"/>
  <c r="AA18" i="154"/>
  <c r="W18" i="154"/>
  <c r="Z18" i="154"/>
  <c r="Y18" i="154"/>
  <c r="AW18" i="154"/>
  <c r="AW19" i="154"/>
  <c r="AB24" i="154"/>
  <c r="X24" i="154"/>
  <c r="AA26" i="154"/>
  <c r="W26" i="154"/>
  <c r="Z26" i="154"/>
  <c r="Y26" i="154"/>
  <c r="AW26" i="154"/>
  <c r="AW27" i="154"/>
  <c r="AB32" i="154"/>
  <c r="X32" i="154"/>
  <c r="AA34" i="154"/>
  <c r="W34" i="154"/>
  <c r="Z34" i="154"/>
  <c r="Y34" i="154"/>
  <c r="AW34" i="154"/>
  <c r="AA36" i="154"/>
  <c r="W36" i="154"/>
  <c r="Z36" i="154"/>
  <c r="X36" i="154"/>
  <c r="AB36" i="154"/>
  <c r="AW36" i="154"/>
  <c r="AQ39" i="154"/>
  <c r="AI45" i="154"/>
  <c r="Z15" i="154"/>
  <c r="Z19" i="154"/>
  <c r="W20" i="154"/>
  <c r="AA20" i="154"/>
  <c r="X21" i="154"/>
  <c r="AB21" i="154"/>
  <c r="Z23" i="154"/>
  <c r="W24" i="154"/>
  <c r="AA24" i="154"/>
  <c r="X25" i="154"/>
  <c r="AB25" i="154"/>
  <c r="Z27" i="154"/>
  <c r="W28" i="154"/>
  <c r="AA28" i="154"/>
  <c r="X29" i="154"/>
  <c r="AB29" i="154"/>
  <c r="Z31" i="154"/>
  <c r="W32" i="154"/>
  <c r="AA32" i="154"/>
  <c r="X33" i="154"/>
  <c r="AB33" i="154"/>
  <c r="Z35" i="154"/>
  <c r="AA37" i="154"/>
  <c r="W37" i="154"/>
  <c r="Z37" i="154"/>
  <c r="Y37" i="154"/>
  <c r="AW37" i="154"/>
  <c r="AW20" i="154"/>
  <c r="AW24" i="154"/>
  <c r="AW28" i="154"/>
  <c r="AW32" i="154"/>
  <c r="AW35" i="154"/>
  <c r="X35" i="154"/>
  <c r="AI44" i="153"/>
  <c r="AI43" i="153"/>
  <c r="AI40" i="153"/>
  <c r="AI41" i="153"/>
  <c r="AI42" i="153"/>
  <c r="AI38" i="153"/>
  <c r="AI39" i="153"/>
  <c r="AU44" i="153"/>
  <c r="AU43" i="153"/>
  <c r="AU40" i="153"/>
  <c r="AU41" i="153"/>
  <c r="AU42" i="153"/>
  <c r="AU38" i="153"/>
  <c r="AU45" i="153"/>
  <c r="AU39" i="153"/>
  <c r="AB8" i="153"/>
  <c r="Y9" i="153"/>
  <c r="AB23" i="153"/>
  <c r="X23" i="153"/>
  <c r="AA23" i="153"/>
  <c r="W23" i="153"/>
  <c r="AJ43" i="153"/>
  <c r="W6" i="153"/>
  <c r="AE44" i="153"/>
  <c r="AE43" i="153"/>
  <c r="AE40" i="153"/>
  <c r="AE41" i="153"/>
  <c r="AE42" i="153"/>
  <c r="AE45" i="153"/>
  <c r="AN41" i="153"/>
  <c r="AN42" i="153"/>
  <c r="AN38" i="153"/>
  <c r="AN45" i="153"/>
  <c r="AN39" i="153"/>
  <c r="AN44" i="153"/>
  <c r="AN43" i="153"/>
  <c r="AN40" i="153"/>
  <c r="AR41" i="153"/>
  <c r="AR42" i="153"/>
  <c r="AR38" i="153"/>
  <c r="AR45" i="153"/>
  <c r="AR39" i="153"/>
  <c r="AR44" i="153"/>
  <c r="AR43" i="153"/>
  <c r="AR40" i="153"/>
  <c r="X7" i="153"/>
  <c r="AW7" i="153"/>
  <c r="Y8" i="153"/>
  <c r="Z9" i="153"/>
  <c r="W10" i="153"/>
  <c r="Y11" i="153"/>
  <c r="AW11" i="153"/>
  <c r="Y13" i="153"/>
  <c r="AW13" i="153"/>
  <c r="Y15" i="153"/>
  <c r="AW15" i="153"/>
  <c r="Y17" i="153"/>
  <c r="AW17" i="153"/>
  <c r="AA18" i="153"/>
  <c r="W18" i="153"/>
  <c r="Z18" i="153"/>
  <c r="Y18" i="153"/>
  <c r="AW18" i="153"/>
  <c r="Y20" i="153"/>
  <c r="W21" i="153"/>
  <c r="Z21" i="153"/>
  <c r="AB24" i="153"/>
  <c r="X24" i="153"/>
  <c r="AA26" i="153"/>
  <c r="W26" i="153"/>
  <c r="Z26" i="153"/>
  <c r="Y26" i="153"/>
  <c r="AW26" i="153"/>
  <c r="Y28" i="153"/>
  <c r="W29" i="153"/>
  <c r="Z29" i="153"/>
  <c r="AB32" i="153"/>
  <c r="X32" i="153"/>
  <c r="AA34" i="153"/>
  <c r="W34" i="153"/>
  <c r="Z34" i="153"/>
  <c r="Y34" i="153"/>
  <c r="AW34" i="153"/>
  <c r="AB35" i="153"/>
  <c r="AM44" i="153"/>
  <c r="AM43" i="153"/>
  <c r="AM40" i="153"/>
  <c r="AM41" i="153"/>
  <c r="AM42" i="153"/>
  <c r="AM38" i="153"/>
  <c r="AM39" i="153"/>
  <c r="AM45" i="153"/>
  <c r="AQ44" i="153"/>
  <c r="AQ43" i="153"/>
  <c r="AQ40" i="153"/>
  <c r="AQ41" i="153"/>
  <c r="AQ42" i="153"/>
  <c r="AQ38" i="153"/>
  <c r="AQ45" i="153"/>
  <c r="W13" i="153"/>
  <c r="AB31" i="153"/>
  <c r="X31" i="153"/>
  <c r="AA31" i="153"/>
  <c r="W31" i="153"/>
  <c r="AA6" i="153"/>
  <c r="AJ41" i="153"/>
  <c r="AJ42" i="153"/>
  <c r="AJ38" i="153"/>
  <c r="AJ45" i="153"/>
  <c r="AJ39" i="153"/>
  <c r="AJ44" i="153"/>
  <c r="AV41" i="153"/>
  <c r="AV42" i="153"/>
  <c r="AV38" i="153"/>
  <c r="AV45" i="153"/>
  <c r="AV39" i="153"/>
  <c r="AV43" i="153"/>
  <c r="AV40" i="153"/>
  <c r="X6" i="153"/>
  <c r="AG42" i="153"/>
  <c r="AG38" i="153"/>
  <c r="AG45" i="153"/>
  <c r="AG39" i="153"/>
  <c r="AG44" i="153"/>
  <c r="AG43" i="153"/>
  <c r="AG40" i="153"/>
  <c r="AG41" i="153"/>
  <c r="AK42" i="153"/>
  <c r="AK38" i="153"/>
  <c r="AK45" i="153"/>
  <c r="AK39" i="153"/>
  <c r="AK44" i="153"/>
  <c r="AK43" i="153"/>
  <c r="AK40" i="153"/>
  <c r="AK41" i="153"/>
  <c r="AO42" i="153"/>
  <c r="AO38" i="153"/>
  <c r="AO45" i="153"/>
  <c r="AO39" i="153"/>
  <c r="AO44" i="153"/>
  <c r="AO43" i="153"/>
  <c r="AO40" i="153"/>
  <c r="AS42" i="153"/>
  <c r="AS38" i="153"/>
  <c r="AS45" i="153"/>
  <c r="AS39" i="153"/>
  <c r="AS44" i="153"/>
  <c r="AS43" i="153"/>
  <c r="AS40" i="153"/>
  <c r="AS41" i="153"/>
  <c r="AW6" i="153"/>
  <c r="Z8" i="153"/>
  <c r="W9" i="153"/>
  <c r="AA9" i="153"/>
  <c r="AB11" i="153"/>
  <c r="X11" i="153"/>
  <c r="Z11" i="153"/>
  <c r="Z13" i="153"/>
  <c r="AB13" i="153"/>
  <c r="X13" i="153"/>
  <c r="AB15" i="153"/>
  <c r="X15" i="153"/>
  <c r="Z17" i="153"/>
  <c r="AB17" i="153"/>
  <c r="X17" i="153"/>
  <c r="X18" i="153"/>
  <c r="AB19" i="153"/>
  <c r="X19" i="153"/>
  <c r="AA19" i="153"/>
  <c r="W19" i="153"/>
  <c r="AA21" i="153"/>
  <c r="AW25" i="153"/>
  <c r="X26" i="153"/>
  <c r="AB27" i="153"/>
  <c r="X27" i="153"/>
  <c r="AA27" i="153"/>
  <c r="W27" i="153"/>
  <c r="AA29" i="153"/>
  <c r="AW33" i="153"/>
  <c r="X34" i="153"/>
  <c r="AT38" i="153"/>
  <c r="Z6" i="153"/>
  <c r="AA7" i="153"/>
  <c r="AW8" i="153"/>
  <c r="Y6" i="153"/>
  <c r="AH45" i="153"/>
  <c r="AH39" i="153"/>
  <c r="AH44" i="153"/>
  <c r="AH43" i="153"/>
  <c r="AH40" i="153"/>
  <c r="AH41" i="153"/>
  <c r="AH42" i="153"/>
  <c r="AH38" i="153"/>
  <c r="AL45" i="153"/>
  <c r="AL39" i="153"/>
  <c r="AL44" i="153"/>
  <c r="AL43" i="153"/>
  <c r="AL40" i="153"/>
  <c r="AL41" i="153"/>
  <c r="AL42" i="153"/>
  <c r="AL38" i="153"/>
  <c r="AP45" i="153"/>
  <c r="AP39" i="153"/>
  <c r="AP44" i="153"/>
  <c r="AP43" i="153"/>
  <c r="AP40" i="153"/>
  <c r="AP41" i="153"/>
  <c r="AP42" i="153"/>
  <c r="AP38" i="153"/>
  <c r="AT45" i="153"/>
  <c r="AT39" i="153"/>
  <c r="AT44" i="153"/>
  <c r="AT43" i="153"/>
  <c r="AT40" i="153"/>
  <c r="AT41" i="153"/>
  <c r="W8" i="153"/>
  <c r="X9" i="153"/>
  <c r="AA10" i="153"/>
  <c r="Y10" i="153"/>
  <c r="AW10" i="153"/>
  <c r="Y12" i="153"/>
  <c r="AA12" i="153"/>
  <c r="W12" i="153"/>
  <c r="AW12" i="153"/>
  <c r="AA14" i="153"/>
  <c r="W14" i="153"/>
  <c r="Y14" i="153"/>
  <c r="AW14" i="153"/>
  <c r="Y16" i="153"/>
  <c r="AA16" i="153"/>
  <c r="W16" i="153"/>
  <c r="AW16" i="153"/>
  <c r="AB20" i="153"/>
  <c r="X20" i="153"/>
  <c r="AA22" i="153"/>
  <c r="W22" i="153"/>
  <c r="Z22" i="153"/>
  <c r="Y22" i="153"/>
  <c r="AW22" i="153"/>
  <c r="AW23" i="153"/>
  <c r="AB28" i="153"/>
  <c r="X28" i="153"/>
  <c r="AA30" i="153"/>
  <c r="W30" i="153"/>
  <c r="Z30" i="153"/>
  <c r="Y30" i="153"/>
  <c r="AW30" i="153"/>
  <c r="AW31" i="153"/>
  <c r="AA35" i="153"/>
  <c r="W35" i="153"/>
  <c r="AA36" i="153"/>
  <c r="W36" i="153"/>
  <c r="Z36" i="153"/>
  <c r="X36" i="153"/>
  <c r="AB36" i="153"/>
  <c r="AW36" i="153"/>
  <c r="AQ39" i="153"/>
  <c r="AI45" i="153"/>
  <c r="Z15" i="153"/>
  <c r="Z19" i="153"/>
  <c r="W20" i="153"/>
  <c r="AA20" i="153"/>
  <c r="X21" i="153"/>
  <c r="AB21" i="153"/>
  <c r="Z23" i="153"/>
  <c r="W24" i="153"/>
  <c r="AA24" i="153"/>
  <c r="X25" i="153"/>
  <c r="AB25" i="153"/>
  <c r="Z27" i="153"/>
  <c r="W28" i="153"/>
  <c r="AA28" i="153"/>
  <c r="X29" i="153"/>
  <c r="AB29" i="153"/>
  <c r="Z31" i="153"/>
  <c r="W32" i="153"/>
  <c r="AA32" i="153"/>
  <c r="X33" i="153"/>
  <c r="AB33" i="153"/>
  <c r="Z35" i="153"/>
  <c r="AA37" i="153"/>
  <c r="W37" i="153"/>
  <c r="Z37" i="153"/>
  <c r="Y37" i="153"/>
  <c r="AW37" i="153"/>
  <c r="AW20" i="153"/>
  <c r="AW24" i="153"/>
  <c r="AW28" i="153"/>
  <c r="AW32" i="153"/>
  <c r="AW35" i="153"/>
  <c r="X35" i="153"/>
  <c r="Y6" i="152"/>
  <c r="Y7" i="152"/>
  <c r="AW8" i="152"/>
  <c r="W9" i="152"/>
  <c r="Z12" i="152"/>
  <c r="AA13" i="152"/>
  <c r="X14" i="152"/>
  <c r="Z18" i="152"/>
  <c r="AB8" i="152"/>
  <c r="AB9" i="152"/>
  <c r="AB12" i="152"/>
  <c r="AA15" i="152"/>
  <c r="X16" i="152"/>
  <c r="AW17" i="152"/>
  <c r="AB20" i="152"/>
  <c r="Y22" i="152"/>
  <c r="W23" i="152"/>
  <c r="AB23" i="152"/>
  <c r="X6" i="152"/>
  <c r="AW7" i="152"/>
  <c r="Z8" i="152"/>
  <c r="Y8" i="152"/>
  <c r="Z9" i="152"/>
  <c r="X10" i="152"/>
  <c r="Z16" i="152"/>
  <c r="Y17" i="152"/>
  <c r="Y19" i="152"/>
  <c r="AA23" i="152"/>
  <c r="X24" i="152"/>
  <c r="Y27" i="152"/>
  <c r="AA31" i="152"/>
  <c r="W35" i="152"/>
  <c r="Z35" i="152"/>
  <c r="AB37" i="152"/>
  <c r="AJ43" i="152"/>
  <c r="AW27" i="152"/>
  <c r="X28" i="152"/>
  <c r="Z30" i="152"/>
  <c r="Y31" i="152"/>
  <c r="Y36" i="152"/>
  <c r="AV44" i="152"/>
  <c r="AO41" i="152"/>
  <c r="Z26" i="152"/>
  <c r="AW31" i="152"/>
  <c r="Z34" i="152"/>
  <c r="AL45" i="152"/>
  <c r="AL39" i="152"/>
  <c r="AL44" i="152"/>
  <c r="AL43" i="152"/>
  <c r="AL40" i="152"/>
  <c r="AL41" i="152"/>
  <c r="AL42" i="152"/>
  <c r="AL38" i="152"/>
  <c r="AP45" i="152"/>
  <c r="AP39" i="152"/>
  <c r="AP44" i="152"/>
  <c r="AP43" i="152"/>
  <c r="AP40" i="152"/>
  <c r="AP41" i="152"/>
  <c r="AP42" i="152"/>
  <c r="AP38" i="152"/>
  <c r="Z7" i="152"/>
  <c r="AA8" i="152"/>
  <c r="AW9" i="152"/>
  <c r="Y11" i="152"/>
  <c r="AW13" i="152"/>
  <c r="Y15" i="152"/>
  <c r="AW15" i="152"/>
  <c r="Y18" i="152"/>
  <c r="W19" i="152"/>
  <c r="Z19" i="152"/>
  <c r="AB22" i="152"/>
  <c r="X22" i="152"/>
  <c r="AA24" i="152"/>
  <c r="W24" i="152"/>
  <c r="Z24" i="152"/>
  <c r="Y24" i="152"/>
  <c r="AW24" i="152"/>
  <c r="AW25" i="152"/>
  <c r="Y26" i="152"/>
  <c r="W27" i="152"/>
  <c r="Z27" i="152"/>
  <c r="AB30" i="152"/>
  <c r="X30" i="152"/>
  <c r="AA32" i="152"/>
  <c r="W32" i="152"/>
  <c r="Z32" i="152"/>
  <c r="Y32" i="152"/>
  <c r="AW32" i="152"/>
  <c r="AW33" i="152"/>
  <c r="Y34" i="152"/>
  <c r="AJ40" i="152"/>
  <c r="AG42" i="152"/>
  <c r="AG38" i="152"/>
  <c r="AG45" i="152"/>
  <c r="AG39" i="152"/>
  <c r="AG44" i="152"/>
  <c r="AG43" i="152"/>
  <c r="AG40" i="152"/>
  <c r="AG41" i="152"/>
  <c r="AB21" i="152"/>
  <c r="X21" i="152"/>
  <c r="AA21" i="152"/>
  <c r="W21" i="152"/>
  <c r="Z21" i="152"/>
  <c r="AB29" i="152"/>
  <c r="X29" i="152"/>
  <c r="AA29" i="152"/>
  <c r="W29" i="152"/>
  <c r="Z29" i="152"/>
  <c r="AH45" i="152"/>
  <c r="AH39" i="152"/>
  <c r="AH44" i="152"/>
  <c r="AH43" i="152"/>
  <c r="AH40" i="152"/>
  <c r="AH41" i="152"/>
  <c r="AH42" i="152"/>
  <c r="AH38" i="152"/>
  <c r="AT45" i="152"/>
  <c r="AT39" i="152"/>
  <c r="AT44" i="152"/>
  <c r="AT43" i="152"/>
  <c r="AT40" i="152"/>
  <c r="AT41" i="152"/>
  <c r="W8" i="152"/>
  <c r="X9" i="152"/>
  <c r="AW11" i="152"/>
  <c r="Y13" i="152"/>
  <c r="Z6" i="152"/>
  <c r="AI44" i="152"/>
  <c r="AI43" i="152"/>
  <c r="AI40" i="152"/>
  <c r="AI41" i="152"/>
  <c r="AI42" i="152"/>
  <c r="AI38" i="152"/>
  <c r="AI39" i="152"/>
  <c r="AM44" i="152"/>
  <c r="AM43" i="152"/>
  <c r="AM40" i="152"/>
  <c r="AM41" i="152"/>
  <c r="AM42" i="152"/>
  <c r="AM38" i="152"/>
  <c r="AM39" i="152"/>
  <c r="AM45" i="152"/>
  <c r="AQ44" i="152"/>
  <c r="AQ43" i="152"/>
  <c r="AQ40" i="152"/>
  <c r="AQ41" i="152"/>
  <c r="AQ42" i="152"/>
  <c r="AQ38" i="152"/>
  <c r="AQ45" i="152"/>
  <c r="AU44" i="152"/>
  <c r="AU43" i="152"/>
  <c r="AU40" i="152"/>
  <c r="AU41" i="152"/>
  <c r="AU42" i="152"/>
  <c r="AU38" i="152"/>
  <c r="AU45" i="152"/>
  <c r="AU39" i="152"/>
  <c r="W7" i="152"/>
  <c r="AA7" i="152"/>
  <c r="X8" i="152"/>
  <c r="Y9" i="152"/>
  <c r="Z11" i="152"/>
  <c r="AB11" i="152"/>
  <c r="X11" i="152"/>
  <c r="AB13" i="152"/>
  <c r="X13" i="152"/>
  <c r="Z13" i="152"/>
  <c r="Z15" i="152"/>
  <c r="AB15" i="152"/>
  <c r="X15" i="152"/>
  <c r="AB17" i="152"/>
  <c r="X17" i="152"/>
  <c r="Z17" i="152"/>
  <c r="AA19" i="152"/>
  <c r="Z23" i="152"/>
  <c r="AB25" i="152"/>
  <c r="X25" i="152"/>
  <c r="AA25" i="152"/>
  <c r="W25" i="152"/>
  <c r="Z25" i="152"/>
  <c r="AA27" i="152"/>
  <c r="AB33" i="152"/>
  <c r="X33" i="152"/>
  <c r="AA33" i="152"/>
  <c r="W33" i="152"/>
  <c r="Z33" i="152"/>
  <c r="AT38" i="152"/>
  <c r="AT42" i="152"/>
  <c r="AB6" i="152"/>
  <c r="AK42" i="152"/>
  <c r="AK38" i="152"/>
  <c r="AK45" i="152"/>
  <c r="AK39" i="152"/>
  <c r="AK44" i="152"/>
  <c r="AK43" i="152"/>
  <c r="AK40" i="152"/>
  <c r="AK41" i="152"/>
  <c r="AO42" i="152"/>
  <c r="AO38" i="152"/>
  <c r="AO45" i="152"/>
  <c r="AO39" i="152"/>
  <c r="AO44" i="152"/>
  <c r="AO43" i="152"/>
  <c r="AO40" i="152"/>
  <c r="AS42" i="152"/>
  <c r="AS38" i="152"/>
  <c r="AS45" i="152"/>
  <c r="AS39" i="152"/>
  <c r="AS44" i="152"/>
  <c r="AS43" i="152"/>
  <c r="AS40" i="152"/>
  <c r="AS41" i="152"/>
  <c r="AW6" i="152"/>
  <c r="W6" i="152"/>
  <c r="AA6" i="152"/>
  <c r="AE44" i="152"/>
  <c r="AE43" i="152"/>
  <c r="AE40" i="152"/>
  <c r="AE41" i="152"/>
  <c r="AE42" i="152"/>
  <c r="AE45" i="152"/>
  <c r="AJ41" i="152"/>
  <c r="AJ42" i="152"/>
  <c r="AJ38" i="152"/>
  <c r="AJ45" i="152"/>
  <c r="AJ39" i="152"/>
  <c r="AJ44" i="152"/>
  <c r="AN41" i="152"/>
  <c r="AN42" i="152"/>
  <c r="AN38" i="152"/>
  <c r="AN45" i="152"/>
  <c r="AN39" i="152"/>
  <c r="AN44" i="152"/>
  <c r="AN43" i="152"/>
  <c r="AN40" i="152"/>
  <c r="AR41" i="152"/>
  <c r="AR42" i="152"/>
  <c r="AR38" i="152"/>
  <c r="AR45" i="152"/>
  <c r="AR39" i="152"/>
  <c r="AR44" i="152"/>
  <c r="AR43" i="152"/>
  <c r="AR40" i="152"/>
  <c r="AV41" i="152"/>
  <c r="AV42" i="152"/>
  <c r="AV38" i="152"/>
  <c r="AV45" i="152"/>
  <c r="AV39" i="152"/>
  <c r="AV43" i="152"/>
  <c r="AV40" i="152"/>
  <c r="X7" i="152"/>
  <c r="Y10" i="152"/>
  <c r="AA10" i="152"/>
  <c r="W10" i="152"/>
  <c r="AW10" i="152"/>
  <c r="AA12" i="152"/>
  <c r="W12" i="152"/>
  <c r="Y12" i="152"/>
  <c r="AW12" i="152"/>
  <c r="Y14" i="152"/>
  <c r="AA14" i="152"/>
  <c r="W14" i="152"/>
  <c r="AW14" i="152"/>
  <c r="AA16" i="152"/>
  <c r="W16" i="152"/>
  <c r="Y16" i="152"/>
  <c r="AW16" i="152"/>
  <c r="AB18" i="152"/>
  <c r="X18" i="152"/>
  <c r="AA20" i="152"/>
  <c r="W20" i="152"/>
  <c r="Z20" i="152"/>
  <c r="Y20" i="152"/>
  <c r="AW20" i="152"/>
  <c r="AW21" i="152"/>
  <c r="AB26" i="152"/>
  <c r="X26" i="152"/>
  <c r="AA28" i="152"/>
  <c r="W28" i="152"/>
  <c r="Z28" i="152"/>
  <c r="Y28" i="152"/>
  <c r="AW28" i="152"/>
  <c r="AW29" i="152"/>
  <c r="AB34" i="152"/>
  <c r="X34" i="152"/>
  <c r="AA36" i="152"/>
  <c r="W36" i="152"/>
  <c r="Z36" i="152"/>
  <c r="X36" i="152"/>
  <c r="AB36" i="152"/>
  <c r="AW36" i="152"/>
  <c r="AQ39" i="152"/>
  <c r="AI45" i="152"/>
  <c r="W18" i="152"/>
  <c r="AA18" i="152"/>
  <c r="X19" i="152"/>
  <c r="AB19" i="152"/>
  <c r="W22" i="152"/>
  <c r="AA22" i="152"/>
  <c r="X23" i="152"/>
  <c r="AW23" i="152"/>
  <c r="W26" i="152"/>
  <c r="AA26" i="152"/>
  <c r="X27" i="152"/>
  <c r="AB27" i="152"/>
  <c r="W30" i="152"/>
  <c r="AA30" i="152"/>
  <c r="X31" i="152"/>
  <c r="AB31" i="152"/>
  <c r="W34" i="152"/>
  <c r="AA34" i="152"/>
  <c r="X35" i="152"/>
  <c r="AA37" i="152"/>
  <c r="W37" i="152"/>
  <c r="Z37" i="152"/>
  <c r="Y37" i="152"/>
  <c r="AW37" i="152"/>
  <c r="AW18" i="152"/>
  <c r="AW22" i="152"/>
  <c r="AW26" i="152"/>
  <c r="AW30" i="152"/>
  <c r="AW34" i="152"/>
  <c r="AW35" i="152"/>
  <c r="AA35" i="152"/>
  <c r="AD37" i="153" l="1"/>
  <c r="AD37" i="154"/>
  <c r="AC30" i="155"/>
  <c r="V30" i="155" s="1"/>
  <c r="AD37" i="155"/>
  <c r="AD26" i="155"/>
  <c r="AC37" i="154"/>
  <c r="V37" i="154" s="1"/>
  <c r="AD32" i="152"/>
  <c r="AD14" i="153"/>
  <c r="AI48" i="155"/>
  <c r="AC9" i="155"/>
  <c r="V9" i="155" s="1"/>
  <c r="AD10" i="155"/>
  <c r="AC18" i="154"/>
  <c r="V18" i="154" s="1"/>
  <c r="AC16" i="153"/>
  <c r="V16" i="153" s="1"/>
  <c r="AC12" i="153"/>
  <c r="V12" i="153" s="1"/>
  <c r="AD16" i="153"/>
  <c r="AC14" i="153"/>
  <c r="V14" i="153" s="1"/>
  <c r="AC10" i="153"/>
  <c r="V10" i="153" s="1"/>
  <c r="AD8" i="153"/>
  <c r="AD22" i="155"/>
  <c r="AC20" i="155"/>
  <c r="V20" i="155" s="1"/>
  <c r="AD11" i="155"/>
  <c r="AC10" i="155"/>
  <c r="V10" i="155" s="1"/>
  <c r="AD9" i="155"/>
  <c r="AD18" i="154"/>
  <c r="AD8" i="154"/>
  <c r="AC16" i="152"/>
  <c r="V16" i="152" s="1"/>
  <c r="AC37" i="155"/>
  <c r="V37" i="155" s="1"/>
  <c r="AD30" i="155"/>
  <c r="AC34" i="154"/>
  <c r="V34" i="154" s="1"/>
  <c r="AD26" i="154"/>
  <c r="AD34" i="154"/>
  <c r="AI48" i="153"/>
  <c r="AD30" i="153"/>
  <c r="AC22" i="153"/>
  <c r="V22" i="153" s="1"/>
  <c r="AB40" i="153"/>
  <c r="AA42" i="155"/>
  <c r="AB44" i="153"/>
  <c r="AC14" i="152"/>
  <c r="V14" i="152" s="1"/>
  <c r="AD12" i="152"/>
  <c r="AB45" i="154"/>
  <c r="AI48" i="154"/>
  <c r="Z43" i="154"/>
  <c r="AC35" i="155"/>
  <c r="V35" i="155" s="1"/>
  <c r="AD35" i="155"/>
  <c r="AD29" i="155"/>
  <c r="AC29" i="155"/>
  <c r="V29" i="155" s="1"/>
  <c r="AC32" i="155"/>
  <c r="V32" i="155" s="1"/>
  <c r="AD32" i="155"/>
  <c r="F38" i="155" a="1"/>
  <c r="AC34" i="155"/>
  <c r="V34" i="155" s="1"/>
  <c r="W38" i="155"/>
  <c r="C10" i="37" s="1"/>
  <c r="W43" i="155"/>
  <c r="AA40" i="155"/>
  <c r="AD25" i="155"/>
  <c r="AC25" i="155"/>
  <c r="V25" i="155" s="1"/>
  <c r="AC18" i="155"/>
  <c r="V18" i="155" s="1"/>
  <c r="AD18" i="155"/>
  <c r="AC16" i="155"/>
  <c r="V16" i="155" s="1"/>
  <c r="AD16" i="155"/>
  <c r="AD13" i="155"/>
  <c r="AC13" i="155"/>
  <c r="V13" i="155" s="1"/>
  <c r="AD31" i="155"/>
  <c r="AC31" i="155"/>
  <c r="V31" i="155" s="1"/>
  <c r="Z44" i="155"/>
  <c r="Z43" i="155"/>
  <c r="Z41" i="155"/>
  <c r="Z42" i="155"/>
  <c r="Z38" i="155"/>
  <c r="F10" i="37" s="1"/>
  <c r="Z40" i="155"/>
  <c r="Z45" i="155"/>
  <c r="AD20" i="155"/>
  <c r="AA41" i="155"/>
  <c r="AA45" i="155"/>
  <c r="AC24" i="155"/>
  <c r="V24" i="155" s="1"/>
  <c r="AD24" i="155"/>
  <c r="AC12" i="155"/>
  <c r="V12" i="155" s="1"/>
  <c r="AD12" i="155"/>
  <c r="AD27" i="155"/>
  <c r="AC27" i="155"/>
  <c r="V27" i="155" s="1"/>
  <c r="AD21" i="155"/>
  <c r="AC21" i="155"/>
  <c r="V21" i="155" s="1"/>
  <c r="AD17" i="155"/>
  <c r="AC17" i="155"/>
  <c r="V17" i="155" s="1"/>
  <c r="AD15" i="155"/>
  <c r="AC15" i="155"/>
  <c r="V15" i="155" s="1"/>
  <c r="AW45" i="155"/>
  <c r="AW44" i="155"/>
  <c r="AW43" i="155"/>
  <c r="AB45" i="155"/>
  <c r="AB40" i="155"/>
  <c r="AB44" i="155"/>
  <c r="AB43" i="155"/>
  <c r="AB41" i="155"/>
  <c r="AB42" i="155"/>
  <c r="AB38" i="155"/>
  <c r="H10" i="37" s="1"/>
  <c r="AC26" i="155"/>
  <c r="V26" i="155" s="1"/>
  <c r="AC22" i="155"/>
  <c r="V22" i="155" s="1"/>
  <c r="AC11" i="155"/>
  <c r="V11" i="155" s="1"/>
  <c r="AA43" i="155"/>
  <c r="AA38" i="155"/>
  <c r="G10" i="37" s="1"/>
  <c r="AC14" i="155"/>
  <c r="V14" i="155" s="1"/>
  <c r="AD14" i="155"/>
  <c r="AD23" i="155"/>
  <c r="AC23" i="155"/>
  <c r="V23" i="155" s="1"/>
  <c r="AC7" i="155"/>
  <c r="V7" i="155" s="1"/>
  <c r="AD7" i="155"/>
  <c r="AC28" i="155"/>
  <c r="V28" i="155" s="1"/>
  <c r="AD28" i="155"/>
  <c r="AD33" i="155"/>
  <c r="AC33" i="155"/>
  <c r="V33" i="155" s="1"/>
  <c r="AD36" i="155"/>
  <c r="AC36" i="155"/>
  <c r="V36" i="155" s="1"/>
  <c r="AD19" i="155"/>
  <c r="AC19" i="155"/>
  <c r="V19" i="155" s="1"/>
  <c r="X43" i="155"/>
  <c r="X38" i="155"/>
  <c r="D10" i="37" s="1"/>
  <c r="AD6" i="155"/>
  <c r="AC6" i="155"/>
  <c r="V6" i="155" s="1"/>
  <c r="Y45" i="155"/>
  <c r="Y40" i="155"/>
  <c r="Y44" i="155"/>
  <c r="Y43" i="155"/>
  <c r="Y41" i="155"/>
  <c r="Y42" i="155"/>
  <c r="AD8" i="155"/>
  <c r="AC8" i="155"/>
  <c r="V8" i="155" s="1"/>
  <c r="AA44" i="155"/>
  <c r="AD30" i="154"/>
  <c r="AC30" i="154"/>
  <c r="V30" i="154" s="1"/>
  <c r="AC28" i="154"/>
  <c r="V28" i="154" s="1"/>
  <c r="AD28" i="154"/>
  <c r="AD15" i="154"/>
  <c r="AC15" i="154"/>
  <c r="V15" i="154" s="1"/>
  <c r="AC8" i="154"/>
  <c r="V8" i="154" s="1"/>
  <c r="W38" i="154"/>
  <c r="C9" i="37" s="1"/>
  <c r="W43" i="154"/>
  <c r="Z44" i="154"/>
  <c r="AD33" i="154"/>
  <c r="AC33" i="154"/>
  <c r="V33" i="154" s="1"/>
  <c r="AD36" i="154"/>
  <c r="AC36" i="154"/>
  <c r="V36" i="154" s="1"/>
  <c r="AD23" i="154"/>
  <c r="AC23" i="154"/>
  <c r="V23" i="154" s="1"/>
  <c r="AC10" i="154"/>
  <c r="V10" i="154" s="1"/>
  <c r="AD10" i="154"/>
  <c r="AW45" i="154"/>
  <c r="AW44" i="154"/>
  <c r="AW43" i="154"/>
  <c r="X43" i="154"/>
  <c r="X38" i="154"/>
  <c r="D9" i="37" s="1"/>
  <c r="AC6" i="154"/>
  <c r="V6" i="154" s="1"/>
  <c r="AD6" i="154"/>
  <c r="AC26" i="154"/>
  <c r="V26" i="154" s="1"/>
  <c r="AD19" i="154"/>
  <c r="AC19" i="154"/>
  <c r="V19" i="154" s="1"/>
  <c r="Z42" i="154"/>
  <c r="AB38" i="154"/>
  <c r="H9" i="37" s="1"/>
  <c r="AB44" i="154"/>
  <c r="AD21" i="154"/>
  <c r="AC21" i="154"/>
  <c r="V21" i="154" s="1"/>
  <c r="AD17" i="154"/>
  <c r="AC17" i="154"/>
  <c r="V17" i="154" s="1"/>
  <c r="Z38" i="154"/>
  <c r="F9" i="37" s="1"/>
  <c r="AB43" i="154"/>
  <c r="AC35" i="154"/>
  <c r="V35" i="154" s="1"/>
  <c r="AD35" i="154"/>
  <c r="AD29" i="154"/>
  <c r="AC29" i="154"/>
  <c r="V29" i="154" s="1"/>
  <c r="AC32" i="154"/>
  <c r="V32" i="154" s="1"/>
  <c r="AD32" i="154"/>
  <c r="AC24" i="154"/>
  <c r="V24" i="154" s="1"/>
  <c r="AD24" i="154"/>
  <c r="AD31" i="154"/>
  <c r="AC31" i="154"/>
  <c r="V31" i="154" s="1"/>
  <c r="AC20" i="154"/>
  <c r="V20" i="154" s="1"/>
  <c r="AD20" i="154"/>
  <c r="AC14" i="154"/>
  <c r="V14" i="154" s="1"/>
  <c r="AD14" i="154"/>
  <c r="AC12" i="154"/>
  <c r="V12" i="154" s="1"/>
  <c r="AD12" i="154"/>
  <c r="Z45" i="154"/>
  <c r="Z41" i="154"/>
  <c r="AB42" i="154"/>
  <c r="AB40" i="154"/>
  <c r="AC9" i="154"/>
  <c r="V9" i="154" s="1"/>
  <c r="AD9" i="154"/>
  <c r="Y45" i="154"/>
  <c r="Y40" i="154"/>
  <c r="Y44" i="154"/>
  <c r="Y43" i="154"/>
  <c r="Y41" i="154"/>
  <c r="Y42" i="154"/>
  <c r="AD11" i="154"/>
  <c r="AC11" i="154"/>
  <c r="V11" i="154" s="1"/>
  <c r="AD25" i="154"/>
  <c r="AC25" i="154"/>
  <c r="V25" i="154" s="1"/>
  <c r="AD22" i="154"/>
  <c r="AC22" i="154"/>
  <c r="V22" i="154" s="1"/>
  <c r="F38" i="154" a="1"/>
  <c r="AD27" i="154"/>
  <c r="AC27" i="154"/>
  <c r="V27" i="154" s="1"/>
  <c r="AC16" i="154"/>
  <c r="V16" i="154" s="1"/>
  <c r="AD16" i="154"/>
  <c r="AD13" i="154"/>
  <c r="AC13" i="154"/>
  <c r="V13" i="154" s="1"/>
  <c r="AD7" i="154"/>
  <c r="AC7" i="154"/>
  <c r="V7" i="154" s="1"/>
  <c r="AA42" i="154"/>
  <c r="AA38" i="154"/>
  <c r="G9" i="37" s="1"/>
  <c r="AA45" i="154"/>
  <c r="AA40" i="154"/>
  <c r="AA44" i="154"/>
  <c r="AA43" i="154"/>
  <c r="AA41" i="154"/>
  <c r="Z40" i="154"/>
  <c r="AB41" i="154"/>
  <c r="AD36" i="153"/>
  <c r="AC36" i="153"/>
  <c r="V36" i="153" s="1"/>
  <c r="AD15" i="153"/>
  <c r="AC15" i="153"/>
  <c r="V15" i="153" s="1"/>
  <c r="AC32" i="153"/>
  <c r="V32" i="153" s="1"/>
  <c r="AD32" i="153"/>
  <c r="AC35" i="153"/>
  <c r="V35" i="153" s="1"/>
  <c r="AD35" i="153"/>
  <c r="AD29" i="153"/>
  <c r="AC29" i="153"/>
  <c r="V29" i="153" s="1"/>
  <c r="AD9" i="153"/>
  <c r="AC9" i="153"/>
  <c r="V9" i="153" s="1"/>
  <c r="Y45" i="153"/>
  <c r="Y40" i="153"/>
  <c r="Y44" i="153"/>
  <c r="Y43" i="153"/>
  <c r="Y41" i="153"/>
  <c r="Y42" i="153"/>
  <c r="AD26" i="153"/>
  <c r="AC26" i="153"/>
  <c r="V26" i="153" s="1"/>
  <c r="AD17" i="153"/>
  <c r="AC17" i="153"/>
  <c r="V17" i="153" s="1"/>
  <c r="F38" i="153" a="1"/>
  <c r="AA42" i="153"/>
  <c r="AA38" i="153"/>
  <c r="G8" i="37" s="1"/>
  <c r="AA45" i="153"/>
  <c r="AA40" i="153"/>
  <c r="AA44" i="153"/>
  <c r="AA43" i="153"/>
  <c r="AA41" i="153"/>
  <c r="AD7" i="153"/>
  <c r="AC7" i="153"/>
  <c r="V7" i="153" s="1"/>
  <c r="AD22" i="153"/>
  <c r="AD12" i="153"/>
  <c r="AB41" i="153"/>
  <c r="AB45" i="153"/>
  <c r="AD33" i="153"/>
  <c r="AC33" i="153"/>
  <c r="V33" i="153" s="1"/>
  <c r="AC28" i="153"/>
  <c r="V28" i="153" s="1"/>
  <c r="AD28" i="153"/>
  <c r="AD18" i="153"/>
  <c r="AC18" i="153"/>
  <c r="V18" i="153" s="1"/>
  <c r="W38" i="153"/>
  <c r="C8" i="37" s="1"/>
  <c r="W43" i="153"/>
  <c r="AB42" i="153"/>
  <c r="AC37" i="153"/>
  <c r="V37" i="153" s="1"/>
  <c r="AD25" i="153"/>
  <c r="AC25" i="153"/>
  <c r="V25" i="153" s="1"/>
  <c r="AD34" i="153"/>
  <c r="AC34" i="153"/>
  <c r="V34" i="153" s="1"/>
  <c r="AD19" i="153"/>
  <c r="AC19" i="153"/>
  <c r="V19" i="153" s="1"/>
  <c r="AD13" i="153"/>
  <c r="AC13" i="153"/>
  <c r="V13" i="153" s="1"/>
  <c r="AD11" i="153"/>
  <c r="AC11" i="153"/>
  <c r="V11" i="153" s="1"/>
  <c r="AC24" i="153"/>
  <c r="V24" i="153" s="1"/>
  <c r="AD24" i="153"/>
  <c r="AC8" i="153"/>
  <c r="V8" i="153" s="1"/>
  <c r="AC30" i="153"/>
  <c r="V30" i="153" s="1"/>
  <c r="AD23" i="153"/>
  <c r="AC23" i="153"/>
  <c r="V23" i="153" s="1"/>
  <c r="AB43" i="153"/>
  <c r="AD10" i="153"/>
  <c r="AC20" i="153"/>
  <c r="V20" i="153" s="1"/>
  <c r="AD20" i="153"/>
  <c r="Z44" i="153"/>
  <c r="Z43" i="153"/>
  <c r="Z41" i="153"/>
  <c r="Z42" i="153"/>
  <c r="Z38" i="153"/>
  <c r="F8" i="37" s="1"/>
  <c r="Z40" i="153"/>
  <c r="Z45" i="153"/>
  <c r="AD31" i="153"/>
  <c r="AC31" i="153"/>
  <c r="V31" i="153" s="1"/>
  <c r="AD21" i="153"/>
  <c r="AC21" i="153"/>
  <c r="V21" i="153" s="1"/>
  <c r="AD27" i="153"/>
  <c r="AC27" i="153"/>
  <c r="V27" i="153" s="1"/>
  <c r="AW45" i="153"/>
  <c r="AW44" i="153"/>
  <c r="AW43" i="153"/>
  <c r="X43" i="153"/>
  <c r="X38" i="153"/>
  <c r="D8" i="37" s="1"/>
  <c r="AC6" i="153"/>
  <c r="V6" i="153" s="1"/>
  <c r="AD6" i="153"/>
  <c r="AB38" i="153"/>
  <c r="H8" i="37" s="1"/>
  <c r="AD20" i="152"/>
  <c r="AI48" i="152"/>
  <c r="AC20" i="152"/>
  <c r="V20" i="152" s="1"/>
  <c r="AD16" i="152"/>
  <c r="AC12" i="152"/>
  <c r="V12" i="152" s="1"/>
  <c r="AC10" i="152"/>
  <c r="V10" i="152" s="1"/>
  <c r="AD24" i="152"/>
  <c r="AD28" i="152"/>
  <c r="AC32" i="152"/>
  <c r="V32" i="152" s="1"/>
  <c r="AC37" i="152"/>
  <c r="V37" i="152" s="1"/>
  <c r="Y45" i="152"/>
  <c r="AC24" i="152"/>
  <c r="V24" i="152" s="1"/>
  <c r="AD31" i="152"/>
  <c r="AC31" i="152"/>
  <c r="V31" i="152" s="1"/>
  <c r="AD23" i="152"/>
  <c r="AC23" i="152"/>
  <c r="V23" i="152" s="1"/>
  <c r="F38" i="152" a="1"/>
  <c r="Y43" i="152"/>
  <c r="AC7" i="152"/>
  <c r="V7" i="152" s="1"/>
  <c r="AD7" i="152"/>
  <c r="AC28" i="152"/>
  <c r="V28" i="152" s="1"/>
  <c r="AC22" i="152"/>
  <c r="V22" i="152" s="1"/>
  <c r="AD22" i="152"/>
  <c r="AD14" i="152"/>
  <c r="AD10" i="152"/>
  <c r="Y44" i="152"/>
  <c r="AD37" i="152"/>
  <c r="AD35" i="152"/>
  <c r="AC35" i="152"/>
  <c r="V35" i="152" s="1"/>
  <c r="AD27" i="152"/>
  <c r="AC27" i="152"/>
  <c r="V27" i="152" s="1"/>
  <c r="AD19" i="152"/>
  <c r="AC19" i="152"/>
  <c r="V19" i="152" s="1"/>
  <c r="X38" i="152"/>
  <c r="D7" i="37" s="1"/>
  <c r="AD13" i="152"/>
  <c r="AC13" i="152"/>
  <c r="V13" i="152" s="1"/>
  <c r="Z44" i="152"/>
  <c r="Z43" i="152"/>
  <c r="Z41" i="152"/>
  <c r="Z42" i="152"/>
  <c r="Z38" i="152"/>
  <c r="F7" i="37" s="1"/>
  <c r="Z40" i="152"/>
  <c r="Z45" i="152"/>
  <c r="AA42" i="152"/>
  <c r="AA38" i="152"/>
  <c r="G7" i="37" s="1"/>
  <c r="AA45" i="152"/>
  <c r="AA40" i="152"/>
  <c r="AA44" i="152"/>
  <c r="AA43" i="152"/>
  <c r="AA41" i="152"/>
  <c r="X43" i="152"/>
  <c r="W38" i="152"/>
  <c r="C7" i="37" s="1"/>
  <c r="W43" i="152"/>
  <c r="AD17" i="152"/>
  <c r="AC17" i="152"/>
  <c r="V17" i="152" s="1"/>
  <c r="AD11" i="152"/>
  <c r="AC11" i="152"/>
  <c r="V11" i="152" s="1"/>
  <c r="AC8" i="152"/>
  <c r="V8" i="152" s="1"/>
  <c r="AD8" i="152"/>
  <c r="AD21" i="152"/>
  <c r="AC21" i="152"/>
  <c r="V21" i="152" s="1"/>
  <c r="AC30" i="152"/>
  <c r="V30" i="152" s="1"/>
  <c r="AD30" i="152"/>
  <c r="Y42" i="152"/>
  <c r="Y40" i="152"/>
  <c r="AD15" i="152"/>
  <c r="AC15" i="152"/>
  <c r="V15" i="152" s="1"/>
  <c r="AD36" i="152"/>
  <c r="AC36" i="152"/>
  <c r="V36" i="152" s="1"/>
  <c r="AC34" i="152"/>
  <c r="V34" i="152" s="1"/>
  <c r="AD34" i="152"/>
  <c r="AC26" i="152"/>
  <c r="V26" i="152" s="1"/>
  <c r="AD26" i="152"/>
  <c r="AC18" i="152"/>
  <c r="V18" i="152" s="1"/>
  <c r="AD18" i="152"/>
  <c r="AW45" i="152"/>
  <c r="AW44" i="152"/>
  <c r="AW43" i="152"/>
  <c r="AB45" i="152"/>
  <c r="AB40" i="152"/>
  <c r="AB44" i="152"/>
  <c r="AB43" i="152"/>
  <c r="AB41" i="152"/>
  <c r="AB42" i="152"/>
  <c r="AB38" i="152"/>
  <c r="H7" i="37" s="1"/>
  <c r="AD33" i="152"/>
  <c r="AC33" i="152"/>
  <c r="V33" i="152" s="1"/>
  <c r="AD25" i="152"/>
  <c r="AC25" i="152"/>
  <c r="V25" i="152" s="1"/>
  <c r="AD9" i="152"/>
  <c r="AC9" i="152"/>
  <c r="V9" i="152" s="1"/>
  <c r="AC6" i="152"/>
  <c r="V6" i="152" s="1"/>
  <c r="AD29" i="152"/>
  <c r="AC29" i="152"/>
  <c r="V29" i="152" s="1"/>
  <c r="AD6" i="152"/>
  <c r="Y41" i="152"/>
  <c r="E37" i="148"/>
  <c r="B19" i="37" s="1"/>
  <c r="AF45" i="148"/>
  <c r="AF44" i="148"/>
  <c r="CB43" i="148"/>
  <c r="CA43" i="148"/>
  <c r="BZ43" i="148"/>
  <c r="BY43" i="148"/>
  <c r="BX43" i="148"/>
  <c r="BW43" i="148"/>
  <c r="BV43" i="148"/>
  <c r="BU43" i="148"/>
  <c r="BT43" i="148"/>
  <c r="BS43" i="148"/>
  <c r="BR43" i="148"/>
  <c r="BQ43" i="148"/>
  <c r="BP43" i="148"/>
  <c r="BO43" i="148"/>
  <c r="BN43" i="148"/>
  <c r="BM43" i="148"/>
  <c r="BL43" i="148"/>
  <c r="BK43" i="148"/>
  <c r="BJ43" i="148"/>
  <c r="BI43" i="148"/>
  <c r="BH43" i="148"/>
  <c r="BG43" i="148"/>
  <c r="BF43" i="148"/>
  <c r="BE43" i="148"/>
  <c r="BD43" i="148"/>
  <c r="BC43" i="148"/>
  <c r="BB43" i="148"/>
  <c r="BA43" i="148"/>
  <c r="AZ43" i="148"/>
  <c r="AY43" i="148"/>
  <c r="AX43" i="148"/>
  <c r="AF43" i="148"/>
  <c r="AF42" i="148"/>
  <c r="AF41" i="148"/>
  <c r="AF40" i="148"/>
  <c r="AV37" i="148"/>
  <c r="AU37" i="148"/>
  <c r="AT37" i="148"/>
  <c r="AS37" i="148"/>
  <c r="AR37" i="148"/>
  <c r="AQ37" i="148"/>
  <c r="AP37" i="148"/>
  <c r="AO37" i="148"/>
  <c r="AN37" i="148"/>
  <c r="AM37" i="148"/>
  <c r="AL37" i="148"/>
  <c r="AK37" i="148"/>
  <c r="AJ37" i="148"/>
  <c r="AI37" i="148"/>
  <c r="AH37" i="148"/>
  <c r="AG37" i="148"/>
  <c r="AE37" i="148"/>
  <c r="AV36" i="148"/>
  <c r="AU36" i="148"/>
  <c r="AT36" i="148"/>
  <c r="AS36" i="148"/>
  <c r="AR36" i="148"/>
  <c r="AQ36" i="148"/>
  <c r="AP36" i="148"/>
  <c r="AO36" i="148"/>
  <c r="AN36" i="148"/>
  <c r="AM36" i="148"/>
  <c r="AL36" i="148"/>
  <c r="AK36" i="148"/>
  <c r="AJ36" i="148"/>
  <c r="Y36" i="148" s="1"/>
  <c r="AI36" i="148"/>
  <c r="AH36" i="148"/>
  <c r="AG36" i="148"/>
  <c r="AE36" i="148"/>
  <c r="AV35" i="148"/>
  <c r="AU35" i="148"/>
  <c r="AT35" i="148"/>
  <c r="AS35" i="148"/>
  <c r="AR35" i="148"/>
  <c r="AQ35" i="148"/>
  <c r="AP35" i="148"/>
  <c r="AO35" i="148"/>
  <c r="AN35" i="148"/>
  <c r="AM35" i="148"/>
  <c r="AL35" i="148"/>
  <c r="AK35" i="148"/>
  <c r="AJ35" i="148"/>
  <c r="AI35" i="148"/>
  <c r="AA35" i="148" s="1"/>
  <c r="AH35" i="148"/>
  <c r="AG35" i="148"/>
  <c r="AE35" i="148"/>
  <c r="AB35" i="148"/>
  <c r="AV34" i="148"/>
  <c r="AU34" i="148"/>
  <c r="AT34" i="148"/>
  <c r="AS34" i="148"/>
  <c r="AR34" i="148"/>
  <c r="AQ34" i="148"/>
  <c r="AP34" i="148"/>
  <c r="AO34" i="148"/>
  <c r="AN34" i="148"/>
  <c r="AM34" i="148"/>
  <c r="AL34" i="148"/>
  <c r="AK34" i="148"/>
  <c r="AJ34" i="148"/>
  <c r="AI34" i="148"/>
  <c r="Y34" i="148" s="1"/>
  <c r="AH34" i="148"/>
  <c r="AG34" i="148"/>
  <c r="AE34" i="148"/>
  <c r="AV33" i="148"/>
  <c r="AU33" i="148"/>
  <c r="AT33" i="148"/>
  <c r="AS33" i="148"/>
  <c r="AR33" i="148"/>
  <c r="AQ33" i="148"/>
  <c r="AP33" i="148"/>
  <c r="AO33" i="148"/>
  <c r="AN33" i="148"/>
  <c r="AM33" i="148"/>
  <c r="AL33" i="148"/>
  <c r="AK33" i="148"/>
  <c r="AJ33" i="148"/>
  <c r="AI33" i="148"/>
  <c r="AH33" i="148"/>
  <c r="AG33" i="148"/>
  <c r="AE33" i="148"/>
  <c r="AV32" i="148"/>
  <c r="AU32" i="148"/>
  <c r="AT32" i="148"/>
  <c r="AS32" i="148"/>
  <c r="AR32" i="148"/>
  <c r="AQ32" i="148"/>
  <c r="AP32" i="148"/>
  <c r="AO32" i="148"/>
  <c r="AN32" i="148"/>
  <c r="AM32" i="148"/>
  <c r="AL32" i="148"/>
  <c r="AK32" i="148"/>
  <c r="AJ32" i="148"/>
  <c r="AI32" i="148"/>
  <c r="AH32" i="148"/>
  <c r="AG32" i="148"/>
  <c r="AE32" i="148"/>
  <c r="AV31" i="148"/>
  <c r="AU31" i="148"/>
  <c r="AT31" i="148"/>
  <c r="AS31" i="148"/>
  <c r="AR31" i="148"/>
  <c r="AQ31" i="148"/>
  <c r="AP31" i="148"/>
  <c r="AO31" i="148"/>
  <c r="AN31" i="148"/>
  <c r="AM31" i="148"/>
  <c r="AL31" i="148"/>
  <c r="AK31" i="148"/>
  <c r="AJ31" i="148"/>
  <c r="AI31" i="148"/>
  <c r="AH31" i="148"/>
  <c r="AG31" i="148"/>
  <c r="AE31" i="148"/>
  <c r="AV30" i="148"/>
  <c r="AU30" i="148"/>
  <c r="AT30" i="148"/>
  <c r="AS30" i="148"/>
  <c r="AR30" i="148"/>
  <c r="AQ30" i="148"/>
  <c r="AP30" i="148"/>
  <c r="AO30" i="148"/>
  <c r="AN30" i="148"/>
  <c r="AM30" i="148"/>
  <c r="AL30" i="148"/>
  <c r="AK30" i="148"/>
  <c r="AJ30" i="148"/>
  <c r="AI30" i="148"/>
  <c r="AH30" i="148"/>
  <c r="AG30" i="148"/>
  <c r="AE30" i="148"/>
  <c r="AV29" i="148"/>
  <c r="AU29" i="148"/>
  <c r="AT29" i="148"/>
  <c r="AS29" i="148"/>
  <c r="AR29" i="148"/>
  <c r="AQ29" i="148"/>
  <c r="AP29" i="148"/>
  <c r="AO29" i="148"/>
  <c r="AN29" i="148"/>
  <c r="AM29" i="148"/>
  <c r="AL29" i="148"/>
  <c r="AK29" i="148"/>
  <c r="AJ29" i="148"/>
  <c r="AI29" i="148"/>
  <c r="AH29" i="148"/>
  <c r="AG29" i="148"/>
  <c r="AE29" i="148"/>
  <c r="AV28" i="148"/>
  <c r="AU28" i="148"/>
  <c r="AT28" i="148"/>
  <c r="AS28" i="148"/>
  <c r="AR28" i="148"/>
  <c r="AQ28" i="148"/>
  <c r="AP28" i="148"/>
  <c r="AO28" i="148"/>
  <c r="AN28" i="148"/>
  <c r="AM28" i="148"/>
  <c r="AL28" i="148"/>
  <c r="AK28" i="148"/>
  <c r="AJ28" i="148"/>
  <c r="AI28" i="148"/>
  <c r="AH28" i="148"/>
  <c r="AG28" i="148"/>
  <c r="AE28" i="148"/>
  <c r="AV27" i="148"/>
  <c r="AU27" i="148"/>
  <c r="AT27" i="148"/>
  <c r="AS27" i="148"/>
  <c r="AR27" i="148"/>
  <c r="AQ27" i="148"/>
  <c r="AP27" i="148"/>
  <c r="AO27" i="148"/>
  <c r="AN27" i="148"/>
  <c r="AM27" i="148"/>
  <c r="AL27" i="148"/>
  <c r="AK27" i="148"/>
  <c r="AJ27" i="148"/>
  <c r="AI27" i="148"/>
  <c r="AH27" i="148"/>
  <c r="AG27" i="148"/>
  <c r="AE27" i="148"/>
  <c r="AV26" i="148"/>
  <c r="AU26" i="148"/>
  <c r="AT26" i="148"/>
  <c r="AS26" i="148"/>
  <c r="AR26" i="148"/>
  <c r="AQ26" i="148"/>
  <c r="AP26" i="148"/>
  <c r="AO26" i="148"/>
  <c r="AN26" i="148"/>
  <c r="AM26" i="148"/>
  <c r="AL26" i="148"/>
  <c r="AK26" i="148"/>
  <c r="AJ26" i="148"/>
  <c r="AI26" i="148"/>
  <c r="AH26" i="148"/>
  <c r="AG26" i="148"/>
  <c r="AE26" i="148"/>
  <c r="AV25" i="148"/>
  <c r="AU25" i="148"/>
  <c r="AT25" i="148"/>
  <c r="AS25" i="148"/>
  <c r="AR25" i="148"/>
  <c r="AQ25" i="148"/>
  <c r="AP25" i="148"/>
  <c r="AO25" i="148"/>
  <c r="AN25" i="148"/>
  <c r="AM25" i="148"/>
  <c r="AL25" i="148"/>
  <c r="AK25" i="148"/>
  <c r="AJ25" i="148"/>
  <c r="AI25" i="148"/>
  <c r="AH25" i="148"/>
  <c r="AG25" i="148"/>
  <c r="AE25" i="148"/>
  <c r="AV24" i="148"/>
  <c r="AU24" i="148"/>
  <c r="AT24" i="148"/>
  <c r="AS24" i="148"/>
  <c r="AR24" i="148"/>
  <c r="AQ24" i="148"/>
  <c r="AP24" i="148"/>
  <c r="AO24" i="148"/>
  <c r="AN24" i="148"/>
  <c r="AM24" i="148"/>
  <c r="AL24" i="148"/>
  <c r="AK24" i="148"/>
  <c r="AJ24" i="148"/>
  <c r="AI24" i="148"/>
  <c r="AH24" i="148"/>
  <c r="AG24" i="148"/>
  <c r="AE24" i="148"/>
  <c r="AV23" i="148"/>
  <c r="AU23" i="148"/>
  <c r="AT23" i="148"/>
  <c r="AS23" i="148"/>
  <c r="AR23" i="148"/>
  <c r="AQ23" i="148"/>
  <c r="AP23" i="148"/>
  <c r="AO23" i="148"/>
  <c r="AN23" i="148"/>
  <c r="AM23" i="148"/>
  <c r="AL23" i="148"/>
  <c r="AK23" i="148"/>
  <c r="AJ23" i="148"/>
  <c r="AI23" i="148"/>
  <c r="AH23" i="148"/>
  <c r="AG23" i="148"/>
  <c r="AE23" i="148"/>
  <c r="AV22" i="148"/>
  <c r="AU22" i="148"/>
  <c r="AT22" i="148"/>
  <c r="AS22" i="148"/>
  <c r="AR22" i="148"/>
  <c r="AQ22" i="148"/>
  <c r="AP22" i="148"/>
  <c r="AO22" i="148"/>
  <c r="AN22" i="148"/>
  <c r="AM22" i="148"/>
  <c r="AL22" i="148"/>
  <c r="AK22" i="148"/>
  <c r="AJ22" i="148"/>
  <c r="AI22" i="148"/>
  <c r="AH22" i="148"/>
  <c r="AG22" i="148"/>
  <c r="AE22" i="148"/>
  <c r="AV21" i="148"/>
  <c r="AU21" i="148"/>
  <c r="AT21" i="148"/>
  <c r="AS21" i="148"/>
  <c r="AR21" i="148"/>
  <c r="AQ21" i="148"/>
  <c r="AP21" i="148"/>
  <c r="AO21" i="148"/>
  <c r="AN21" i="148"/>
  <c r="AM21" i="148"/>
  <c r="AL21" i="148"/>
  <c r="AK21" i="148"/>
  <c r="AJ21" i="148"/>
  <c r="AI21" i="148"/>
  <c r="AH21" i="148"/>
  <c r="AG21" i="148"/>
  <c r="AE21" i="148"/>
  <c r="AV20" i="148"/>
  <c r="AU20" i="148"/>
  <c r="AT20" i="148"/>
  <c r="AS20" i="148"/>
  <c r="AR20" i="148"/>
  <c r="AQ20" i="148"/>
  <c r="AP20" i="148"/>
  <c r="AO20" i="148"/>
  <c r="AN20" i="148"/>
  <c r="AM20" i="148"/>
  <c r="AL20" i="148"/>
  <c r="AK20" i="148"/>
  <c r="AJ20" i="148"/>
  <c r="AI20" i="148"/>
  <c r="AH20" i="148"/>
  <c r="AG20" i="148"/>
  <c r="AE20" i="148"/>
  <c r="AV19" i="148"/>
  <c r="AU19" i="148"/>
  <c r="AT19" i="148"/>
  <c r="AS19" i="148"/>
  <c r="AR19" i="148"/>
  <c r="AQ19" i="148"/>
  <c r="AP19" i="148"/>
  <c r="AO19" i="148"/>
  <c r="AN19" i="148"/>
  <c r="AM19" i="148"/>
  <c r="AL19" i="148"/>
  <c r="AK19" i="148"/>
  <c r="AJ19" i="148"/>
  <c r="AI19" i="148"/>
  <c r="AH19" i="148"/>
  <c r="AG19" i="148"/>
  <c r="AE19" i="148"/>
  <c r="AV18" i="148"/>
  <c r="AU18" i="148"/>
  <c r="AT18" i="148"/>
  <c r="AS18" i="148"/>
  <c r="AR18" i="148"/>
  <c r="AQ18" i="148"/>
  <c r="AP18" i="148"/>
  <c r="AO18" i="148"/>
  <c r="AN18" i="148"/>
  <c r="AM18" i="148"/>
  <c r="AL18" i="148"/>
  <c r="AK18" i="148"/>
  <c r="AJ18" i="148"/>
  <c r="AI18" i="148"/>
  <c r="AH18" i="148"/>
  <c r="AG18" i="148"/>
  <c r="AE18" i="148"/>
  <c r="AV17" i="148"/>
  <c r="AU17" i="148"/>
  <c r="AT17" i="148"/>
  <c r="AS17" i="148"/>
  <c r="AR17" i="148"/>
  <c r="AQ17" i="148"/>
  <c r="AP17" i="148"/>
  <c r="AO17" i="148"/>
  <c r="AN17" i="148"/>
  <c r="AM17" i="148"/>
  <c r="AL17" i="148"/>
  <c r="AK17" i="148"/>
  <c r="AJ17" i="148"/>
  <c r="AI17" i="148"/>
  <c r="AH17" i="148"/>
  <c r="AG17" i="148"/>
  <c r="AE17" i="148"/>
  <c r="AV16" i="148"/>
  <c r="AU16" i="148"/>
  <c r="AT16" i="148"/>
  <c r="AS16" i="148"/>
  <c r="AR16" i="148"/>
  <c r="AQ16" i="148"/>
  <c r="AP16" i="148"/>
  <c r="AO16" i="148"/>
  <c r="AN16" i="148"/>
  <c r="AM16" i="148"/>
  <c r="AL16" i="148"/>
  <c r="AK16" i="148"/>
  <c r="AJ16" i="148"/>
  <c r="AI16" i="148"/>
  <c r="AH16" i="148"/>
  <c r="AG16" i="148"/>
  <c r="AE16" i="148"/>
  <c r="AV15" i="148"/>
  <c r="AU15" i="148"/>
  <c r="AT15" i="148"/>
  <c r="AS15" i="148"/>
  <c r="AR15" i="148"/>
  <c r="AQ15" i="148"/>
  <c r="AP15" i="148"/>
  <c r="AO15" i="148"/>
  <c r="AN15" i="148"/>
  <c r="AM15" i="148"/>
  <c r="AL15" i="148"/>
  <c r="AK15" i="148"/>
  <c r="AJ15" i="148"/>
  <c r="AI15" i="148"/>
  <c r="AH15" i="148"/>
  <c r="AG15" i="148"/>
  <c r="AE15" i="148"/>
  <c r="AV14" i="148"/>
  <c r="AU14" i="148"/>
  <c r="AT14" i="148"/>
  <c r="AS14" i="148"/>
  <c r="AR14" i="148"/>
  <c r="AQ14" i="148"/>
  <c r="AP14" i="148"/>
  <c r="AO14" i="148"/>
  <c r="AN14" i="148"/>
  <c r="AM14" i="148"/>
  <c r="AL14" i="148"/>
  <c r="AK14" i="148"/>
  <c r="AJ14" i="148"/>
  <c r="AI14" i="148"/>
  <c r="AH14" i="148"/>
  <c r="AG14" i="148"/>
  <c r="AE14" i="148"/>
  <c r="AV13" i="148"/>
  <c r="AU13" i="148"/>
  <c r="AT13" i="148"/>
  <c r="AS13" i="148"/>
  <c r="AR13" i="148"/>
  <c r="AQ13" i="148"/>
  <c r="AP13" i="148"/>
  <c r="AO13" i="148"/>
  <c r="AN13" i="148"/>
  <c r="AM13" i="148"/>
  <c r="AL13" i="148"/>
  <c r="AK13" i="148"/>
  <c r="AJ13" i="148"/>
  <c r="AI13" i="148"/>
  <c r="AH13" i="148"/>
  <c r="AG13" i="148"/>
  <c r="AE13" i="148"/>
  <c r="AV12" i="148"/>
  <c r="AU12" i="148"/>
  <c r="AT12" i="148"/>
  <c r="AS12" i="148"/>
  <c r="AR12" i="148"/>
  <c r="AQ12" i="148"/>
  <c r="AP12" i="148"/>
  <c r="AO12" i="148"/>
  <c r="AN12" i="148"/>
  <c r="AM12" i="148"/>
  <c r="AL12" i="148"/>
  <c r="AK12" i="148"/>
  <c r="AJ12" i="148"/>
  <c r="AI12" i="148"/>
  <c r="AH12" i="148"/>
  <c r="AG12" i="148"/>
  <c r="AE12" i="148"/>
  <c r="AV11" i="148"/>
  <c r="AU11" i="148"/>
  <c r="AT11" i="148"/>
  <c r="AS11" i="148"/>
  <c r="AR11" i="148"/>
  <c r="AQ11" i="148"/>
  <c r="AP11" i="148"/>
  <c r="AO11" i="148"/>
  <c r="AN11" i="148"/>
  <c r="AM11" i="148"/>
  <c r="AL11" i="148"/>
  <c r="AK11" i="148"/>
  <c r="AJ11" i="148"/>
  <c r="AI11" i="148"/>
  <c r="AH11" i="148"/>
  <c r="AG11" i="148"/>
  <c r="AE11" i="148"/>
  <c r="AV10" i="148"/>
  <c r="AU10" i="148"/>
  <c r="AT10" i="148"/>
  <c r="AS10" i="148"/>
  <c r="AR10" i="148"/>
  <c r="AQ10" i="148"/>
  <c r="AP10" i="148"/>
  <c r="AO10" i="148"/>
  <c r="AN10" i="148"/>
  <c r="AM10" i="148"/>
  <c r="AL10" i="148"/>
  <c r="AK10" i="148"/>
  <c r="AJ10" i="148"/>
  <c r="AI10" i="148"/>
  <c r="AH10" i="148"/>
  <c r="AG10" i="148"/>
  <c r="AE10" i="148"/>
  <c r="AV9" i="148"/>
  <c r="AU9" i="148"/>
  <c r="AT9" i="148"/>
  <c r="AS9" i="148"/>
  <c r="AR9" i="148"/>
  <c r="AQ9" i="148"/>
  <c r="AP9" i="148"/>
  <c r="AO9" i="148"/>
  <c r="AN9" i="148"/>
  <c r="AM9" i="148"/>
  <c r="AL9" i="148"/>
  <c r="AK9" i="148"/>
  <c r="AJ9" i="148"/>
  <c r="AI9" i="148"/>
  <c r="AH9" i="148"/>
  <c r="AG9" i="148"/>
  <c r="AE9" i="148"/>
  <c r="AV8" i="148"/>
  <c r="AU8" i="148"/>
  <c r="AT8" i="148"/>
  <c r="AS8" i="148"/>
  <c r="AR8" i="148"/>
  <c r="AQ8" i="148"/>
  <c r="AP8" i="148"/>
  <c r="AO8" i="148"/>
  <c r="AN8" i="148"/>
  <c r="AM8" i="148"/>
  <c r="AL8" i="148"/>
  <c r="AK8" i="148"/>
  <c r="AJ8" i="148"/>
  <c r="AI8" i="148"/>
  <c r="AH8" i="148"/>
  <c r="AG8" i="148"/>
  <c r="AE8" i="148"/>
  <c r="AV7" i="148"/>
  <c r="AU7" i="148"/>
  <c r="AT7" i="148"/>
  <c r="AS7" i="148"/>
  <c r="AR7" i="148"/>
  <c r="AQ7" i="148"/>
  <c r="AP7" i="148"/>
  <c r="AO7" i="148"/>
  <c r="AN7" i="148"/>
  <c r="AM7" i="148"/>
  <c r="AL7" i="148"/>
  <c r="AK7" i="148"/>
  <c r="AJ7" i="148"/>
  <c r="AI7" i="148"/>
  <c r="AH7" i="148"/>
  <c r="AG7" i="148"/>
  <c r="AE7" i="148"/>
  <c r="AV6" i="148"/>
  <c r="AU6" i="148"/>
  <c r="AT6" i="148"/>
  <c r="AS6" i="148"/>
  <c r="AR6" i="148"/>
  <c r="AQ6" i="148"/>
  <c r="AP6" i="148"/>
  <c r="AO6" i="148"/>
  <c r="AN6" i="148"/>
  <c r="AM6" i="148"/>
  <c r="AL6" i="148"/>
  <c r="AK6" i="148"/>
  <c r="AJ6" i="148"/>
  <c r="AI6" i="148"/>
  <c r="AH6" i="148"/>
  <c r="AG6" i="148"/>
  <c r="AE6" i="148"/>
  <c r="D1" i="148"/>
  <c r="E37" i="150"/>
  <c r="B21" i="37" s="1"/>
  <c r="E37" i="151"/>
  <c r="B22" i="37" s="1"/>
  <c r="AF45" i="151"/>
  <c r="AF44" i="151"/>
  <c r="CB43" i="151"/>
  <c r="CA43" i="151"/>
  <c r="BZ43" i="151"/>
  <c r="BY43" i="151"/>
  <c r="BX43" i="151"/>
  <c r="BW43" i="151"/>
  <c r="BV43" i="151"/>
  <c r="BU43" i="151"/>
  <c r="BT43" i="151"/>
  <c r="BS43" i="151"/>
  <c r="BR43" i="151"/>
  <c r="BQ43" i="151"/>
  <c r="BP43" i="151"/>
  <c r="BO43" i="151"/>
  <c r="BN43" i="151"/>
  <c r="BM43" i="151"/>
  <c r="BL43" i="151"/>
  <c r="BK43" i="151"/>
  <c r="BJ43" i="151"/>
  <c r="BI43" i="151"/>
  <c r="BH43" i="151"/>
  <c r="BG43" i="151"/>
  <c r="BF43" i="151"/>
  <c r="BE43" i="151"/>
  <c r="BD43" i="151"/>
  <c r="BC43" i="151"/>
  <c r="BB43" i="151"/>
  <c r="BA43" i="151"/>
  <c r="AZ43" i="151"/>
  <c r="AY43" i="151"/>
  <c r="AX43" i="151"/>
  <c r="AF43" i="151"/>
  <c r="AF42" i="151"/>
  <c r="AF41" i="151"/>
  <c r="AF40" i="151"/>
  <c r="AV37" i="151"/>
  <c r="AU37" i="151"/>
  <c r="AT37" i="151"/>
  <c r="AS37" i="151"/>
  <c r="AR37" i="151"/>
  <c r="AQ37" i="151"/>
  <c r="AP37" i="151"/>
  <c r="AO37" i="151"/>
  <c r="AN37" i="151"/>
  <c r="AM37" i="151"/>
  <c r="AL37" i="151"/>
  <c r="AK37" i="151"/>
  <c r="AJ37" i="151"/>
  <c r="AI37" i="151"/>
  <c r="AH37" i="151"/>
  <c r="AG37" i="151"/>
  <c r="AB37" i="151" s="1"/>
  <c r="AE37" i="151"/>
  <c r="X37" i="151"/>
  <c r="AV36" i="151"/>
  <c r="AU36" i="151"/>
  <c r="AT36" i="151"/>
  <c r="AS36" i="151"/>
  <c r="AR36" i="151"/>
  <c r="AQ36" i="151"/>
  <c r="AP36" i="151"/>
  <c r="AO36" i="151"/>
  <c r="AN36" i="151"/>
  <c r="AM36" i="151"/>
  <c r="AL36" i="151"/>
  <c r="AK36" i="151"/>
  <c r="AJ36" i="151"/>
  <c r="AI36" i="151"/>
  <c r="AH36" i="151"/>
  <c r="AG36" i="151"/>
  <c r="Y36" i="151" s="1"/>
  <c r="AE36" i="151"/>
  <c r="AV35" i="151"/>
  <c r="AU35" i="151"/>
  <c r="AT35" i="151"/>
  <c r="AS35" i="151"/>
  <c r="AR35" i="151"/>
  <c r="AQ35" i="151"/>
  <c r="AP35" i="151"/>
  <c r="AO35" i="151"/>
  <c r="AN35" i="151"/>
  <c r="AM35" i="151"/>
  <c r="AL35" i="151"/>
  <c r="AK35" i="151"/>
  <c r="AJ35" i="151"/>
  <c r="AI35" i="151"/>
  <c r="AH35" i="151"/>
  <c r="Y35" i="151" s="1"/>
  <c r="AG35" i="151"/>
  <c r="AE35" i="151"/>
  <c r="AV34" i="151"/>
  <c r="AU34" i="151"/>
  <c r="AT34" i="151"/>
  <c r="AS34" i="151"/>
  <c r="AR34" i="151"/>
  <c r="AQ34" i="151"/>
  <c r="AP34" i="151"/>
  <c r="AO34" i="151"/>
  <c r="AN34" i="151"/>
  <c r="AM34" i="151"/>
  <c r="AL34" i="151"/>
  <c r="AK34" i="151"/>
  <c r="AJ34" i="151"/>
  <c r="AI34" i="151"/>
  <c r="AH34" i="151"/>
  <c r="AG34" i="151"/>
  <c r="AB34" i="151" s="1"/>
  <c r="AE34" i="151"/>
  <c r="AV33" i="151"/>
  <c r="AU33" i="151"/>
  <c r="AT33" i="151"/>
  <c r="AS33" i="151"/>
  <c r="AR33" i="151"/>
  <c r="AQ33" i="151"/>
  <c r="AP33" i="151"/>
  <c r="AO33" i="151"/>
  <c r="AN33" i="151"/>
  <c r="AM33" i="151"/>
  <c r="AL33" i="151"/>
  <c r="AK33" i="151"/>
  <c r="AJ33" i="151"/>
  <c r="AI33" i="151"/>
  <c r="W33" i="151" s="1"/>
  <c r="AH33" i="151"/>
  <c r="AG33" i="151"/>
  <c r="AE33" i="151"/>
  <c r="AA33" i="151"/>
  <c r="AV32" i="151"/>
  <c r="AU32" i="151"/>
  <c r="AT32" i="151"/>
  <c r="AS32" i="151"/>
  <c r="AR32" i="151"/>
  <c r="AQ32" i="151"/>
  <c r="AP32" i="151"/>
  <c r="AO32" i="151"/>
  <c r="AN32" i="151"/>
  <c r="AM32" i="151"/>
  <c r="AL32" i="151"/>
  <c r="AK32" i="151"/>
  <c r="AJ32" i="151"/>
  <c r="AI32" i="151"/>
  <c r="AH32" i="151"/>
  <c r="AG32" i="151"/>
  <c r="Z32" i="151" s="1"/>
  <c r="AE32" i="151"/>
  <c r="AV31" i="151"/>
  <c r="AU31" i="151"/>
  <c r="AT31" i="151"/>
  <c r="AS31" i="151"/>
  <c r="AR31" i="151"/>
  <c r="AQ31" i="151"/>
  <c r="AP31" i="151"/>
  <c r="AO31" i="151"/>
  <c r="AN31" i="151"/>
  <c r="AM31" i="151"/>
  <c r="AL31" i="151"/>
  <c r="AK31" i="151"/>
  <c r="AJ31" i="151"/>
  <c r="AI31" i="151"/>
  <c r="AH31" i="151"/>
  <c r="AG31" i="151"/>
  <c r="AE31" i="151"/>
  <c r="AV30" i="151"/>
  <c r="AU30" i="151"/>
  <c r="AT30" i="151"/>
  <c r="AS30" i="151"/>
  <c r="AR30" i="151"/>
  <c r="AQ30" i="151"/>
  <c r="AP30" i="151"/>
  <c r="AO30" i="151"/>
  <c r="AN30" i="151"/>
  <c r="AM30" i="151"/>
  <c r="AL30" i="151"/>
  <c r="AK30" i="151"/>
  <c r="AJ30" i="151"/>
  <c r="AI30" i="151"/>
  <c r="AH30" i="151"/>
  <c r="AG30" i="151"/>
  <c r="AB30" i="151" s="1"/>
  <c r="AE30" i="151"/>
  <c r="AV29" i="151"/>
  <c r="AU29" i="151"/>
  <c r="AT29" i="151"/>
  <c r="AS29" i="151"/>
  <c r="AR29" i="151"/>
  <c r="AQ29" i="151"/>
  <c r="AP29" i="151"/>
  <c r="AO29" i="151"/>
  <c r="AN29" i="151"/>
  <c r="AM29" i="151"/>
  <c r="AL29" i="151"/>
  <c r="AK29" i="151"/>
  <c r="AJ29" i="151"/>
  <c r="AI29" i="151"/>
  <c r="AH29" i="151"/>
  <c r="AG29" i="151"/>
  <c r="AE29" i="151"/>
  <c r="AV28" i="151"/>
  <c r="AU28" i="151"/>
  <c r="AT28" i="151"/>
  <c r="AS28" i="151"/>
  <c r="AR28" i="151"/>
  <c r="AQ28" i="151"/>
  <c r="AP28" i="151"/>
  <c r="AO28" i="151"/>
  <c r="AN28" i="151"/>
  <c r="AM28" i="151"/>
  <c r="AL28" i="151"/>
  <c r="AK28" i="151"/>
  <c r="AJ28" i="151"/>
  <c r="AI28" i="151"/>
  <c r="AH28" i="151"/>
  <c r="AG28" i="151"/>
  <c r="AE28" i="151"/>
  <c r="AV27" i="151"/>
  <c r="AU27" i="151"/>
  <c r="AT27" i="151"/>
  <c r="AS27" i="151"/>
  <c r="AR27" i="151"/>
  <c r="AQ27" i="151"/>
  <c r="AP27" i="151"/>
  <c r="AO27" i="151"/>
  <c r="AN27" i="151"/>
  <c r="AM27" i="151"/>
  <c r="AL27" i="151"/>
  <c r="AK27" i="151"/>
  <c r="AJ27" i="151"/>
  <c r="AI27" i="151"/>
  <c r="AH27" i="151"/>
  <c r="AG27" i="151"/>
  <c r="AE27" i="151"/>
  <c r="AV26" i="151"/>
  <c r="AU26" i="151"/>
  <c r="AT26" i="151"/>
  <c r="AS26" i="151"/>
  <c r="AR26" i="151"/>
  <c r="AQ26" i="151"/>
  <c r="AP26" i="151"/>
  <c r="AO26" i="151"/>
  <c r="AN26" i="151"/>
  <c r="AM26" i="151"/>
  <c r="AL26" i="151"/>
  <c r="AK26" i="151"/>
  <c r="AJ26" i="151"/>
  <c r="AI26" i="151"/>
  <c r="AH26" i="151"/>
  <c r="AG26" i="151"/>
  <c r="AE26" i="151"/>
  <c r="AV25" i="151"/>
  <c r="AU25" i="151"/>
  <c r="AT25" i="151"/>
  <c r="AS25" i="151"/>
  <c r="AR25" i="151"/>
  <c r="AQ25" i="151"/>
  <c r="AP25" i="151"/>
  <c r="AO25" i="151"/>
  <c r="AN25" i="151"/>
  <c r="AM25" i="151"/>
  <c r="AL25" i="151"/>
  <c r="AK25" i="151"/>
  <c r="AJ25" i="151"/>
  <c r="AI25" i="151"/>
  <c r="AH25" i="151"/>
  <c r="AG25" i="151"/>
  <c r="AE25" i="151"/>
  <c r="AV24" i="151"/>
  <c r="AU24" i="151"/>
  <c r="AT24" i="151"/>
  <c r="AS24" i="151"/>
  <c r="AR24" i="151"/>
  <c r="AQ24" i="151"/>
  <c r="AP24" i="151"/>
  <c r="AO24" i="151"/>
  <c r="AN24" i="151"/>
  <c r="AM24" i="151"/>
  <c r="AL24" i="151"/>
  <c r="AK24" i="151"/>
  <c r="AJ24" i="151"/>
  <c r="AI24" i="151"/>
  <c r="AH24" i="151"/>
  <c r="AG24" i="151"/>
  <c r="AE24" i="151"/>
  <c r="AV23" i="151"/>
  <c r="AU23" i="151"/>
  <c r="AT23" i="151"/>
  <c r="AS23" i="151"/>
  <c r="AR23" i="151"/>
  <c r="AQ23" i="151"/>
  <c r="AP23" i="151"/>
  <c r="AO23" i="151"/>
  <c r="AN23" i="151"/>
  <c r="AM23" i="151"/>
  <c r="AL23" i="151"/>
  <c r="AK23" i="151"/>
  <c r="AJ23" i="151"/>
  <c r="AI23" i="151"/>
  <c r="AH23" i="151"/>
  <c r="AG23" i="151"/>
  <c r="AE23" i="151"/>
  <c r="AV22" i="151"/>
  <c r="AU22" i="151"/>
  <c r="AT22" i="151"/>
  <c r="AS22" i="151"/>
  <c r="AR22" i="151"/>
  <c r="AQ22" i="151"/>
  <c r="AP22" i="151"/>
  <c r="AO22" i="151"/>
  <c r="AN22" i="151"/>
  <c r="AM22" i="151"/>
  <c r="AL22" i="151"/>
  <c r="AK22" i="151"/>
  <c r="AJ22" i="151"/>
  <c r="AI22" i="151"/>
  <c r="AH22" i="151"/>
  <c r="AG22" i="151"/>
  <c r="AE22" i="151"/>
  <c r="AV21" i="151"/>
  <c r="AU21" i="151"/>
  <c r="AT21" i="151"/>
  <c r="AS21" i="151"/>
  <c r="AR21" i="151"/>
  <c r="AQ21" i="151"/>
  <c r="AP21" i="151"/>
  <c r="AO21" i="151"/>
  <c r="AN21" i="151"/>
  <c r="AM21" i="151"/>
  <c r="AL21" i="151"/>
  <c r="AK21" i="151"/>
  <c r="AJ21" i="151"/>
  <c r="AI21" i="151"/>
  <c r="AH21" i="151"/>
  <c r="AG21" i="151"/>
  <c r="AE21" i="151"/>
  <c r="AV20" i="151"/>
  <c r="AU20" i="151"/>
  <c r="AT20" i="151"/>
  <c r="AS20" i="151"/>
  <c r="AR20" i="151"/>
  <c r="AQ20" i="151"/>
  <c r="AP20" i="151"/>
  <c r="AO20" i="151"/>
  <c r="AN20" i="151"/>
  <c r="AM20" i="151"/>
  <c r="AL20" i="151"/>
  <c r="AK20" i="151"/>
  <c r="AJ20" i="151"/>
  <c r="AI20" i="151"/>
  <c r="AH20" i="151"/>
  <c r="AG20" i="151"/>
  <c r="AE20" i="151"/>
  <c r="AV19" i="151"/>
  <c r="AU19" i="151"/>
  <c r="AT19" i="151"/>
  <c r="AS19" i="151"/>
  <c r="AR19" i="151"/>
  <c r="AQ19" i="151"/>
  <c r="AP19" i="151"/>
  <c r="AO19" i="151"/>
  <c r="AN19" i="151"/>
  <c r="AM19" i="151"/>
  <c r="AL19" i="151"/>
  <c r="AK19" i="151"/>
  <c r="AJ19" i="151"/>
  <c r="AI19" i="151"/>
  <c r="AH19" i="151"/>
  <c r="AG19" i="151"/>
  <c r="AE19" i="151"/>
  <c r="AV18" i="151"/>
  <c r="AU18" i="151"/>
  <c r="AT18" i="151"/>
  <c r="AS18" i="151"/>
  <c r="AR18" i="151"/>
  <c r="AQ18" i="151"/>
  <c r="AP18" i="151"/>
  <c r="AO18" i="151"/>
  <c r="AN18" i="151"/>
  <c r="AM18" i="151"/>
  <c r="AL18" i="151"/>
  <c r="AK18" i="151"/>
  <c r="AJ18" i="151"/>
  <c r="AI18" i="151"/>
  <c r="AH18" i="151"/>
  <c r="AG18" i="151"/>
  <c r="AE18" i="151"/>
  <c r="AV17" i="151"/>
  <c r="AU17" i="151"/>
  <c r="AT17" i="151"/>
  <c r="AS17" i="151"/>
  <c r="AR17" i="151"/>
  <c r="AQ17" i="151"/>
  <c r="AP17" i="151"/>
  <c r="AO17" i="151"/>
  <c r="AN17" i="151"/>
  <c r="AM17" i="151"/>
  <c r="AL17" i="151"/>
  <c r="AK17" i="151"/>
  <c r="AJ17" i="151"/>
  <c r="AI17" i="151"/>
  <c r="AH17" i="151"/>
  <c r="AG17" i="151"/>
  <c r="AE17" i="151"/>
  <c r="AV16" i="151"/>
  <c r="AU16" i="151"/>
  <c r="AT16" i="151"/>
  <c r="AS16" i="151"/>
  <c r="AR16" i="151"/>
  <c r="AQ16" i="151"/>
  <c r="AP16" i="151"/>
  <c r="AO16" i="151"/>
  <c r="AN16" i="151"/>
  <c r="AM16" i="151"/>
  <c r="AL16" i="151"/>
  <c r="AK16" i="151"/>
  <c r="AJ16" i="151"/>
  <c r="AI16" i="151"/>
  <c r="AH16" i="151"/>
  <c r="AG16" i="151"/>
  <c r="AE16" i="151"/>
  <c r="AV15" i="151"/>
  <c r="AU15" i="151"/>
  <c r="AT15" i="151"/>
  <c r="AS15" i="151"/>
  <c r="AR15" i="151"/>
  <c r="AQ15" i="151"/>
  <c r="AP15" i="151"/>
  <c r="AO15" i="151"/>
  <c r="AN15" i="151"/>
  <c r="AM15" i="151"/>
  <c r="AL15" i="151"/>
  <c r="AK15" i="151"/>
  <c r="AJ15" i="151"/>
  <c r="AI15" i="151"/>
  <c r="AH15" i="151"/>
  <c r="AG15" i="151"/>
  <c r="AE15" i="151"/>
  <c r="AV14" i="151"/>
  <c r="AU14" i="151"/>
  <c r="AT14" i="151"/>
  <c r="AS14" i="151"/>
  <c r="AR14" i="151"/>
  <c r="AQ14" i="151"/>
  <c r="AP14" i="151"/>
  <c r="AO14" i="151"/>
  <c r="AN14" i="151"/>
  <c r="AM14" i="151"/>
  <c r="AL14" i="151"/>
  <c r="AK14" i="151"/>
  <c r="AJ14" i="151"/>
  <c r="AI14" i="151"/>
  <c r="AH14" i="151"/>
  <c r="AG14" i="151"/>
  <c r="AE14" i="151"/>
  <c r="AV13" i="151"/>
  <c r="AU13" i="151"/>
  <c r="AT13" i="151"/>
  <c r="AS13" i="151"/>
  <c r="AR13" i="151"/>
  <c r="AQ13" i="151"/>
  <c r="AP13" i="151"/>
  <c r="AO13" i="151"/>
  <c r="AN13" i="151"/>
  <c r="AM13" i="151"/>
  <c r="AL13" i="151"/>
  <c r="AK13" i="151"/>
  <c r="AJ13" i="151"/>
  <c r="AI13" i="151"/>
  <c r="AH13" i="151"/>
  <c r="AG13" i="151"/>
  <c r="AE13" i="151"/>
  <c r="AV12" i="151"/>
  <c r="AU12" i="151"/>
  <c r="AT12" i="151"/>
  <c r="AS12" i="151"/>
  <c r="AR12" i="151"/>
  <c r="AQ12" i="151"/>
  <c r="AP12" i="151"/>
  <c r="AO12" i="151"/>
  <c r="AN12" i="151"/>
  <c r="AM12" i="151"/>
  <c r="AL12" i="151"/>
  <c r="AK12" i="151"/>
  <c r="AJ12" i="151"/>
  <c r="AI12" i="151"/>
  <c r="AH12" i="151"/>
  <c r="AG12" i="151"/>
  <c r="AE12" i="151"/>
  <c r="AV11" i="151"/>
  <c r="AU11" i="151"/>
  <c r="AT11" i="151"/>
  <c r="AS11" i="151"/>
  <c r="AR11" i="151"/>
  <c r="AQ11" i="151"/>
  <c r="AP11" i="151"/>
  <c r="AO11" i="151"/>
  <c r="AN11" i="151"/>
  <c r="AM11" i="151"/>
  <c r="AL11" i="151"/>
  <c r="AK11" i="151"/>
  <c r="AJ11" i="151"/>
  <c r="AI11" i="151"/>
  <c r="AH11" i="151"/>
  <c r="AG11" i="151"/>
  <c r="AE11" i="151"/>
  <c r="AV10" i="151"/>
  <c r="AU10" i="151"/>
  <c r="AT10" i="151"/>
  <c r="AS10" i="151"/>
  <c r="AR10" i="151"/>
  <c r="AQ10" i="151"/>
  <c r="AP10" i="151"/>
  <c r="AO10" i="151"/>
  <c r="AN10" i="151"/>
  <c r="AM10" i="151"/>
  <c r="AL10" i="151"/>
  <c r="AK10" i="151"/>
  <c r="AJ10" i="151"/>
  <c r="AI10" i="151"/>
  <c r="AH10" i="151"/>
  <c r="AG10" i="151"/>
  <c r="AE10" i="151"/>
  <c r="AV9" i="151"/>
  <c r="AU9" i="151"/>
  <c r="AT9" i="151"/>
  <c r="AS9" i="151"/>
  <c r="AR9" i="151"/>
  <c r="AQ9" i="151"/>
  <c r="AP9" i="151"/>
  <c r="AO9" i="151"/>
  <c r="AN9" i="151"/>
  <c r="AM9" i="151"/>
  <c r="AL9" i="151"/>
  <c r="AK9" i="151"/>
  <c r="AJ9" i="151"/>
  <c r="AI9" i="151"/>
  <c r="AH9" i="151"/>
  <c r="AG9" i="151"/>
  <c r="AE9" i="151"/>
  <c r="AV8" i="151"/>
  <c r="AU8" i="151"/>
  <c r="AT8" i="151"/>
  <c r="AS8" i="151"/>
  <c r="AR8" i="151"/>
  <c r="AQ8" i="151"/>
  <c r="AP8" i="151"/>
  <c r="AO8" i="151"/>
  <c r="AN8" i="151"/>
  <c r="AM8" i="151"/>
  <c r="AL8" i="151"/>
  <c r="AK8" i="151"/>
  <c r="AJ8" i="151"/>
  <c r="AI8" i="151"/>
  <c r="AH8" i="151"/>
  <c r="AG8" i="151"/>
  <c r="AE8" i="151"/>
  <c r="AV7" i="151"/>
  <c r="AU7" i="151"/>
  <c r="AT7" i="151"/>
  <c r="AS7" i="151"/>
  <c r="AR7" i="151"/>
  <c r="AQ7" i="151"/>
  <c r="AP7" i="151"/>
  <c r="AO7" i="151"/>
  <c r="AN7" i="151"/>
  <c r="AM7" i="151"/>
  <c r="AL7" i="151"/>
  <c r="AK7" i="151"/>
  <c r="AJ7" i="151"/>
  <c r="AI7" i="151"/>
  <c r="AH7" i="151"/>
  <c r="AG7" i="151"/>
  <c r="AE7" i="151"/>
  <c r="AV6" i="151"/>
  <c r="AU6" i="151"/>
  <c r="AT6" i="151"/>
  <c r="AS6" i="151"/>
  <c r="AR6" i="151"/>
  <c r="AQ6" i="151"/>
  <c r="AP6" i="151"/>
  <c r="AO6" i="151"/>
  <c r="AN6" i="151"/>
  <c r="AM6" i="151"/>
  <c r="AL6" i="151"/>
  <c r="AK6" i="151"/>
  <c r="AJ6" i="151"/>
  <c r="AI6" i="151"/>
  <c r="AH6" i="151"/>
  <c r="AG6" i="151"/>
  <c r="AE6" i="151"/>
  <c r="D1" i="151"/>
  <c r="AF45" i="150"/>
  <c r="AF44" i="150"/>
  <c r="CB43" i="150"/>
  <c r="CA43" i="150"/>
  <c r="BZ43" i="150"/>
  <c r="BY43" i="150"/>
  <c r="BX43" i="150"/>
  <c r="BW43" i="150"/>
  <c r="BV43" i="150"/>
  <c r="BU43" i="150"/>
  <c r="BT43" i="150"/>
  <c r="BS43" i="150"/>
  <c r="BR43" i="150"/>
  <c r="BQ43" i="150"/>
  <c r="BP43" i="150"/>
  <c r="BO43" i="150"/>
  <c r="BN43" i="150"/>
  <c r="BM43" i="150"/>
  <c r="BL43" i="150"/>
  <c r="BK43" i="150"/>
  <c r="BJ43" i="150"/>
  <c r="BI43" i="150"/>
  <c r="BH43" i="150"/>
  <c r="BG43" i="150"/>
  <c r="BF43" i="150"/>
  <c r="BE43" i="150"/>
  <c r="BD43" i="150"/>
  <c r="BC43" i="150"/>
  <c r="BB43" i="150"/>
  <c r="BA43" i="150"/>
  <c r="AZ43" i="150"/>
  <c r="AY43" i="150"/>
  <c r="AX43" i="150"/>
  <c r="AF43" i="150"/>
  <c r="AF42" i="150"/>
  <c r="AF41" i="150"/>
  <c r="AF40" i="150"/>
  <c r="AV37" i="150"/>
  <c r="AU37" i="150"/>
  <c r="AT37" i="150"/>
  <c r="AS37" i="150"/>
  <c r="AR37" i="150"/>
  <c r="AQ37" i="150"/>
  <c r="AP37" i="150"/>
  <c r="AO37" i="150"/>
  <c r="AN37" i="150"/>
  <c r="AM37" i="150"/>
  <c r="AL37" i="150"/>
  <c r="AK37" i="150"/>
  <c r="AJ37" i="150"/>
  <c r="AI37" i="150"/>
  <c r="AH37" i="150"/>
  <c r="AG37" i="150"/>
  <c r="AE37" i="150"/>
  <c r="AV36" i="150"/>
  <c r="AU36" i="150"/>
  <c r="AT36" i="150"/>
  <c r="AS36" i="150"/>
  <c r="AR36" i="150"/>
  <c r="AQ36" i="150"/>
  <c r="AP36" i="150"/>
  <c r="AO36" i="150"/>
  <c r="AN36" i="150"/>
  <c r="AM36" i="150"/>
  <c r="AL36" i="150"/>
  <c r="AK36" i="150"/>
  <c r="AJ36" i="150"/>
  <c r="AI36" i="150"/>
  <c r="AH36" i="150"/>
  <c r="AG36" i="150"/>
  <c r="AE36" i="150"/>
  <c r="AV35" i="150"/>
  <c r="AU35" i="150"/>
  <c r="AT35" i="150"/>
  <c r="AS35" i="150"/>
  <c r="AR35" i="150"/>
  <c r="AQ35" i="150"/>
  <c r="AP35" i="150"/>
  <c r="AO35" i="150"/>
  <c r="AN35" i="150"/>
  <c r="AM35" i="150"/>
  <c r="AL35" i="150"/>
  <c r="AK35" i="150"/>
  <c r="AJ35" i="150"/>
  <c r="AI35" i="150"/>
  <c r="AH35" i="150"/>
  <c r="AG35" i="150"/>
  <c r="AE35" i="150"/>
  <c r="AV34" i="150"/>
  <c r="AU34" i="150"/>
  <c r="AT34" i="150"/>
  <c r="AS34" i="150"/>
  <c r="AR34" i="150"/>
  <c r="AQ34" i="150"/>
  <c r="AP34" i="150"/>
  <c r="AO34" i="150"/>
  <c r="AN34" i="150"/>
  <c r="AM34" i="150"/>
  <c r="AL34" i="150"/>
  <c r="AK34" i="150"/>
  <c r="AJ34" i="150"/>
  <c r="AI34" i="150"/>
  <c r="AH34" i="150"/>
  <c r="AG34" i="150"/>
  <c r="AE34" i="150"/>
  <c r="AV33" i="150"/>
  <c r="AU33" i="150"/>
  <c r="AT33" i="150"/>
  <c r="AS33" i="150"/>
  <c r="AR33" i="150"/>
  <c r="AQ33" i="150"/>
  <c r="AP33" i="150"/>
  <c r="AO33" i="150"/>
  <c r="AN33" i="150"/>
  <c r="AM33" i="150"/>
  <c r="AL33" i="150"/>
  <c r="AK33" i="150"/>
  <c r="AJ33" i="150"/>
  <c r="AI33" i="150"/>
  <c r="AH33" i="150"/>
  <c r="AG33" i="150"/>
  <c r="AE33" i="150"/>
  <c r="AV32" i="150"/>
  <c r="AU32" i="150"/>
  <c r="AT32" i="150"/>
  <c r="AS32" i="150"/>
  <c r="AR32" i="150"/>
  <c r="AQ32" i="150"/>
  <c r="AP32" i="150"/>
  <c r="AO32" i="150"/>
  <c r="AN32" i="150"/>
  <c r="AM32" i="150"/>
  <c r="AL32" i="150"/>
  <c r="AK32" i="150"/>
  <c r="AJ32" i="150"/>
  <c r="AI32" i="150"/>
  <c r="AH32" i="150"/>
  <c r="AG32" i="150"/>
  <c r="AE32" i="150"/>
  <c r="AV31" i="150"/>
  <c r="AU31" i="150"/>
  <c r="AT31" i="150"/>
  <c r="AS31" i="150"/>
  <c r="AR31" i="150"/>
  <c r="AQ31" i="150"/>
  <c r="AP31" i="150"/>
  <c r="AO31" i="150"/>
  <c r="AN31" i="150"/>
  <c r="AM31" i="150"/>
  <c r="AL31" i="150"/>
  <c r="AK31" i="150"/>
  <c r="AJ31" i="150"/>
  <c r="AI31" i="150"/>
  <c r="AH31" i="150"/>
  <c r="AG31" i="150"/>
  <c r="AE31" i="150"/>
  <c r="AV30" i="150"/>
  <c r="AU30" i="150"/>
  <c r="AT30" i="150"/>
  <c r="AS30" i="150"/>
  <c r="AR30" i="150"/>
  <c r="AQ30" i="150"/>
  <c r="AP30" i="150"/>
  <c r="AO30" i="150"/>
  <c r="AN30" i="150"/>
  <c r="AM30" i="150"/>
  <c r="AL30" i="150"/>
  <c r="AK30" i="150"/>
  <c r="AJ30" i="150"/>
  <c r="AI30" i="150"/>
  <c r="AH30" i="150"/>
  <c r="AG30" i="150"/>
  <c r="AE30" i="150"/>
  <c r="AV29" i="150"/>
  <c r="AU29" i="150"/>
  <c r="AT29" i="150"/>
  <c r="AS29" i="150"/>
  <c r="AR29" i="150"/>
  <c r="AQ29" i="150"/>
  <c r="AP29" i="150"/>
  <c r="AO29" i="150"/>
  <c r="AN29" i="150"/>
  <c r="AM29" i="150"/>
  <c r="AL29" i="150"/>
  <c r="AK29" i="150"/>
  <c r="AJ29" i="150"/>
  <c r="AI29" i="150"/>
  <c r="AH29" i="150"/>
  <c r="AG29" i="150"/>
  <c r="AE29" i="150"/>
  <c r="AV28" i="150"/>
  <c r="AU28" i="150"/>
  <c r="AT28" i="150"/>
  <c r="AS28" i="150"/>
  <c r="AR28" i="150"/>
  <c r="AQ28" i="150"/>
  <c r="AP28" i="150"/>
  <c r="AO28" i="150"/>
  <c r="AN28" i="150"/>
  <c r="AM28" i="150"/>
  <c r="AL28" i="150"/>
  <c r="AK28" i="150"/>
  <c r="AJ28" i="150"/>
  <c r="AI28" i="150"/>
  <c r="AH28" i="150"/>
  <c r="AG28" i="150"/>
  <c r="AE28" i="150"/>
  <c r="AV27" i="150"/>
  <c r="AU27" i="150"/>
  <c r="AT27" i="150"/>
  <c r="AS27" i="150"/>
  <c r="AR27" i="150"/>
  <c r="AQ27" i="150"/>
  <c r="AP27" i="150"/>
  <c r="AO27" i="150"/>
  <c r="AN27" i="150"/>
  <c r="AM27" i="150"/>
  <c r="AL27" i="150"/>
  <c r="AK27" i="150"/>
  <c r="AJ27" i="150"/>
  <c r="AI27" i="150"/>
  <c r="AH27" i="150"/>
  <c r="AG27" i="150"/>
  <c r="AE27" i="150"/>
  <c r="AV26" i="150"/>
  <c r="AU26" i="150"/>
  <c r="AT26" i="150"/>
  <c r="AS26" i="150"/>
  <c r="AR26" i="150"/>
  <c r="AQ26" i="150"/>
  <c r="AP26" i="150"/>
  <c r="AO26" i="150"/>
  <c r="AN26" i="150"/>
  <c r="AM26" i="150"/>
  <c r="AL26" i="150"/>
  <c r="AK26" i="150"/>
  <c r="AJ26" i="150"/>
  <c r="AI26" i="150"/>
  <c r="AH26" i="150"/>
  <c r="AG26" i="150"/>
  <c r="AE26" i="150"/>
  <c r="AV25" i="150"/>
  <c r="AU25" i="150"/>
  <c r="AT25" i="150"/>
  <c r="AS25" i="150"/>
  <c r="AR25" i="150"/>
  <c r="AQ25" i="150"/>
  <c r="AP25" i="150"/>
  <c r="AO25" i="150"/>
  <c r="AN25" i="150"/>
  <c r="AM25" i="150"/>
  <c r="AL25" i="150"/>
  <c r="AK25" i="150"/>
  <c r="AJ25" i="150"/>
  <c r="AI25" i="150"/>
  <c r="AH25" i="150"/>
  <c r="AG25" i="150"/>
  <c r="AE25" i="150"/>
  <c r="AV24" i="150"/>
  <c r="AU24" i="150"/>
  <c r="AT24" i="150"/>
  <c r="AS24" i="150"/>
  <c r="AR24" i="150"/>
  <c r="AQ24" i="150"/>
  <c r="AP24" i="150"/>
  <c r="AO24" i="150"/>
  <c r="AN24" i="150"/>
  <c r="AM24" i="150"/>
  <c r="AL24" i="150"/>
  <c r="AK24" i="150"/>
  <c r="AJ24" i="150"/>
  <c r="AI24" i="150"/>
  <c r="AH24" i="150"/>
  <c r="AG24" i="150"/>
  <c r="AE24" i="150"/>
  <c r="AV23" i="150"/>
  <c r="AU23" i="150"/>
  <c r="AT23" i="150"/>
  <c r="AS23" i="150"/>
  <c r="AR23" i="150"/>
  <c r="AQ23" i="150"/>
  <c r="AP23" i="150"/>
  <c r="AO23" i="150"/>
  <c r="AN23" i="150"/>
  <c r="AM23" i="150"/>
  <c r="AL23" i="150"/>
  <c r="AK23" i="150"/>
  <c r="AJ23" i="150"/>
  <c r="AI23" i="150"/>
  <c r="AH23" i="150"/>
  <c r="AG23" i="150"/>
  <c r="AE23" i="150"/>
  <c r="AV22" i="150"/>
  <c r="AU22" i="150"/>
  <c r="AT22" i="150"/>
  <c r="AS22" i="150"/>
  <c r="AR22" i="150"/>
  <c r="AQ22" i="150"/>
  <c r="AP22" i="150"/>
  <c r="AO22" i="150"/>
  <c r="AN22" i="150"/>
  <c r="AM22" i="150"/>
  <c r="AL22" i="150"/>
  <c r="AK22" i="150"/>
  <c r="AJ22" i="150"/>
  <c r="AI22" i="150"/>
  <c r="AH22" i="150"/>
  <c r="AG22" i="150"/>
  <c r="AE22" i="150"/>
  <c r="AV21" i="150"/>
  <c r="AU21" i="150"/>
  <c r="AT21" i="150"/>
  <c r="AS21" i="150"/>
  <c r="AR21" i="150"/>
  <c r="AQ21" i="150"/>
  <c r="AP21" i="150"/>
  <c r="AO21" i="150"/>
  <c r="AN21" i="150"/>
  <c r="AM21" i="150"/>
  <c r="AL21" i="150"/>
  <c r="AK21" i="150"/>
  <c r="AJ21" i="150"/>
  <c r="AI21" i="150"/>
  <c r="AH21" i="150"/>
  <c r="AG21" i="150"/>
  <c r="AE21" i="150"/>
  <c r="AV20" i="150"/>
  <c r="AU20" i="150"/>
  <c r="AT20" i="150"/>
  <c r="AS20" i="150"/>
  <c r="AR20" i="150"/>
  <c r="AQ20" i="150"/>
  <c r="AP20" i="150"/>
  <c r="AO20" i="150"/>
  <c r="AN20" i="150"/>
  <c r="AM20" i="150"/>
  <c r="AL20" i="150"/>
  <c r="AK20" i="150"/>
  <c r="AJ20" i="150"/>
  <c r="AI20" i="150"/>
  <c r="AH20" i="150"/>
  <c r="AG20" i="150"/>
  <c r="AE20" i="150"/>
  <c r="AV19" i="150"/>
  <c r="AU19" i="150"/>
  <c r="AT19" i="150"/>
  <c r="AS19" i="150"/>
  <c r="AR19" i="150"/>
  <c r="AQ19" i="150"/>
  <c r="AP19" i="150"/>
  <c r="AO19" i="150"/>
  <c r="AN19" i="150"/>
  <c r="AM19" i="150"/>
  <c r="AL19" i="150"/>
  <c r="AK19" i="150"/>
  <c r="AJ19" i="150"/>
  <c r="AI19" i="150"/>
  <c r="AH19" i="150"/>
  <c r="AG19" i="150"/>
  <c r="AE19" i="150"/>
  <c r="AV18" i="150"/>
  <c r="AU18" i="150"/>
  <c r="AT18" i="150"/>
  <c r="AS18" i="150"/>
  <c r="AR18" i="150"/>
  <c r="AQ18" i="150"/>
  <c r="AP18" i="150"/>
  <c r="AO18" i="150"/>
  <c r="AN18" i="150"/>
  <c r="AM18" i="150"/>
  <c r="AL18" i="150"/>
  <c r="AK18" i="150"/>
  <c r="AJ18" i="150"/>
  <c r="AI18" i="150"/>
  <c r="AH18" i="150"/>
  <c r="AG18" i="150"/>
  <c r="AE18" i="150"/>
  <c r="AV17" i="150"/>
  <c r="AU17" i="150"/>
  <c r="AT17" i="150"/>
  <c r="AS17" i="150"/>
  <c r="AR17" i="150"/>
  <c r="AQ17" i="150"/>
  <c r="AP17" i="150"/>
  <c r="AO17" i="150"/>
  <c r="AN17" i="150"/>
  <c r="AM17" i="150"/>
  <c r="AL17" i="150"/>
  <c r="AK17" i="150"/>
  <c r="AJ17" i="150"/>
  <c r="AI17" i="150"/>
  <c r="AH17" i="150"/>
  <c r="AG17" i="150"/>
  <c r="AE17" i="150"/>
  <c r="AV16" i="150"/>
  <c r="AU16" i="150"/>
  <c r="AT16" i="150"/>
  <c r="AS16" i="150"/>
  <c r="AR16" i="150"/>
  <c r="AQ16" i="150"/>
  <c r="AP16" i="150"/>
  <c r="AO16" i="150"/>
  <c r="AN16" i="150"/>
  <c r="AM16" i="150"/>
  <c r="AL16" i="150"/>
  <c r="AK16" i="150"/>
  <c r="AJ16" i="150"/>
  <c r="AI16" i="150"/>
  <c r="AH16" i="150"/>
  <c r="AG16" i="150"/>
  <c r="AE16" i="150"/>
  <c r="AV15" i="150"/>
  <c r="AU15" i="150"/>
  <c r="AT15" i="150"/>
  <c r="AS15" i="150"/>
  <c r="AR15" i="150"/>
  <c r="AQ15" i="150"/>
  <c r="AP15" i="150"/>
  <c r="AO15" i="150"/>
  <c r="AN15" i="150"/>
  <c r="AM15" i="150"/>
  <c r="AL15" i="150"/>
  <c r="AK15" i="150"/>
  <c r="AJ15" i="150"/>
  <c r="AI15" i="150"/>
  <c r="AH15" i="150"/>
  <c r="AG15" i="150"/>
  <c r="AE15" i="150"/>
  <c r="AV14" i="150"/>
  <c r="AU14" i="150"/>
  <c r="AT14" i="150"/>
  <c r="AS14" i="150"/>
  <c r="AR14" i="150"/>
  <c r="AQ14" i="150"/>
  <c r="AP14" i="150"/>
  <c r="AO14" i="150"/>
  <c r="AN14" i="150"/>
  <c r="AM14" i="150"/>
  <c r="AL14" i="150"/>
  <c r="AK14" i="150"/>
  <c r="AJ14" i="150"/>
  <c r="AI14" i="150"/>
  <c r="AH14" i="150"/>
  <c r="AG14" i="150"/>
  <c r="AE14" i="150"/>
  <c r="AV13" i="150"/>
  <c r="AU13" i="150"/>
  <c r="AT13" i="150"/>
  <c r="AS13" i="150"/>
  <c r="AR13" i="150"/>
  <c r="AQ13" i="150"/>
  <c r="AP13" i="150"/>
  <c r="AO13" i="150"/>
  <c r="AN13" i="150"/>
  <c r="AM13" i="150"/>
  <c r="AL13" i="150"/>
  <c r="AK13" i="150"/>
  <c r="AJ13" i="150"/>
  <c r="AI13" i="150"/>
  <c r="AH13" i="150"/>
  <c r="AG13" i="150"/>
  <c r="AE13" i="150"/>
  <c r="AV12" i="150"/>
  <c r="AU12" i="150"/>
  <c r="AT12" i="150"/>
  <c r="AS12" i="150"/>
  <c r="AR12" i="150"/>
  <c r="AQ12" i="150"/>
  <c r="AP12" i="150"/>
  <c r="AO12" i="150"/>
  <c r="AN12" i="150"/>
  <c r="AM12" i="150"/>
  <c r="AL12" i="150"/>
  <c r="AK12" i="150"/>
  <c r="AJ12" i="150"/>
  <c r="AI12" i="150"/>
  <c r="AH12" i="150"/>
  <c r="AG12" i="150"/>
  <c r="AE12" i="150"/>
  <c r="AV11" i="150"/>
  <c r="AU11" i="150"/>
  <c r="AT11" i="150"/>
  <c r="AS11" i="150"/>
  <c r="AR11" i="150"/>
  <c r="AQ11" i="150"/>
  <c r="AP11" i="150"/>
  <c r="AO11" i="150"/>
  <c r="AN11" i="150"/>
  <c r="AM11" i="150"/>
  <c r="AL11" i="150"/>
  <c r="AK11" i="150"/>
  <c r="AJ11" i="150"/>
  <c r="AI11" i="150"/>
  <c r="AH11" i="150"/>
  <c r="AG11" i="150"/>
  <c r="AE11" i="150"/>
  <c r="AV10" i="150"/>
  <c r="AU10" i="150"/>
  <c r="AT10" i="150"/>
  <c r="AS10" i="150"/>
  <c r="AR10" i="150"/>
  <c r="AQ10" i="150"/>
  <c r="AP10" i="150"/>
  <c r="AO10" i="150"/>
  <c r="AN10" i="150"/>
  <c r="AM10" i="150"/>
  <c r="AL10" i="150"/>
  <c r="AK10" i="150"/>
  <c r="AJ10" i="150"/>
  <c r="AI10" i="150"/>
  <c r="AH10" i="150"/>
  <c r="AG10" i="150"/>
  <c r="AE10" i="150"/>
  <c r="AV9" i="150"/>
  <c r="AU9" i="150"/>
  <c r="AT9" i="150"/>
  <c r="AS9" i="150"/>
  <c r="AR9" i="150"/>
  <c r="AQ9" i="150"/>
  <c r="AP9" i="150"/>
  <c r="AO9" i="150"/>
  <c r="AN9" i="150"/>
  <c r="AM9" i="150"/>
  <c r="AL9" i="150"/>
  <c r="AK9" i="150"/>
  <c r="AJ9" i="150"/>
  <c r="AI9" i="150"/>
  <c r="AH9" i="150"/>
  <c r="AG9" i="150"/>
  <c r="AE9" i="150"/>
  <c r="AV8" i="150"/>
  <c r="AU8" i="150"/>
  <c r="AT8" i="150"/>
  <c r="AS8" i="150"/>
  <c r="AR8" i="150"/>
  <c r="AQ8" i="150"/>
  <c r="AP8" i="150"/>
  <c r="AO8" i="150"/>
  <c r="AN8" i="150"/>
  <c r="AM8" i="150"/>
  <c r="AL8" i="150"/>
  <c r="AK8" i="150"/>
  <c r="AJ8" i="150"/>
  <c r="AI8" i="150"/>
  <c r="AH8" i="150"/>
  <c r="AG8" i="150"/>
  <c r="AE8" i="150"/>
  <c r="AV7" i="150"/>
  <c r="AU7" i="150"/>
  <c r="AT7" i="150"/>
  <c r="AS7" i="150"/>
  <c r="AR7" i="150"/>
  <c r="AQ7" i="150"/>
  <c r="AP7" i="150"/>
  <c r="AO7" i="150"/>
  <c r="AN7" i="150"/>
  <c r="AM7" i="150"/>
  <c r="AL7" i="150"/>
  <c r="AK7" i="150"/>
  <c r="AJ7" i="150"/>
  <c r="AI7" i="150"/>
  <c r="AH7" i="150"/>
  <c r="AG7" i="150"/>
  <c r="AE7" i="150"/>
  <c r="AV6" i="150"/>
  <c r="AU6" i="150"/>
  <c r="AT6" i="150"/>
  <c r="AS6" i="150"/>
  <c r="AR6" i="150"/>
  <c r="AQ6" i="150"/>
  <c r="AP6" i="150"/>
  <c r="AO6" i="150"/>
  <c r="AN6" i="150"/>
  <c r="AM6" i="150"/>
  <c r="AL6" i="150"/>
  <c r="AK6" i="150"/>
  <c r="AJ6" i="150"/>
  <c r="AI6" i="150"/>
  <c r="AH6" i="150"/>
  <c r="AG6" i="150"/>
  <c r="AE6" i="150"/>
  <c r="D1" i="150"/>
  <c r="AG7" i="149"/>
  <c r="AH7" i="149"/>
  <c r="AI7" i="149"/>
  <c r="AJ7" i="149"/>
  <c r="AK7" i="149"/>
  <c r="AL7" i="149"/>
  <c r="AM7" i="149"/>
  <c r="AN7" i="149"/>
  <c r="AO7" i="149"/>
  <c r="AP7" i="149"/>
  <c r="AQ7" i="149"/>
  <c r="AR7" i="149"/>
  <c r="AS7" i="149"/>
  <c r="AT7" i="149"/>
  <c r="AU7" i="149"/>
  <c r="AV7" i="149"/>
  <c r="AG8" i="149"/>
  <c r="AH8" i="149"/>
  <c r="AI8" i="149"/>
  <c r="AJ8" i="149"/>
  <c r="AK8" i="149"/>
  <c r="AL8" i="149"/>
  <c r="AM8" i="149"/>
  <c r="AN8" i="149"/>
  <c r="AO8" i="149"/>
  <c r="AP8" i="149"/>
  <c r="AQ8" i="149"/>
  <c r="AR8" i="149"/>
  <c r="AS8" i="149"/>
  <c r="AT8" i="149"/>
  <c r="AU8" i="149"/>
  <c r="AV8" i="149"/>
  <c r="AG9" i="149"/>
  <c r="AH9" i="149"/>
  <c r="AI9" i="149"/>
  <c r="AJ9" i="149"/>
  <c r="AK9" i="149"/>
  <c r="AL9" i="149"/>
  <c r="AM9" i="149"/>
  <c r="AN9" i="149"/>
  <c r="AO9" i="149"/>
  <c r="AP9" i="149"/>
  <c r="AQ9" i="149"/>
  <c r="AR9" i="149"/>
  <c r="AS9" i="149"/>
  <c r="AT9" i="149"/>
  <c r="AU9" i="149"/>
  <c r="AV9" i="149"/>
  <c r="AG10" i="149"/>
  <c r="AH10" i="149"/>
  <c r="AI10" i="149"/>
  <c r="AJ10" i="149"/>
  <c r="AK10" i="149"/>
  <c r="AL10" i="149"/>
  <c r="AM10" i="149"/>
  <c r="AN10" i="149"/>
  <c r="AO10" i="149"/>
  <c r="AP10" i="149"/>
  <c r="AQ10" i="149"/>
  <c r="AR10" i="149"/>
  <c r="AS10" i="149"/>
  <c r="AT10" i="149"/>
  <c r="AU10" i="149"/>
  <c r="AV10" i="149"/>
  <c r="AG11" i="149"/>
  <c r="AH11" i="149"/>
  <c r="AI11" i="149"/>
  <c r="AJ11" i="149"/>
  <c r="AK11" i="149"/>
  <c r="AL11" i="149"/>
  <c r="AM11" i="149"/>
  <c r="AN11" i="149"/>
  <c r="AO11" i="149"/>
  <c r="AP11" i="149"/>
  <c r="AQ11" i="149"/>
  <c r="AR11" i="149"/>
  <c r="AS11" i="149"/>
  <c r="AT11" i="149"/>
  <c r="AU11" i="149"/>
  <c r="AV11" i="149"/>
  <c r="AG12" i="149"/>
  <c r="AH12" i="149"/>
  <c r="AI12" i="149"/>
  <c r="AJ12" i="149"/>
  <c r="AK12" i="149"/>
  <c r="AL12" i="149"/>
  <c r="AM12" i="149"/>
  <c r="AN12" i="149"/>
  <c r="AO12" i="149"/>
  <c r="AP12" i="149"/>
  <c r="AQ12" i="149"/>
  <c r="AR12" i="149"/>
  <c r="AS12" i="149"/>
  <c r="AT12" i="149"/>
  <c r="AU12" i="149"/>
  <c r="AV12" i="149"/>
  <c r="AG13" i="149"/>
  <c r="AH13" i="149"/>
  <c r="AI13" i="149"/>
  <c r="AJ13" i="149"/>
  <c r="AK13" i="149"/>
  <c r="AL13" i="149"/>
  <c r="AM13" i="149"/>
  <c r="AN13" i="149"/>
  <c r="AO13" i="149"/>
  <c r="AP13" i="149"/>
  <c r="AQ13" i="149"/>
  <c r="AR13" i="149"/>
  <c r="AS13" i="149"/>
  <c r="AT13" i="149"/>
  <c r="AU13" i="149"/>
  <c r="AV13" i="149"/>
  <c r="AG14" i="149"/>
  <c r="AH14" i="149"/>
  <c r="AI14" i="149"/>
  <c r="AJ14" i="149"/>
  <c r="AK14" i="149"/>
  <c r="AL14" i="149"/>
  <c r="AM14" i="149"/>
  <c r="AN14" i="149"/>
  <c r="AO14" i="149"/>
  <c r="AP14" i="149"/>
  <c r="AQ14" i="149"/>
  <c r="AR14" i="149"/>
  <c r="AS14" i="149"/>
  <c r="AT14" i="149"/>
  <c r="AU14" i="149"/>
  <c r="AV14" i="149"/>
  <c r="AG15" i="149"/>
  <c r="AH15" i="149"/>
  <c r="AI15" i="149"/>
  <c r="AJ15" i="149"/>
  <c r="AK15" i="149"/>
  <c r="AL15" i="149"/>
  <c r="AM15" i="149"/>
  <c r="AN15" i="149"/>
  <c r="AO15" i="149"/>
  <c r="AP15" i="149"/>
  <c r="AQ15" i="149"/>
  <c r="AR15" i="149"/>
  <c r="AS15" i="149"/>
  <c r="AT15" i="149"/>
  <c r="AU15" i="149"/>
  <c r="AV15" i="149"/>
  <c r="AG16" i="149"/>
  <c r="AH16" i="149"/>
  <c r="AI16" i="149"/>
  <c r="AJ16" i="149"/>
  <c r="AK16" i="149"/>
  <c r="AL16" i="149"/>
  <c r="AM16" i="149"/>
  <c r="AN16" i="149"/>
  <c r="AO16" i="149"/>
  <c r="AP16" i="149"/>
  <c r="AQ16" i="149"/>
  <c r="AR16" i="149"/>
  <c r="AS16" i="149"/>
  <c r="AT16" i="149"/>
  <c r="AU16" i="149"/>
  <c r="AV16" i="149"/>
  <c r="AG17" i="149"/>
  <c r="AH17" i="149"/>
  <c r="AI17" i="149"/>
  <c r="AJ17" i="149"/>
  <c r="AK17" i="149"/>
  <c r="AL17" i="149"/>
  <c r="AM17" i="149"/>
  <c r="AN17" i="149"/>
  <c r="AO17" i="149"/>
  <c r="AP17" i="149"/>
  <c r="AQ17" i="149"/>
  <c r="AR17" i="149"/>
  <c r="AS17" i="149"/>
  <c r="AT17" i="149"/>
  <c r="AU17" i="149"/>
  <c r="AV17" i="149"/>
  <c r="AG18" i="149"/>
  <c r="AH18" i="149"/>
  <c r="AI18" i="149"/>
  <c r="AJ18" i="149"/>
  <c r="AK18" i="149"/>
  <c r="AL18" i="149"/>
  <c r="AM18" i="149"/>
  <c r="AN18" i="149"/>
  <c r="AO18" i="149"/>
  <c r="AP18" i="149"/>
  <c r="AQ18" i="149"/>
  <c r="AR18" i="149"/>
  <c r="AS18" i="149"/>
  <c r="AT18" i="149"/>
  <c r="AU18" i="149"/>
  <c r="AV18" i="149"/>
  <c r="AG19" i="149"/>
  <c r="AH19" i="149"/>
  <c r="AI19" i="149"/>
  <c r="AJ19" i="149"/>
  <c r="AK19" i="149"/>
  <c r="AL19" i="149"/>
  <c r="AM19" i="149"/>
  <c r="AN19" i="149"/>
  <c r="AO19" i="149"/>
  <c r="AP19" i="149"/>
  <c r="AQ19" i="149"/>
  <c r="AR19" i="149"/>
  <c r="AS19" i="149"/>
  <c r="AT19" i="149"/>
  <c r="AU19" i="149"/>
  <c r="AV19" i="149"/>
  <c r="AG20" i="149"/>
  <c r="AH20" i="149"/>
  <c r="AI20" i="149"/>
  <c r="AJ20" i="149"/>
  <c r="AK20" i="149"/>
  <c r="AL20" i="149"/>
  <c r="AM20" i="149"/>
  <c r="AN20" i="149"/>
  <c r="AO20" i="149"/>
  <c r="AP20" i="149"/>
  <c r="AQ20" i="149"/>
  <c r="AR20" i="149"/>
  <c r="AS20" i="149"/>
  <c r="AT20" i="149"/>
  <c r="AU20" i="149"/>
  <c r="AV20" i="149"/>
  <c r="AG21" i="149"/>
  <c r="AH21" i="149"/>
  <c r="AI21" i="149"/>
  <c r="AJ21" i="149"/>
  <c r="AK21" i="149"/>
  <c r="AL21" i="149"/>
  <c r="AM21" i="149"/>
  <c r="AN21" i="149"/>
  <c r="AO21" i="149"/>
  <c r="AP21" i="149"/>
  <c r="AQ21" i="149"/>
  <c r="AR21" i="149"/>
  <c r="AS21" i="149"/>
  <c r="AT21" i="149"/>
  <c r="AU21" i="149"/>
  <c r="AV21" i="149"/>
  <c r="AG22" i="149"/>
  <c r="AH22" i="149"/>
  <c r="AI22" i="149"/>
  <c r="AJ22" i="149"/>
  <c r="AK22" i="149"/>
  <c r="AL22" i="149"/>
  <c r="AM22" i="149"/>
  <c r="AN22" i="149"/>
  <c r="AO22" i="149"/>
  <c r="AP22" i="149"/>
  <c r="AQ22" i="149"/>
  <c r="AR22" i="149"/>
  <c r="AS22" i="149"/>
  <c r="AT22" i="149"/>
  <c r="AU22" i="149"/>
  <c r="AV22" i="149"/>
  <c r="AG23" i="149"/>
  <c r="AH23" i="149"/>
  <c r="AI23" i="149"/>
  <c r="AJ23" i="149"/>
  <c r="AK23" i="149"/>
  <c r="AL23" i="149"/>
  <c r="AM23" i="149"/>
  <c r="AN23" i="149"/>
  <c r="AO23" i="149"/>
  <c r="AP23" i="149"/>
  <c r="AQ23" i="149"/>
  <c r="AR23" i="149"/>
  <c r="AS23" i="149"/>
  <c r="AT23" i="149"/>
  <c r="AU23" i="149"/>
  <c r="AV23" i="149"/>
  <c r="AG24" i="149"/>
  <c r="AH24" i="149"/>
  <c r="AI24" i="149"/>
  <c r="AJ24" i="149"/>
  <c r="AK24" i="149"/>
  <c r="AL24" i="149"/>
  <c r="AM24" i="149"/>
  <c r="AN24" i="149"/>
  <c r="AO24" i="149"/>
  <c r="AP24" i="149"/>
  <c r="AQ24" i="149"/>
  <c r="AR24" i="149"/>
  <c r="AS24" i="149"/>
  <c r="AT24" i="149"/>
  <c r="AU24" i="149"/>
  <c r="AV24" i="149"/>
  <c r="AG25" i="149"/>
  <c r="AH25" i="149"/>
  <c r="AI25" i="149"/>
  <c r="AJ25" i="149"/>
  <c r="AK25" i="149"/>
  <c r="AL25" i="149"/>
  <c r="AM25" i="149"/>
  <c r="AN25" i="149"/>
  <c r="AO25" i="149"/>
  <c r="AP25" i="149"/>
  <c r="AQ25" i="149"/>
  <c r="AR25" i="149"/>
  <c r="AS25" i="149"/>
  <c r="AT25" i="149"/>
  <c r="AU25" i="149"/>
  <c r="AV25" i="149"/>
  <c r="AG26" i="149"/>
  <c r="AH26" i="149"/>
  <c r="AI26" i="149"/>
  <c r="AJ26" i="149"/>
  <c r="AK26" i="149"/>
  <c r="AL26" i="149"/>
  <c r="AM26" i="149"/>
  <c r="AN26" i="149"/>
  <c r="AO26" i="149"/>
  <c r="AP26" i="149"/>
  <c r="AQ26" i="149"/>
  <c r="AR26" i="149"/>
  <c r="AS26" i="149"/>
  <c r="AT26" i="149"/>
  <c r="AU26" i="149"/>
  <c r="AV26" i="149"/>
  <c r="AG27" i="149"/>
  <c r="AH27" i="149"/>
  <c r="AI27" i="149"/>
  <c r="AJ27" i="149"/>
  <c r="AK27" i="149"/>
  <c r="AL27" i="149"/>
  <c r="AM27" i="149"/>
  <c r="AN27" i="149"/>
  <c r="AO27" i="149"/>
  <c r="AP27" i="149"/>
  <c r="AQ27" i="149"/>
  <c r="AR27" i="149"/>
  <c r="AS27" i="149"/>
  <c r="AT27" i="149"/>
  <c r="AU27" i="149"/>
  <c r="AV27" i="149"/>
  <c r="AG28" i="149"/>
  <c r="Y28" i="149" s="1"/>
  <c r="AH28" i="149"/>
  <c r="AI28" i="149"/>
  <c r="AJ28" i="149"/>
  <c r="AK28" i="149"/>
  <c r="AL28" i="149"/>
  <c r="AM28" i="149"/>
  <c r="AN28" i="149"/>
  <c r="AO28" i="149"/>
  <c r="AP28" i="149"/>
  <c r="AQ28" i="149"/>
  <c r="AR28" i="149"/>
  <c r="AS28" i="149"/>
  <c r="AT28" i="149"/>
  <c r="AU28" i="149"/>
  <c r="AV28" i="149"/>
  <c r="AG29" i="149"/>
  <c r="W29" i="149" s="1"/>
  <c r="AH29" i="149"/>
  <c r="AI29" i="149"/>
  <c r="AJ29" i="149"/>
  <c r="AK29" i="149"/>
  <c r="AL29" i="149"/>
  <c r="AM29" i="149"/>
  <c r="AN29" i="149"/>
  <c r="AO29" i="149"/>
  <c r="AP29" i="149"/>
  <c r="AQ29" i="149"/>
  <c r="AR29" i="149"/>
  <c r="AS29" i="149"/>
  <c r="AT29" i="149"/>
  <c r="AU29" i="149"/>
  <c r="AV29" i="149"/>
  <c r="AG30" i="149"/>
  <c r="AB30" i="149" s="1"/>
  <c r="AH30" i="149"/>
  <c r="AI30" i="149"/>
  <c r="AJ30" i="149"/>
  <c r="AK30" i="149"/>
  <c r="AL30" i="149"/>
  <c r="AM30" i="149"/>
  <c r="AN30" i="149"/>
  <c r="AO30" i="149"/>
  <c r="AP30" i="149"/>
  <c r="AQ30" i="149"/>
  <c r="AR30" i="149"/>
  <c r="AS30" i="149"/>
  <c r="AT30" i="149"/>
  <c r="AU30" i="149"/>
  <c r="AV30" i="149"/>
  <c r="AW30" i="149"/>
  <c r="AG31" i="149"/>
  <c r="AH31" i="149"/>
  <c r="AI31" i="149"/>
  <c r="AJ31" i="149"/>
  <c r="AK31" i="149"/>
  <c r="AL31" i="149"/>
  <c r="AM31" i="149"/>
  <c r="AN31" i="149"/>
  <c r="AO31" i="149"/>
  <c r="AP31" i="149"/>
  <c r="AQ31" i="149"/>
  <c r="AR31" i="149"/>
  <c r="AS31" i="149"/>
  <c r="AT31" i="149"/>
  <c r="AU31" i="149"/>
  <c r="AV31" i="149"/>
  <c r="AG32" i="149"/>
  <c r="AH32" i="149"/>
  <c r="AI32" i="149"/>
  <c r="AJ32" i="149"/>
  <c r="AB32" i="149" s="1"/>
  <c r="AK32" i="149"/>
  <c r="AL32" i="149"/>
  <c r="AM32" i="149"/>
  <c r="AN32" i="149"/>
  <c r="AO32" i="149"/>
  <c r="AP32" i="149"/>
  <c r="AQ32" i="149"/>
  <c r="AR32" i="149"/>
  <c r="AS32" i="149"/>
  <c r="AT32" i="149"/>
  <c r="AU32" i="149"/>
  <c r="AV32" i="149"/>
  <c r="AG33" i="149"/>
  <c r="AH33" i="149"/>
  <c r="AI33" i="149"/>
  <c r="AJ33" i="149"/>
  <c r="Z33" i="149" s="1"/>
  <c r="AK33" i="149"/>
  <c r="AL33" i="149"/>
  <c r="AM33" i="149"/>
  <c r="AN33" i="149"/>
  <c r="AO33" i="149"/>
  <c r="AP33" i="149"/>
  <c r="AQ33" i="149"/>
  <c r="AR33" i="149"/>
  <c r="AS33" i="149"/>
  <c r="AT33" i="149"/>
  <c r="AU33" i="149"/>
  <c r="AV33" i="149"/>
  <c r="AG34" i="149"/>
  <c r="AH34" i="149"/>
  <c r="AI34" i="149"/>
  <c r="AJ34" i="149"/>
  <c r="AW34" i="149" s="1"/>
  <c r="AK34" i="149"/>
  <c r="AL34" i="149"/>
  <c r="AM34" i="149"/>
  <c r="AN34" i="149"/>
  <c r="AO34" i="149"/>
  <c r="AP34" i="149"/>
  <c r="AQ34" i="149"/>
  <c r="AR34" i="149"/>
  <c r="AS34" i="149"/>
  <c r="AT34" i="149"/>
  <c r="AU34" i="149"/>
  <c r="AV34" i="149"/>
  <c r="AG35" i="149"/>
  <c r="AH35" i="149"/>
  <c r="AI35" i="149"/>
  <c r="Z35" i="149" s="1"/>
  <c r="AJ35" i="149"/>
  <c r="AK35" i="149"/>
  <c r="AL35" i="149"/>
  <c r="AM35" i="149"/>
  <c r="AN35" i="149"/>
  <c r="AO35" i="149"/>
  <c r="AP35" i="149"/>
  <c r="AQ35" i="149"/>
  <c r="AR35" i="149"/>
  <c r="AS35" i="149"/>
  <c r="AT35" i="149"/>
  <c r="AU35" i="149"/>
  <c r="AV35" i="149"/>
  <c r="AG36" i="149"/>
  <c r="AH36" i="149"/>
  <c r="AI36" i="149"/>
  <c r="AB36" i="149" s="1"/>
  <c r="AJ36" i="149"/>
  <c r="AK36" i="149"/>
  <c r="AL36" i="149"/>
  <c r="AM36" i="149"/>
  <c r="AN36" i="149"/>
  <c r="AO36" i="149"/>
  <c r="AP36" i="149"/>
  <c r="AQ36" i="149"/>
  <c r="AR36" i="149"/>
  <c r="AS36" i="149"/>
  <c r="AT36" i="149"/>
  <c r="AU36" i="149"/>
  <c r="AV36" i="149"/>
  <c r="AA29" i="149"/>
  <c r="X32" i="149"/>
  <c r="AB34" i="149"/>
  <c r="E37" i="149"/>
  <c r="B20" i="37" s="1"/>
  <c r="E38" i="147"/>
  <c r="B18" i="37" s="1"/>
  <c r="E38" i="146"/>
  <c r="E38" i="145"/>
  <c r="B16" i="37" s="1"/>
  <c r="AF45" i="149"/>
  <c r="AF44" i="149"/>
  <c r="CB43" i="149"/>
  <c r="CA43" i="149"/>
  <c r="BZ43" i="149"/>
  <c r="BY43" i="149"/>
  <c r="BX43" i="149"/>
  <c r="BW43" i="149"/>
  <c r="BV43" i="149"/>
  <c r="BU43" i="149"/>
  <c r="BT43" i="149"/>
  <c r="BS43" i="149"/>
  <c r="BR43" i="149"/>
  <c r="BQ43" i="149"/>
  <c r="BP43" i="149"/>
  <c r="BO43" i="149"/>
  <c r="BN43" i="149"/>
  <c r="BM43" i="149"/>
  <c r="BL43" i="149"/>
  <c r="BK43" i="149"/>
  <c r="BJ43" i="149"/>
  <c r="BI43" i="149"/>
  <c r="BH43" i="149"/>
  <c r="BG43" i="149"/>
  <c r="BF43" i="149"/>
  <c r="BE43" i="149"/>
  <c r="BD43" i="149"/>
  <c r="BC43" i="149"/>
  <c r="BB43" i="149"/>
  <c r="BA43" i="149"/>
  <c r="AZ43" i="149"/>
  <c r="AY43" i="149"/>
  <c r="AX43" i="149"/>
  <c r="AF43" i="149"/>
  <c r="AF42" i="149"/>
  <c r="AF41" i="149"/>
  <c r="AF40" i="149"/>
  <c r="AV37" i="149"/>
  <c r="AU37" i="149"/>
  <c r="AT37" i="149"/>
  <c r="AS37" i="149"/>
  <c r="AR37" i="149"/>
  <c r="AQ37" i="149"/>
  <c r="AP37" i="149"/>
  <c r="AO37" i="149"/>
  <c r="AN37" i="149"/>
  <c r="AM37" i="149"/>
  <c r="AL37" i="149"/>
  <c r="AK37" i="149"/>
  <c r="AJ37" i="149"/>
  <c r="AI37" i="149"/>
  <c r="W37" i="149" s="1"/>
  <c r="AH37" i="149"/>
  <c r="AG37" i="149"/>
  <c r="X37" i="149" s="1"/>
  <c r="AE37" i="149"/>
  <c r="AE36" i="149"/>
  <c r="AE35" i="149"/>
  <c r="AE34" i="149"/>
  <c r="AE33" i="149"/>
  <c r="AE32" i="149"/>
  <c r="AE31" i="149"/>
  <c r="AE30" i="149"/>
  <c r="AE29" i="149"/>
  <c r="AE28" i="149"/>
  <c r="AE27" i="149"/>
  <c r="AE26" i="149"/>
  <c r="AE25" i="149"/>
  <c r="AE24" i="149"/>
  <c r="AE23" i="149"/>
  <c r="AE22" i="149"/>
  <c r="AE21" i="149"/>
  <c r="AE20" i="149"/>
  <c r="AE19" i="149"/>
  <c r="AE18" i="149"/>
  <c r="AE17" i="149"/>
  <c r="AE16" i="149"/>
  <c r="AE15" i="149"/>
  <c r="AE14" i="149"/>
  <c r="AE13" i="149"/>
  <c r="AE12" i="149"/>
  <c r="AE11" i="149"/>
  <c r="AE10" i="149"/>
  <c r="AE9" i="149"/>
  <c r="AE8" i="149"/>
  <c r="AE7" i="149"/>
  <c r="AV6" i="149"/>
  <c r="AU6" i="149"/>
  <c r="AT6" i="149"/>
  <c r="AS6" i="149"/>
  <c r="AR6" i="149"/>
  <c r="AQ6" i="149"/>
  <c r="AP6" i="149"/>
  <c r="AO6" i="149"/>
  <c r="AN6" i="149"/>
  <c r="AM6" i="149"/>
  <c r="AL6" i="149"/>
  <c r="AK6" i="149"/>
  <c r="AJ6" i="149"/>
  <c r="AI6" i="149"/>
  <c r="AH6" i="149"/>
  <c r="AG6" i="149"/>
  <c r="AE6" i="149"/>
  <c r="D1" i="149"/>
  <c r="AF46" i="147"/>
  <c r="AF45" i="147"/>
  <c r="CB44" i="147"/>
  <c r="CA44" i="147"/>
  <c r="BZ44" i="147"/>
  <c r="BY44" i="147"/>
  <c r="BX44" i="147"/>
  <c r="BW44" i="147"/>
  <c r="BV44" i="147"/>
  <c r="BU44" i="147"/>
  <c r="BT44" i="147"/>
  <c r="BS44" i="147"/>
  <c r="BR44" i="147"/>
  <c r="BQ44" i="147"/>
  <c r="BP44" i="147"/>
  <c r="BO44" i="147"/>
  <c r="BN44" i="147"/>
  <c r="BM44" i="147"/>
  <c r="BL44" i="147"/>
  <c r="BK44" i="147"/>
  <c r="BJ44" i="147"/>
  <c r="BI44" i="147"/>
  <c r="BH44" i="147"/>
  <c r="BG44" i="147"/>
  <c r="BF44" i="147"/>
  <c r="BE44" i="147"/>
  <c r="BD44" i="147"/>
  <c r="BC44" i="147"/>
  <c r="BB44" i="147"/>
  <c r="BA44" i="147"/>
  <c r="AZ44" i="147"/>
  <c r="AY44" i="147"/>
  <c r="AX44" i="147"/>
  <c r="AF44" i="147"/>
  <c r="AF43" i="147"/>
  <c r="AF42" i="147"/>
  <c r="AF41" i="147"/>
  <c r="AV37" i="147"/>
  <c r="AU37" i="147"/>
  <c r="AT37" i="147"/>
  <c r="AS37" i="147"/>
  <c r="AR37" i="147"/>
  <c r="AQ37" i="147"/>
  <c r="AP37" i="147"/>
  <c r="AO37" i="147"/>
  <c r="AN37" i="147"/>
  <c r="AM37" i="147"/>
  <c r="AL37" i="147"/>
  <c r="AK37" i="147"/>
  <c r="AJ37" i="147"/>
  <c r="AI37" i="147"/>
  <c r="AH37" i="147"/>
  <c r="AG37" i="147"/>
  <c r="AE37" i="147"/>
  <c r="AV36" i="147"/>
  <c r="AU36" i="147"/>
  <c r="AT36" i="147"/>
  <c r="AS36" i="147"/>
  <c r="AR36" i="147"/>
  <c r="AQ36" i="147"/>
  <c r="AP36" i="147"/>
  <c r="AO36" i="147"/>
  <c r="AN36" i="147"/>
  <c r="AM36" i="147"/>
  <c r="AL36" i="147"/>
  <c r="AK36" i="147"/>
  <c r="AJ36" i="147"/>
  <c r="AI36" i="147"/>
  <c r="AH36" i="147"/>
  <c r="AG36" i="147"/>
  <c r="AE36" i="147"/>
  <c r="AV35" i="147"/>
  <c r="AU35" i="147"/>
  <c r="AT35" i="147"/>
  <c r="AS35" i="147"/>
  <c r="AR35" i="147"/>
  <c r="AQ35" i="147"/>
  <c r="AP35" i="147"/>
  <c r="AO35" i="147"/>
  <c r="AN35" i="147"/>
  <c r="AM35" i="147"/>
  <c r="AL35" i="147"/>
  <c r="AK35" i="147"/>
  <c r="AJ35" i="147"/>
  <c r="AI35" i="147"/>
  <c r="AH35" i="147"/>
  <c r="AG35" i="147"/>
  <c r="AE35" i="147"/>
  <c r="AV34" i="147"/>
  <c r="AU34" i="147"/>
  <c r="AT34" i="147"/>
  <c r="AS34" i="147"/>
  <c r="AR34" i="147"/>
  <c r="AQ34" i="147"/>
  <c r="AP34" i="147"/>
  <c r="AO34" i="147"/>
  <c r="AN34" i="147"/>
  <c r="AM34" i="147"/>
  <c r="AL34" i="147"/>
  <c r="AK34" i="147"/>
  <c r="AJ34" i="147"/>
  <c r="AI34" i="147"/>
  <c r="AH34" i="147"/>
  <c r="AG34" i="147"/>
  <c r="AE34" i="147"/>
  <c r="AV33" i="147"/>
  <c r="AU33" i="147"/>
  <c r="AT33" i="147"/>
  <c r="AS33" i="147"/>
  <c r="AR33" i="147"/>
  <c r="AQ33" i="147"/>
  <c r="AP33" i="147"/>
  <c r="AO33" i="147"/>
  <c r="AN33" i="147"/>
  <c r="AM33" i="147"/>
  <c r="AL33" i="147"/>
  <c r="AK33" i="147"/>
  <c r="AJ33" i="147"/>
  <c r="AI33" i="147"/>
  <c r="AH33" i="147"/>
  <c r="AG33" i="147"/>
  <c r="AE33" i="147"/>
  <c r="AV32" i="147"/>
  <c r="AU32" i="147"/>
  <c r="AT32" i="147"/>
  <c r="AS32" i="147"/>
  <c r="AR32" i="147"/>
  <c r="AQ32" i="147"/>
  <c r="AP32" i="147"/>
  <c r="AO32" i="147"/>
  <c r="AN32" i="147"/>
  <c r="AM32" i="147"/>
  <c r="AL32" i="147"/>
  <c r="AK32" i="147"/>
  <c r="AJ32" i="147"/>
  <c r="AI32" i="147"/>
  <c r="AH32" i="147"/>
  <c r="AG32" i="147"/>
  <c r="AE32" i="147"/>
  <c r="AV31" i="147"/>
  <c r="AU31" i="147"/>
  <c r="AT31" i="147"/>
  <c r="AS31" i="147"/>
  <c r="AR31" i="147"/>
  <c r="AQ31" i="147"/>
  <c r="AP31" i="147"/>
  <c r="AO31" i="147"/>
  <c r="AN31" i="147"/>
  <c r="AM31" i="147"/>
  <c r="AL31" i="147"/>
  <c r="AK31" i="147"/>
  <c r="AJ31" i="147"/>
  <c r="AI31" i="147"/>
  <c r="AH31" i="147"/>
  <c r="AG31" i="147"/>
  <c r="AE31" i="147"/>
  <c r="AV30" i="147"/>
  <c r="AU30" i="147"/>
  <c r="AT30" i="147"/>
  <c r="AS30" i="147"/>
  <c r="AR30" i="147"/>
  <c r="AQ30" i="147"/>
  <c r="AP30" i="147"/>
  <c r="AO30" i="147"/>
  <c r="AN30" i="147"/>
  <c r="AM30" i="147"/>
  <c r="AL30" i="147"/>
  <c r="AK30" i="147"/>
  <c r="AJ30" i="147"/>
  <c r="AI30" i="147"/>
  <c r="AH30" i="147"/>
  <c r="AG30" i="147"/>
  <c r="AE30" i="147"/>
  <c r="AV29" i="147"/>
  <c r="AU29" i="147"/>
  <c r="AT29" i="147"/>
  <c r="AS29" i="147"/>
  <c r="AR29" i="147"/>
  <c r="AQ29" i="147"/>
  <c r="AP29" i="147"/>
  <c r="AO29" i="147"/>
  <c r="AN29" i="147"/>
  <c r="AM29" i="147"/>
  <c r="AL29" i="147"/>
  <c r="AK29" i="147"/>
  <c r="AJ29" i="147"/>
  <c r="AI29" i="147"/>
  <c r="AH29" i="147"/>
  <c r="AG29" i="147"/>
  <c r="AE29" i="147"/>
  <c r="AV28" i="147"/>
  <c r="AU28" i="147"/>
  <c r="AT28" i="147"/>
  <c r="AS28" i="147"/>
  <c r="AR28" i="147"/>
  <c r="AQ28" i="147"/>
  <c r="AP28" i="147"/>
  <c r="AO28" i="147"/>
  <c r="AN28" i="147"/>
  <c r="AM28" i="147"/>
  <c r="AL28" i="147"/>
  <c r="AK28" i="147"/>
  <c r="AJ28" i="147"/>
  <c r="AI28" i="147"/>
  <c r="AH28" i="147"/>
  <c r="AG28" i="147"/>
  <c r="AE28" i="147"/>
  <c r="AV27" i="147"/>
  <c r="AU27" i="147"/>
  <c r="AT27" i="147"/>
  <c r="AS27" i="147"/>
  <c r="AR27" i="147"/>
  <c r="AQ27" i="147"/>
  <c r="AP27" i="147"/>
  <c r="AO27" i="147"/>
  <c r="AN27" i="147"/>
  <c r="AM27" i="147"/>
  <c r="AL27" i="147"/>
  <c r="AK27" i="147"/>
  <c r="AJ27" i="147"/>
  <c r="AI27" i="147"/>
  <c r="AH27" i="147"/>
  <c r="AG27" i="147"/>
  <c r="AE27" i="147"/>
  <c r="AV26" i="147"/>
  <c r="AU26" i="147"/>
  <c r="AT26" i="147"/>
  <c r="AS26" i="147"/>
  <c r="AR26" i="147"/>
  <c r="AQ26" i="147"/>
  <c r="AP26" i="147"/>
  <c r="AO26" i="147"/>
  <c r="AN26" i="147"/>
  <c r="AM26" i="147"/>
  <c r="AL26" i="147"/>
  <c r="AK26" i="147"/>
  <c r="AJ26" i="147"/>
  <c r="AI26" i="147"/>
  <c r="AH26" i="147"/>
  <c r="AG26" i="147"/>
  <c r="AE26" i="147"/>
  <c r="AV25" i="147"/>
  <c r="AU25" i="147"/>
  <c r="AT25" i="147"/>
  <c r="AS25" i="147"/>
  <c r="AR25" i="147"/>
  <c r="AQ25" i="147"/>
  <c r="AP25" i="147"/>
  <c r="AO25" i="147"/>
  <c r="AN25" i="147"/>
  <c r="AM25" i="147"/>
  <c r="AL25" i="147"/>
  <c r="AK25" i="147"/>
  <c r="AJ25" i="147"/>
  <c r="AI25" i="147"/>
  <c r="AH25" i="147"/>
  <c r="AG25" i="147"/>
  <c r="AE25" i="147"/>
  <c r="AV24" i="147"/>
  <c r="AU24" i="147"/>
  <c r="AT24" i="147"/>
  <c r="AS24" i="147"/>
  <c r="AR24" i="147"/>
  <c r="AQ24" i="147"/>
  <c r="AP24" i="147"/>
  <c r="AO24" i="147"/>
  <c r="AN24" i="147"/>
  <c r="AM24" i="147"/>
  <c r="AL24" i="147"/>
  <c r="AK24" i="147"/>
  <c r="AJ24" i="147"/>
  <c r="AI24" i="147"/>
  <c r="AH24" i="147"/>
  <c r="AG24" i="147"/>
  <c r="AE24" i="147"/>
  <c r="AV23" i="147"/>
  <c r="AU23" i="147"/>
  <c r="AT23" i="147"/>
  <c r="AS23" i="147"/>
  <c r="AR23" i="147"/>
  <c r="AQ23" i="147"/>
  <c r="AP23" i="147"/>
  <c r="AO23" i="147"/>
  <c r="AN23" i="147"/>
  <c r="AM23" i="147"/>
  <c r="AL23" i="147"/>
  <c r="AK23" i="147"/>
  <c r="AJ23" i="147"/>
  <c r="AI23" i="147"/>
  <c r="AH23" i="147"/>
  <c r="AG23" i="147"/>
  <c r="AE23" i="147"/>
  <c r="AV22" i="147"/>
  <c r="AU22" i="147"/>
  <c r="AT22" i="147"/>
  <c r="AS22" i="147"/>
  <c r="AR22" i="147"/>
  <c r="AQ22" i="147"/>
  <c r="AP22" i="147"/>
  <c r="AO22" i="147"/>
  <c r="AN22" i="147"/>
  <c r="AM22" i="147"/>
  <c r="AL22" i="147"/>
  <c r="AK22" i="147"/>
  <c r="AJ22" i="147"/>
  <c r="AI22" i="147"/>
  <c r="AH22" i="147"/>
  <c r="AG22" i="147"/>
  <c r="AE22" i="147"/>
  <c r="AV21" i="147"/>
  <c r="AU21" i="147"/>
  <c r="AT21" i="147"/>
  <c r="AS21" i="147"/>
  <c r="AR21" i="147"/>
  <c r="AQ21" i="147"/>
  <c r="AP21" i="147"/>
  <c r="AO21" i="147"/>
  <c r="AN21" i="147"/>
  <c r="AM21" i="147"/>
  <c r="AL21" i="147"/>
  <c r="AK21" i="147"/>
  <c r="AJ21" i="147"/>
  <c r="AI21" i="147"/>
  <c r="AH21" i="147"/>
  <c r="AG21" i="147"/>
  <c r="AE21" i="147"/>
  <c r="AV20" i="147"/>
  <c r="AU20" i="147"/>
  <c r="AT20" i="147"/>
  <c r="AS20" i="147"/>
  <c r="AR20" i="147"/>
  <c r="AQ20" i="147"/>
  <c r="AP20" i="147"/>
  <c r="AO20" i="147"/>
  <c r="AN20" i="147"/>
  <c r="AM20" i="147"/>
  <c r="AL20" i="147"/>
  <c r="AK20" i="147"/>
  <c r="AJ20" i="147"/>
  <c r="AI20" i="147"/>
  <c r="AH20" i="147"/>
  <c r="AG20" i="147"/>
  <c r="AE20" i="147"/>
  <c r="AV19" i="147"/>
  <c r="AU19" i="147"/>
  <c r="AT19" i="147"/>
  <c r="AS19" i="147"/>
  <c r="AR19" i="147"/>
  <c r="AQ19" i="147"/>
  <c r="AP19" i="147"/>
  <c r="AO19" i="147"/>
  <c r="AN19" i="147"/>
  <c r="AM19" i="147"/>
  <c r="AL19" i="147"/>
  <c r="AK19" i="147"/>
  <c r="AJ19" i="147"/>
  <c r="AI19" i="147"/>
  <c r="AH19" i="147"/>
  <c r="AG19" i="147"/>
  <c r="AE19" i="147"/>
  <c r="AV18" i="147"/>
  <c r="AU18" i="147"/>
  <c r="AT18" i="147"/>
  <c r="AS18" i="147"/>
  <c r="AR18" i="147"/>
  <c r="AQ18" i="147"/>
  <c r="AP18" i="147"/>
  <c r="AO18" i="147"/>
  <c r="AN18" i="147"/>
  <c r="AM18" i="147"/>
  <c r="AL18" i="147"/>
  <c r="AK18" i="147"/>
  <c r="AJ18" i="147"/>
  <c r="AI18" i="147"/>
  <c r="AH18" i="147"/>
  <c r="AG18" i="147"/>
  <c r="AE18" i="147"/>
  <c r="AV17" i="147"/>
  <c r="AU17" i="147"/>
  <c r="AT17" i="147"/>
  <c r="AS17" i="147"/>
  <c r="AR17" i="147"/>
  <c r="AQ17" i="147"/>
  <c r="AP17" i="147"/>
  <c r="AO17" i="147"/>
  <c r="AN17" i="147"/>
  <c r="AM17" i="147"/>
  <c r="AL17" i="147"/>
  <c r="AK17" i="147"/>
  <c r="AJ17" i="147"/>
  <c r="AI17" i="147"/>
  <c r="AH17" i="147"/>
  <c r="AG17" i="147"/>
  <c r="AE17" i="147"/>
  <c r="AV16" i="147"/>
  <c r="AU16" i="147"/>
  <c r="AT16" i="147"/>
  <c r="AS16" i="147"/>
  <c r="AR16" i="147"/>
  <c r="AQ16" i="147"/>
  <c r="AP16" i="147"/>
  <c r="AO16" i="147"/>
  <c r="AN16" i="147"/>
  <c r="AM16" i="147"/>
  <c r="AL16" i="147"/>
  <c r="AK16" i="147"/>
  <c r="AJ16" i="147"/>
  <c r="AI16" i="147"/>
  <c r="AH16" i="147"/>
  <c r="AG16" i="147"/>
  <c r="AE16" i="147"/>
  <c r="AV15" i="147"/>
  <c r="AU15" i="147"/>
  <c r="AT15" i="147"/>
  <c r="AS15" i="147"/>
  <c r="AR15" i="147"/>
  <c r="AQ15" i="147"/>
  <c r="AP15" i="147"/>
  <c r="AO15" i="147"/>
  <c r="AN15" i="147"/>
  <c r="AM15" i="147"/>
  <c r="AL15" i="147"/>
  <c r="AK15" i="147"/>
  <c r="AJ15" i="147"/>
  <c r="AI15" i="147"/>
  <c r="AH15" i="147"/>
  <c r="AG15" i="147"/>
  <c r="AE15" i="147"/>
  <c r="AV14" i="147"/>
  <c r="AU14" i="147"/>
  <c r="AT14" i="147"/>
  <c r="AS14" i="147"/>
  <c r="AR14" i="147"/>
  <c r="AQ14" i="147"/>
  <c r="AP14" i="147"/>
  <c r="AO14" i="147"/>
  <c r="AN14" i="147"/>
  <c r="AM14" i="147"/>
  <c r="AL14" i="147"/>
  <c r="AK14" i="147"/>
  <c r="AJ14" i="147"/>
  <c r="AI14" i="147"/>
  <c r="AH14" i="147"/>
  <c r="AG14" i="147"/>
  <c r="AE14" i="147"/>
  <c r="AV13" i="147"/>
  <c r="AU13" i="147"/>
  <c r="AT13" i="147"/>
  <c r="AS13" i="147"/>
  <c r="AR13" i="147"/>
  <c r="AQ13" i="147"/>
  <c r="AP13" i="147"/>
  <c r="AO13" i="147"/>
  <c r="AN13" i="147"/>
  <c r="AM13" i="147"/>
  <c r="AL13" i="147"/>
  <c r="AK13" i="147"/>
  <c r="AJ13" i="147"/>
  <c r="AI13" i="147"/>
  <c r="AH13" i="147"/>
  <c r="AG13" i="147"/>
  <c r="AE13" i="147"/>
  <c r="AV12" i="147"/>
  <c r="AU12" i="147"/>
  <c r="AT12" i="147"/>
  <c r="AS12" i="147"/>
  <c r="AR12" i="147"/>
  <c r="AQ12" i="147"/>
  <c r="AP12" i="147"/>
  <c r="AO12" i="147"/>
  <c r="AN12" i="147"/>
  <c r="AM12" i="147"/>
  <c r="AL12" i="147"/>
  <c r="AK12" i="147"/>
  <c r="AJ12" i="147"/>
  <c r="AI12" i="147"/>
  <c r="AH12" i="147"/>
  <c r="AG12" i="147"/>
  <c r="AE12" i="147"/>
  <c r="AV11" i="147"/>
  <c r="AU11" i="147"/>
  <c r="AT11" i="147"/>
  <c r="AS11" i="147"/>
  <c r="AR11" i="147"/>
  <c r="AQ11" i="147"/>
  <c r="AP11" i="147"/>
  <c r="AO11" i="147"/>
  <c r="AN11" i="147"/>
  <c r="AM11" i="147"/>
  <c r="AL11" i="147"/>
  <c r="AK11" i="147"/>
  <c r="AJ11" i="147"/>
  <c r="AI11" i="147"/>
  <c r="AH11" i="147"/>
  <c r="AG11" i="147"/>
  <c r="AE11" i="147"/>
  <c r="AV10" i="147"/>
  <c r="AU10" i="147"/>
  <c r="AT10" i="147"/>
  <c r="AS10" i="147"/>
  <c r="AR10" i="147"/>
  <c r="AQ10" i="147"/>
  <c r="AP10" i="147"/>
  <c r="AO10" i="147"/>
  <c r="AN10" i="147"/>
  <c r="AM10" i="147"/>
  <c r="AL10" i="147"/>
  <c r="AK10" i="147"/>
  <c r="AJ10" i="147"/>
  <c r="AI10" i="147"/>
  <c r="AH10" i="147"/>
  <c r="AG10" i="147"/>
  <c r="AE10" i="147"/>
  <c r="AV9" i="147"/>
  <c r="AU9" i="147"/>
  <c r="AT9" i="147"/>
  <c r="AS9" i="147"/>
  <c r="AR9" i="147"/>
  <c r="AQ9" i="147"/>
  <c r="AP9" i="147"/>
  <c r="AO9" i="147"/>
  <c r="AN9" i="147"/>
  <c r="AM9" i="147"/>
  <c r="AL9" i="147"/>
  <c r="AK9" i="147"/>
  <c r="AJ9" i="147"/>
  <c r="AI9" i="147"/>
  <c r="AH9" i="147"/>
  <c r="AG9" i="147"/>
  <c r="AE9" i="147"/>
  <c r="AV8" i="147"/>
  <c r="AU8" i="147"/>
  <c r="AT8" i="147"/>
  <c r="AS8" i="147"/>
  <c r="AR8" i="147"/>
  <c r="AQ8" i="147"/>
  <c r="AP8" i="147"/>
  <c r="AO8" i="147"/>
  <c r="AN8" i="147"/>
  <c r="AM8" i="147"/>
  <c r="AL8" i="147"/>
  <c r="AK8" i="147"/>
  <c r="AJ8" i="147"/>
  <c r="AI8" i="147"/>
  <c r="AH8" i="147"/>
  <c r="AG8" i="147"/>
  <c r="AE8" i="147"/>
  <c r="AV7" i="147"/>
  <c r="AU7" i="147"/>
  <c r="AT7" i="147"/>
  <c r="AS7" i="147"/>
  <c r="AR7" i="147"/>
  <c r="AQ7" i="147"/>
  <c r="AP7" i="147"/>
  <c r="AO7" i="147"/>
  <c r="AN7" i="147"/>
  <c r="AM7" i="147"/>
  <c r="AL7" i="147"/>
  <c r="AK7" i="147"/>
  <c r="AJ7" i="147"/>
  <c r="AI7" i="147"/>
  <c r="AH7" i="147"/>
  <c r="AG7" i="147"/>
  <c r="AE7" i="147"/>
  <c r="AV6" i="147"/>
  <c r="AU6" i="147"/>
  <c r="AT6" i="147"/>
  <c r="AS6" i="147"/>
  <c r="AR6" i="147"/>
  <c r="AQ6" i="147"/>
  <c r="AP6" i="147"/>
  <c r="AO6" i="147"/>
  <c r="AN6" i="147"/>
  <c r="AM6" i="147"/>
  <c r="AL6" i="147"/>
  <c r="AK6" i="147"/>
  <c r="AJ6" i="147"/>
  <c r="AI6" i="147"/>
  <c r="AH6" i="147"/>
  <c r="AG6" i="147"/>
  <c r="D1" i="147"/>
  <c r="AF46" i="146"/>
  <c r="AF45" i="146"/>
  <c r="CB44" i="146"/>
  <c r="CA44" i="146"/>
  <c r="BZ44" i="146"/>
  <c r="BY44" i="146"/>
  <c r="BX44" i="146"/>
  <c r="BW44" i="146"/>
  <c r="BV44" i="146"/>
  <c r="BU44" i="146"/>
  <c r="BT44" i="146"/>
  <c r="BS44" i="146"/>
  <c r="BR44" i="146"/>
  <c r="BQ44" i="146"/>
  <c r="BP44" i="146"/>
  <c r="BO44" i="146"/>
  <c r="BN44" i="146"/>
  <c r="BM44" i="146"/>
  <c r="BL44" i="146"/>
  <c r="BK44" i="146"/>
  <c r="BJ44" i="146"/>
  <c r="BI44" i="146"/>
  <c r="BH44" i="146"/>
  <c r="BG44" i="146"/>
  <c r="BF44" i="146"/>
  <c r="BE44" i="146"/>
  <c r="BD44" i="146"/>
  <c r="BC44" i="146"/>
  <c r="BB44" i="146"/>
  <c r="BA44" i="146"/>
  <c r="AZ44" i="146"/>
  <c r="AY44" i="146"/>
  <c r="AX44" i="146"/>
  <c r="AF44" i="146"/>
  <c r="AF43" i="146"/>
  <c r="AF42" i="146"/>
  <c r="AF41" i="146"/>
  <c r="AV37" i="146"/>
  <c r="AU37" i="146"/>
  <c r="AT37" i="146"/>
  <c r="AS37" i="146"/>
  <c r="AR37" i="146"/>
  <c r="AQ37" i="146"/>
  <c r="AP37" i="146"/>
  <c r="AO37" i="146"/>
  <c r="AN37" i="146"/>
  <c r="AM37" i="146"/>
  <c r="AL37" i="146"/>
  <c r="AK37" i="146"/>
  <c r="AJ37" i="146"/>
  <c r="AI37" i="146"/>
  <c r="AH37" i="146"/>
  <c r="AG37" i="146"/>
  <c r="AE37" i="146"/>
  <c r="AV36" i="146"/>
  <c r="AU36" i="146"/>
  <c r="AT36" i="146"/>
  <c r="AS36" i="146"/>
  <c r="AR36" i="146"/>
  <c r="AQ36" i="146"/>
  <c r="AP36" i="146"/>
  <c r="AO36" i="146"/>
  <c r="AN36" i="146"/>
  <c r="AM36" i="146"/>
  <c r="AL36" i="146"/>
  <c r="AK36" i="146"/>
  <c r="AJ36" i="146"/>
  <c r="AI36" i="146"/>
  <c r="AH36" i="146"/>
  <c r="AG36" i="146"/>
  <c r="AE36" i="146"/>
  <c r="AV35" i="146"/>
  <c r="AU35" i="146"/>
  <c r="AT35" i="146"/>
  <c r="AS35" i="146"/>
  <c r="AR35" i="146"/>
  <c r="AQ35" i="146"/>
  <c r="AP35" i="146"/>
  <c r="AO35" i="146"/>
  <c r="AN35" i="146"/>
  <c r="AM35" i="146"/>
  <c r="AL35" i="146"/>
  <c r="AK35" i="146"/>
  <c r="AJ35" i="146"/>
  <c r="AI35" i="146"/>
  <c r="AH35" i="146"/>
  <c r="AG35" i="146"/>
  <c r="AE35" i="146"/>
  <c r="AV34" i="146"/>
  <c r="AU34" i="146"/>
  <c r="AT34" i="146"/>
  <c r="AS34" i="146"/>
  <c r="AR34" i="146"/>
  <c r="AQ34" i="146"/>
  <c r="AP34" i="146"/>
  <c r="AO34" i="146"/>
  <c r="AN34" i="146"/>
  <c r="AM34" i="146"/>
  <c r="AL34" i="146"/>
  <c r="AK34" i="146"/>
  <c r="AJ34" i="146"/>
  <c r="AI34" i="146"/>
  <c r="AH34" i="146"/>
  <c r="AG34" i="146"/>
  <c r="AE34" i="146"/>
  <c r="AV33" i="146"/>
  <c r="AU33" i="146"/>
  <c r="AT33" i="146"/>
  <c r="AS33" i="146"/>
  <c r="AR33" i="146"/>
  <c r="AQ33" i="146"/>
  <c r="AP33" i="146"/>
  <c r="AO33" i="146"/>
  <c r="AN33" i="146"/>
  <c r="AM33" i="146"/>
  <c r="AL33" i="146"/>
  <c r="AK33" i="146"/>
  <c r="AJ33" i="146"/>
  <c r="AI33" i="146"/>
  <c r="AH33" i="146"/>
  <c r="AG33" i="146"/>
  <c r="AE33" i="146"/>
  <c r="AV32" i="146"/>
  <c r="AU32" i="146"/>
  <c r="AT32" i="146"/>
  <c r="AS32" i="146"/>
  <c r="AR32" i="146"/>
  <c r="AQ32" i="146"/>
  <c r="AP32" i="146"/>
  <c r="AO32" i="146"/>
  <c r="AN32" i="146"/>
  <c r="AM32" i="146"/>
  <c r="AL32" i="146"/>
  <c r="AK32" i="146"/>
  <c r="AJ32" i="146"/>
  <c r="AI32" i="146"/>
  <c r="AH32" i="146"/>
  <c r="AG32" i="146"/>
  <c r="AE32" i="146"/>
  <c r="AV31" i="146"/>
  <c r="AU31" i="146"/>
  <c r="AT31" i="146"/>
  <c r="AS31" i="146"/>
  <c r="AR31" i="146"/>
  <c r="AQ31" i="146"/>
  <c r="AP31" i="146"/>
  <c r="AO31" i="146"/>
  <c r="AN31" i="146"/>
  <c r="AM31" i="146"/>
  <c r="AL31" i="146"/>
  <c r="AK31" i="146"/>
  <c r="AJ31" i="146"/>
  <c r="AI31" i="146"/>
  <c r="AH31" i="146"/>
  <c r="AG31" i="146"/>
  <c r="AE31" i="146"/>
  <c r="AV30" i="146"/>
  <c r="AU30" i="146"/>
  <c r="AT30" i="146"/>
  <c r="AS30" i="146"/>
  <c r="AR30" i="146"/>
  <c r="AQ30" i="146"/>
  <c r="AP30" i="146"/>
  <c r="AO30" i="146"/>
  <c r="AN30" i="146"/>
  <c r="AM30" i="146"/>
  <c r="AL30" i="146"/>
  <c r="AK30" i="146"/>
  <c r="AJ30" i="146"/>
  <c r="AI30" i="146"/>
  <c r="AH30" i="146"/>
  <c r="AG30" i="146"/>
  <c r="AE30" i="146"/>
  <c r="AV29" i="146"/>
  <c r="AU29" i="146"/>
  <c r="AT29" i="146"/>
  <c r="AS29" i="146"/>
  <c r="AR29" i="146"/>
  <c r="AQ29" i="146"/>
  <c r="AP29" i="146"/>
  <c r="AO29" i="146"/>
  <c r="AN29" i="146"/>
  <c r="AM29" i="146"/>
  <c r="AL29" i="146"/>
  <c r="AK29" i="146"/>
  <c r="AJ29" i="146"/>
  <c r="AI29" i="146"/>
  <c r="AH29" i="146"/>
  <c r="AG29" i="146"/>
  <c r="AE29" i="146"/>
  <c r="AV28" i="146"/>
  <c r="AU28" i="146"/>
  <c r="AT28" i="146"/>
  <c r="AS28" i="146"/>
  <c r="AR28" i="146"/>
  <c r="AQ28" i="146"/>
  <c r="AP28" i="146"/>
  <c r="AO28" i="146"/>
  <c r="AN28" i="146"/>
  <c r="AM28" i="146"/>
  <c r="AL28" i="146"/>
  <c r="AK28" i="146"/>
  <c r="AJ28" i="146"/>
  <c r="AI28" i="146"/>
  <c r="AH28" i="146"/>
  <c r="AG28" i="146"/>
  <c r="AE28" i="146"/>
  <c r="AV27" i="146"/>
  <c r="AU27" i="146"/>
  <c r="AT27" i="146"/>
  <c r="AS27" i="146"/>
  <c r="AR27" i="146"/>
  <c r="AQ27" i="146"/>
  <c r="AP27" i="146"/>
  <c r="AO27" i="146"/>
  <c r="AN27" i="146"/>
  <c r="AM27" i="146"/>
  <c r="AL27" i="146"/>
  <c r="AK27" i="146"/>
  <c r="AJ27" i="146"/>
  <c r="AI27" i="146"/>
  <c r="AH27" i="146"/>
  <c r="AG27" i="146"/>
  <c r="AE27" i="146"/>
  <c r="AV26" i="146"/>
  <c r="AU26" i="146"/>
  <c r="AT26" i="146"/>
  <c r="AS26" i="146"/>
  <c r="AR26" i="146"/>
  <c r="AQ26" i="146"/>
  <c r="AP26" i="146"/>
  <c r="AO26" i="146"/>
  <c r="AN26" i="146"/>
  <c r="AM26" i="146"/>
  <c r="AL26" i="146"/>
  <c r="AK26" i="146"/>
  <c r="AJ26" i="146"/>
  <c r="AI26" i="146"/>
  <c r="AH26" i="146"/>
  <c r="AG26" i="146"/>
  <c r="AE26" i="146"/>
  <c r="AV25" i="146"/>
  <c r="AU25" i="146"/>
  <c r="AT25" i="146"/>
  <c r="AS25" i="146"/>
  <c r="AR25" i="146"/>
  <c r="AQ25" i="146"/>
  <c r="AP25" i="146"/>
  <c r="AO25" i="146"/>
  <c r="AN25" i="146"/>
  <c r="AM25" i="146"/>
  <c r="AL25" i="146"/>
  <c r="AK25" i="146"/>
  <c r="AJ25" i="146"/>
  <c r="AI25" i="146"/>
  <c r="AH25" i="146"/>
  <c r="AG25" i="146"/>
  <c r="AE25" i="146"/>
  <c r="AV24" i="146"/>
  <c r="AU24" i="146"/>
  <c r="AT24" i="146"/>
  <c r="AS24" i="146"/>
  <c r="AR24" i="146"/>
  <c r="AQ24" i="146"/>
  <c r="AP24" i="146"/>
  <c r="AO24" i="146"/>
  <c r="AN24" i="146"/>
  <c r="AM24" i="146"/>
  <c r="AL24" i="146"/>
  <c r="AK24" i="146"/>
  <c r="AJ24" i="146"/>
  <c r="AI24" i="146"/>
  <c r="AH24" i="146"/>
  <c r="AG24" i="146"/>
  <c r="AE24" i="146"/>
  <c r="AV23" i="146"/>
  <c r="AU23" i="146"/>
  <c r="AT23" i="146"/>
  <c r="AS23" i="146"/>
  <c r="AR23" i="146"/>
  <c r="AQ23" i="146"/>
  <c r="AP23" i="146"/>
  <c r="AO23" i="146"/>
  <c r="AN23" i="146"/>
  <c r="AM23" i="146"/>
  <c r="AL23" i="146"/>
  <c r="AK23" i="146"/>
  <c r="AJ23" i="146"/>
  <c r="AI23" i="146"/>
  <c r="AH23" i="146"/>
  <c r="AG23" i="146"/>
  <c r="AE23" i="146"/>
  <c r="AV22" i="146"/>
  <c r="AU22" i="146"/>
  <c r="AT22" i="146"/>
  <c r="AS22" i="146"/>
  <c r="AR22" i="146"/>
  <c r="AQ22" i="146"/>
  <c r="AP22" i="146"/>
  <c r="AO22" i="146"/>
  <c r="AN22" i="146"/>
  <c r="AM22" i="146"/>
  <c r="AL22" i="146"/>
  <c r="AK22" i="146"/>
  <c r="AJ22" i="146"/>
  <c r="AI22" i="146"/>
  <c r="AH22" i="146"/>
  <c r="AG22" i="146"/>
  <c r="AE22" i="146"/>
  <c r="AV21" i="146"/>
  <c r="AU21" i="146"/>
  <c r="AT21" i="146"/>
  <c r="AS21" i="146"/>
  <c r="AR21" i="146"/>
  <c r="AQ21" i="146"/>
  <c r="AP21" i="146"/>
  <c r="AO21" i="146"/>
  <c r="AN21" i="146"/>
  <c r="AM21" i="146"/>
  <c r="AL21" i="146"/>
  <c r="AK21" i="146"/>
  <c r="AJ21" i="146"/>
  <c r="AI21" i="146"/>
  <c r="AH21" i="146"/>
  <c r="AG21" i="146"/>
  <c r="AE21" i="146"/>
  <c r="AV20" i="146"/>
  <c r="AU20" i="146"/>
  <c r="AT20" i="146"/>
  <c r="AS20" i="146"/>
  <c r="AR20" i="146"/>
  <c r="AQ20" i="146"/>
  <c r="AP20" i="146"/>
  <c r="AO20" i="146"/>
  <c r="AN20" i="146"/>
  <c r="AM20" i="146"/>
  <c r="AL20" i="146"/>
  <c r="AK20" i="146"/>
  <c r="AJ20" i="146"/>
  <c r="AI20" i="146"/>
  <c r="AH20" i="146"/>
  <c r="AG20" i="146"/>
  <c r="AE20" i="146"/>
  <c r="AV19" i="146"/>
  <c r="AU19" i="146"/>
  <c r="AT19" i="146"/>
  <c r="AS19" i="146"/>
  <c r="AR19" i="146"/>
  <c r="AQ19" i="146"/>
  <c r="AP19" i="146"/>
  <c r="AO19" i="146"/>
  <c r="AN19" i="146"/>
  <c r="AM19" i="146"/>
  <c r="AL19" i="146"/>
  <c r="AK19" i="146"/>
  <c r="AJ19" i="146"/>
  <c r="AI19" i="146"/>
  <c r="AH19" i="146"/>
  <c r="AG19" i="146"/>
  <c r="AE19" i="146"/>
  <c r="AV18" i="146"/>
  <c r="AU18" i="146"/>
  <c r="AT18" i="146"/>
  <c r="AS18" i="146"/>
  <c r="AR18" i="146"/>
  <c r="AQ18" i="146"/>
  <c r="AP18" i="146"/>
  <c r="AO18" i="146"/>
  <c r="AN18" i="146"/>
  <c r="AM18" i="146"/>
  <c r="AL18" i="146"/>
  <c r="AK18" i="146"/>
  <c r="AJ18" i="146"/>
  <c r="AI18" i="146"/>
  <c r="AH18" i="146"/>
  <c r="AG18" i="146"/>
  <c r="AE18" i="146"/>
  <c r="AV17" i="146"/>
  <c r="AU17" i="146"/>
  <c r="AT17" i="146"/>
  <c r="AS17" i="146"/>
  <c r="AR17" i="146"/>
  <c r="AQ17" i="146"/>
  <c r="AP17" i="146"/>
  <c r="AO17" i="146"/>
  <c r="AN17" i="146"/>
  <c r="AM17" i="146"/>
  <c r="AL17" i="146"/>
  <c r="AK17" i="146"/>
  <c r="AJ17" i="146"/>
  <c r="AI17" i="146"/>
  <c r="AH17" i="146"/>
  <c r="AG17" i="146"/>
  <c r="AE17" i="146"/>
  <c r="AV16" i="146"/>
  <c r="AU16" i="146"/>
  <c r="AT16" i="146"/>
  <c r="AS16" i="146"/>
  <c r="AR16" i="146"/>
  <c r="AQ16" i="146"/>
  <c r="AP16" i="146"/>
  <c r="AO16" i="146"/>
  <c r="AN16" i="146"/>
  <c r="AM16" i="146"/>
  <c r="AL16" i="146"/>
  <c r="AK16" i="146"/>
  <c r="AJ16" i="146"/>
  <c r="AI16" i="146"/>
  <c r="AH16" i="146"/>
  <c r="AG16" i="146"/>
  <c r="AE16" i="146"/>
  <c r="AV15" i="146"/>
  <c r="AU15" i="146"/>
  <c r="AT15" i="146"/>
  <c r="AS15" i="146"/>
  <c r="AR15" i="146"/>
  <c r="AQ15" i="146"/>
  <c r="AP15" i="146"/>
  <c r="AO15" i="146"/>
  <c r="AN15" i="146"/>
  <c r="AM15" i="146"/>
  <c r="AL15" i="146"/>
  <c r="AK15" i="146"/>
  <c r="AJ15" i="146"/>
  <c r="AI15" i="146"/>
  <c r="AH15" i="146"/>
  <c r="AG15" i="146"/>
  <c r="AE15" i="146"/>
  <c r="AV14" i="146"/>
  <c r="AU14" i="146"/>
  <c r="AT14" i="146"/>
  <c r="AS14" i="146"/>
  <c r="AR14" i="146"/>
  <c r="AQ14" i="146"/>
  <c r="AP14" i="146"/>
  <c r="AO14" i="146"/>
  <c r="AN14" i="146"/>
  <c r="AM14" i="146"/>
  <c r="AL14" i="146"/>
  <c r="AK14" i="146"/>
  <c r="AJ14" i="146"/>
  <c r="AI14" i="146"/>
  <c r="AH14" i="146"/>
  <c r="AG14" i="146"/>
  <c r="AE14" i="146"/>
  <c r="AV13" i="146"/>
  <c r="AU13" i="146"/>
  <c r="AT13" i="146"/>
  <c r="AS13" i="146"/>
  <c r="AR13" i="146"/>
  <c r="AQ13" i="146"/>
  <c r="AP13" i="146"/>
  <c r="AO13" i="146"/>
  <c r="AN13" i="146"/>
  <c r="AM13" i="146"/>
  <c r="AL13" i="146"/>
  <c r="AK13" i="146"/>
  <c r="AJ13" i="146"/>
  <c r="AI13" i="146"/>
  <c r="AH13" i="146"/>
  <c r="AG13" i="146"/>
  <c r="AE13" i="146"/>
  <c r="AV12" i="146"/>
  <c r="AU12" i="146"/>
  <c r="AT12" i="146"/>
  <c r="AS12" i="146"/>
  <c r="AR12" i="146"/>
  <c r="AQ12" i="146"/>
  <c r="AP12" i="146"/>
  <c r="AO12" i="146"/>
  <c r="AN12" i="146"/>
  <c r="AM12" i="146"/>
  <c r="AL12" i="146"/>
  <c r="AK12" i="146"/>
  <c r="AJ12" i="146"/>
  <c r="AI12" i="146"/>
  <c r="AH12" i="146"/>
  <c r="AG12" i="146"/>
  <c r="AE12" i="146"/>
  <c r="AV11" i="146"/>
  <c r="AU11" i="146"/>
  <c r="AT11" i="146"/>
  <c r="AS11" i="146"/>
  <c r="AR11" i="146"/>
  <c r="AQ11" i="146"/>
  <c r="AP11" i="146"/>
  <c r="AO11" i="146"/>
  <c r="AN11" i="146"/>
  <c r="AM11" i="146"/>
  <c r="AL11" i="146"/>
  <c r="AK11" i="146"/>
  <c r="AJ11" i="146"/>
  <c r="AI11" i="146"/>
  <c r="AH11" i="146"/>
  <c r="AG11" i="146"/>
  <c r="AE11" i="146"/>
  <c r="AV10" i="146"/>
  <c r="AU10" i="146"/>
  <c r="AT10" i="146"/>
  <c r="AS10" i="146"/>
  <c r="AR10" i="146"/>
  <c r="AQ10" i="146"/>
  <c r="AP10" i="146"/>
  <c r="AO10" i="146"/>
  <c r="AN10" i="146"/>
  <c r="AM10" i="146"/>
  <c r="AL10" i="146"/>
  <c r="AK10" i="146"/>
  <c r="AJ10" i="146"/>
  <c r="AI10" i="146"/>
  <c r="AH10" i="146"/>
  <c r="AG10" i="146"/>
  <c r="AE10" i="146"/>
  <c r="AV9" i="146"/>
  <c r="AU9" i="146"/>
  <c r="AT9" i="146"/>
  <c r="AS9" i="146"/>
  <c r="AR9" i="146"/>
  <c r="AQ9" i="146"/>
  <c r="AP9" i="146"/>
  <c r="AO9" i="146"/>
  <c r="AN9" i="146"/>
  <c r="AM9" i="146"/>
  <c r="AL9" i="146"/>
  <c r="AK9" i="146"/>
  <c r="AJ9" i="146"/>
  <c r="AI9" i="146"/>
  <c r="AH9" i="146"/>
  <c r="AG9" i="146"/>
  <c r="AE9" i="146"/>
  <c r="AV8" i="146"/>
  <c r="AU8" i="146"/>
  <c r="AT8" i="146"/>
  <c r="AS8" i="146"/>
  <c r="AR8" i="146"/>
  <c r="AQ8" i="146"/>
  <c r="AP8" i="146"/>
  <c r="AO8" i="146"/>
  <c r="AN8" i="146"/>
  <c r="AM8" i="146"/>
  <c r="AL8" i="146"/>
  <c r="AK8" i="146"/>
  <c r="AJ8" i="146"/>
  <c r="AI8" i="146"/>
  <c r="AH8" i="146"/>
  <c r="AG8" i="146"/>
  <c r="AE8" i="146"/>
  <c r="AV7" i="146"/>
  <c r="AU7" i="146"/>
  <c r="AT7" i="146"/>
  <c r="AS7" i="146"/>
  <c r="AR7" i="146"/>
  <c r="AQ7" i="146"/>
  <c r="AP7" i="146"/>
  <c r="AO7" i="146"/>
  <c r="AN7" i="146"/>
  <c r="AM7" i="146"/>
  <c r="AL7" i="146"/>
  <c r="AK7" i="146"/>
  <c r="AJ7" i="146"/>
  <c r="AI7" i="146"/>
  <c r="AH7" i="146"/>
  <c r="AG7" i="146"/>
  <c r="AE7" i="146"/>
  <c r="AV6" i="146"/>
  <c r="AU6" i="146"/>
  <c r="AT6" i="146"/>
  <c r="AS6" i="146"/>
  <c r="AR6" i="146"/>
  <c r="AQ6" i="146"/>
  <c r="AP6" i="146"/>
  <c r="AO6" i="146"/>
  <c r="AN6" i="146"/>
  <c r="AM6" i="146"/>
  <c r="AL6" i="146"/>
  <c r="AK6" i="146"/>
  <c r="AJ6" i="146"/>
  <c r="AI6" i="146"/>
  <c r="AH6" i="146"/>
  <c r="AG6" i="146"/>
  <c r="D1" i="146"/>
  <c r="AF46" i="145"/>
  <c r="AF45" i="145"/>
  <c r="CB44" i="145"/>
  <c r="CA44" i="145"/>
  <c r="BZ44" i="145"/>
  <c r="BY44" i="145"/>
  <c r="BX44" i="145"/>
  <c r="BW44" i="145"/>
  <c r="BV44" i="145"/>
  <c r="BU44" i="145"/>
  <c r="BT44" i="145"/>
  <c r="BS44" i="145"/>
  <c r="BR44" i="145"/>
  <c r="BQ44" i="145"/>
  <c r="BP44" i="145"/>
  <c r="BO44" i="145"/>
  <c r="BN44" i="145"/>
  <c r="BM44" i="145"/>
  <c r="BL44" i="145"/>
  <c r="BK44" i="145"/>
  <c r="BJ44" i="145"/>
  <c r="BI44" i="145"/>
  <c r="BH44" i="145"/>
  <c r="BG44" i="145"/>
  <c r="BF44" i="145"/>
  <c r="BE44" i="145"/>
  <c r="BD44" i="145"/>
  <c r="BC44" i="145"/>
  <c r="BB44" i="145"/>
  <c r="BA44" i="145"/>
  <c r="AZ44" i="145"/>
  <c r="AY44" i="145"/>
  <c r="AX44" i="145"/>
  <c r="AF44" i="145"/>
  <c r="AF43" i="145"/>
  <c r="AF42" i="145"/>
  <c r="AF41" i="145"/>
  <c r="AV37" i="145"/>
  <c r="AU37" i="145"/>
  <c r="AT37" i="145"/>
  <c r="AS37" i="145"/>
  <c r="AR37" i="145"/>
  <c r="AQ37" i="145"/>
  <c r="AP37" i="145"/>
  <c r="AO37" i="145"/>
  <c r="AN37" i="145"/>
  <c r="AM37" i="145"/>
  <c r="AL37" i="145"/>
  <c r="AK37" i="145"/>
  <c r="AJ37" i="145"/>
  <c r="AI37" i="145"/>
  <c r="AH37" i="145"/>
  <c r="AG37" i="145"/>
  <c r="AE37" i="145"/>
  <c r="AV36" i="145"/>
  <c r="AU36" i="145"/>
  <c r="AT36" i="145"/>
  <c r="AS36" i="145"/>
  <c r="AR36" i="145"/>
  <c r="AQ36" i="145"/>
  <c r="AP36" i="145"/>
  <c r="AO36" i="145"/>
  <c r="AN36" i="145"/>
  <c r="AM36" i="145"/>
  <c r="AL36" i="145"/>
  <c r="AK36" i="145"/>
  <c r="AJ36" i="145"/>
  <c r="AI36" i="145"/>
  <c r="AH36" i="145"/>
  <c r="AG36" i="145"/>
  <c r="AE36" i="145"/>
  <c r="AV35" i="145"/>
  <c r="AU35" i="145"/>
  <c r="AT35" i="145"/>
  <c r="AS35" i="145"/>
  <c r="AR35" i="145"/>
  <c r="AQ35" i="145"/>
  <c r="AP35" i="145"/>
  <c r="AO35" i="145"/>
  <c r="AN35" i="145"/>
  <c r="AM35" i="145"/>
  <c r="AL35" i="145"/>
  <c r="AK35" i="145"/>
  <c r="AJ35" i="145"/>
  <c r="AI35" i="145"/>
  <c r="AH35" i="145"/>
  <c r="AG35" i="145"/>
  <c r="AE35" i="145"/>
  <c r="AV34" i="145"/>
  <c r="AU34" i="145"/>
  <c r="AT34" i="145"/>
  <c r="AS34" i="145"/>
  <c r="AR34" i="145"/>
  <c r="AQ34" i="145"/>
  <c r="AP34" i="145"/>
  <c r="AO34" i="145"/>
  <c r="AN34" i="145"/>
  <c r="AM34" i="145"/>
  <c r="AL34" i="145"/>
  <c r="AK34" i="145"/>
  <c r="AJ34" i="145"/>
  <c r="AI34" i="145"/>
  <c r="AH34" i="145"/>
  <c r="AG34" i="145"/>
  <c r="AE34" i="145"/>
  <c r="AV33" i="145"/>
  <c r="AU33" i="145"/>
  <c r="AT33" i="145"/>
  <c r="AS33" i="145"/>
  <c r="AR33" i="145"/>
  <c r="AQ33" i="145"/>
  <c r="AP33" i="145"/>
  <c r="AO33" i="145"/>
  <c r="AN33" i="145"/>
  <c r="AM33" i="145"/>
  <c r="AL33" i="145"/>
  <c r="AK33" i="145"/>
  <c r="AJ33" i="145"/>
  <c r="AI33" i="145"/>
  <c r="AH33" i="145"/>
  <c r="AG33" i="145"/>
  <c r="AE33" i="145"/>
  <c r="AV32" i="145"/>
  <c r="AU32" i="145"/>
  <c r="AT32" i="145"/>
  <c r="AS32" i="145"/>
  <c r="AR32" i="145"/>
  <c r="AQ32" i="145"/>
  <c r="AP32" i="145"/>
  <c r="AO32" i="145"/>
  <c r="AN32" i="145"/>
  <c r="AM32" i="145"/>
  <c r="AL32" i="145"/>
  <c r="AK32" i="145"/>
  <c r="AJ32" i="145"/>
  <c r="AI32" i="145"/>
  <c r="AH32" i="145"/>
  <c r="AG32" i="145"/>
  <c r="AE32" i="145"/>
  <c r="AV31" i="145"/>
  <c r="AU31" i="145"/>
  <c r="AT31" i="145"/>
  <c r="AS31" i="145"/>
  <c r="AR31" i="145"/>
  <c r="AQ31" i="145"/>
  <c r="AP31" i="145"/>
  <c r="AO31" i="145"/>
  <c r="AN31" i="145"/>
  <c r="AM31" i="145"/>
  <c r="AL31" i="145"/>
  <c r="AK31" i="145"/>
  <c r="AJ31" i="145"/>
  <c r="AI31" i="145"/>
  <c r="AH31" i="145"/>
  <c r="AG31" i="145"/>
  <c r="AE31" i="145"/>
  <c r="AV30" i="145"/>
  <c r="AU30" i="145"/>
  <c r="AT30" i="145"/>
  <c r="AS30" i="145"/>
  <c r="AR30" i="145"/>
  <c r="AQ30" i="145"/>
  <c r="AP30" i="145"/>
  <c r="AO30" i="145"/>
  <c r="AN30" i="145"/>
  <c r="AM30" i="145"/>
  <c r="AL30" i="145"/>
  <c r="AK30" i="145"/>
  <c r="AJ30" i="145"/>
  <c r="AI30" i="145"/>
  <c r="AH30" i="145"/>
  <c r="AG30" i="145"/>
  <c r="AE30" i="145"/>
  <c r="AV29" i="145"/>
  <c r="AU29" i="145"/>
  <c r="AT29" i="145"/>
  <c r="AS29" i="145"/>
  <c r="AR29" i="145"/>
  <c r="AQ29" i="145"/>
  <c r="AP29" i="145"/>
  <c r="AO29" i="145"/>
  <c r="AN29" i="145"/>
  <c r="AM29" i="145"/>
  <c r="AL29" i="145"/>
  <c r="AK29" i="145"/>
  <c r="AJ29" i="145"/>
  <c r="AI29" i="145"/>
  <c r="AH29" i="145"/>
  <c r="AG29" i="145"/>
  <c r="AE29" i="145"/>
  <c r="AV28" i="145"/>
  <c r="AU28" i="145"/>
  <c r="AT28" i="145"/>
  <c r="AS28" i="145"/>
  <c r="AR28" i="145"/>
  <c r="AQ28" i="145"/>
  <c r="AP28" i="145"/>
  <c r="AO28" i="145"/>
  <c r="AN28" i="145"/>
  <c r="AM28" i="145"/>
  <c r="AL28" i="145"/>
  <c r="AK28" i="145"/>
  <c r="AJ28" i="145"/>
  <c r="AI28" i="145"/>
  <c r="AH28" i="145"/>
  <c r="AG28" i="145"/>
  <c r="AE28" i="145"/>
  <c r="AV27" i="145"/>
  <c r="AU27" i="145"/>
  <c r="AT27" i="145"/>
  <c r="AS27" i="145"/>
  <c r="AR27" i="145"/>
  <c r="AQ27" i="145"/>
  <c r="AP27" i="145"/>
  <c r="AO27" i="145"/>
  <c r="AN27" i="145"/>
  <c r="AM27" i="145"/>
  <c r="AL27" i="145"/>
  <c r="AK27" i="145"/>
  <c r="AJ27" i="145"/>
  <c r="AI27" i="145"/>
  <c r="AH27" i="145"/>
  <c r="AG27" i="145"/>
  <c r="AE27" i="145"/>
  <c r="AV26" i="145"/>
  <c r="AU26" i="145"/>
  <c r="AT26" i="145"/>
  <c r="AS26" i="145"/>
  <c r="AR26" i="145"/>
  <c r="AQ26" i="145"/>
  <c r="AP26" i="145"/>
  <c r="AO26" i="145"/>
  <c r="AN26" i="145"/>
  <c r="AM26" i="145"/>
  <c r="AL26" i="145"/>
  <c r="AK26" i="145"/>
  <c r="AJ26" i="145"/>
  <c r="AI26" i="145"/>
  <c r="AH26" i="145"/>
  <c r="AG26" i="145"/>
  <c r="AE26" i="145"/>
  <c r="AV25" i="145"/>
  <c r="AU25" i="145"/>
  <c r="AT25" i="145"/>
  <c r="AS25" i="145"/>
  <c r="AR25" i="145"/>
  <c r="AQ25" i="145"/>
  <c r="AP25" i="145"/>
  <c r="AO25" i="145"/>
  <c r="AN25" i="145"/>
  <c r="AM25" i="145"/>
  <c r="AL25" i="145"/>
  <c r="AK25" i="145"/>
  <c r="AJ25" i="145"/>
  <c r="AI25" i="145"/>
  <c r="AH25" i="145"/>
  <c r="AG25" i="145"/>
  <c r="AE25" i="145"/>
  <c r="AV24" i="145"/>
  <c r="AU24" i="145"/>
  <c r="AT24" i="145"/>
  <c r="AS24" i="145"/>
  <c r="AR24" i="145"/>
  <c r="AQ24" i="145"/>
  <c r="AP24" i="145"/>
  <c r="AO24" i="145"/>
  <c r="AN24" i="145"/>
  <c r="AM24" i="145"/>
  <c r="AL24" i="145"/>
  <c r="AK24" i="145"/>
  <c r="AJ24" i="145"/>
  <c r="AI24" i="145"/>
  <c r="AH24" i="145"/>
  <c r="AG24" i="145"/>
  <c r="AE24" i="145"/>
  <c r="AV23" i="145"/>
  <c r="AU23" i="145"/>
  <c r="AT23" i="145"/>
  <c r="AS23" i="145"/>
  <c r="AR23" i="145"/>
  <c r="AQ23" i="145"/>
  <c r="AP23" i="145"/>
  <c r="AO23" i="145"/>
  <c r="AN23" i="145"/>
  <c r="AM23" i="145"/>
  <c r="AL23" i="145"/>
  <c r="AK23" i="145"/>
  <c r="AJ23" i="145"/>
  <c r="AI23" i="145"/>
  <c r="AH23" i="145"/>
  <c r="AG23" i="145"/>
  <c r="AE23" i="145"/>
  <c r="AV22" i="145"/>
  <c r="AU22" i="145"/>
  <c r="AT22" i="145"/>
  <c r="AS22" i="145"/>
  <c r="AR22" i="145"/>
  <c r="AQ22" i="145"/>
  <c r="AP22" i="145"/>
  <c r="AO22" i="145"/>
  <c r="AN22" i="145"/>
  <c r="AM22" i="145"/>
  <c r="AL22" i="145"/>
  <c r="AK22" i="145"/>
  <c r="AJ22" i="145"/>
  <c r="AI22" i="145"/>
  <c r="AH22" i="145"/>
  <c r="AG22" i="145"/>
  <c r="AE22" i="145"/>
  <c r="AV21" i="145"/>
  <c r="AU21" i="145"/>
  <c r="AT21" i="145"/>
  <c r="AS21" i="145"/>
  <c r="AR21" i="145"/>
  <c r="AQ21" i="145"/>
  <c r="AP21" i="145"/>
  <c r="AO21" i="145"/>
  <c r="AN21" i="145"/>
  <c r="AM21" i="145"/>
  <c r="AL21" i="145"/>
  <c r="AK21" i="145"/>
  <c r="AJ21" i="145"/>
  <c r="AI21" i="145"/>
  <c r="AH21" i="145"/>
  <c r="AG21" i="145"/>
  <c r="AE21" i="145"/>
  <c r="AV20" i="145"/>
  <c r="AU20" i="145"/>
  <c r="AT20" i="145"/>
  <c r="AS20" i="145"/>
  <c r="AR20" i="145"/>
  <c r="AQ20" i="145"/>
  <c r="AP20" i="145"/>
  <c r="AO20" i="145"/>
  <c r="AN20" i="145"/>
  <c r="AM20" i="145"/>
  <c r="AL20" i="145"/>
  <c r="AK20" i="145"/>
  <c r="AJ20" i="145"/>
  <c r="AI20" i="145"/>
  <c r="AH20" i="145"/>
  <c r="AG20" i="145"/>
  <c r="AE20" i="145"/>
  <c r="AV19" i="145"/>
  <c r="AU19" i="145"/>
  <c r="AT19" i="145"/>
  <c r="AS19" i="145"/>
  <c r="AR19" i="145"/>
  <c r="AQ19" i="145"/>
  <c r="AP19" i="145"/>
  <c r="AO19" i="145"/>
  <c r="AN19" i="145"/>
  <c r="AM19" i="145"/>
  <c r="AL19" i="145"/>
  <c r="AK19" i="145"/>
  <c r="AJ19" i="145"/>
  <c r="AI19" i="145"/>
  <c r="AH19" i="145"/>
  <c r="AG19" i="145"/>
  <c r="AE19" i="145"/>
  <c r="AV18" i="145"/>
  <c r="AU18" i="145"/>
  <c r="AT18" i="145"/>
  <c r="AS18" i="145"/>
  <c r="AR18" i="145"/>
  <c r="AQ18" i="145"/>
  <c r="AP18" i="145"/>
  <c r="AO18" i="145"/>
  <c r="AN18" i="145"/>
  <c r="AM18" i="145"/>
  <c r="AL18" i="145"/>
  <c r="AK18" i="145"/>
  <c r="AJ18" i="145"/>
  <c r="AI18" i="145"/>
  <c r="AH18" i="145"/>
  <c r="AG18" i="145"/>
  <c r="AE18" i="145"/>
  <c r="AV17" i="145"/>
  <c r="AU17" i="145"/>
  <c r="AT17" i="145"/>
  <c r="AS17" i="145"/>
  <c r="AR17" i="145"/>
  <c r="AQ17" i="145"/>
  <c r="AP17" i="145"/>
  <c r="AO17" i="145"/>
  <c r="AN17" i="145"/>
  <c r="AM17" i="145"/>
  <c r="AL17" i="145"/>
  <c r="AK17" i="145"/>
  <c r="AJ17" i="145"/>
  <c r="AI17" i="145"/>
  <c r="AH17" i="145"/>
  <c r="AG17" i="145"/>
  <c r="AE17" i="145"/>
  <c r="AV16" i="145"/>
  <c r="AU16" i="145"/>
  <c r="AT16" i="145"/>
  <c r="AS16" i="145"/>
  <c r="AR16" i="145"/>
  <c r="AQ16" i="145"/>
  <c r="AP16" i="145"/>
  <c r="AO16" i="145"/>
  <c r="AN16" i="145"/>
  <c r="AM16" i="145"/>
  <c r="AL16" i="145"/>
  <c r="AK16" i="145"/>
  <c r="AJ16" i="145"/>
  <c r="AI16" i="145"/>
  <c r="AH16" i="145"/>
  <c r="AG16" i="145"/>
  <c r="AE16" i="145"/>
  <c r="AV15" i="145"/>
  <c r="AU15" i="145"/>
  <c r="AT15" i="145"/>
  <c r="AS15" i="145"/>
  <c r="AR15" i="145"/>
  <c r="AQ15" i="145"/>
  <c r="AP15" i="145"/>
  <c r="AO15" i="145"/>
  <c r="AN15" i="145"/>
  <c r="AM15" i="145"/>
  <c r="AL15" i="145"/>
  <c r="AK15" i="145"/>
  <c r="AJ15" i="145"/>
  <c r="AI15" i="145"/>
  <c r="AH15" i="145"/>
  <c r="AG15" i="145"/>
  <c r="AE15" i="145"/>
  <c r="AV14" i="145"/>
  <c r="AU14" i="145"/>
  <c r="AT14" i="145"/>
  <c r="AS14" i="145"/>
  <c r="AR14" i="145"/>
  <c r="AQ14" i="145"/>
  <c r="AP14" i="145"/>
  <c r="AO14" i="145"/>
  <c r="AN14" i="145"/>
  <c r="AM14" i="145"/>
  <c r="AL14" i="145"/>
  <c r="AK14" i="145"/>
  <c r="AJ14" i="145"/>
  <c r="AI14" i="145"/>
  <c r="AH14" i="145"/>
  <c r="AG14" i="145"/>
  <c r="AE14" i="145"/>
  <c r="AV13" i="145"/>
  <c r="AU13" i="145"/>
  <c r="AT13" i="145"/>
  <c r="AS13" i="145"/>
  <c r="AR13" i="145"/>
  <c r="AQ13" i="145"/>
  <c r="AP13" i="145"/>
  <c r="AO13" i="145"/>
  <c r="AN13" i="145"/>
  <c r="AM13" i="145"/>
  <c r="AL13" i="145"/>
  <c r="AK13" i="145"/>
  <c r="AJ13" i="145"/>
  <c r="AI13" i="145"/>
  <c r="AH13" i="145"/>
  <c r="AG13" i="145"/>
  <c r="AE13" i="145"/>
  <c r="AV12" i="145"/>
  <c r="AU12" i="145"/>
  <c r="AT12" i="145"/>
  <c r="AS12" i="145"/>
  <c r="AR12" i="145"/>
  <c r="AQ12" i="145"/>
  <c r="AP12" i="145"/>
  <c r="AO12" i="145"/>
  <c r="AN12" i="145"/>
  <c r="AM12" i="145"/>
  <c r="AL12" i="145"/>
  <c r="AK12" i="145"/>
  <c r="AJ12" i="145"/>
  <c r="AI12" i="145"/>
  <c r="AH12" i="145"/>
  <c r="AG12" i="145"/>
  <c r="AE12" i="145"/>
  <c r="AV11" i="145"/>
  <c r="AU11" i="145"/>
  <c r="AT11" i="145"/>
  <c r="AS11" i="145"/>
  <c r="AR11" i="145"/>
  <c r="AQ11" i="145"/>
  <c r="AP11" i="145"/>
  <c r="AO11" i="145"/>
  <c r="AN11" i="145"/>
  <c r="AM11" i="145"/>
  <c r="AL11" i="145"/>
  <c r="AK11" i="145"/>
  <c r="AJ11" i="145"/>
  <c r="AI11" i="145"/>
  <c r="AH11" i="145"/>
  <c r="AG11" i="145"/>
  <c r="AE11" i="145"/>
  <c r="AV10" i="145"/>
  <c r="AU10" i="145"/>
  <c r="AT10" i="145"/>
  <c r="AS10" i="145"/>
  <c r="AR10" i="145"/>
  <c r="AQ10" i="145"/>
  <c r="AP10" i="145"/>
  <c r="AO10" i="145"/>
  <c r="AN10" i="145"/>
  <c r="AM10" i="145"/>
  <c r="AL10" i="145"/>
  <c r="AK10" i="145"/>
  <c r="AJ10" i="145"/>
  <c r="AI10" i="145"/>
  <c r="AH10" i="145"/>
  <c r="AG10" i="145"/>
  <c r="AE10" i="145"/>
  <c r="AV9" i="145"/>
  <c r="AU9" i="145"/>
  <c r="AT9" i="145"/>
  <c r="AS9" i="145"/>
  <c r="AR9" i="145"/>
  <c r="AQ9" i="145"/>
  <c r="AP9" i="145"/>
  <c r="AO9" i="145"/>
  <c r="AN9" i="145"/>
  <c r="AM9" i="145"/>
  <c r="AL9" i="145"/>
  <c r="AK9" i="145"/>
  <c r="AJ9" i="145"/>
  <c r="AI9" i="145"/>
  <c r="AH9" i="145"/>
  <c r="AG9" i="145"/>
  <c r="AE9" i="145"/>
  <c r="AV8" i="145"/>
  <c r="AU8" i="145"/>
  <c r="AT8" i="145"/>
  <c r="AS8" i="145"/>
  <c r="AR8" i="145"/>
  <c r="AQ8" i="145"/>
  <c r="AP8" i="145"/>
  <c r="AO8" i="145"/>
  <c r="AN8" i="145"/>
  <c r="AM8" i="145"/>
  <c r="AL8" i="145"/>
  <c r="AK8" i="145"/>
  <c r="AJ8" i="145"/>
  <c r="AI8" i="145"/>
  <c r="AH8" i="145"/>
  <c r="AG8" i="145"/>
  <c r="AE8" i="145"/>
  <c r="AV7" i="145"/>
  <c r="AU7" i="145"/>
  <c r="AT7" i="145"/>
  <c r="AS7" i="145"/>
  <c r="AR7" i="145"/>
  <c r="AQ7" i="145"/>
  <c r="AP7" i="145"/>
  <c r="AO7" i="145"/>
  <c r="AN7" i="145"/>
  <c r="AM7" i="145"/>
  <c r="AL7" i="145"/>
  <c r="AK7" i="145"/>
  <c r="AJ7" i="145"/>
  <c r="AI7" i="145"/>
  <c r="AH7" i="145"/>
  <c r="AG7" i="145"/>
  <c r="AE7" i="145"/>
  <c r="AV6" i="145"/>
  <c r="AU6" i="145"/>
  <c r="AT6" i="145"/>
  <c r="AS6" i="145"/>
  <c r="AR6" i="145"/>
  <c r="AQ6" i="145"/>
  <c r="AP6" i="145"/>
  <c r="AO6" i="145"/>
  <c r="AN6" i="145"/>
  <c r="AM6" i="145"/>
  <c r="AL6" i="145"/>
  <c r="AK6" i="145"/>
  <c r="AJ6" i="145"/>
  <c r="AI6" i="145"/>
  <c r="AH6" i="145"/>
  <c r="AG6" i="145"/>
  <c r="D1" i="145"/>
  <c r="AT42" i="148" l="1"/>
  <c r="AD43" i="153"/>
  <c r="AD43" i="152"/>
  <c r="AD43" i="155"/>
  <c r="AD43" i="154"/>
  <c r="W24" i="148"/>
  <c r="AO42" i="146"/>
  <c r="AQ40" i="147"/>
  <c r="AT43" i="146"/>
  <c r="W15" i="148"/>
  <c r="AS41" i="148"/>
  <c r="W11" i="149"/>
  <c r="W7" i="146"/>
  <c r="AO41" i="148"/>
  <c r="W28" i="146"/>
  <c r="X10" i="151"/>
  <c r="X33" i="146"/>
  <c r="X19" i="145"/>
  <c r="Y36" i="150"/>
  <c r="AA33" i="150"/>
  <c r="AB34" i="150"/>
  <c r="W31" i="150"/>
  <c r="AA31" i="150"/>
  <c r="AA32" i="150"/>
  <c r="AA35" i="150"/>
  <c r="X36" i="150"/>
  <c r="Z30" i="150"/>
  <c r="X29" i="150"/>
  <c r="X34" i="150"/>
  <c r="AW21" i="151"/>
  <c r="AW25" i="151"/>
  <c r="W22" i="149"/>
  <c r="W21" i="149"/>
  <c r="X20" i="149"/>
  <c r="W19" i="149"/>
  <c r="AW18" i="149"/>
  <c r="W17" i="149"/>
  <c r="W15" i="149"/>
  <c r="AW14" i="149"/>
  <c r="W13" i="149"/>
  <c r="W12" i="148"/>
  <c r="X29" i="146"/>
  <c r="Z31" i="146"/>
  <c r="Z7" i="146"/>
  <c r="W10" i="146"/>
  <c r="X21" i="146"/>
  <c r="X27" i="145"/>
  <c r="W30" i="145"/>
  <c r="AW18" i="145"/>
  <c r="Y24" i="145"/>
  <c r="Y12" i="149"/>
  <c r="X18" i="151"/>
  <c r="X14" i="151"/>
  <c r="W10" i="151"/>
  <c r="AW7" i="151"/>
  <c r="W31" i="148"/>
  <c r="W27" i="148"/>
  <c r="Z23" i="148"/>
  <c r="W20" i="148"/>
  <c r="Y15" i="148"/>
  <c r="W8" i="150"/>
  <c r="AW8" i="151"/>
  <c r="X17" i="150"/>
  <c r="Z12" i="150"/>
  <c r="Y10" i="149"/>
  <c r="AW10" i="149"/>
  <c r="W9" i="149"/>
  <c r="X33" i="148"/>
  <c r="AB21" i="148"/>
  <c r="Y9" i="148"/>
  <c r="Y18" i="146"/>
  <c r="Y14" i="146"/>
  <c r="X15" i="145"/>
  <c r="W23" i="150"/>
  <c r="Y19" i="150"/>
  <c r="W28" i="148"/>
  <c r="AA19" i="148"/>
  <c r="X9" i="148"/>
  <c r="Y16" i="149"/>
  <c r="Y27" i="151"/>
  <c r="X26" i="151"/>
  <c r="X12" i="151"/>
  <c r="X8" i="146"/>
  <c r="AJ44" i="146"/>
  <c r="W8" i="147"/>
  <c r="X6" i="147"/>
  <c r="W11" i="148"/>
  <c r="X12" i="148"/>
  <c r="W19" i="148"/>
  <c r="X20" i="148"/>
  <c r="W23" i="148"/>
  <c r="X24" i="148"/>
  <c r="AA27" i="148"/>
  <c r="AB33" i="148"/>
  <c r="W16" i="148"/>
  <c r="W10" i="145"/>
  <c r="Z23" i="146"/>
  <c r="Y12" i="146"/>
  <c r="X36" i="146"/>
  <c r="X36" i="147"/>
  <c r="Z25" i="147"/>
  <c r="AI46" i="147"/>
  <c r="X7" i="147"/>
  <c r="AW26" i="149"/>
  <c r="Y23" i="149"/>
  <c r="AW22" i="149"/>
  <c r="Z21" i="149"/>
  <c r="AB20" i="149"/>
  <c r="Y20" i="149"/>
  <c r="AW19" i="149"/>
  <c r="Y18" i="149"/>
  <c r="AA17" i="149"/>
  <c r="Z16" i="149"/>
  <c r="AA15" i="149"/>
  <c r="W12" i="150"/>
  <c r="X21" i="150"/>
  <c r="Y21" i="150"/>
  <c r="Y14" i="150"/>
  <c r="AW11" i="150"/>
  <c r="Y10" i="150"/>
  <c r="Y6" i="150"/>
  <c r="Y25" i="148"/>
  <c r="X21" i="148"/>
  <c r="AA15" i="148"/>
  <c r="AB13" i="148"/>
  <c r="AB26" i="150"/>
  <c r="AA25" i="150"/>
  <c r="AW23" i="150"/>
  <c r="AA23" i="150"/>
  <c r="X22" i="150"/>
  <c r="AB18" i="150"/>
  <c r="AB13" i="150"/>
  <c r="AA12" i="150"/>
  <c r="AW10" i="150"/>
  <c r="Z10" i="151"/>
  <c r="X27" i="149"/>
  <c r="W26" i="149"/>
  <c r="Z24" i="149"/>
  <c r="AA22" i="149"/>
  <c r="AA19" i="149"/>
  <c r="AW15" i="149"/>
  <c r="Y14" i="149"/>
  <c r="AA11" i="149"/>
  <c r="Y8" i="149"/>
  <c r="AW34" i="145"/>
  <c r="Z21" i="145"/>
  <c r="AA12" i="145"/>
  <c r="Z35" i="147"/>
  <c r="Y34" i="147"/>
  <c r="AB33" i="147"/>
  <c r="Y30" i="147"/>
  <c r="Z29" i="147"/>
  <c r="Z23" i="147"/>
  <c r="Z21" i="147"/>
  <c r="AA20" i="147"/>
  <c r="Z17" i="147"/>
  <c r="Z13" i="147"/>
  <c r="AA12" i="147"/>
  <c r="Z11" i="147"/>
  <c r="AA9" i="147"/>
  <c r="AA8" i="147"/>
  <c r="Y6" i="147"/>
  <c r="Y23" i="151"/>
  <c r="AW17" i="151"/>
  <c r="Y9" i="151"/>
  <c r="X6" i="151"/>
  <c r="Y37" i="145"/>
  <c r="AB36" i="145"/>
  <c r="X35" i="145"/>
  <c r="AB31" i="145"/>
  <c r="Z29" i="145"/>
  <c r="Y28" i="145"/>
  <c r="AW26" i="145"/>
  <c r="AA22" i="145"/>
  <c r="X13" i="145"/>
  <c r="AW9" i="145"/>
  <c r="AW32" i="146"/>
  <c r="AW28" i="146"/>
  <c r="AA24" i="146"/>
  <c r="AB21" i="146"/>
  <c r="W20" i="146"/>
  <c r="Y19" i="146"/>
  <c r="AW18" i="146"/>
  <c r="AA16" i="146"/>
  <c r="Z15" i="146"/>
  <c r="AW12" i="146"/>
  <c r="AW9" i="146"/>
  <c r="Z26" i="149"/>
  <c r="W7" i="149"/>
  <c r="AA9" i="149"/>
  <c r="AW23" i="149"/>
  <c r="X17" i="149"/>
  <c r="X25" i="149"/>
  <c r="W24" i="149"/>
  <c r="Y25" i="149"/>
  <c r="X9" i="149"/>
  <c r="AB7" i="151"/>
  <c r="W9" i="151"/>
  <c r="Z17" i="151"/>
  <c r="Z24" i="151"/>
  <c r="AB26" i="151"/>
  <c r="Z16" i="151"/>
  <c r="W17" i="151"/>
  <c r="AB18" i="151"/>
  <c r="X22" i="151"/>
  <c r="AA17" i="151"/>
  <c r="AA9" i="151"/>
  <c r="AA11" i="151"/>
  <c r="Z12" i="151"/>
  <c r="Y19" i="151"/>
  <c r="Y37" i="146"/>
  <c r="AB36" i="146"/>
  <c r="Z35" i="146"/>
  <c r="Y34" i="146"/>
  <c r="AA32" i="146"/>
  <c r="AB29" i="146"/>
  <c r="AA28" i="146"/>
  <c r="Y27" i="146"/>
  <c r="AW26" i="146"/>
  <c r="Y26" i="146"/>
  <c r="Y24" i="146"/>
  <c r="Y20" i="146"/>
  <c r="AW20" i="146"/>
  <c r="X13" i="146"/>
  <c r="AA12" i="146"/>
  <c r="Z10" i="146"/>
  <c r="AW10" i="146"/>
  <c r="AA10" i="146"/>
  <c r="AB10" i="146"/>
  <c r="Y9" i="146"/>
  <c r="AA8" i="146"/>
  <c r="AB8" i="146"/>
  <c r="Y31" i="148"/>
  <c r="AA31" i="148"/>
  <c r="X29" i="148"/>
  <c r="AB29" i="148"/>
  <c r="X28" i="148"/>
  <c r="X25" i="148"/>
  <c r="AB25" i="148"/>
  <c r="Y23" i="148"/>
  <c r="AA23" i="148"/>
  <c r="Y19" i="148"/>
  <c r="Z19" i="148"/>
  <c r="Y18" i="148"/>
  <c r="X17" i="148"/>
  <c r="AB17" i="148"/>
  <c r="X13" i="148"/>
  <c r="Y11" i="148"/>
  <c r="AA11" i="148"/>
  <c r="W10" i="148"/>
  <c r="Y8" i="148"/>
  <c r="Z7" i="148"/>
  <c r="Z6" i="148"/>
  <c r="Z26" i="150"/>
  <c r="AW24" i="150"/>
  <c r="W21" i="150"/>
  <c r="Z18" i="150"/>
  <c r="W16" i="150"/>
  <c r="X13" i="150"/>
  <c r="Z11" i="150"/>
  <c r="AB9" i="150"/>
  <c r="Y33" i="148"/>
  <c r="W32" i="148"/>
  <c r="Z31" i="148"/>
  <c r="Z30" i="148"/>
  <c r="Y29" i="148"/>
  <c r="Z27" i="148"/>
  <c r="Y27" i="148"/>
  <c r="Z26" i="148"/>
  <c r="Y26" i="148"/>
  <c r="Z22" i="148"/>
  <c r="Y22" i="148"/>
  <c r="Y21" i="148"/>
  <c r="Z18" i="148"/>
  <c r="Y17" i="148"/>
  <c r="X16" i="148"/>
  <c r="Z15" i="148"/>
  <c r="Z14" i="148"/>
  <c r="Y14" i="148"/>
  <c r="Y13" i="148"/>
  <c r="Z11" i="148"/>
  <c r="Z10" i="148"/>
  <c r="Y10" i="148"/>
  <c r="AB9" i="148"/>
  <c r="AA8" i="148"/>
  <c r="AA7" i="148"/>
  <c r="Y24" i="151"/>
  <c r="AB22" i="151"/>
  <c r="Y21" i="151"/>
  <c r="Z20" i="151"/>
  <c r="Y17" i="151"/>
  <c r="Y16" i="151"/>
  <c r="Z14" i="151"/>
  <c r="AB9" i="151"/>
  <c r="Z9" i="151"/>
  <c r="AB8" i="151"/>
  <c r="Y8" i="151"/>
  <c r="AW27" i="149"/>
  <c r="AB27" i="149"/>
  <c r="AB25" i="149"/>
  <c r="X22" i="149"/>
  <c r="Z18" i="149"/>
  <c r="Z14" i="149"/>
  <c r="AA13" i="149"/>
  <c r="X13" i="149"/>
  <c r="Z12" i="149"/>
  <c r="AW11" i="149"/>
  <c r="Z10" i="149"/>
  <c r="Z8" i="149"/>
  <c r="AA7" i="149"/>
  <c r="AW7" i="149"/>
  <c r="Y37" i="147"/>
  <c r="AB36" i="147"/>
  <c r="Y32" i="147"/>
  <c r="W30" i="147"/>
  <c r="AA28" i="147"/>
  <c r="Z27" i="147"/>
  <c r="AA26" i="147"/>
  <c r="AA24" i="147"/>
  <c r="AA22" i="147"/>
  <c r="Z19" i="147"/>
  <c r="AA18" i="147"/>
  <c r="AA16" i="147"/>
  <c r="Z15" i="147"/>
  <c r="AA14" i="147"/>
  <c r="AA10" i="147"/>
  <c r="Y36" i="146"/>
  <c r="Y32" i="146"/>
  <c r="Y30" i="146"/>
  <c r="Z28" i="146"/>
  <c r="Y28" i="146"/>
  <c r="Z27" i="146"/>
  <c r="Y22" i="146"/>
  <c r="Z20" i="146"/>
  <c r="Z19" i="146"/>
  <c r="Y16" i="146"/>
  <c r="AB13" i="146"/>
  <c r="AB11" i="146"/>
  <c r="AB9" i="146"/>
  <c r="AB6" i="146"/>
  <c r="X36" i="145"/>
  <c r="Y32" i="145"/>
  <c r="Y30" i="145"/>
  <c r="AB23" i="145"/>
  <c r="Y22" i="145"/>
  <c r="Y20" i="145"/>
  <c r="Y16" i="145"/>
  <c r="X11" i="145"/>
  <c r="Z11" i="145"/>
  <c r="AA10" i="145"/>
  <c r="Y29" i="151"/>
  <c r="Y33" i="151"/>
  <c r="AW29" i="151"/>
  <c r="X30" i="151"/>
  <c r="AW33" i="151"/>
  <c r="X34" i="151"/>
  <c r="AJ40" i="151"/>
  <c r="AV44" i="151"/>
  <c r="Z28" i="151"/>
  <c r="Y32" i="151"/>
  <c r="Z33" i="151"/>
  <c r="AU39" i="150"/>
  <c r="AK43" i="150"/>
  <c r="AS44" i="150"/>
  <c r="X28" i="150"/>
  <c r="AB29" i="150"/>
  <c r="Y35" i="150"/>
  <c r="Y29" i="150"/>
  <c r="X30" i="150"/>
  <c r="Y34" i="150"/>
  <c r="AH38" i="150"/>
  <c r="AN40" i="150"/>
  <c r="AA29" i="150"/>
  <c r="AW31" i="150"/>
  <c r="AW31" i="149"/>
  <c r="Z37" i="149"/>
  <c r="X34" i="149"/>
  <c r="Z31" i="149"/>
  <c r="Y32" i="149"/>
  <c r="AA37" i="149"/>
  <c r="Y36" i="149"/>
  <c r="Y37" i="149"/>
  <c r="AC37" i="149" s="1"/>
  <c r="V37" i="149" s="1"/>
  <c r="X36" i="149"/>
  <c r="W33" i="149"/>
  <c r="Z28" i="149"/>
  <c r="AR40" i="149"/>
  <c r="Y30" i="149"/>
  <c r="AB37" i="149"/>
  <c r="X30" i="149"/>
  <c r="AW35" i="149"/>
  <c r="Y34" i="149"/>
  <c r="X29" i="149"/>
  <c r="AQ43" i="149"/>
  <c r="W35" i="148"/>
  <c r="X36" i="148"/>
  <c r="AI45" i="148"/>
  <c r="AQ39" i="148"/>
  <c r="Z34" i="148"/>
  <c r="Y30" i="148"/>
  <c r="W25" i="151"/>
  <c r="Z25" i="151"/>
  <c r="AA25" i="151"/>
  <c r="Y25" i="151"/>
  <c r="X32" i="148"/>
  <c r="AA6" i="147"/>
  <c r="AT43" i="147"/>
  <c r="AW8" i="147"/>
  <c r="Z31" i="147"/>
  <c r="AW32" i="147"/>
  <c r="X33" i="147"/>
  <c r="Z7" i="147"/>
  <c r="Y10" i="147"/>
  <c r="Y12" i="147"/>
  <c r="Y14" i="147"/>
  <c r="Y16" i="147"/>
  <c r="Y18" i="147"/>
  <c r="Y20" i="147"/>
  <c r="Y22" i="147"/>
  <c r="Y24" i="147"/>
  <c r="Y26" i="147"/>
  <c r="Y28" i="147"/>
  <c r="AW30" i="147"/>
  <c r="Z32" i="147"/>
  <c r="AJ44" i="147"/>
  <c r="AB7" i="147"/>
  <c r="Y9" i="147"/>
  <c r="AO42" i="147"/>
  <c r="W10" i="147"/>
  <c r="W12" i="147"/>
  <c r="W14" i="147"/>
  <c r="W16" i="147"/>
  <c r="W18" i="147"/>
  <c r="W20" i="147"/>
  <c r="W22" i="147"/>
  <c r="W24" i="147"/>
  <c r="W26" i="147"/>
  <c r="W28" i="147"/>
  <c r="Y31" i="147"/>
  <c r="W32" i="147"/>
  <c r="V43" i="155"/>
  <c r="V39" i="155"/>
  <c r="J10" i="37" s="1"/>
  <c r="V45" i="155"/>
  <c r="V40" i="155"/>
  <c r="L10" i="37" s="1"/>
  <c r="V44" i="155"/>
  <c r="V41" i="155"/>
  <c r="N10" i="37" s="1"/>
  <c r="V42" i="155"/>
  <c r="P10" i="37" s="1"/>
  <c r="AD45" i="155"/>
  <c r="AD44" i="155"/>
  <c r="S45" i="155"/>
  <c r="O45" i="155"/>
  <c r="K45" i="155"/>
  <c r="G45" i="155"/>
  <c r="S44" i="155"/>
  <c r="O44" i="155"/>
  <c r="K44" i="155"/>
  <c r="G44" i="155"/>
  <c r="S43" i="155"/>
  <c r="O43" i="155"/>
  <c r="K43" i="155"/>
  <c r="G43" i="155"/>
  <c r="S42" i="155"/>
  <c r="O42" i="155"/>
  <c r="K42" i="155"/>
  <c r="G42" i="155"/>
  <c r="S41" i="155"/>
  <c r="O41" i="155"/>
  <c r="K41" i="155"/>
  <c r="G41" i="155"/>
  <c r="S40" i="155"/>
  <c r="O40" i="155"/>
  <c r="K40" i="155"/>
  <c r="G40" i="155"/>
  <c r="S39" i="155"/>
  <c r="O39" i="155"/>
  <c r="K39" i="155"/>
  <c r="G39" i="155"/>
  <c r="S38" i="155"/>
  <c r="O38" i="155"/>
  <c r="K38" i="155"/>
  <c r="G38" i="155"/>
  <c r="R45" i="155"/>
  <c r="N45" i="155"/>
  <c r="J45" i="155"/>
  <c r="F45" i="155"/>
  <c r="R44" i="155"/>
  <c r="N44" i="155"/>
  <c r="J44" i="155"/>
  <c r="F44" i="155"/>
  <c r="R43" i="155"/>
  <c r="N43" i="155"/>
  <c r="J43" i="155"/>
  <c r="F43" i="155"/>
  <c r="R42" i="155"/>
  <c r="N42" i="155"/>
  <c r="J42" i="155"/>
  <c r="F42" i="155"/>
  <c r="R41" i="155"/>
  <c r="N41" i="155"/>
  <c r="J41" i="155"/>
  <c r="F41" i="155"/>
  <c r="R40" i="155"/>
  <c r="N40" i="155"/>
  <c r="J40" i="155"/>
  <c r="F40" i="155"/>
  <c r="R39" i="155"/>
  <c r="N39" i="155"/>
  <c r="J39" i="155"/>
  <c r="F39" i="155"/>
  <c r="R38" i="155"/>
  <c r="N38" i="155"/>
  <c r="J38" i="155"/>
  <c r="F38" i="155"/>
  <c r="U45" i="155"/>
  <c r="Q45" i="155"/>
  <c r="M45" i="155"/>
  <c r="I45" i="155"/>
  <c r="U44" i="155"/>
  <c r="Q44" i="155"/>
  <c r="M44" i="155"/>
  <c r="I44" i="155"/>
  <c r="U43" i="155"/>
  <c r="Q43" i="155"/>
  <c r="M43" i="155"/>
  <c r="I43" i="155"/>
  <c r="U42" i="155"/>
  <c r="Q42" i="155"/>
  <c r="M42" i="155"/>
  <c r="I42" i="155"/>
  <c r="U41" i="155"/>
  <c r="Q41" i="155"/>
  <c r="M41" i="155"/>
  <c r="I41" i="155"/>
  <c r="U40" i="155"/>
  <c r="Q40" i="155"/>
  <c r="M40" i="155"/>
  <c r="I40" i="155"/>
  <c r="U39" i="155"/>
  <c r="Q39" i="155"/>
  <c r="M39" i="155"/>
  <c r="I39" i="155"/>
  <c r="U38" i="155"/>
  <c r="Q38" i="155"/>
  <c r="M38" i="155"/>
  <c r="I38" i="155"/>
  <c r="L45" i="155"/>
  <c r="L44" i="155"/>
  <c r="L43" i="155"/>
  <c r="L42" i="155"/>
  <c r="L41" i="155"/>
  <c r="L40" i="155"/>
  <c r="L39" i="155"/>
  <c r="L38" i="155"/>
  <c r="H45" i="155"/>
  <c r="H44" i="155"/>
  <c r="H43" i="155"/>
  <c r="H42" i="155"/>
  <c r="H41" i="155"/>
  <c r="H40" i="155"/>
  <c r="H39" i="155"/>
  <c r="H38" i="155"/>
  <c r="T45" i="155"/>
  <c r="T44" i="155"/>
  <c r="T43" i="155"/>
  <c r="T42" i="155"/>
  <c r="T41" i="155"/>
  <c r="T40" i="155"/>
  <c r="T39" i="155"/>
  <c r="T38" i="155"/>
  <c r="P45" i="155"/>
  <c r="P41" i="155"/>
  <c r="P42" i="155"/>
  <c r="P38" i="155"/>
  <c r="P44" i="155"/>
  <c r="P40" i="155"/>
  <c r="P43" i="155"/>
  <c r="P39" i="155"/>
  <c r="Y38" i="155"/>
  <c r="Y38" i="154"/>
  <c r="E9" i="37" s="1"/>
  <c r="I9" i="37" s="1"/>
  <c r="V43" i="154"/>
  <c r="V39" i="154"/>
  <c r="J9" i="37" s="1"/>
  <c r="V45" i="154"/>
  <c r="V40" i="154"/>
  <c r="L9" i="37" s="1"/>
  <c r="V44" i="154"/>
  <c r="V41" i="154"/>
  <c r="N9" i="37" s="1"/>
  <c r="V42" i="154"/>
  <c r="P9" i="37" s="1"/>
  <c r="S45" i="154"/>
  <c r="O45" i="154"/>
  <c r="K45" i="154"/>
  <c r="G45" i="154"/>
  <c r="S44" i="154"/>
  <c r="O44" i="154"/>
  <c r="K44" i="154"/>
  <c r="G44" i="154"/>
  <c r="S43" i="154"/>
  <c r="O43" i="154"/>
  <c r="K43" i="154"/>
  <c r="G43" i="154"/>
  <c r="S42" i="154"/>
  <c r="O42" i="154"/>
  <c r="K42" i="154"/>
  <c r="G42" i="154"/>
  <c r="S41" i="154"/>
  <c r="O41" i="154"/>
  <c r="K41" i="154"/>
  <c r="G41" i="154"/>
  <c r="S40" i="154"/>
  <c r="O40" i="154"/>
  <c r="K40" i="154"/>
  <c r="G40" i="154"/>
  <c r="S39" i="154"/>
  <c r="O39" i="154"/>
  <c r="K39" i="154"/>
  <c r="G39" i="154"/>
  <c r="S38" i="154"/>
  <c r="O38" i="154"/>
  <c r="K38" i="154"/>
  <c r="G38" i="154"/>
  <c r="R45" i="154"/>
  <c r="N45" i="154"/>
  <c r="J45" i="154"/>
  <c r="F45" i="154"/>
  <c r="R44" i="154"/>
  <c r="N44" i="154"/>
  <c r="J44" i="154"/>
  <c r="F44" i="154"/>
  <c r="R43" i="154"/>
  <c r="N43" i="154"/>
  <c r="J43" i="154"/>
  <c r="F43" i="154"/>
  <c r="R42" i="154"/>
  <c r="N42" i="154"/>
  <c r="J42" i="154"/>
  <c r="F42" i="154"/>
  <c r="R41" i="154"/>
  <c r="N41" i="154"/>
  <c r="J41" i="154"/>
  <c r="F41" i="154"/>
  <c r="R40" i="154"/>
  <c r="N40" i="154"/>
  <c r="J40" i="154"/>
  <c r="F40" i="154"/>
  <c r="R39" i="154"/>
  <c r="N39" i="154"/>
  <c r="J39" i="154"/>
  <c r="F39" i="154"/>
  <c r="R38" i="154"/>
  <c r="N38" i="154"/>
  <c r="J38" i="154"/>
  <c r="F38" i="154"/>
  <c r="U45" i="154"/>
  <c r="Q45" i="154"/>
  <c r="M45" i="154"/>
  <c r="I45" i="154"/>
  <c r="U44" i="154"/>
  <c r="Q44" i="154"/>
  <c r="M44" i="154"/>
  <c r="I44" i="154"/>
  <c r="U43" i="154"/>
  <c r="Q43" i="154"/>
  <c r="M43" i="154"/>
  <c r="I43" i="154"/>
  <c r="U42" i="154"/>
  <c r="Q42" i="154"/>
  <c r="M42" i="154"/>
  <c r="I42" i="154"/>
  <c r="U41" i="154"/>
  <c r="Q41" i="154"/>
  <c r="M41" i="154"/>
  <c r="I41" i="154"/>
  <c r="U40" i="154"/>
  <c r="Q40" i="154"/>
  <c r="M40" i="154"/>
  <c r="I40" i="154"/>
  <c r="U39" i="154"/>
  <c r="Q39" i="154"/>
  <c r="M39" i="154"/>
  <c r="I39" i="154"/>
  <c r="U38" i="154"/>
  <c r="Q38" i="154"/>
  <c r="M38" i="154"/>
  <c r="I38" i="154"/>
  <c r="L45" i="154"/>
  <c r="L44" i="154"/>
  <c r="L43" i="154"/>
  <c r="L42" i="154"/>
  <c r="L41" i="154"/>
  <c r="L40" i="154"/>
  <c r="L39" i="154"/>
  <c r="L38" i="154"/>
  <c r="H45" i="154"/>
  <c r="H44" i="154"/>
  <c r="H43" i="154"/>
  <c r="H42" i="154"/>
  <c r="H41" i="154"/>
  <c r="H40" i="154"/>
  <c r="H39" i="154"/>
  <c r="H38" i="154"/>
  <c r="T45" i="154"/>
  <c r="T44" i="154"/>
  <c r="T43" i="154"/>
  <c r="T42" i="154"/>
  <c r="T41" i="154"/>
  <c r="T40" i="154"/>
  <c r="T39" i="154"/>
  <c r="T38" i="154"/>
  <c r="P45" i="154"/>
  <c r="P41" i="154"/>
  <c r="P44" i="154"/>
  <c r="P40" i="154"/>
  <c r="P38" i="154"/>
  <c r="P43" i="154"/>
  <c r="P39" i="154"/>
  <c r="P42" i="154"/>
  <c r="AD45" i="154"/>
  <c r="AD44" i="154"/>
  <c r="Y38" i="153"/>
  <c r="E8" i="37" s="1"/>
  <c r="I8" i="37" s="1"/>
  <c r="S45" i="153"/>
  <c r="O45" i="153"/>
  <c r="K45" i="153"/>
  <c r="G45" i="153"/>
  <c r="S44" i="153"/>
  <c r="O44" i="153"/>
  <c r="K44" i="153"/>
  <c r="G44" i="153"/>
  <c r="S43" i="153"/>
  <c r="O43" i="153"/>
  <c r="K43" i="153"/>
  <c r="G43" i="153"/>
  <c r="S42" i="153"/>
  <c r="O42" i="153"/>
  <c r="K42" i="153"/>
  <c r="G42" i="153"/>
  <c r="S41" i="153"/>
  <c r="O41" i="153"/>
  <c r="K41" i="153"/>
  <c r="G41" i="153"/>
  <c r="S40" i="153"/>
  <c r="O40" i="153"/>
  <c r="K40" i="153"/>
  <c r="G40" i="153"/>
  <c r="S39" i="153"/>
  <c r="O39" i="153"/>
  <c r="K39" i="153"/>
  <c r="G39" i="153"/>
  <c r="S38" i="153"/>
  <c r="O38" i="153"/>
  <c r="K38" i="153"/>
  <c r="G38" i="153"/>
  <c r="R45" i="153"/>
  <c r="N45" i="153"/>
  <c r="J45" i="153"/>
  <c r="F45" i="153"/>
  <c r="R44" i="153"/>
  <c r="N44" i="153"/>
  <c r="J44" i="153"/>
  <c r="F44" i="153"/>
  <c r="R43" i="153"/>
  <c r="N43" i="153"/>
  <c r="J43" i="153"/>
  <c r="F43" i="153"/>
  <c r="R42" i="153"/>
  <c r="N42" i="153"/>
  <c r="J42" i="153"/>
  <c r="F42" i="153"/>
  <c r="R41" i="153"/>
  <c r="N41" i="153"/>
  <c r="J41" i="153"/>
  <c r="F41" i="153"/>
  <c r="R40" i="153"/>
  <c r="N40" i="153"/>
  <c r="J40" i="153"/>
  <c r="F40" i="153"/>
  <c r="R39" i="153"/>
  <c r="N39" i="153"/>
  <c r="J39" i="153"/>
  <c r="F39" i="153"/>
  <c r="R38" i="153"/>
  <c r="N38" i="153"/>
  <c r="J38" i="153"/>
  <c r="F38" i="153"/>
  <c r="U45" i="153"/>
  <c r="Q45" i="153"/>
  <c r="M45" i="153"/>
  <c r="I45" i="153"/>
  <c r="U44" i="153"/>
  <c r="Q44" i="153"/>
  <c r="M44" i="153"/>
  <c r="I44" i="153"/>
  <c r="U43" i="153"/>
  <c r="Q43" i="153"/>
  <c r="M43" i="153"/>
  <c r="I43" i="153"/>
  <c r="U42" i="153"/>
  <c r="Q42" i="153"/>
  <c r="M42" i="153"/>
  <c r="I42" i="153"/>
  <c r="U41" i="153"/>
  <c r="Q41" i="153"/>
  <c r="M41" i="153"/>
  <c r="I41" i="153"/>
  <c r="U40" i="153"/>
  <c r="Q40" i="153"/>
  <c r="M40" i="153"/>
  <c r="I40" i="153"/>
  <c r="U39" i="153"/>
  <c r="Q39" i="153"/>
  <c r="M39" i="153"/>
  <c r="I39" i="153"/>
  <c r="U38" i="153"/>
  <c r="Q38" i="153"/>
  <c r="M38" i="153"/>
  <c r="I38" i="153"/>
  <c r="L45" i="153"/>
  <c r="L44" i="153"/>
  <c r="L43" i="153"/>
  <c r="L42" i="153"/>
  <c r="L41" i="153"/>
  <c r="L40" i="153"/>
  <c r="L39" i="153"/>
  <c r="L38" i="153"/>
  <c r="H45" i="153"/>
  <c r="H44" i="153"/>
  <c r="H43" i="153"/>
  <c r="H42" i="153"/>
  <c r="H41" i="153"/>
  <c r="H40" i="153"/>
  <c r="H39" i="153"/>
  <c r="H38" i="153"/>
  <c r="T45" i="153"/>
  <c r="T44" i="153"/>
  <c r="T43" i="153"/>
  <c r="T42" i="153"/>
  <c r="T41" i="153"/>
  <c r="T40" i="153"/>
  <c r="T39" i="153"/>
  <c r="T38" i="153"/>
  <c r="P45" i="153"/>
  <c r="P41" i="153"/>
  <c r="P44" i="153"/>
  <c r="P40" i="153"/>
  <c r="P43" i="153"/>
  <c r="P39" i="153"/>
  <c r="P42" i="153"/>
  <c r="P38" i="153"/>
  <c r="AD45" i="153"/>
  <c r="AD44" i="153"/>
  <c r="V43" i="153"/>
  <c r="V39" i="153"/>
  <c r="J8" i="37" s="1"/>
  <c r="V45" i="153"/>
  <c r="V40" i="153"/>
  <c r="L8" i="37" s="1"/>
  <c r="V44" i="153"/>
  <c r="V41" i="153"/>
  <c r="N8" i="37" s="1"/>
  <c r="V42" i="153"/>
  <c r="P8" i="37" s="1"/>
  <c r="V43" i="152"/>
  <c r="V39" i="152"/>
  <c r="J7" i="37" s="1"/>
  <c r="V45" i="152"/>
  <c r="V40" i="152"/>
  <c r="L7" i="37" s="1"/>
  <c r="V44" i="152"/>
  <c r="V41" i="152"/>
  <c r="N7" i="37" s="1"/>
  <c r="V42" i="152"/>
  <c r="P7" i="37" s="1"/>
  <c r="AD45" i="152"/>
  <c r="AD44" i="152"/>
  <c r="Y38" i="152"/>
  <c r="E7" i="37" s="1"/>
  <c r="S45" i="152"/>
  <c r="O45" i="152"/>
  <c r="K45" i="152"/>
  <c r="G45" i="152"/>
  <c r="S44" i="152"/>
  <c r="O44" i="152"/>
  <c r="K44" i="152"/>
  <c r="G44" i="152"/>
  <c r="S43" i="152"/>
  <c r="O43" i="152"/>
  <c r="K43" i="152"/>
  <c r="G43" i="152"/>
  <c r="S42" i="152"/>
  <c r="O42" i="152"/>
  <c r="K42" i="152"/>
  <c r="G42" i="152"/>
  <c r="S41" i="152"/>
  <c r="O41" i="152"/>
  <c r="K41" i="152"/>
  <c r="G41" i="152"/>
  <c r="S40" i="152"/>
  <c r="O40" i="152"/>
  <c r="K40" i="152"/>
  <c r="G40" i="152"/>
  <c r="S39" i="152"/>
  <c r="O39" i="152"/>
  <c r="K39" i="152"/>
  <c r="G39" i="152"/>
  <c r="S38" i="152"/>
  <c r="O38" i="152"/>
  <c r="K38" i="152"/>
  <c r="G38" i="152"/>
  <c r="R45" i="152"/>
  <c r="N45" i="152"/>
  <c r="J45" i="152"/>
  <c r="F45" i="152"/>
  <c r="R44" i="152"/>
  <c r="N44" i="152"/>
  <c r="J44" i="152"/>
  <c r="F44" i="152"/>
  <c r="R43" i="152"/>
  <c r="N43" i="152"/>
  <c r="J43" i="152"/>
  <c r="F43" i="152"/>
  <c r="R42" i="152"/>
  <c r="N42" i="152"/>
  <c r="J42" i="152"/>
  <c r="F42" i="152"/>
  <c r="R41" i="152"/>
  <c r="N41" i="152"/>
  <c r="J41" i="152"/>
  <c r="F41" i="152"/>
  <c r="R40" i="152"/>
  <c r="N40" i="152"/>
  <c r="J40" i="152"/>
  <c r="F40" i="152"/>
  <c r="R39" i="152"/>
  <c r="N39" i="152"/>
  <c r="J39" i="152"/>
  <c r="F39" i="152"/>
  <c r="R38" i="152"/>
  <c r="N38" i="152"/>
  <c r="J38" i="152"/>
  <c r="F38" i="152"/>
  <c r="U45" i="152"/>
  <c r="Q45" i="152"/>
  <c r="M45" i="152"/>
  <c r="I45" i="152"/>
  <c r="U44" i="152"/>
  <c r="Q44" i="152"/>
  <c r="M44" i="152"/>
  <c r="I44" i="152"/>
  <c r="U43" i="152"/>
  <c r="Q43" i="152"/>
  <c r="M43" i="152"/>
  <c r="I43" i="152"/>
  <c r="U42" i="152"/>
  <c r="Q42" i="152"/>
  <c r="M42" i="152"/>
  <c r="I42" i="152"/>
  <c r="U41" i="152"/>
  <c r="Q41" i="152"/>
  <c r="M41" i="152"/>
  <c r="I41" i="152"/>
  <c r="U40" i="152"/>
  <c r="Q40" i="152"/>
  <c r="M40" i="152"/>
  <c r="I40" i="152"/>
  <c r="U39" i="152"/>
  <c r="Q39" i="152"/>
  <c r="M39" i="152"/>
  <c r="I39" i="152"/>
  <c r="U38" i="152"/>
  <c r="Q38" i="152"/>
  <c r="M38" i="152"/>
  <c r="I38" i="152"/>
  <c r="L45" i="152"/>
  <c r="L44" i="152"/>
  <c r="L43" i="152"/>
  <c r="L42" i="152"/>
  <c r="L41" i="152"/>
  <c r="L40" i="152"/>
  <c r="L39" i="152"/>
  <c r="L38" i="152"/>
  <c r="H45" i="152"/>
  <c r="H44" i="152"/>
  <c r="H43" i="152"/>
  <c r="H42" i="152"/>
  <c r="H41" i="152"/>
  <c r="H40" i="152"/>
  <c r="H39" i="152"/>
  <c r="H38" i="152"/>
  <c r="T45" i="152"/>
  <c r="T44" i="152"/>
  <c r="T43" i="152"/>
  <c r="T42" i="152"/>
  <c r="T41" i="152"/>
  <c r="T40" i="152"/>
  <c r="T39" i="152"/>
  <c r="T38" i="152"/>
  <c r="P45" i="152"/>
  <c r="P41" i="152"/>
  <c r="P44" i="152"/>
  <c r="P40" i="152"/>
  <c r="P42" i="152"/>
  <c r="P38" i="152"/>
  <c r="P43" i="152"/>
  <c r="P39" i="152"/>
  <c r="AE44" i="148"/>
  <c r="AE43" i="148"/>
  <c r="AE40" i="148"/>
  <c r="AE41" i="148"/>
  <c r="AE42" i="148"/>
  <c r="AE45" i="148"/>
  <c r="AJ41" i="148"/>
  <c r="AJ42" i="148"/>
  <c r="AJ38" i="148"/>
  <c r="AJ45" i="148"/>
  <c r="AJ39" i="148"/>
  <c r="AN41" i="148"/>
  <c r="AN42" i="148"/>
  <c r="AN38" i="148"/>
  <c r="AN45" i="148"/>
  <c r="AN39" i="148"/>
  <c r="AN44" i="148"/>
  <c r="AR41" i="148"/>
  <c r="AR42" i="148"/>
  <c r="AR38" i="148"/>
  <c r="AR45" i="148"/>
  <c r="AR39" i="148"/>
  <c r="AR44" i="148"/>
  <c r="AR43" i="148"/>
  <c r="AR40" i="148"/>
  <c r="AV41" i="148"/>
  <c r="AV42" i="148"/>
  <c r="AV38" i="148"/>
  <c r="AV45" i="148"/>
  <c r="AV39" i="148"/>
  <c r="AV43" i="148"/>
  <c r="AV40" i="148"/>
  <c r="AA37" i="148"/>
  <c r="W37" i="148"/>
  <c r="Z37" i="148"/>
  <c r="AB37" i="148"/>
  <c r="AW37" i="148"/>
  <c r="AT38" i="148"/>
  <c r="AH42" i="148"/>
  <c r="AJ43" i="148"/>
  <c r="AA6" i="148"/>
  <c r="AG41" i="148"/>
  <c r="Y7" i="148"/>
  <c r="AW7" i="148"/>
  <c r="Z8" i="148"/>
  <c r="AW8" i="148"/>
  <c r="Z9" i="148"/>
  <c r="Z12" i="148"/>
  <c r="Y12" i="148"/>
  <c r="AW12" i="148"/>
  <c r="Z16" i="148"/>
  <c r="Y16" i="148"/>
  <c r="AW16" i="148"/>
  <c r="Z20" i="148"/>
  <c r="Y20" i="148"/>
  <c r="AW20" i="148"/>
  <c r="Z24" i="148"/>
  <c r="Y24" i="148"/>
  <c r="AW24" i="148"/>
  <c r="Z28" i="148"/>
  <c r="Y28" i="148"/>
  <c r="AW28" i="148"/>
  <c r="Z32" i="148"/>
  <c r="Y32" i="148"/>
  <c r="AW32" i="148"/>
  <c r="X37" i="148"/>
  <c r="AJ40" i="148"/>
  <c r="AN43" i="148"/>
  <c r="W6" i="148"/>
  <c r="AH45" i="148"/>
  <c r="AH39" i="148"/>
  <c r="AH44" i="148"/>
  <c r="AH43" i="148"/>
  <c r="AH40" i="148"/>
  <c r="AH41" i="148"/>
  <c r="AB6" i="148"/>
  <c r="X6" i="148"/>
  <c r="AL45" i="148"/>
  <c r="AL39" i="148"/>
  <c r="AL44" i="148"/>
  <c r="AL43" i="148"/>
  <c r="AL40" i="148"/>
  <c r="AL41" i="148"/>
  <c r="AL42" i="148"/>
  <c r="AL38" i="148"/>
  <c r="AP45" i="148"/>
  <c r="AP39" i="148"/>
  <c r="AP44" i="148"/>
  <c r="AP43" i="148"/>
  <c r="AP40" i="148"/>
  <c r="AP41" i="148"/>
  <c r="AP42" i="148"/>
  <c r="AP38" i="148"/>
  <c r="AT45" i="148"/>
  <c r="AT39" i="148"/>
  <c r="AT44" i="148"/>
  <c r="AT43" i="148"/>
  <c r="AT40" i="148"/>
  <c r="AT41" i="148"/>
  <c r="W7" i="148"/>
  <c r="AB7" i="148"/>
  <c r="W8" i="148"/>
  <c r="AB8" i="148"/>
  <c r="AA9" i="148"/>
  <c r="W9" i="148"/>
  <c r="AW9" i="148"/>
  <c r="AW10" i="148"/>
  <c r="AB11" i="148"/>
  <c r="X11" i="148"/>
  <c r="AA12" i="148"/>
  <c r="AW14" i="148"/>
  <c r="AB15" i="148"/>
  <c r="X15" i="148"/>
  <c r="AA16" i="148"/>
  <c r="AW18" i="148"/>
  <c r="AB19" i="148"/>
  <c r="X19" i="148"/>
  <c r="AA20" i="148"/>
  <c r="AW22" i="148"/>
  <c r="AB23" i="148"/>
  <c r="X23" i="148"/>
  <c r="AA24" i="148"/>
  <c r="AW26" i="148"/>
  <c r="AB27" i="148"/>
  <c r="X27" i="148"/>
  <c r="AA28" i="148"/>
  <c r="AW30" i="148"/>
  <c r="AB31" i="148"/>
  <c r="X31" i="148"/>
  <c r="AA32" i="148"/>
  <c r="AW34" i="148"/>
  <c r="Y37" i="148"/>
  <c r="AN40" i="148"/>
  <c r="AJ44" i="148"/>
  <c r="Y6" i="148"/>
  <c r="AI44" i="148"/>
  <c r="AI43" i="148"/>
  <c r="AI40" i="148"/>
  <c r="AI41" i="148"/>
  <c r="AI42" i="148"/>
  <c r="AI38" i="148"/>
  <c r="AI39" i="148"/>
  <c r="AM44" i="148"/>
  <c r="AM43" i="148"/>
  <c r="AM40" i="148"/>
  <c r="AM41" i="148"/>
  <c r="AM42" i="148"/>
  <c r="AM38" i="148"/>
  <c r="AM39" i="148"/>
  <c r="AQ44" i="148"/>
  <c r="AQ43" i="148"/>
  <c r="AQ40" i="148"/>
  <c r="AQ41" i="148"/>
  <c r="AQ42" i="148"/>
  <c r="AQ38" i="148"/>
  <c r="AQ45" i="148"/>
  <c r="AU44" i="148"/>
  <c r="AU43" i="148"/>
  <c r="AU40" i="148"/>
  <c r="AU41" i="148"/>
  <c r="AU42" i="148"/>
  <c r="AU38" i="148"/>
  <c r="AU45" i="148"/>
  <c r="X7" i="148"/>
  <c r="X8" i="148"/>
  <c r="AB10" i="148"/>
  <c r="X10" i="148"/>
  <c r="AA10" i="148"/>
  <c r="AB12" i="148"/>
  <c r="AA13" i="148"/>
  <c r="W13" i="148"/>
  <c r="Z13" i="148"/>
  <c r="AW13" i="148"/>
  <c r="AB14" i="148"/>
  <c r="X14" i="148"/>
  <c r="AA14" i="148"/>
  <c r="W14" i="148"/>
  <c r="AB16" i="148"/>
  <c r="AA17" i="148"/>
  <c r="W17" i="148"/>
  <c r="Z17" i="148"/>
  <c r="AW17" i="148"/>
  <c r="AB18" i="148"/>
  <c r="X18" i="148"/>
  <c r="AA18" i="148"/>
  <c r="W18" i="148"/>
  <c r="AB20" i="148"/>
  <c r="AA21" i="148"/>
  <c r="W21" i="148"/>
  <c r="Z21" i="148"/>
  <c r="AW21" i="148"/>
  <c r="AB22" i="148"/>
  <c r="X22" i="148"/>
  <c r="AA22" i="148"/>
  <c r="W22" i="148"/>
  <c r="AB24" i="148"/>
  <c r="AA25" i="148"/>
  <c r="W25" i="148"/>
  <c r="Z25" i="148"/>
  <c r="AW25" i="148"/>
  <c r="AB26" i="148"/>
  <c r="X26" i="148"/>
  <c r="AA26" i="148"/>
  <c r="W26" i="148"/>
  <c r="AB28" i="148"/>
  <c r="AA29" i="148"/>
  <c r="W29" i="148"/>
  <c r="Z29" i="148"/>
  <c r="AW29" i="148"/>
  <c r="AB30" i="148"/>
  <c r="X30" i="148"/>
  <c r="AA30" i="148"/>
  <c r="W30" i="148"/>
  <c r="AB32" i="148"/>
  <c r="AA33" i="148"/>
  <c r="W33" i="148"/>
  <c r="Z33" i="148"/>
  <c r="AW33" i="148"/>
  <c r="AB34" i="148"/>
  <c r="X34" i="148"/>
  <c r="AA34" i="148"/>
  <c r="W34" i="148"/>
  <c r="Z35" i="148"/>
  <c r="Y35" i="148"/>
  <c r="X35" i="148"/>
  <c r="AW35" i="148"/>
  <c r="AH38" i="148"/>
  <c r="AU39" i="148"/>
  <c r="AV44" i="148"/>
  <c r="AM45" i="148"/>
  <c r="AW11" i="148"/>
  <c r="AW15" i="148"/>
  <c r="AW19" i="148"/>
  <c r="AW23" i="148"/>
  <c r="AW27" i="148"/>
  <c r="AW31" i="148"/>
  <c r="AA36" i="148"/>
  <c r="W36" i="148"/>
  <c r="Z36" i="148"/>
  <c r="AW36" i="148"/>
  <c r="AG42" i="148"/>
  <c r="AG38" i="148"/>
  <c r="AG45" i="148"/>
  <c r="AG39" i="148"/>
  <c r="AG44" i="148"/>
  <c r="AG43" i="148"/>
  <c r="AG40" i="148"/>
  <c r="AK42" i="148"/>
  <c r="AK38" i="148"/>
  <c r="AK45" i="148"/>
  <c r="AK39" i="148"/>
  <c r="AK44" i="148"/>
  <c r="AK43" i="148"/>
  <c r="AK40" i="148"/>
  <c r="AO42" i="148"/>
  <c r="AO38" i="148"/>
  <c r="AO45" i="148"/>
  <c r="AO39" i="148"/>
  <c r="AO44" i="148"/>
  <c r="AO43" i="148"/>
  <c r="AO40" i="148"/>
  <c r="AS42" i="148"/>
  <c r="AS38" i="148"/>
  <c r="AS45" i="148"/>
  <c r="AS39" i="148"/>
  <c r="AS44" i="148"/>
  <c r="AS43" i="148"/>
  <c r="AS40" i="148"/>
  <c r="AW6" i="148"/>
  <c r="AB36" i="148"/>
  <c r="AK41" i="148"/>
  <c r="AG42" i="151"/>
  <c r="AG38" i="151"/>
  <c r="AG45" i="151"/>
  <c r="AG39" i="151"/>
  <c r="AG44" i="151"/>
  <c r="AG43" i="151"/>
  <c r="AG40" i="151"/>
  <c r="AG41" i="151"/>
  <c r="AS42" i="151"/>
  <c r="AS38" i="151"/>
  <c r="AS45" i="151"/>
  <c r="AS39" i="151"/>
  <c r="AS44" i="151"/>
  <c r="AS43" i="151"/>
  <c r="AS40" i="151"/>
  <c r="AS41" i="151"/>
  <c r="Y7" i="151"/>
  <c r="Z13" i="151"/>
  <c r="AB13" i="151"/>
  <c r="X13" i="151"/>
  <c r="AB15" i="151"/>
  <c r="X15" i="151"/>
  <c r="Z15" i="151"/>
  <c r="Y6" i="151"/>
  <c r="AH45" i="151"/>
  <c r="AH39" i="151"/>
  <c r="AH44" i="151"/>
  <c r="AH43" i="151"/>
  <c r="AH40" i="151"/>
  <c r="AH41" i="151"/>
  <c r="AH42" i="151"/>
  <c r="AH38" i="151"/>
  <c r="AL45" i="151"/>
  <c r="AL39" i="151"/>
  <c r="AL44" i="151"/>
  <c r="AL43" i="151"/>
  <c r="AL40" i="151"/>
  <c r="AL41" i="151"/>
  <c r="AL42" i="151"/>
  <c r="AL38" i="151"/>
  <c r="AP45" i="151"/>
  <c r="AP39" i="151"/>
  <c r="AP44" i="151"/>
  <c r="AP43" i="151"/>
  <c r="AP40" i="151"/>
  <c r="AP41" i="151"/>
  <c r="AP42" i="151"/>
  <c r="AP38" i="151"/>
  <c r="AT45" i="151"/>
  <c r="AT39" i="151"/>
  <c r="AT44" i="151"/>
  <c r="AT43" i="151"/>
  <c r="AT40" i="151"/>
  <c r="AT41" i="151"/>
  <c r="Z7" i="151"/>
  <c r="W8" i="151"/>
  <c r="AA8" i="151"/>
  <c r="X9" i="151"/>
  <c r="AW9" i="151"/>
  <c r="AA10" i="151"/>
  <c r="Y10" i="151"/>
  <c r="AW10" i="151"/>
  <c r="Y12" i="151"/>
  <c r="AA12" i="151"/>
  <c r="W12" i="151"/>
  <c r="AW12" i="151"/>
  <c r="AA14" i="151"/>
  <c r="W14" i="151"/>
  <c r="Y14" i="151"/>
  <c r="AW14" i="151"/>
  <c r="AB16" i="151"/>
  <c r="X16" i="151"/>
  <c r="AA18" i="151"/>
  <c r="W18" i="151"/>
  <c r="Z18" i="151"/>
  <c r="Y18" i="151"/>
  <c r="AW18" i="151"/>
  <c r="AW19" i="151"/>
  <c r="Y20" i="151"/>
  <c r="W21" i="151"/>
  <c r="Z21" i="151"/>
  <c r="AB24" i="151"/>
  <c r="X24" i="151"/>
  <c r="AA26" i="151"/>
  <c r="W26" i="151"/>
  <c r="Z26" i="151"/>
  <c r="Y26" i="151"/>
  <c r="AW26" i="151"/>
  <c r="AW27" i="151"/>
  <c r="Y28" i="151"/>
  <c r="W29" i="151"/>
  <c r="Z29" i="151"/>
  <c r="AB32" i="151"/>
  <c r="X32" i="151"/>
  <c r="AA34" i="151"/>
  <c r="W34" i="151"/>
  <c r="Z34" i="151"/>
  <c r="Y34" i="151"/>
  <c r="AW34" i="151"/>
  <c r="AB35" i="151"/>
  <c r="AB6" i="151"/>
  <c r="AO42" i="151"/>
  <c r="AO38" i="151"/>
  <c r="AO45" i="151"/>
  <c r="AO39" i="151"/>
  <c r="AO44" i="151"/>
  <c r="AO43" i="151"/>
  <c r="AO40" i="151"/>
  <c r="Z8" i="151"/>
  <c r="AB11" i="151"/>
  <c r="X11" i="151"/>
  <c r="Z11" i="151"/>
  <c r="AA15" i="151"/>
  <c r="AB23" i="151"/>
  <c r="X23" i="151"/>
  <c r="AA23" i="151"/>
  <c r="W23" i="151"/>
  <c r="AB31" i="151"/>
  <c r="X31" i="151"/>
  <c r="AA31" i="151"/>
  <c r="W31" i="151"/>
  <c r="AJ43" i="151"/>
  <c r="Z6" i="151"/>
  <c r="AI44" i="151"/>
  <c r="AI43" i="151"/>
  <c r="AI40" i="151"/>
  <c r="AI41" i="151"/>
  <c r="AI42" i="151"/>
  <c r="AI38" i="151"/>
  <c r="AI39" i="151"/>
  <c r="AM44" i="151"/>
  <c r="AM43" i="151"/>
  <c r="AM40" i="151"/>
  <c r="AM41" i="151"/>
  <c r="AM42" i="151"/>
  <c r="AM38" i="151"/>
  <c r="AM39" i="151"/>
  <c r="AM45" i="151"/>
  <c r="AQ44" i="151"/>
  <c r="AQ43" i="151"/>
  <c r="AQ40" i="151"/>
  <c r="AQ41" i="151"/>
  <c r="AQ42" i="151"/>
  <c r="AQ38" i="151"/>
  <c r="AQ45" i="151"/>
  <c r="AU44" i="151"/>
  <c r="AU43" i="151"/>
  <c r="AU40" i="151"/>
  <c r="AU41" i="151"/>
  <c r="AU42" i="151"/>
  <c r="AU38" i="151"/>
  <c r="AU45" i="151"/>
  <c r="AU39" i="151"/>
  <c r="W7" i="151"/>
  <c r="AA7" i="151"/>
  <c r="X8" i="151"/>
  <c r="AB10" i="151"/>
  <c r="W11" i="151"/>
  <c r="AB12" i="151"/>
  <c r="W13" i="151"/>
  <c r="AB14" i="151"/>
  <c r="W15" i="151"/>
  <c r="AB19" i="151"/>
  <c r="X19" i="151"/>
  <c r="AA19" i="151"/>
  <c r="W19" i="151"/>
  <c r="Z19" i="151"/>
  <c r="AA21" i="151"/>
  <c r="AB27" i="151"/>
  <c r="X27" i="151"/>
  <c r="AA27" i="151"/>
  <c r="W27" i="151"/>
  <c r="AA29" i="151"/>
  <c r="AD34" i="151"/>
  <c r="AT38" i="151"/>
  <c r="AT42" i="151"/>
  <c r="AK42" i="151"/>
  <c r="AK38" i="151"/>
  <c r="AK45" i="151"/>
  <c r="AK39" i="151"/>
  <c r="AK44" i="151"/>
  <c r="AK43" i="151"/>
  <c r="AK40" i="151"/>
  <c r="AK41" i="151"/>
  <c r="AW6" i="151"/>
  <c r="AA13" i="151"/>
  <c r="Y31" i="151"/>
  <c r="AO41" i="151"/>
  <c r="W6" i="151"/>
  <c r="AA6" i="151"/>
  <c r="AE44" i="151"/>
  <c r="AE43" i="151"/>
  <c r="AE40" i="151"/>
  <c r="AE41" i="151"/>
  <c r="AE42" i="151"/>
  <c r="AE45" i="151"/>
  <c r="AJ41" i="151"/>
  <c r="AJ42" i="151"/>
  <c r="AJ38" i="151"/>
  <c r="AJ45" i="151"/>
  <c r="AJ39" i="151"/>
  <c r="AJ44" i="151"/>
  <c r="AN41" i="151"/>
  <c r="AN42" i="151"/>
  <c r="AN38" i="151"/>
  <c r="AN45" i="151"/>
  <c r="AN39" i="151"/>
  <c r="AN44" i="151"/>
  <c r="AN43" i="151"/>
  <c r="AN40" i="151"/>
  <c r="AR41" i="151"/>
  <c r="AR42" i="151"/>
  <c r="AR38" i="151"/>
  <c r="AR45" i="151"/>
  <c r="AR39" i="151"/>
  <c r="AR44" i="151"/>
  <c r="AR43" i="151"/>
  <c r="AR40" i="151"/>
  <c r="AV41" i="151"/>
  <c r="AV42" i="151"/>
  <c r="AV38" i="151"/>
  <c r="AV45" i="151"/>
  <c r="AV39" i="151"/>
  <c r="AV43" i="151"/>
  <c r="AV40" i="151"/>
  <c r="X7" i="151"/>
  <c r="Y11" i="151"/>
  <c r="AW11" i="151"/>
  <c r="Y13" i="151"/>
  <c r="AW13" i="151"/>
  <c r="Y15" i="151"/>
  <c r="AW15" i="151"/>
  <c r="AB20" i="151"/>
  <c r="X20" i="151"/>
  <c r="AA22" i="151"/>
  <c r="W22" i="151"/>
  <c r="Z22" i="151"/>
  <c r="Y22" i="151"/>
  <c r="AW22" i="151"/>
  <c r="AW23" i="151"/>
  <c r="AB28" i="151"/>
  <c r="X28" i="151"/>
  <c r="AA30" i="151"/>
  <c r="W30" i="151"/>
  <c r="Z30" i="151"/>
  <c r="Y30" i="151"/>
  <c r="AW30" i="151"/>
  <c r="AW31" i="151"/>
  <c r="AA35" i="151"/>
  <c r="W35" i="151"/>
  <c r="AA36" i="151"/>
  <c r="W36" i="151"/>
  <c r="Z36" i="151"/>
  <c r="X36" i="151"/>
  <c r="AB36" i="151"/>
  <c r="AW36" i="151"/>
  <c r="AQ39" i="151"/>
  <c r="AI45" i="151"/>
  <c r="W16" i="151"/>
  <c r="AA16" i="151"/>
  <c r="X17" i="151"/>
  <c r="AB17" i="151"/>
  <c r="W20" i="151"/>
  <c r="AA20" i="151"/>
  <c r="X21" i="151"/>
  <c r="AB21" i="151"/>
  <c r="Z23" i="151"/>
  <c r="W24" i="151"/>
  <c r="AA24" i="151"/>
  <c r="X25" i="151"/>
  <c r="AB25" i="151"/>
  <c r="Z27" i="151"/>
  <c r="W28" i="151"/>
  <c r="AA28" i="151"/>
  <c r="X29" i="151"/>
  <c r="AB29" i="151"/>
  <c r="Z31" i="151"/>
  <c r="W32" i="151"/>
  <c r="AA32" i="151"/>
  <c r="X33" i="151"/>
  <c r="AB33" i="151"/>
  <c r="Z35" i="151"/>
  <c r="AA37" i="151"/>
  <c r="AD37" i="151" s="1"/>
  <c r="W37" i="151"/>
  <c r="Z37" i="151"/>
  <c r="Y37" i="151"/>
  <c r="AW37" i="151"/>
  <c r="AW16" i="151"/>
  <c r="AW20" i="151"/>
  <c r="AW24" i="151"/>
  <c r="AW28" i="151"/>
  <c r="AW32" i="151"/>
  <c r="AW35" i="151"/>
  <c r="X35" i="151"/>
  <c r="AW9" i="150"/>
  <c r="Y15" i="150"/>
  <c r="AB15" i="150"/>
  <c r="X15" i="150"/>
  <c r="AA15" i="150"/>
  <c r="W15" i="150"/>
  <c r="W27" i="150"/>
  <c r="Z27" i="150"/>
  <c r="AJ45" i="150"/>
  <c r="AR43" i="150"/>
  <c r="AV39" i="150"/>
  <c r="Z8" i="150"/>
  <c r="AO40" i="150"/>
  <c r="X9" i="150"/>
  <c r="AB10" i="150"/>
  <c r="X10" i="150"/>
  <c r="W10" i="150"/>
  <c r="Z10" i="150"/>
  <c r="AB11" i="150"/>
  <c r="Z16" i="150"/>
  <c r="W19" i="150"/>
  <c r="AA19" i="150"/>
  <c r="Z19" i="150"/>
  <c r="Z22" i="150"/>
  <c r="AB30" i="150"/>
  <c r="Y30" i="150"/>
  <c r="AA17" i="150"/>
  <c r="W17" i="150"/>
  <c r="Z17" i="150"/>
  <c r="Y17" i="150"/>
  <c r="AW17" i="150"/>
  <c r="Y24" i="150"/>
  <c r="Z24" i="150"/>
  <c r="X24" i="150"/>
  <c r="AB24" i="150"/>
  <c r="W24" i="150"/>
  <c r="AK44" i="150"/>
  <c r="AS43" i="150"/>
  <c r="AW7" i="150"/>
  <c r="Y11" i="150"/>
  <c r="X11" i="150"/>
  <c r="AA11" i="150"/>
  <c r="W11" i="150"/>
  <c r="AB12" i="150"/>
  <c r="X12" i="150"/>
  <c r="AA13" i="150"/>
  <c r="W13" i="150"/>
  <c r="Z13" i="150"/>
  <c r="Y13" i="150"/>
  <c r="AW13" i="150"/>
  <c r="AW14" i="150"/>
  <c r="AW15" i="150"/>
  <c r="AB17" i="150"/>
  <c r="AB22" i="150"/>
  <c r="Y22" i="150"/>
  <c r="AA24" i="150"/>
  <c r="Z33" i="150"/>
  <c r="Y33" i="150"/>
  <c r="X33" i="150"/>
  <c r="AB33" i="150"/>
  <c r="W33" i="150"/>
  <c r="AW33" i="150"/>
  <c r="Y7" i="150"/>
  <c r="AB7" i="150"/>
  <c r="X7" i="150"/>
  <c r="AA7" i="150"/>
  <c r="W7" i="150"/>
  <c r="AI45" i="150"/>
  <c r="AB8" i="150"/>
  <c r="X8" i="150"/>
  <c r="AA9" i="150"/>
  <c r="W9" i="150"/>
  <c r="Z9" i="150"/>
  <c r="Y9" i="150"/>
  <c r="AB16" i="150"/>
  <c r="X16" i="150"/>
  <c r="AA20" i="150"/>
  <c r="Z20" i="150"/>
  <c r="AH45" i="150"/>
  <c r="AH39" i="150"/>
  <c r="AH44" i="150"/>
  <c r="AH43" i="150"/>
  <c r="AH40" i="150"/>
  <c r="AH42" i="150"/>
  <c r="AH41" i="150"/>
  <c r="AB6" i="150"/>
  <c r="X6" i="150"/>
  <c r="AA6" i="150"/>
  <c r="W6" i="150"/>
  <c r="Z6" i="150"/>
  <c r="AL45" i="150"/>
  <c r="AL39" i="150"/>
  <c r="AL44" i="150"/>
  <c r="AL43" i="150"/>
  <c r="AL40" i="150"/>
  <c r="AL38" i="150"/>
  <c r="AL41" i="150"/>
  <c r="AL42" i="150"/>
  <c r="AP45" i="150"/>
  <c r="AP39" i="150"/>
  <c r="AP44" i="150"/>
  <c r="AP43" i="150"/>
  <c r="AP40" i="150"/>
  <c r="AP42" i="150"/>
  <c r="AP41" i="150"/>
  <c r="AP38" i="150"/>
  <c r="AT45" i="150"/>
  <c r="AT39" i="150"/>
  <c r="AT44" i="150"/>
  <c r="AT43" i="150"/>
  <c r="AT40" i="150"/>
  <c r="AT38" i="150"/>
  <c r="AT42" i="150"/>
  <c r="AT41" i="150"/>
  <c r="Z7" i="150"/>
  <c r="AA8" i="150"/>
  <c r="AB14" i="150"/>
  <c r="X14" i="150"/>
  <c r="W14" i="150"/>
  <c r="Z14" i="150"/>
  <c r="Z15" i="150"/>
  <c r="AA16" i="150"/>
  <c r="X20" i="150"/>
  <c r="Z25" i="150"/>
  <c r="Y25" i="150"/>
  <c r="X25" i="150"/>
  <c r="AB25" i="150"/>
  <c r="W25" i="150"/>
  <c r="AW25" i="150"/>
  <c r="Y27" i="150"/>
  <c r="AA27" i="150"/>
  <c r="AA28" i="150"/>
  <c r="Z28" i="150"/>
  <c r="Y32" i="150"/>
  <c r="Z32" i="150"/>
  <c r="X32" i="150"/>
  <c r="AB32" i="150"/>
  <c r="W32" i="150"/>
  <c r="AW32" i="150"/>
  <c r="AA37" i="150"/>
  <c r="W37" i="150"/>
  <c r="Z37" i="150"/>
  <c r="AB37" i="150"/>
  <c r="Y37" i="150"/>
  <c r="X37" i="150"/>
  <c r="AW37" i="150"/>
  <c r="AI44" i="150"/>
  <c r="AI43" i="150"/>
  <c r="AI40" i="150"/>
  <c r="AI41" i="150"/>
  <c r="AI42" i="150"/>
  <c r="AI39" i="150"/>
  <c r="AM44" i="150"/>
  <c r="AM43" i="150"/>
  <c r="AM40" i="150"/>
  <c r="AM41" i="150"/>
  <c r="AM38" i="150"/>
  <c r="AM45" i="150"/>
  <c r="AQ44" i="150"/>
  <c r="AQ43" i="150"/>
  <c r="AQ40" i="150"/>
  <c r="AQ41" i="150"/>
  <c r="AQ42" i="150"/>
  <c r="AQ39" i="150"/>
  <c r="AU44" i="150"/>
  <c r="AU43" i="150"/>
  <c r="AU40" i="150"/>
  <c r="AU41" i="150"/>
  <c r="AU38" i="150"/>
  <c r="AU45" i="150"/>
  <c r="AW8" i="150"/>
  <c r="AW12" i="150"/>
  <c r="AW16" i="150"/>
  <c r="AA18" i="150"/>
  <c r="W18" i="150"/>
  <c r="AW18" i="150"/>
  <c r="AB23" i="150"/>
  <c r="X23" i="150"/>
  <c r="AA26" i="150"/>
  <c r="W26" i="150"/>
  <c r="AW26" i="150"/>
  <c r="AB31" i="150"/>
  <c r="X31" i="150"/>
  <c r="AI38" i="150"/>
  <c r="AG41" i="150"/>
  <c r="AM42" i="150"/>
  <c r="AJ44" i="150"/>
  <c r="AE44" i="150"/>
  <c r="AE43" i="150"/>
  <c r="AE40" i="150"/>
  <c r="AE41" i="150"/>
  <c r="AE45" i="150"/>
  <c r="AJ41" i="150"/>
  <c r="AJ42" i="150"/>
  <c r="AJ38" i="150"/>
  <c r="AJ39" i="150"/>
  <c r="AJ40" i="150"/>
  <c r="AN41" i="150"/>
  <c r="AN42" i="150"/>
  <c r="AN38" i="150"/>
  <c r="AN45" i="150"/>
  <c r="AN44" i="150"/>
  <c r="AN43" i="150"/>
  <c r="AR41" i="150"/>
  <c r="AR42" i="150"/>
  <c r="AR38" i="150"/>
  <c r="AR39" i="150"/>
  <c r="AR40" i="150"/>
  <c r="AV41" i="150"/>
  <c r="AV42" i="150"/>
  <c r="AV38" i="150"/>
  <c r="AV45" i="150"/>
  <c r="AV44" i="150"/>
  <c r="AV43" i="150"/>
  <c r="Y8" i="150"/>
  <c r="AA10" i="150"/>
  <c r="Y12" i="150"/>
  <c r="AA14" i="150"/>
  <c r="Y16" i="150"/>
  <c r="X18" i="150"/>
  <c r="AW19" i="150"/>
  <c r="Y20" i="150"/>
  <c r="AW20" i="150"/>
  <c r="AA21" i="150"/>
  <c r="Z21" i="150"/>
  <c r="AW21" i="150"/>
  <c r="Y23" i="150"/>
  <c r="X26" i="150"/>
  <c r="AW27" i="150"/>
  <c r="Y28" i="150"/>
  <c r="AW28" i="150"/>
  <c r="Z29" i="150"/>
  <c r="AW29" i="150"/>
  <c r="Y31" i="150"/>
  <c r="AA34" i="150"/>
  <c r="W34" i="150"/>
  <c r="Z34" i="150"/>
  <c r="AW34" i="150"/>
  <c r="AM39" i="150"/>
  <c r="AV40" i="150"/>
  <c r="AE42" i="150"/>
  <c r="AQ45" i="150"/>
  <c r="AG42" i="150"/>
  <c r="AG38" i="150"/>
  <c r="AG45" i="150"/>
  <c r="AG39" i="150"/>
  <c r="AG44" i="150"/>
  <c r="AG43" i="150"/>
  <c r="AK42" i="150"/>
  <c r="AK38" i="150"/>
  <c r="AK45" i="150"/>
  <c r="AK39" i="150"/>
  <c r="AK41" i="150"/>
  <c r="AK40" i="150"/>
  <c r="AO42" i="150"/>
  <c r="AO38" i="150"/>
  <c r="AO45" i="150"/>
  <c r="AO39" i="150"/>
  <c r="AO44" i="150"/>
  <c r="AO43" i="150"/>
  <c r="AS42" i="150"/>
  <c r="AS38" i="150"/>
  <c r="AS45" i="150"/>
  <c r="AS39" i="150"/>
  <c r="AS41" i="150"/>
  <c r="AS40" i="150"/>
  <c r="AW6" i="150"/>
  <c r="Y18" i="150"/>
  <c r="AB19" i="150"/>
  <c r="X19" i="150"/>
  <c r="W20" i="150"/>
  <c r="AB20" i="150"/>
  <c r="AB21" i="150"/>
  <c r="AA22" i="150"/>
  <c r="W22" i="150"/>
  <c r="AW22" i="150"/>
  <c r="Z23" i="150"/>
  <c r="Y26" i="150"/>
  <c r="AB27" i="150"/>
  <c r="X27" i="150"/>
  <c r="W28" i="150"/>
  <c r="AB28" i="150"/>
  <c r="W29" i="150"/>
  <c r="AA30" i="150"/>
  <c r="W30" i="150"/>
  <c r="AW30" i="150"/>
  <c r="Z31" i="150"/>
  <c r="Z35" i="150"/>
  <c r="X35" i="150"/>
  <c r="AB35" i="150"/>
  <c r="W35" i="150"/>
  <c r="AW35" i="150"/>
  <c r="AQ38" i="150"/>
  <c r="AN39" i="150"/>
  <c r="AG40" i="150"/>
  <c r="AO41" i="150"/>
  <c r="AU42" i="150"/>
  <c r="AJ43" i="150"/>
  <c r="AR44" i="150"/>
  <c r="AR45" i="150"/>
  <c r="AA36" i="150"/>
  <c r="W36" i="150"/>
  <c r="Z36" i="150"/>
  <c r="AW36" i="150"/>
  <c r="AB36" i="150"/>
  <c r="AA36" i="149"/>
  <c r="W36" i="149"/>
  <c r="Y35" i="149"/>
  <c r="AA34" i="149"/>
  <c r="W34" i="149"/>
  <c r="Y33" i="149"/>
  <c r="AA32" i="149"/>
  <c r="W32" i="149"/>
  <c r="Y31" i="149"/>
  <c r="AA30" i="149"/>
  <c r="W30" i="149"/>
  <c r="Z29" i="149"/>
  <c r="AB28" i="149"/>
  <c r="X28" i="149"/>
  <c r="AC28" i="149" s="1"/>
  <c r="V28" i="149" s="1"/>
  <c r="AA27" i="149"/>
  <c r="W27" i="149"/>
  <c r="Y26" i="149"/>
  <c r="AA25" i="149"/>
  <c r="W25" i="149"/>
  <c r="Y24" i="149"/>
  <c r="AB23" i="149"/>
  <c r="X23" i="149"/>
  <c r="Z22" i="149"/>
  <c r="Y21" i="149"/>
  <c r="AA20" i="149"/>
  <c r="W20" i="149"/>
  <c r="Z19" i="149"/>
  <c r="AB18" i="149"/>
  <c r="X18" i="149"/>
  <c r="Z17" i="149"/>
  <c r="AB16" i="149"/>
  <c r="X16" i="149"/>
  <c r="Z15" i="149"/>
  <c r="AB14" i="149"/>
  <c r="X14" i="149"/>
  <c r="Z13" i="149"/>
  <c r="AB12" i="149"/>
  <c r="X12" i="149"/>
  <c r="Z11" i="149"/>
  <c r="AB10" i="149"/>
  <c r="X10" i="149"/>
  <c r="Z9" i="149"/>
  <c r="AB8" i="149"/>
  <c r="X8" i="149"/>
  <c r="Z7" i="149"/>
  <c r="AW33" i="149"/>
  <c r="AW29" i="149"/>
  <c r="AW25" i="149"/>
  <c r="AW21" i="149"/>
  <c r="AW17" i="149"/>
  <c r="AW13" i="149"/>
  <c r="AW9" i="149"/>
  <c r="Z36" i="149"/>
  <c r="AC36" i="149" s="1"/>
  <c r="V36" i="149" s="1"/>
  <c r="AB35" i="149"/>
  <c r="X35" i="149"/>
  <c r="Z34" i="149"/>
  <c r="AC34" i="149" s="1"/>
  <c r="V34" i="149" s="1"/>
  <c r="AB33" i="149"/>
  <c r="X33" i="149"/>
  <c r="Z32" i="149"/>
  <c r="AB31" i="149"/>
  <c r="X31" i="149"/>
  <c r="Z30" i="149"/>
  <c r="Y29" i="149"/>
  <c r="AA28" i="149"/>
  <c r="W28" i="149"/>
  <c r="Z27" i="149"/>
  <c r="AB26" i="149"/>
  <c r="X26" i="149"/>
  <c r="Z25" i="149"/>
  <c r="AB24" i="149"/>
  <c r="X24" i="149"/>
  <c r="AA23" i="149"/>
  <c r="W23" i="149"/>
  <c r="Y22" i="149"/>
  <c r="AB21" i="149"/>
  <c r="X21" i="149"/>
  <c r="Z20" i="149"/>
  <c r="Y19" i="149"/>
  <c r="AA18" i="149"/>
  <c r="W18" i="149"/>
  <c r="Y17" i="149"/>
  <c r="AA16" i="149"/>
  <c r="W16" i="149"/>
  <c r="Y15" i="149"/>
  <c r="AA14" i="149"/>
  <c r="W14" i="149"/>
  <c r="Y13" i="149"/>
  <c r="AA12" i="149"/>
  <c r="W12" i="149"/>
  <c r="Y11" i="149"/>
  <c r="AA10" i="149"/>
  <c r="W10" i="149"/>
  <c r="Y9" i="149"/>
  <c r="AA8" i="149"/>
  <c r="W8" i="149"/>
  <c r="Y7" i="149"/>
  <c r="AW36" i="149"/>
  <c r="AW32" i="149"/>
  <c r="AW28" i="149"/>
  <c r="AW24" i="149"/>
  <c r="AW20" i="149"/>
  <c r="AW16" i="149"/>
  <c r="AW12" i="149"/>
  <c r="AW8" i="149"/>
  <c r="AV44" i="149"/>
  <c r="AA35" i="149"/>
  <c r="W35" i="149"/>
  <c r="AA33" i="149"/>
  <c r="AA31" i="149"/>
  <c r="W31" i="149"/>
  <c r="AB29" i="149"/>
  <c r="Y27" i="149"/>
  <c r="AA26" i="149"/>
  <c r="AA24" i="149"/>
  <c r="Z23" i="149"/>
  <c r="AB22" i="149"/>
  <c r="AA21" i="149"/>
  <c r="AB19" i="149"/>
  <c r="X19" i="149"/>
  <c r="AB17" i="149"/>
  <c r="AB15" i="149"/>
  <c r="X15" i="149"/>
  <c r="AB13" i="149"/>
  <c r="AB11" i="149"/>
  <c r="X11" i="149"/>
  <c r="AB9" i="149"/>
  <c r="AB7" i="149"/>
  <c r="X7" i="149"/>
  <c r="AS42" i="149"/>
  <c r="Y6" i="149"/>
  <c r="AH45" i="149"/>
  <c r="AH44" i="149"/>
  <c r="AH43" i="149"/>
  <c r="AH40" i="149"/>
  <c r="AH41" i="149"/>
  <c r="AH42" i="149"/>
  <c r="AH39" i="149"/>
  <c r="AH38" i="149"/>
  <c r="AL45" i="149"/>
  <c r="AL44" i="149"/>
  <c r="AL43" i="149"/>
  <c r="AL40" i="149"/>
  <c r="AL41" i="149"/>
  <c r="AL42" i="149"/>
  <c r="AL39" i="149"/>
  <c r="AP45" i="149"/>
  <c r="AP44" i="149"/>
  <c r="AP43" i="149"/>
  <c r="AP40" i="149"/>
  <c r="AP41" i="149"/>
  <c r="AP42" i="149"/>
  <c r="AP39" i="149"/>
  <c r="AP38" i="149"/>
  <c r="AT45" i="149"/>
  <c r="AT44" i="149"/>
  <c r="AT43" i="149"/>
  <c r="AT40" i="149"/>
  <c r="AT41" i="149"/>
  <c r="AT42" i="149"/>
  <c r="AT39" i="149"/>
  <c r="AQ39" i="149"/>
  <c r="AS41" i="149"/>
  <c r="Z6" i="149"/>
  <c r="AI44" i="149"/>
  <c r="AI41" i="149"/>
  <c r="AI42" i="149"/>
  <c r="AI38" i="149"/>
  <c r="AI40" i="149"/>
  <c r="AM44" i="149"/>
  <c r="AM41" i="149"/>
  <c r="AM42" i="149"/>
  <c r="AM38" i="149"/>
  <c r="AM43" i="149"/>
  <c r="AM39" i="149"/>
  <c r="AM45" i="149"/>
  <c r="AM40" i="149"/>
  <c r="AQ44" i="149"/>
  <c r="AQ41" i="149"/>
  <c r="AQ42" i="149"/>
  <c r="AQ38" i="149"/>
  <c r="AQ40" i="149"/>
  <c r="AQ45" i="149"/>
  <c r="AU44" i="149"/>
  <c r="AU41" i="149"/>
  <c r="AU42" i="149"/>
  <c r="AU38" i="149"/>
  <c r="AU45" i="149"/>
  <c r="AU43" i="149"/>
  <c r="AU39" i="149"/>
  <c r="AU40" i="149"/>
  <c r="AL38" i="149"/>
  <c r="W6" i="149"/>
  <c r="AA6" i="149"/>
  <c r="AE44" i="149"/>
  <c r="AE41" i="149"/>
  <c r="AE42" i="149"/>
  <c r="AE45" i="149"/>
  <c r="AE43" i="149"/>
  <c r="AE40" i="149"/>
  <c r="AJ42" i="149"/>
  <c r="AJ38" i="149"/>
  <c r="AJ45" i="149"/>
  <c r="AJ39" i="149"/>
  <c r="AJ41" i="149"/>
  <c r="AJ44" i="149"/>
  <c r="AJ43" i="149"/>
  <c r="AN42" i="149"/>
  <c r="AN38" i="149"/>
  <c r="AN45" i="149"/>
  <c r="AN39" i="149"/>
  <c r="AN43" i="149"/>
  <c r="AN44" i="149"/>
  <c r="AN40" i="149"/>
  <c r="AN41" i="149"/>
  <c r="AR42" i="149"/>
  <c r="AR38" i="149"/>
  <c r="AR45" i="149"/>
  <c r="AR39" i="149"/>
  <c r="AR44" i="149"/>
  <c r="AR41" i="149"/>
  <c r="AR43" i="149"/>
  <c r="AV42" i="149"/>
  <c r="AV38" i="149"/>
  <c r="AV45" i="149"/>
  <c r="AV39" i="149"/>
  <c r="AV43" i="149"/>
  <c r="AV40" i="149"/>
  <c r="AV41" i="149"/>
  <c r="AT38" i="149"/>
  <c r="X6" i="149"/>
  <c r="AB6" i="149"/>
  <c r="AG45" i="149"/>
  <c r="AG39" i="149"/>
  <c r="AG44" i="149"/>
  <c r="AG43" i="149"/>
  <c r="AG40" i="149"/>
  <c r="AG42" i="149"/>
  <c r="AG41" i="149"/>
  <c r="AG38" i="149"/>
  <c r="AK45" i="149"/>
  <c r="AK39" i="149"/>
  <c r="AK44" i="149"/>
  <c r="AK43" i="149"/>
  <c r="AK40" i="149"/>
  <c r="AK38" i="149"/>
  <c r="AO45" i="149"/>
  <c r="AO39" i="149"/>
  <c r="AO44" i="149"/>
  <c r="AO43" i="149"/>
  <c r="AO40" i="149"/>
  <c r="AO42" i="149"/>
  <c r="AO41" i="149"/>
  <c r="AO38" i="149"/>
  <c r="AS45" i="149"/>
  <c r="AS39" i="149"/>
  <c r="AS44" i="149"/>
  <c r="AS43" i="149"/>
  <c r="AS40" i="149"/>
  <c r="AS38" i="149"/>
  <c r="AW6" i="149"/>
  <c r="AI39" i="149"/>
  <c r="AJ40" i="149"/>
  <c r="AK41" i="149"/>
  <c r="AK42" i="149"/>
  <c r="AI43" i="149"/>
  <c r="AI45" i="149"/>
  <c r="AW37" i="149"/>
  <c r="AW9" i="147"/>
  <c r="Y11" i="147"/>
  <c r="AA11" i="147"/>
  <c r="W11" i="147"/>
  <c r="AW11" i="147"/>
  <c r="AA13" i="147"/>
  <c r="W13" i="147"/>
  <c r="Y13" i="147"/>
  <c r="AW13" i="147"/>
  <c r="Y15" i="147"/>
  <c r="AA15" i="147"/>
  <c r="W15" i="147"/>
  <c r="AW15" i="147"/>
  <c r="AA17" i="147"/>
  <c r="W17" i="147"/>
  <c r="Y17" i="147"/>
  <c r="AW17" i="147"/>
  <c r="Y19" i="147"/>
  <c r="AA19" i="147"/>
  <c r="W19" i="147"/>
  <c r="AW19" i="147"/>
  <c r="AA21" i="147"/>
  <c r="W21" i="147"/>
  <c r="Y21" i="147"/>
  <c r="AW21" i="147"/>
  <c r="Y23" i="147"/>
  <c r="AA23" i="147"/>
  <c r="W23" i="147"/>
  <c r="AW23" i="147"/>
  <c r="AA25" i="147"/>
  <c r="W25" i="147"/>
  <c r="Y25" i="147"/>
  <c r="AW25" i="147"/>
  <c r="Y27" i="147"/>
  <c r="AA27" i="147"/>
  <c r="W27" i="147"/>
  <c r="AW27" i="147"/>
  <c r="AA29" i="147"/>
  <c r="W29" i="147"/>
  <c r="Y29" i="147"/>
  <c r="AW29" i="147"/>
  <c r="AB34" i="147"/>
  <c r="X34" i="147"/>
  <c r="AA34" i="147"/>
  <c r="W34" i="147"/>
  <c r="AJ42" i="147"/>
  <c r="AJ43" i="147"/>
  <c r="AJ39" i="147"/>
  <c r="AJ46" i="147"/>
  <c r="AJ40" i="147"/>
  <c r="AJ45" i="147"/>
  <c r="AN42" i="147"/>
  <c r="AN43" i="147"/>
  <c r="AN39" i="147"/>
  <c r="AN46" i="147"/>
  <c r="AN40" i="147"/>
  <c r="AN45" i="147"/>
  <c r="AN44" i="147"/>
  <c r="AN41" i="147"/>
  <c r="AR42" i="147"/>
  <c r="AR43" i="147"/>
  <c r="AR39" i="147"/>
  <c r="AR46" i="147"/>
  <c r="AR40" i="147"/>
  <c r="AR45" i="147"/>
  <c r="AR44" i="147"/>
  <c r="AR41" i="147"/>
  <c r="AV42" i="147"/>
  <c r="AV43" i="147"/>
  <c r="AV39" i="147"/>
  <c r="AV46" i="147"/>
  <c r="AV40" i="147"/>
  <c r="AV44" i="147"/>
  <c r="AV41" i="147"/>
  <c r="Y7" i="147"/>
  <c r="AB8" i="147"/>
  <c r="X8" i="147"/>
  <c r="W9" i="147"/>
  <c r="AB9" i="147"/>
  <c r="AB11" i="147"/>
  <c r="AB13" i="147"/>
  <c r="AB15" i="147"/>
  <c r="AB17" i="147"/>
  <c r="AB19" i="147"/>
  <c r="AB21" i="147"/>
  <c r="AB23" i="147"/>
  <c r="AB25" i="147"/>
  <c r="AB27" i="147"/>
  <c r="AB29" i="147"/>
  <c r="Y35" i="147"/>
  <c r="AB35" i="147"/>
  <c r="X35" i="147"/>
  <c r="AA35" i="147"/>
  <c r="W35" i="147"/>
  <c r="AJ41" i="147"/>
  <c r="AV45" i="147"/>
  <c r="AG43" i="147"/>
  <c r="AG39" i="147"/>
  <c r="AG46" i="147"/>
  <c r="AG40" i="147"/>
  <c r="AG45" i="147"/>
  <c r="AG44" i="147"/>
  <c r="AG41" i="147"/>
  <c r="AG42" i="147"/>
  <c r="Z6" i="147"/>
  <c r="AK43" i="147"/>
  <c r="AK39" i="147"/>
  <c r="AK46" i="147"/>
  <c r="AK40" i="147"/>
  <c r="AK45" i="147"/>
  <c r="AK44" i="147"/>
  <c r="AK41" i="147"/>
  <c r="AK42" i="147"/>
  <c r="AO43" i="147"/>
  <c r="AO39" i="147"/>
  <c r="AO46" i="147"/>
  <c r="AO40" i="147"/>
  <c r="AO45" i="147"/>
  <c r="AO44" i="147"/>
  <c r="AO41" i="147"/>
  <c r="AS43" i="147"/>
  <c r="AS39" i="147"/>
  <c r="AS46" i="147"/>
  <c r="AS40" i="147"/>
  <c r="AS45" i="147"/>
  <c r="AS44" i="147"/>
  <c r="AS41" i="147"/>
  <c r="AS42" i="147"/>
  <c r="AW6" i="147"/>
  <c r="Y8" i="147"/>
  <c r="X9" i="147"/>
  <c r="AW10" i="147"/>
  <c r="AW12" i="147"/>
  <c r="AW14" i="147"/>
  <c r="AW16" i="147"/>
  <c r="AW18" i="147"/>
  <c r="AW20" i="147"/>
  <c r="AW22" i="147"/>
  <c r="AW24" i="147"/>
  <c r="AW26" i="147"/>
  <c r="AW28" i="147"/>
  <c r="AB30" i="147"/>
  <c r="X30" i="147"/>
  <c r="AA30" i="147"/>
  <c r="AA32" i="147"/>
  <c r="AW35" i="147"/>
  <c r="AT39" i="147"/>
  <c r="W6" i="147"/>
  <c r="AB6" i="147"/>
  <c r="AH46" i="147"/>
  <c r="AH40" i="147"/>
  <c r="AH45" i="147"/>
  <c r="AH44" i="147"/>
  <c r="AH41" i="147"/>
  <c r="AH42" i="147"/>
  <c r="AH43" i="147"/>
  <c r="AH39" i="147"/>
  <c r="AL46" i="147"/>
  <c r="AL40" i="147"/>
  <c r="AL45" i="147"/>
  <c r="AL44" i="147"/>
  <c r="AL41" i="147"/>
  <c r="AL42" i="147"/>
  <c r="AL43" i="147"/>
  <c r="AL39" i="147"/>
  <c r="AP46" i="147"/>
  <c r="AP40" i="147"/>
  <c r="AP45" i="147"/>
  <c r="AP44" i="147"/>
  <c r="AP41" i="147"/>
  <c r="AP42" i="147"/>
  <c r="AP43" i="147"/>
  <c r="AP39" i="147"/>
  <c r="AT46" i="147"/>
  <c r="AT40" i="147"/>
  <c r="AT45" i="147"/>
  <c r="AT44" i="147"/>
  <c r="AT41" i="147"/>
  <c r="AT42" i="147"/>
  <c r="AA7" i="147"/>
  <c r="W7" i="147"/>
  <c r="AW7" i="147"/>
  <c r="Z8" i="147"/>
  <c r="Z9" i="147"/>
  <c r="AB10" i="147"/>
  <c r="X10" i="147"/>
  <c r="X11" i="147"/>
  <c r="Z12" i="147"/>
  <c r="AB12" i="147"/>
  <c r="X12" i="147"/>
  <c r="X13" i="147"/>
  <c r="AB14" i="147"/>
  <c r="X14" i="147"/>
  <c r="X15" i="147"/>
  <c r="Z16" i="147"/>
  <c r="AB16" i="147"/>
  <c r="X16" i="147"/>
  <c r="X17" i="147"/>
  <c r="AB18" i="147"/>
  <c r="X18" i="147"/>
  <c r="X19" i="147"/>
  <c r="Z20" i="147"/>
  <c r="AB20" i="147"/>
  <c r="X20" i="147"/>
  <c r="X21" i="147"/>
  <c r="AB22" i="147"/>
  <c r="X22" i="147"/>
  <c r="X23" i="147"/>
  <c r="Z24" i="147"/>
  <c r="AB24" i="147"/>
  <c r="X24" i="147"/>
  <c r="X25" i="147"/>
  <c r="AB26" i="147"/>
  <c r="X26" i="147"/>
  <c r="X27" i="147"/>
  <c r="Z28" i="147"/>
  <c r="AB28" i="147"/>
  <c r="X28" i="147"/>
  <c r="X29" i="147"/>
  <c r="AB31" i="147"/>
  <c r="X31" i="147"/>
  <c r="AA33" i="147"/>
  <c r="W33" i="147"/>
  <c r="Z33" i="147"/>
  <c r="Y33" i="147"/>
  <c r="AW33" i="147"/>
  <c r="AW34" i="147"/>
  <c r="AI45" i="147"/>
  <c r="AI44" i="147"/>
  <c r="AI41" i="147"/>
  <c r="AI42" i="147"/>
  <c r="AI43" i="147"/>
  <c r="AI39" i="147"/>
  <c r="AM45" i="147"/>
  <c r="AM44" i="147"/>
  <c r="AM41" i="147"/>
  <c r="AM42" i="147"/>
  <c r="AM43" i="147"/>
  <c r="AM39" i="147"/>
  <c r="AQ45" i="147"/>
  <c r="AQ44" i="147"/>
  <c r="AQ41" i="147"/>
  <c r="AQ42" i="147"/>
  <c r="AQ43" i="147"/>
  <c r="AQ39" i="147"/>
  <c r="AU45" i="147"/>
  <c r="AU44" i="147"/>
  <c r="AU41" i="147"/>
  <c r="AU42" i="147"/>
  <c r="AU43" i="147"/>
  <c r="AU39" i="147"/>
  <c r="Z10" i="147"/>
  <c r="Z14" i="147"/>
  <c r="Z18" i="147"/>
  <c r="Z22" i="147"/>
  <c r="Z26" i="147"/>
  <c r="Z30" i="147"/>
  <c r="W31" i="147"/>
  <c r="AA31" i="147"/>
  <c r="X32" i="147"/>
  <c r="AB32" i="147"/>
  <c r="Z34" i="147"/>
  <c r="AA36" i="147"/>
  <c r="W36" i="147"/>
  <c r="Z36" i="147"/>
  <c r="Y36" i="147"/>
  <c r="AW36" i="147"/>
  <c r="AW37" i="147"/>
  <c r="AU40" i="147"/>
  <c r="AM46" i="147"/>
  <c r="AW31" i="147"/>
  <c r="AB37" i="147"/>
  <c r="X37" i="147"/>
  <c r="AA37" i="147"/>
  <c r="W37" i="147"/>
  <c r="Z37" i="147"/>
  <c r="AI40" i="147"/>
  <c r="AQ46" i="147"/>
  <c r="AM40" i="147"/>
  <c r="AU46" i="147"/>
  <c r="AI45" i="146"/>
  <c r="AI44" i="146"/>
  <c r="AI41" i="146"/>
  <c r="AI42" i="146"/>
  <c r="AI43" i="146"/>
  <c r="AI39" i="146"/>
  <c r="AI40" i="146"/>
  <c r="AQ45" i="146"/>
  <c r="AQ44" i="146"/>
  <c r="AQ41" i="146"/>
  <c r="AQ42" i="146"/>
  <c r="AQ43" i="146"/>
  <c r="AQ39" i="146"/>
  <c r="AQ46" i="146"/>
  <c r="W6" i="146"/>
  <c r="AA6" i="146"/>
  <c r="AJ42" i="146"/>
  <c r="AJ43" i="146"/>
  <c r="AJ39" i="146"/>
  <c r="AJ46" i="146"/>
  <c r="AJ40" i="146"/>
  <c r="AJ45" i="146"/>
  <c r="AN42" i="146"/>
  <c r="AN43" i="146"/>
  <c r="AN39" i="146"/>
  <c r="AN46" i="146"/>
  <c r="AN40" i="146"/>
  <c r="AN45" i="146"/>
  <c r="AN44" i="146"/>
  <c r="AN41" i="146"/>
  <c r="AR42" i="146"/>
  <c r="AR43" i="146"/>
  <c r="AR39" i="146"/>
  <c r="AR46" i="146"/>
  <c r="AR40" i="146"/>
  <c r="AR45" i="146"/>
  <c r="AR44" i="146"/>
  <c r="AR41" i="146"/>
  <c r="AV42" i="146"/>
  <c r="AV43" i="146"/>
  <c r="AV39" i="146"/>
  <c r="AV46" i="146"/>
  <c r="AV40" i="146"/>
  <c r="AV44" i="146"/>
  <c r="AV41" i="146"/>
  <c r="X7" i="146"/>
  <c r="AB7" i="146"/>
  <c r="AW7" i="146"/>
  <c r="Y8" i="146"/>
  <c r="Z9" i="146"/>
  <c r="X11" i="146"/>
  <c r="Z12" i="146"/>
  <c r="AB12" i="146"/>
  <c r="X12" i="146"/>
  <c r="AB15" i="146"/>
  <c r="X15" i="146"/>
  <c r="AA17" i="146"/>
  <c r="W17" i="146"/>
  <c r="Z17" i="146"/>
  <c r="Y17" i="146"/>
  <c r="AW17" i="146"/>
  <c r="AB23" i="146"/>
  <c r="X23" i="146"/>
  <c r="AA25" i="146"/>
  <c r="W25" i="146"/>
  <c r="Z25" i="146"/>
  <c r="Y25" i="146"/>
  <c r="AW25" i="146"/>
  <c r="AB31" i="146"/>
  <c r="X31" i="146"/>
  <c r="AA33" i="146"/>
  <c r="W33" i="146"/>
  <c r="Z33" i="146"/>
  <c r="Y33" i="146"/>
  <c r="AW33" i="146"/>
  <c r="AW34" i="146"/>
  <c r="AJ41" i="146"/>
  <c r="AV45" i="146"/>
  <c r="Z6" i="146"/>
  <c r="AB30" i="146"/>
  <c r="X30" i="146"/>
  <c r="AA30" i="146"/>
  <c r="W30" i="146"/>
  <c r="AW35" i="146"/>
  <c r="X6" i="146"/>
  <c r="AG43" i="146"/>
  <c r="AG39" i="146"/>
  <c r="AG46" i="146"/>
  <c r="AG40" i="146"/>
  <c r="AG45" i="146"/>
  <c r="AG44" i="146"/>
  <c r="AG41" i="146"/>
  <c r="AG42" i="146"/>
  <c r="AK43" i="146"/>
  <c r="AK39" i="146"/>
  <c r="AK46" i="146"/>
  <c r="AK40" i="146"/>
  <c r="AK45" i="146"/>
  <c r="AK44" i="146"/>
  <c r="AK41" i="146"/>
  <c r="AK42" i="146"/>
  <c r="AO43" i="146"/>
  <c r="AO39" i="146"/>
  <c r="AO46" i="146"/>
  <c r="AO40" i="146"/>
  <c r="AO45" i="146"/>
  <c r="AO44" i="146"/>
  <c r="AO41" i="146"/>
  <c r="AS43" i="146"/>
  <c r="AS39" i="146"/>
  <c r="AS46" i="146"/>
  <c r="AS40" i="146"/>
  <c r="AS45" i="146"/>
  <c r="AS44" i="146"/>
  <c r="AS41" i="146"/>
  <c r="AS42" i="146"/>
  <c r="AW6" i="146"/>
  <c r="Y7" i="146"/>
  <c r="Z8" i="146"/>
  <c r="W9" i="146"/>
  <c r="AA9" i="146"/>
  <c r="X10" i="146"/>
  <c r="Z11" i="146"/>
  <c r="Y11" i="146"/>
  <c r="AA11" i="146"/>
  <c r="W11" i="146"/>
  <c r="AW11" i="146"/>
  <c r="AW16" i="146"/>
  <c r="X17" i="146"/>
  <c r="AB18" i="146"/>
  <c r="X18" i="146"/>
  <c r="AA18" i="146"/>
  <c r="W18" i="146"/>
  <c r="Z18" i="146"/>
  <c r="AA20" i="146"/>
  <c r="AW24" i="146"/>
  <c r="X25" i="146"/>
  <c r="AB26" i="146"/>
  <c r="X26" i="146"/>
  <c r="AA26" i="146"/>
  <c r="W26" i="146"/>
  <c r="AB34" i="146"/>
  <c r="X34" i="146"/>
  <c r="AA34" i="146"/>
  <c r="W34" i="146"/>
  <c r="AT39" i="146"/>
  <c r="AM45" i="146"/>
  <c r="AM44" i="146"/>
  <c r="AM41" i="146"/>
  <c r="AM42" i="146"/>
  <c r="AM43" i="146"/>
  <c r="AM39" i="146"/>
  <c r="AM40" i="146"/>
  <c r="AM46" i="146"/>
  <c r="AU45" i="146"/>
  <c r="AU44" i="146"/>
  <c r="AU41" i="146"/>
  <c r="AU42" i="146"/>
  <c r="AU43" i="146"/>
  <c r="AU39" i="146"/>
  <c r="AU46" i="146"/>
  <c r="AU40" i="146"/>
  <c r="AA7" i="146"/>
  <c r="AW8" i="146"/>
  <c r="AB14" i="146"/>
  <c r="X14" i="146"/>
  <c r="AA14" i="146"/>
  <c r="W14" i="146"/>
  <c r="Z14" i="146"/>
  <c r="AB22" i="146"/>
  <c r="X22" i="146"/>
  <c r="AA22" i="146"/>
  <c r="W22" i="146"/>
  <c r="Y35" i="146"/>
  <c r="AB35" i="146"/>
  <c r="X35" i="146"/>
  <c r="AA35" i="146"/>
  <c r="W35" i="146"/>
  <c r="Y6" i="146"/>
  <c r="AH46" i="146"/>
  <c r="AH40" i="146"/>
  <c r="AH45" i="146"/>
  <c r="AH44" i="146"/>
  <c r="AH41" i="146"/>
  <c r="AH42" i="146"/>
  <c r="AH43" i="146"/>
  <c r="AH39" i="146"/>
  <c r="AL46" i="146"/>
  <c r="AL40" i="146"/>
  <c r="AL45" i="146"/>
  <c r="AL44" i="146"/>
  <c r="AL41" i="146"/>
  <c r="AL42" i="146"/>
  <c r="AL43" i="146"/>
  <c r="AL39" i="146"/>
  <c r="AP46" i="146"/>
  <c r="AP40" i="146"/>
  <c r="AP45" i="146"/>
  <c r="AP44" i="146"/>
  <c r="AP41" i="146"/>
  <c r="AP42" i="146"/>
  <c r="AP43" i="146"/>
  <c r="AP39" i="146"/>
  <c r="AT46" i="146"/>
  <c r="AT40" i="146"/>
  <c r="AT45" i="146"/>
  <c r="AT44" i="146"/>
  <c r="AT41" i="146"/>
  <c r="AT42" i="146"/>
  <c r="W8" i="146"/>
  <c r="X9" i="146"/>
  <c r="Y10" i="146"/>
  <c r="W12" i="146"/>
  <c r="AA13" i="146"/>
  <c r="W13" i="146"/>
  <c r="Z13" i="146"/>
  <c r="Y13" i="146"/>
  <c r="AW13" i="146"/>
  <c r="AW14" i="146"/>
  <c r="Y15" i="146"/>
  <c r="W16" i="146"/>
  <c r="Z16" i="146"/>
  <c r="AB17" i="146"/>
  <c r="AB19" i="146"/>
  <c r="X19" i="146"/>
  <c r="AA21" i="146"/>
  <c r="W21" i="146"/>
  <c r="Z21" i="146"/>
  <c r="Y21" i="146"/>
  <c r="AW21" i="146"/>
  <c r="AW22" i="146"/>
  <c r="Y23" i="146"/>
  <c r="W24" i="146"/>
  <c r="Z24" i="146"/>
  <c r="AB25" i="146"/>
  <c r="AB27" i="146"/>
  <c r="X27" i="146"/>
  <c r="AA29" i="146"/>
  <c r="W29" i="146"/>
  <c r="Z29" i="146"/>
  <c r="Y29" i="146"/>
  <c r="AW29" i="146"/>
  <c r="AW30" i="146"/>
  <c r="Y31" i="146"/>
  <c r="W32" i="146"/>
  <c r="Z32" i="146"/>
  <c r="AB33" i="146"/>
  <c r="AQ40" i="146"/>
  <c r="AI46" i="146"/>
  <c r="W15" i="146"/>
  <c r="AA15" i="146"/>
  <c r="X16" i="146"/>
  <c r="AB16" i="146"/>
  <c r="W19" i="146"/>
  <c r="AA19" i="146"/>
  <c r="X20" i="146"/>
  <c r="AB20" i="146"/>
  <c r="Z22" i="146"/>
  <c r="W23" i="146"/>
  <c r="AA23" i="146"/>
  <c r="X24" i="146"/>
  <c r="AB24" i="146"/>
  <c r="Z26" i="146"/>
  <c r="W27" i="146"/>
  <c r="AA27" i="146"/>
  <c r="X28" i="146"/>
  <c r="AB28" i="146"/>
  <c r="Z30" i="146"/>
  <c r="W31" i="146"/>
  <c r="AA31" i="146"/>
  <c r="X32" i="146"/>
  <c r="AB32" i="146"/>
  <c r="Z34" i="146"/>
  <c r="AA36" i="146"/>
  <c r="W36" i="146"/>
  <c r="Z36" i="146"/>
  <c r="AW36" i="146"/>
  <c r="AW37" i="146"/>
  <c r="AW15" i="146"/>
  <c r="AW19" i="146"/>
  <c r="AW23" i="146"/>
  <c r="AW27" i="146"/>
  <c r="AW31" i="146"/>
  <c r="AB37" i="146"/>
  <c r="X37" i="146"/>
  <c r="AA37" i="146"/>
  <c r="W37" i="146"/>
  <c r="Z37" i="146"/>
  <c r="AW6" i="145"/>
  <c r="AE6" i="145" s="1"/>
  <c r="AA6" i="145"/>
  <c r="X6" i="145"/>
  <c r="AA7" i="145"/>
  <c r="AO42" i="145"/>
  <c r="AB9" i="145"/>
  <c r="AB10" i="145"/>
  <c r="Z17" i="145"/>
  <c r="X23" i="145"/>
  <c r="Z25" i="145"/>
  <c r="AW30" i="145"/>
  <c r="X31" i="145"/>
  <c r="Z33" i="145"/>
  <c r="AJ41" i="145"/>
  <c r="AV45" i="145"/>
  <c r="AW8" i="145"/>
  <c r="Z9" i="145"/>
  <c r="Y9" i="145"/>
  <c r="Z10" i="145"/>
  <c r="Z15" i="145"/>
  <c r="AW16" i="145"/>
  <c r="AB19" i="145"/>
  <c r="Y21" i="145"/>
  <c r="W22" i="145"/>
  <c r="Z22" i="145"/>
  <c r="AB27" i="145"/>
  <c r="Y29" i="145"/>
  <c r="Z30" i="145"/>
  <c r="W6" i="145"/>
  <c r="X7" i="145"/>
  <c r="AB8" i="145"/>
  <c r="AA11" i="145"/>
  <c r="Z13" i="145"/>
  <c r="AA14" i="145"/>
  <c r="Y18" i="145"/>
  <c r="Y26" i="145"/>
  <c r="AA30" i="145"/>
  <c r="Y34" i="145"/>
  <c r="AN42" i="145"/>
  <c r="AN43" i="145"/>
  <c r="AN39" i="145"/>
  <c r="AN46" i="145"/>
  <c r="AN40" i="145"/>
  <c r="AN45" i="145"/>
  <c r="AN44" i="145"/>
  <c r="AN41" i="145"/>
  <c r="AR42" i="145"/>
  <c r="AR43" i="145"/>
  <c r="AR39" i="145"/>
  <c r="AR46" i="145"/>
  <c r="AR40" i="145"/>
  <c r="AR45" i="145"/>
  <c r="AR44" i="145"/>
  <c r="AR41" i="145"/>
  <c r="AB20" i="145"/>
  <c r="X20" i="145"/>
  <c r="AA20" i="145"/>
  <c r="W20" i="145"/>
  <c r="Z20" i="145"/>
  <c r="AG43" i="145"/>
  <c r="AG39" i="145"/>
  <c r="AG46" i="145"/>
  <c r="AG40" i="145"/>
  <c r="AG45" i="145"/>
  <c r="AG44" i="145"/>
  <c r="AG41" i="145"/>
  <c r="AG42" i="145"/>
  <c r="AK43" i="145"/>
  <c r="AK39" i="145"/>
  <c r="AK46" i="145"/>
  <c r="AK40" i="145"/>
  <c r="AK45" i="145"/>
  <c r="AK44" i="145"/>
  <c r="AK41" i="145"/>
  <c r="AK42" i="145"/>
  <c r="AO43" i="145"/>
  <c r="AO39" i="145"/>
  <c r="AO46" i="145"/>
  <c r="AO40" i="145"/>
  <c r="AO45" i="145"/>
  <c r="AO44" i="145"/>
  <c r="AO41" i="145"/>
  <c r="AS43" i="145"/>
  <c r="AS39" i="145"/>
  <c r="AS46" i="145"/>
  <c r="AS40" i="145"/>
  <c r="AS45" i="145"/>
  <c r="AS44" i="145"/>
  <c r="AS41" i="145"/>
  <c r="AS42" i="145"/>
  <c r="Y7" i="145"/>
  <c r="Z8" i="145"/>
  <c r="W9" i="145"/>
  <c r="AA9" i="145"/>
  <c r="X10" i="145"/>
  <c r="AW10" i="145"/>
  <c r="Y11" i="145"/>
  <c r="AW11" i="145"/>
  <c r="Y13" i="145"/>
  <c r="AA13" i="145"/>
  <c r="W13" i="145"/>
  <c r="AW13" i="145"/>
  <c r="AA15" i="145"/>
  <c r="W15" i="145"/>
  <c r="Y15" i="145"/>
  <c r="AW15" i="145"/>
  <c r="Y17" i="145"/>
  <c r="W18" i="145"/>
  <c r="Z18" i="145"/>
  <c r="AB21" i="145"/>
  <c r="X21" i="145"/>
  <c r="AA23" i="145"/>
  <c r="W23" i="145"/>
  <c r="Z23" i="145"/>
  <c r="Y23" i="145"/>
  <c r="AW23" i="145"/>
  <c r="AW24" i="145"/>
  <c r="Y25" i="145"/>
  <c r="W26" i="145"/>
  <c r="Z26" i="145"/>
  <c r="AB29" i="145"/>
  <c r="X29" i="145"/>
  <c r="AA31" i="145"/>
  <c r="W31" i="145"/>
  <c r="Z31" i="145"/>
  <c r="Y31" i="145"/>
  <c r="AW31" i="145"/>
  <c r="AW32" i="145"/>
  <c r="Y33" i="145"/>
  <c r="W34" i="145"/>
  <c r="Z34" i="145"/>
  <c r="W35" i="145"/>
  <c r="AA35" i="145"/>
  <c r="Z35" i="145"/>
  <c r="AJ42" i="145"/>
  <c r="AJ43" i="145"/>
  <c r="AJ39" i="145"/>
  <c r="AJ46" i="145"/>
  <c r="AJ40" i="145"/>
  <c r="AJ45" i="145"/>
  <c r="AV42" i="145"/>
  <c r="AV43" i="145"/>
  <c r="AV39" i="145"/>
  <c r="AV46" i="145"/>
  <c r="AV40" i="145"/>
  <c r="AV44" i="145"/>
  <c r="AV41" i="145"/>
  <c r="AW7" i="145"/>
  <c r="AB12" i="145"/>
  <c r="X12" i="145"/>
  <c r="Z12" i="145"/>
  <c r="Z14" i="145"/>
  <c r="AB14" i="145"/>
  <c r="X14" i="145"/>
  <c r="AB28" i="145"/>
  <c r="X28" i="145"/>
  <c r="AA28" i="145"/>
  <c r="W28" i="145"/>
  <c r="Z28" i="145"/>
  <c r="AJ44" i="145"/>
  <c r="AB6" i="145"/>
  <c r="Y6" i="145"/>
  <c r="AH46" i="145"/>
  <c r="AH40" i="145"/>
  <c r="AH45" i="145"/>
  <c r="AH44" i="145"/>
  <c r="AH41" i="145"/>
  <c r="AH42" i="145"/>
  <c r="AH43" i="145"/>
  <c r="AH39" i="145"/>
  <c r="AL46" i="145"/>
  <c r="AL40" i="145"/>
  <c r="AL45" i="145"/>
  <c r="AL44" i="145"/>
  <c r="AL41" i="145"/>
  <c r="AL42" i="145"/>
  <c r="AL43" i="145"/>
  <c r="AL39" i="145"/>
  <c r="AP46" i="145"/>
  <c r="AP40" i="145"/>
  <c r="AP45" i="145"/>
  <c r="AP44" i="145"/>
  <c r="AP41" i="145"/>
  <c r="AP42" i="145"/>
  <c r="AP43" i="145"/>
  <c r="AP39" i="145"/>
  <c r="AT46" i="145"/>
  <c r="AT40" i="145"/>
  <c r="AT45" i="145"/>
  <c r="AT44" i="145"/>
  <c r="AT41" i="145"/>
  <c r="AT42" i="145"/>
  <c r="Z7" i="145"/>
  <c r="W8" i="145"/>
  <c r="AA8" i="145"/>
  <c r="X9" i="145"/>
  <c r="Y10" i="145"/>
  <c r="W11" i="145"/>
  <c r="AB11" i="145"/>
  <c r="W12" i="145"/>
  <c r="AB13" i="145"/>
  <c r="W14" i="145"/>
  <c r="AB15" i="145"/>
  <c r="AB16" i="145"/>
  <c r="X16" i="145"/>
  <c r="AA16" i="145"/>
  <c r="W16" i="145"/>
  <c r="Z16" i="145"/>
  <c r="AA18" i="145"/>
  <c r="AW22" i="145"/>
  <c r="AB24" i="145"/>
  <c r="X24" i="145"/>
  <c r="AA24" i="145"/>
  <c r="W24" i="145"/>
  <c r="Z24" i="145"/>
  <c r="AA26" i="145"/>
  <c r="AB32" i="145"/>
  <c r="X32" i="145"/>
  <c r="AA32" i="145"/>
  <c r="W32" i="145"/>
  <c r="Z32" i="145"/>
  <c r="AA34" i="145"/>
  <c r="AT39" i="145"/>
  <c r="AT43" i="145"/>
  <c r="AB7" i="145"/>
  <c r="Y8" i="145"/>
  <c r="Z6" i="145"/>
  <c r="AI45" i="145"/>
  <c r="AI44" i="145"/>
  <c r="AI41" i="145"/>
  <c r="AI42" i="145"/>
  <c r="AI43" i="145"/>
  <c r="AI39" i="145"/>
  <c r="AI40" i="145"/>
  <c r="AM45" i="145"/>
  <c r="AM44" i="145"/>
  <c r="AM41" i="145"/>
  <c r="AM42" i="145"/>
  <c r="AM43" i="145"/>
  <c r="AM39" i="145"/>
  <c r="AM40" i="145"/>
  <c r="AM46" i="145"/>
  <c r="AQ45" i="145"/>
  <c r="AQ44" i="145"/>
  <c r="AQ41" i="145"/>
  <c r="AQ42" i="145"/>
  <c r="AQ43" i="145"/>
  <c r="AQ39" i="145"/>
  <c r="AQ46" i="145"/>
  <c r="AU45" i="145"/>
  <c r="AU44" i="145"/>
  <c r="AU41" i="145"/>
  <c r="AU42" i="145"/>
  <c r="AU43" i="145"/>
  <c r="AU39" i="145"/>
  <c r="AU46" i="145"/>
  <c r="AU40" i="145"/>
  <c r="W7" i="145"/>
  <c r="X8" i="145"/>
  <c r="Y12" i="145"/>
  <c r="AW12" i="145"/>
  <c r="Y14" i="145"/>
  <c r="AW14" i="145"/>
  <c r="AB17" i="145"/>
  <c r="X17" i="145"/>
  <c r="AA19" i="145"/>
  <c r="W19" i="145"/>
  <c r="Z19" i="145"/>
  <c r="Y19" i="145"/>
  <c r="AW19" i="145"/>
  <c r="AW20" i="145"/>
  <c r="AB25" i="145"/>
  <c r="X25" i="145"/>
  <c r="AA27" i="145"/>
  <c r="W27" i="145"/>
  <c r="Z27" i="145"/>
  <c r="Y27" i="145"/>
  <c r="AW27" i="145"/>
  <c r="AW28" i="145"/>
  <c r="AB33" i="145"/>
  <c r="X33" i="145"/>
  <c r="AQ40" i="145"/>
  <c r="AI46" i="145"/>
  <c r="W17" i="145"/>
  <c r="AA17" i="145"/>
  <c r="X18" i="145"/>
  <c r="AB18" i="145"/>
  <c r="W21" i="145"/>
  <c r="AA21" i="145"/>
  <c r="X22" i="145"/>
  <c r="AB22" i="145"/>
  <c r="W25" i="145"/>
  <c r="AA25" i="145"/>
  <c r="X26" i="145"/>
  <c r="AB26" i="145"/>
  <c r="W29" i="145"/>
  <c r="AA29" i="145"/>
  <c r="X30" i="145"/>
  <c r="AB30" i="145"/>
  <c r="W33" i="145"/>
  <c r="AA33" i="145"/>
  <c r="X34" i="145"/>
  <c r="AB34" i="145"/>
  <c r="Y35" i="145"/>
  <c r="AW35" i="145"/>
  <c r="AA36" i="145"/>
  <c r="W36" i="145"/>
  <c r="Z36" i="145"/>
  <c r="Y36" i="145"/>
  <c r="AW36" i="145"/>
  <c r="AW37" i="145"/>
  <c r="AW17" i="145"/>
  <c r="AW21" i="145"/>
  <c r="AW25" i="145"/>
  <c r="AW29" i="145"/>
  <c r="AW33" i="145"/>
  <c r="AB37" i="145"/>
  <c r="X37" i="145"/>
  <c r="AA37" i="145"/>
  <c r="W37" i="145"/>
  <c r="Z37" i="145"/>
  <c r="AB35" i="145"/>
  <c r="AC38" i="155" l="1"/>
  <c r="E10" i="37"/>
  <c r="I10" i="37" s="1"/>
  <c r="R10" i="37"/>
  <c r="R9" i="37"/>
  <c r="R8" i="37"/>
  <c r="R7" i="37"/>
  <c r="I7" i="37"/>
  <c r="AC20" i="149"/>
  <c r="V20" i="149" s="1"/>
  <c r="AD34" i="150"/>
  <c r="AC36" i="150"/>
  <c r="V36" i="150" s="1"/>
  <c r="AC27" i="145"/>
  <c r="V27" i="145" s="1"/>
  <c r="AC27" i="149"/>
  <c r="V27" i="149" s="1"/>
  <c r="AD13" i="148"/>
  <c r="AD31" i="145"/>
  <c r="AD29" i="146"/>
  <c r="AI49" i="147"/>
  <c r="AD13" i="150"/>
  <c r="AI48" i="150"/>
  <c r="AC21" i="148"/>
  <c r="V21" i="148" s="1"/>
  <c r="AD9" i="148"/>
  <c r="AI48" i="148"/>
  <c r="AD22" i="151"/>
  <c r="AC36" i="146"/>
  <c r="V36" i="146" s="1"/>
  <c r="AD33" i="146"/>
  <c r="AC10" i="149"/>
  <c r="V10" i="149" s="1"/>
  <c r="AC14" i="149"/>
  <c r="V14" i="149" s="1"/>
  <c r="AC8" i="149"/>
  <c r="V8" i="149" s="1"/>
  <c r="AC12" i="149"/>
  <c r="V12" i="149" s="1"/>
  <c r="AC25" i="149"/>
  <c r="V25" i="149" s="1"/>
  <c r="AC18" i="149"/>
  <c r="V18" i="149" s="1"/>
  <c r="AD26" i="151"/>
  <c r="AC14" i="151"/>
  <c r="V14" i="151" s="1"/>
  <c r="AD10" i="151"/>
  <c r="AC21" i="146"/>
  <c r="V21" i="146" s="1"/>
  <c r="AI49" i="146"/>
  <c r="AD17" i="148"/>
  <c r="AD16" i="148"/>
  <c r="AC22" i="150"/>
  <c r="V22" i="150" s="1"/>
  <c r="AD17" i="150"/>
  <c r="AC17" i="150"/>
  <c r="V17" i="150" s="1"/>
  <c r="Y45" i="150"/>
  <c r="Y43" i="150"/>
  <c r="AD33" i="148"/>
  <c r="AD29" i="148"/>
  <c r="AD28" i="148"/>
  <c r="AD25" i="148"/>
  <c r="AD24" i="148"/>
  <c r="AD21" i="148"/>
  <c r="AD20" i="148"/>
  <c r="AC20" i="148"/>
  <c r="V20" i="148" s="1"/>
  <c r="AC17" i="148"/>
  <c r="V17" i="148" s="1"/>
  <c r="AC12" i="148"/>
  <c r="V12" i="148" s="1"/>
  <c r="AD12" i="148"/>
  <c r="AC9" i="148"/>
  <c r="V9" i="148" s="1"/>
  <c r="AD18" i="151"/>
  <c r="AC12" i="151"/>
  <c r="V12" i="151" s="1"/>
  <c r="AC10" i="151"/>
  <c r="V10" i="151" s="1"/>
  <c r="X43" i="151"/>
  <c r="AC23" i="149"/>
  <c r="V23" i="149" s="1"/>
  <c r="AC16" i="149"/>
  <c r="V16" i="149" s="1"/>
  <c r="AC13" i="149"/>
  <c r="V13" i="149" s="1"/>
  <c r="AD36" i="147"/>
  <c r="AA41" i="147"/>
  <c r="AD21" i="146"/>
  <c r="AB45" i="146"/>
  <c r="AD13" i="146"/>
  <c r="AC13" i="146"/>
  <c r="V13" i="146" s="1"/>
  <c r="AB44" i="146"/>
  <c r="AD8" i="146"/>
  <c r="AD36" i="145"/>
  <c r="AD23" i="145"/>
  <c r="AC19" i="145"/>
  <c r="V19" i="145" s="1"/>
  <c r="AD15" i="145"/>
  <c r="AC37" i="151"/>
  <c r="V37" i="151" s="1"/>
  <c r="AD30" i="151"/>
  <c r="AC34" i="151"/>
  <c r="V34" i="151" s="1"/>
  <c r="AI48" i="151"/>
  <c r="AC28" i="150"/>
  <c r="V28" i="150" s="1"/>
  <c r="AC34" i="150"/>
  <c r="V34" i="150" s="1"/>
  <c r="AD30" i="150"/>
  <c r="AC29" i="150"/>
  <c r="V29" i="150" s="1"/>
  <c r="AC33" i="149"/>
  <c r="V33" i="149" s="1"/>
  <c r="AC29" i="149"/>
  <c r="V29" i="149" s="1"/>
  <c r="AC32" i="149"/>
  <c r="V32" i="149" s="1"/>
  <c r="AC30" i="149"/>
  <c r="V30" i="149" s="1"/>
  <c r="AD36" i="148"/>
  <c r="X39" i="155"/>
  <c r="AD39" i="155" s="1"/>
  <c r="X39" i="153"/>
  <c r="AD39" i="153" s="1"/>
  <c r="X39" i="152"/>
  <c r="AD39" i="152" s="1"/>
  <c r="Z41" i="148"/>
  <c r="AD32" i="148"/>
  <c r="AC38" i="154"/>
  <c r="AC38" i="153"/>
  <c r="AD38" i="153"/>
  <c r="S8" i="37" s="1"/>
  <c r="AC36" i="147"/>
  <c r="V36" i="147" s="1"/>
  <c r="AD7" i="147"/>
  <c r="AD33" i="147"/>
  <c r="AD6" i="147"/>
  <c r="AD38" i="154"/>
  <c r="S9" i="37" s="1"/>
  <c r="X39" i="154"/>
  <c r="AD39" i="154" s="1"/>
  <c r="AD38" i="155"/>
  <c r="S10" i="37" s="1"/>
  <c r="AC38" i="152"/>
  <c r="AD38" i="152"/>
  <c r="S7" i="37" s="1"/>
  <c r="AC7" i="148"/>
  <c r="V7" i="148" s="1"/>
  <c r="AD7" i="148"/>
  <c r="AD37" i="148"/>
  <c r="AC37" i="148"/>
  <c r="V37" i="148" s="1"/>
  <c r="Z40" i="148"/>
  <c r="AC24" i="148"/>
  <c r="V24" i="148" s="1"/>
  <c r="AC30" i="148"/>
  <c r="V30" i="148" s="1"/>
  <c r="AD30" i="148"/>
  <c r="AC14" i="148"/>
  <c r="V14" i="148" s="1"/>
  <c r="AD14" i="148"/>
  <c r="AC10" i="148"/>
  <c r="V10" i="148" s="1"/>
  <c r="AD10" i="148"/>
  <c r="AC31" i="148"/>
  <c r="V31" i="148" s="1"/>
  <c r="AD31" i="148"/>
  <c r="AC27" i="148"/>
  <c r="V27" i="148" s="1"/>
  <c r="AD27" i="148"/>
  <c r="AC23" i="148"/>
  <c r="V23" i="148" s="1"/>
  <c r="AD23" i="148"/>
  <c r="AC19" i="148"/>
  <c r="V19" i="148" s="1"/>
  <c r="AD19" i="148"/>
  <c r="AC15" i="148"/>
  <c r="V15" i="148" s="1"/>
  <c r="AD15" i="148"/>
  <c r="AC11" i="148"/>
  <c r="V11" i="148" s="1"/>
  <c r="AD11" i="148"/>
  <c r="X43" i="148"/>
  <c r="X38" i="148"/>
  <c r="D19" i="37" s="1"/>
  <c r="AD6" i="148"/>
  <c r="AC6" i="148"/>
  <c r="V6" i="148" s="1"/>
  <c r="W38" i="148"/>
  <c r="C19" i="37" s="1"/>
  <c r="W43" i="148"/>
  <c r="AA42" i="148"/>
  <c r="AA38" i="148"/>
  <c r="G19" i="37" s="1"/>
  <c r="AA45" i="148"/>
  <c r="AA40" i="148"/>
  <c r="AA44" i="148"/>
  <c r="AA43" i="148"/>
  <c r="AA41" i="148"/>
  <c r="Z38" i="148"/>
  <c r="F19" i="37" s="1"/>
  <c r="Z44" i="148"/>
  <c r="AC34" i="148"/>
  <c r="V34" i="148" s="1"/>
  <c r="AD34" i="148"/>
  <c r="AC18" i="148"/>
  <c r="V18" i="148" s="1"/>
  <c r="AD18" i="148"/>
  <c r="Z43" i="148"/>
  <c r="F38" i="148" a="1"/>
  <c r="AC26" i="148"/>
  <c r="V26" i="148" s="1"/>
  <c r="AD26" i="148"/>
  <c r="Y45" i="148"/>
  <c r="Y40" i="148"/>
  <c r="Y44" i="148"/>
  <c r="Y43" i="148"/>
  <c r="Y41" i="148"/>
  <c r="Y42" i="148"/>
  <c r="AC36" i="148"/>
  <c r="V36" i="148" s="1"/>
  <c r="AB45" i="148"/>
  <c r="AB40" i="148"/>
  <c r="AB44" i="148"/>
  <c r="AB43" i="148"/>
  <c r="AB41" i="148"/>
  <c r="AB42" i="148"/>
  <c r="AB38" i="148"/>
  <c r="H19" i="37" s="1"/>
  <c r="Z45" i="148"/>
  <c r="Z42" i="148"/>
  <c r="AC29" i="148"/>
  <c r="V29" i="148" s="1"/>
  <c r="AC13" i="148"/>
  <c r="V13" i="148" s="1"/>
  <c r="AC33" i="148"/>
  <c r="V33" i="148" s="1"/>
  <c r="AC25" i="148"/>
  <c r="V25" i="148" s="1"/>
  <c r="AC28" i="148"/>
  <c r="V28" i="148" s="1"/>
  <c r="AC32" i="148"/>
  <c r="V32" i="148" s="1"/>
  <c r="AC16" i="148"/>
  <c r="V16" i="148" s="1"/>
  <c r="AW45" i="148"/>
  <c r="AW44" i="148"/>
  <c r="AW43" i="148"/>
  <c r="AD35" i="148"/>
  <c r="AC35" i="148"/>
  <c r="V35" i="148" s="1"/>
  <c r="AC22" i="148"/>
  <c r="V22" i="148" s="1"/>
  <c r="AD22" i="148"/>
  <c r="AD8" i="148"/>
  <c r="AC8" i="148"/>
  <c r="V8" i="148" s="1"/>
  <c r="AD19" i="151"/>
  <c r="AC19" i="151"/>
  <c r="V19" i="151" s="1"/>
  <c r="AD31" i="151"/>
  <c r="AC31" i="151"/>
  <c r="V31" i="151" s="1"/>
  <c r="AD11" i="151"/>
  <c r="AC11" i="151"/>
  <c r="V11" i="151" s="1"/>
  <c r="AD15" i="151"/>
  <c r="AC15" i="151"/>
  <c r="V15" i="151" s="1"/>
  <c r="AD29" i="151"/>
  <c r="AC29" i="151"/>
  <c r="V29" i="151" s="1"/>
  <c r="AD12" i="151"/>
  <c r="AC7" i="151"/>
  <c r="V7" i="151" s="1"/>
  <c r="AD7" i="151"/>
  <c r="AA42" i="151"/>
  <c r="AA38" i="151"/>
  <c r="G22" i="37" s="1"/>
  <c r="AA45" i="151"/>
  <c r="AA40" i="151"/>
  <c r="AA44" i="151"/>
  <c r="AA43" i="151"/>
  <c r="AA41" i="151"/>
  <c r="AC30" i="151"/>
  <c r="V30" i="151" s="1"/>
  <c r="AC32" i="151"/>
  <c r="V32" i="151" s="1"/>
  <c r="AD32" i="151"/>
  <c r="AD9" i="151"/>
  <c r="AC9" i="151"/>
  <c r="V9" i="151" s="1"/>
  <c r="AC22" i="151"/>
  <c r="V22" i="151" s="1"/>
  <c r="F38" i="151" a="1"/>
  <c r="AC35" i="151"/>
  <c r="V35" i="151" s="1"/>
  <c r="AD35" i="151"/>
  <c r="AD27" i="151"/>
  <c r="AC27" i="151"/>
  <c r="V27" i="151" s="1"/>
  <c r="AC24" i="151"/>
  <c r="V24" i="151" s="1"/>
  <c r="AD24" i="151"/>
  <c r="Y45" i="151"/>
  <c r="Y40" i="151"/>
  <c r="Y44" i="151"/>
  <c r="Y43" i="151"/>
  <c r="Y41" i="151"/>
  <c r="Y42" i="151"/>
  <c r="AD25" i="151"/>
  <c r="AC25" i="151"/>
  <c r="V25" i="151" s="1"/>
  <c r="AD36" i="151"/>
  <c r="AC36" i="151"/>
  <c r="V36" i="151" s="1"/>
  <c r="AC28" i="151"/>
  <c r="V28" i="151" s="1"/>
  <c r="AD28" i="151"/>
  <c r="AC20" i="151"/>
  <c r="V20" i="151" s="1"/>
  <c r="AD20" i="151"/>
  <c r="AD14" i="151"/>
  <c r="W38" i="151"/>
  <c r="C22" i="37" s="1"/>
  <c r="W43" i="151"/>
  <c r="AW45" i="151"/>
  <c r="AW44" i="151"/>
  <c r="AW43" i="151"/>
  <c r="AC26" i="151"/>
  <c r="V26" i="151" s="1"/>
  <c r="AC18" i="151"/>
  <c r="V18" i="151" s="1"/>
  <c r="AC8" i="151"/>
  <c r="V8" i="151" s="1"/>
  <c r="AD8" i="151"/>
  <c r="AB45" i="151"/>
  <c r="AB40" i="151"/>
  <c r="AB44" i="151"/>
  <c r="AB43" i="151"/>
  <c r="AB41" i="151"/>
  <c r="AB42" i="151"/>
  <c r="AB38" i="151"/>
  <c r="H22" i="37" s="1"/>
  <c r="AD13" i="151"/>
  <c r="AC13" i="151"/>
  <c r="V13" i="151" s="1"/>
  <c r="AD33" i="151"/>
  <c r="AC33" i="151"/>
  <c r="V33" i="151" s="1"/>
  <c r="Z44" i="151"/>
  <c r="Z43" i="151"/>
  <c r="Z41" i="151"/>
  <c r="Z42" i="151"/>
  <c r="Z38" i="151"/>
  <c r="F22" i="37" s="1"/>
  <c r="Z40" i="151"/>
  <c r="Z45" i="151"/>
  <c r="AD23" i="151"/>
  <c r="AC23" i="151"/>
  <c r="V23" i="151" s="1"/>
  <c r="AD21" i="151"/>
  <c r="AC21" i="151"/>
  <c r="V21" i="151" s="1"/>
  <c r="AD17" i="151"/>
  <c r="AC17" i="151"/>
  <c r="V17" i="151" s="1"/>
  <c r="X38" i="151"/>
  <c r="D22" i="37" s="1"/>
  <c r="AC16" i="151"/>
  <c r="V16" i="151" s="1"/>
  <c r="AD16" i="151"/>
  <c r="AC6" i="151"/>
  <c r="V6" i="151" s="1"/>
  <c r="AD6" i="151"/>
  <c r="AD37" i="150"/>
  <c r="AC37" i="150"/>
  <c r="V37" i="150" s="1"/>
  <c r="Y44" i="150"/>
  <c r="AC7" i="150"/>
  <c r="V7" i="150" s="1"/>
  <c r="AD7" i="150"/>
  <c r="AC11" i="150"/>
  <c r="V11" i="150" s="1"/>
  <c r="AD11" i="150"/>
  <c r="AC19" i="150"/>
  <c r="V19" i="150" s="1"/>
  <c r="AD19" i="150"/>
  <c r="AD31" i="150"/>
  <c r="AC31" i="150"/>
  <c r="V31" i="150" s="1"/>
  <c r="AC32" i="150"/>
  <c r="V32" i="150" s="1"/>
  <c r="AD32" i="150"/>
  <c r="AC13" i="150"/>
  <c r="V13" i="150" s="1"/>
  <c r="Z44" i="150"/>
  <c r="Z43" i="150"/>
  <c r="Z41" i="150"/>
  <c r="Z42" i="150"/>
  <c r="Z38" i="150"/>
  <c r="F21" i="37" s="1"/>
  <c r="Z40" i="150"/>
  <c r="Z45" i="150"/>
  <c r="AB45" i="150"/>
  <c r="AB40" i="150"/>
  <c r="AB42" i="150"/>
  <c r="AB41" i="150"/>
  <c r="AB38" i="150"/>
  <c r="H21" i="37" s="1"/>
  <c r="AB44" i="150"/>
  <c r="AB43" i="150"/>
  <c r="Y42" i="150"/>
  <c r="Y40" i="150"/>
  <c r="AD16" i="150"/>
  <c r="AC16" i="150"/>
  <c r="V16" i="150" s="1"/>
  <c r="AD9" i="150"/>
  <c r="AC9" i="150"/>
  <c r="V9" i="150" s="1"/>
  <c r="AW45" i="150"/>
  <c r="AW44" i="150"/>
  <c r="AW43" i="150"/>
  <c r="X43" i="150"/>
  <c r="X38" i="150"/>
  <c r="D21" i="37" s="1"/>
  <c r="AD6" i="150"/>
  <c r="AC6" i="150"/>
  <c r="V6" i="150" s="1"/>
  <c r="AD36" i="150"/>
  <c r="AD33" i="150"/>
  <c r="AC33" i="150"/>
  <c r="V33" i="150" s="1"/>
  <c r="AD35" i="150"/>
  <c r="AC35" i="150"/>
  <c r="V35" i="150" s="1"/>
  <c r="AC21" i="150"/>
  <c r="V21" i="150" s="1"/>
  <c r="AD23" i="150"/>
  <c r="AC23" i="150"/>
  <c r="V23" i="150" s="1"/>
  <c r="AC20" i="150"/>
  <c r="V20" i="150" s="1"/>
  <c r="AD20" i="150"/>
  <c r="W38" i="150"/>
  <c r="C21" i="37" s="1"/>
  <c r="W43" i="150"/>
  <c r="Y41" i="150"/>
  <c r="AD22" i="150"/>
  <c r="AD29" i="150"/>
  <c r="AD28" i="150"/>
  <c r="AD12" i="150"/>
  <c r="AC12" i="150"/>
  <c r="V12" i="150" s="1"/>
  <c r="AC27" i="150"/>
  <c r="V27" i="150" s="1"/>
  <c r="AD27" i="150"/>
  <c r="F38" i="150" a="1"/>
  <c r="AD26" i="150"/>
  <c r="AC26" i="150"/>
  <c r="V26" i="150" s="1"/>
  <c r="AD18" i="150"/>
  <c r="AC18" i="150"/>
  <c r="V18" i="150" s="1"/>
  <c r="AD25" i="150"/>
  <c r="AC25" i="150"/>
  <c r="V25" i="150" s="1"/>
  <c r="AD14" i="150"/>
  <c r="AC14" i="150"/>
  <c r="V14" i="150" s="1"/>
  <c r="AA42" i="150"/>
  <c r="AA38" i="150"/>
  <c r="G21" i="37" s="1"/>
  <c r="AA40" i="150"/>
  <c r="AA41" i="150"/>
  <c r="AA45" i="150"/>
  <c r="AA44" i="150"/>
  <c r="AA43" i="150"/>
  <c r="AD8" i="150"/>
  <c r="AC8" i="150"/>
  <c r="V8" i="150" s="1"/>
  <c r="AD21" i="150"/>
  <c r="AC24" i="150"/>
  <c r="V24" i="150" s="1"/>
  <c r="AD24" i="150"/>
  <c r="AC30" i="150"/>
  <c r="V30" i="150" s="1"/>
  <c r="AD10" i="150"/>
  <c r="AC10" i="150"/>
  <c r="V10" i="150" s="1"/>
  <c r="AC15" i="150"/>
  <c r="V15" i="150" s="1"/>
  <c r="AD15" i="150"/>
  <c r="AC11" i="149"/>
  <c r="V11" i="149" s="1"/>
  <c r="AC22" i="149"/>
  <c r="V22" i="149" s="1"/>
  <c r="AC26" i="149"/>
  <c r="V26" i="149" s="1"/>
  <c r="AC31" i="149"/>
  <c r="V31" i="149" s="1"/>
  <c r="AC19" i="149"/>
  <c r="V19" i="149" s="1"/>
  <c r="AC9" i="149"/>
  <c r="V9" i="149" s="1"/>
  <c r="AC17" i="149"/>
  <c r="V17" i="149" s="1"/>
  <c r="AC24" i="149"/>
  <c r="V24" i="149" s="1"/>
  <c r="AC7" i="149"/>
  <c r="V7" i="149" s="1"/>
  <c r="AC15" i="149"/>
  <c r="V15" i="149" s="1"/>
  <c r="AC21" i="149"/>
  <c r="V21" i="149" s="1"/>
  <c r="AC35" i="149"/>
  <c r="V35" i="149" s="1"/>
  <c r="AI48" i="149"/>
  <c r="AD9" i="149"/>
  <c r="Y43" i="149"/>
  <c r="AD13" i="149"/>
  <c r="AD23" i="149"/>
  <c r="F38" i="149" a="1"/>
  <c r="AB45" i="149"/>
  <c r="AB40" i="149"/>
  <c r="AB44" i="149"/>
  <c r="AB43" i="149"/>
  <c r="AB41" i="149"/>
  <c r="AB42" i="149"/>
  <c r="AB38" i="149"/>
  <c r="H20" i="37" s="1"/>
  <c r="AD37" i="149"/>
  <c r="AD36" i="149"/>
  <c r="AD15" i="149"/>
  <c r="AD7" i="149"/>
  <c r="AA45" i="149"/>
  <c r="AA40" i="149"/>
  <c r="AA44" i="149"/>
  <c r="AA42" i="149"/>
  <c r="AA38" i="149"/>
  <c r="G20" i="37" s="1"/>
  <c r="AA43" i="149"/>
  <c r="AA41" i="149"/>
  <c r="AD16" i="149"/>
  <c r="Y40" i="149"/>
  <c r="Y44" i="149"/>
  <c r="AD17" i="149"/>
  <c r="AD27" i="149"/>
  <c r="AD35" i="149"/>
  <c r="AD29" i="149"/>
  <c r="AD18" i="149"/>
  <c r="AD10" i="149"/>
  <c r="X43" i="149"/>
  <c r="X38" i="149"/>
  <c r="D20" i="37" s="1"/>
  <c r="AD6" i="149"/>
  <c r="AC6" i="149"/>
  <c r="V6" i="149" s="1"/>
  <c r="AD20" i="149"/>
  <c r="W43" i="149"/>
  <c r="W38" i="149"/>
  <c r="C20" i="37" s="1"/>
  <c r="AD33" i="149"/>
  <c r="AD24" i="149"/>
  <c r="Z44" i="149"/>
  <c r="Z42" i="149"/>
  <c r="Z38" i="149"/>
  <c r="F20" i="37" s="1"/>
  <c r="Z41" i="149"/>
  <c r="Z45" i="149"/>
  <c r="Z43" i="149"/>
  <c r="Z40" i="149"/>
  <c r="AD30" i="149"/>
  <c r="Y42" i="149"/>
  <c r="Y45" i="149"/>
  <c r="AD26" i="149"/>
  <c r="AD22" i="149"/>
  <c r="AD19" i="149"/>
  <c r="AD11" i="149"/>
  <c r="AD8" i="149"/>
  <c r="Y41" i="149"/>
  <c r="AD31" i="149"/>
  <c r="AD28" i="149"/>
  <c r="AD14" i="149"/>
  <c r="AW45" i="149"/>
  <c r="AW44" i="149"/>
  <c r="AW43" i="149"/>
  <c r="AD34" i="149"/>
  <c r="AD21" i="149"/>
  <c r="AD32" i="149"/>
  <c r="AD25" i="149"/>
  <c r="AD12" i="149"/>
  <c r="AC29" i="147"/>
  <c r="V29" i="147" s="1"/>
  <c r="AD29" i="147"/>
  <c r="AC27" i="147"/>
  <c r="V27" i="147" s="1"/>
  <c r="AD27" i="147"/>
  <c r="AD24" i="147"/>
  <c r="AC24" i="147"/>
  <c r="V24" i="147" s="1"/>
  <c r="AD22" i="147"/>
  <c r="AC22" i="147"/>
  <c r="V22" i="147" s="1"/>
  <c r="AC13" i="147"/>
  <c r="V13" i="147" s="1"/>
  <c r="AD13" i="147"/>
  <c r="AC11" i="147"/>
  <c r="V11" i="147" s="1"/>
  <c r="AD11" i="147"/>
  <c r="AD30" i="147"/>
  <c r="AC30" i="147"/>
  <c r="V30" i="147" s="1"/>
  <c r="AC9" i="147"/>
  <c r="V9" i="147" s="1"/>
  <c r="AD9" i="147"/>
  <c r="Y44" i="147"/>
  <c r="AC33" i="147"/>
  <c r="V33" i="147" s="1"/>
  <c r="AC6" i="147"/>
  <c r="V6" i="147" s="1"/>
  <c r="AA42" i="147"/>
  <c r="AA46" i="147"/>
  <c r="AD28" i="147"/>
  <c r="AC28" i="147"/>
  <c r="V28" i="147" s="1"/>
  <c r="AD26" i="147"/>
  <c r="AC26" i="147"/>
  <c r="V26" i="147" s="1"/>
  <c r="AC17" i="147"/>
  <c r="V17" i="147" s="1"/>
  <c r="AD17" i="147"/>
  <c r="AC15" i="147"/>
  <c r="V15" i="147" s="1"/>
  <c r="AD15" i="147"/>
  <c r="AD12" i="147"/>
  <c r="AC12" i="147"/>
  <c r="V12" i="147" s="1"/>
  <c r="AD10" i="147"/>
  <c r="AC10" i="147"/>
  <c r="V10" i="147" s="1"/>
  <c r="F39" i="147" a="1"/>
  <c r="Y45" i="147"/>
  <c r="AA44" i="147"/>
  <c r="AA38" i="147"/>
  <c r="G18" i="37" s="1"/>
  <c r="AD32" i="147"/>
  <c r="AC32" i="147"/>
  <c r="V32" i="147" s="1"/>
  <c r="AC31" i="147"/>
  <c r="V31" i="147" s="1"/>
  <c r="AD31" i="147"/>
  <c r="AC21" i="147"/>
  <c r="V21" i="147" s="1"/>
  <c r="AD21" i="147"/>
  <c r="AC19" i="147"/>
  <c r="V19" i="147" s="1"/>
  <c r="AD19" i="147"/>
  <c r="AD16" i="147"/>
  <c r="AC16" i="147"/>
  <c r="V16" i="147" s="1"/>
  <c r="AD14" i="147"/>
  <c r="AC14" i="147"/>
  <c r="V14" i="147" s="1"/>
  <c r="AB46" i="147"/>
  <c r="AB41" i="147"/>
  <c r="AB45" i="147"/>
  <c r="AB44" i="147"/>
  <c r="AB42" i="147"/>
  <c r="AB43" i="147"/>
  <c r="AB38" i="147"/>
  <c r="H18" i="37" s="1"/>
  <c r="AW46" i="147"/>
  <c r="AW45" i="147"/>
  <c r="AW44" i="147"/>
  <c r="AE6" i="147"/>
  <c r="Z45" i="147"/>
  <c r="Z44" i="147"/>
  <c r="Z42" i="147"/>
  <c r="Z43" i="147"/>
  <c r="Z38" i="147"/>
  <c r="F18" i="37" s="1"/>
  <c r="Z41" i="147"/>
  <c r="Z46" i="147"/>
  <c r="AD8" i="147"/>
  <c r="AC8" i="147"/>
  <c r="V8" i="147" s="1"/>
  <c r="Y43" i="147"/>
  <c r="Y41" i="147"/>
  <c r="AD34" i="147"/>
  <c r="AC34" i="147"/>
  <c r="V34" i="147" s="1"/>
  <c r="X38" i="147"/>
  <c r="D18" i="37" s="1"/>
  <c r="AA45" i="147"/>
  <c r="AA43" i="147"/>
  <c r="AD37" i="147"/>
  <c r="AC37" i="147"/>
  <c r="V37" i="147" s="1"/>
  <c r="AC25" i="147"/>
  <c r="V25" i="147" s="1"/>
  <c r="AD25" i="147"/>
  <c r="AC23" i="147"/>
  <c r="V23" i="147" s="1"/>
  <c r="AD23" i="147"/>
  <c r="AD20" i="147"/>
  <c r="AC20" i="147"/>
  <c r="V20" i="147" s="1"/>
  <c r="AD18" i="147"/>
  <c r="AC18" i="147"/>
  <c r="V18" i="147" s="1"/>
  <c r="W38" i="147"/>
  <c r="C18" i="37" s="1"/>
  <c r="W44" i="147"/>
  <c r="AC35" i="147"/>
  <c r="V35" i="147" s="1"/>
  <c r="AD35" i="147"/>
  <c r="Y42" i="147"/>
  <c r="Y46" i="147"/>
  <c r="AC7" i="147"/>
  <c r="V7" i="147" s="1"/>
  <c r="X44" i="147"/>
  <c r="AC15" i="146"/>
  <c r="V15" i="146" s="1"/>
  <c r="AD15" i="146"/>
  <c r="AD24" i="146"/>
  <c r="AC24" i="146"/>
  <c r="V24" i="146" s="1"/>
  <c r="AC27" i="146"/>
  <c r="V27" i="146" s="1"/>
  <c r="AD27" i="146"/>
  <c r="AC19" i="146"/>
  <c r="V19" i="146" s="1"/>
  <c r="AD19" i="146"/>
  <c r="AC33" i="146"/>
  <c r="V33" i="146" s="1"/>
  <c r="AD26" i="146"/>
  <c r="AC26" i="146"/>
  <c r="V26" i="146" s="1"/>
  <c r="AD18" i="146"/>
  <c r="AC18" i="146"/>
  <c r="V18" i="146" s="1"/>
  <c r="F39" i="146" a="1"/>
  <c r="AC29" i="146"/>
  <c r="V29" i="146" s="1"/>
  <c r="Z45" i="146"/>
  <c r="Z44" i="146"/>
  <c r="Z42" i="146"/>
  <c r="Z43" i="146"/>
  <c r="Z38" i="146"/>
  <c r="F17" i="37" s="1"/>
  <c r="Z41" i="146"/>
  <c r="Z46" i="146"/>
  <c r="AC23" i="146"/>
  <c r="V23" i="146" s="1"/>
  <c r="AD23" i="146"/>
  <c r="AC11" i="146"/>
  <c r="V11" i="146" s="1"/>
  <c r="AD11" i="146"/>
  <c r="AA43" i="146"/>
  <c r="AA38" i="146"/>
  <c r="G17" i="37" s="1"/>
  <c r="AA46" i="146"/>
  <c r="AA41" i="146"/>
  <c r="AA45" i="146"/>
  <c r="AA44" i="146"/>
  <c r="AA42" i="146"/>
  <c r="AB43" i="146"/>
  <c r="AB41" i="146"/>
  <c r="AD28" i="146"/>
  <c r="AC28" i="146"/>
  <c r="V28" i="146" s="1"/>
  <c r="AB38" i="146"/>
  <c r="H17" i="37" s="1"/>
  <c r="AD20" i="146"/>
  <c r="AC20" i="146"/>
  <c r="V20" i="146" s="1"/>
  <c r="AD16" i="146"/>
  <c r="AC16" i="146"/>
  <c r="V16" i="146" s="1"/>
  <c r="AD35" i="146"/>
  <c r="AC35" i="146"/>
  <c r="V35" i="146" s="1"/>
  <c r="AD10" i="146"/>
  <c r="AC10" i="146"/>
  <c r="V10" i="146" s="1"/>
  <c r="AC31" i="146"/>
  <c r="V31" i="146" s="1"/>
  <c r="AD31" i="146"/>
  <c r="AD12" i="146"/>
  <c r="AC12" i="146"/>
  <c r="V12" i="146" s="1"/>
  <c r="W38" i="146"/>
  <c r="C17" i="37" s="1"/>
  <c r="W44" i="146"/>
  <c r="AB42" i="146"/>
  <c r="AB46" i="146"/>
  <c r="AD36" i="146"/>
  <c r="AD14" i="146"/>
  <c r="AC14" i="146"/>
  <c r="V14" i="146" s="1"/>
  <c r="AD37" i="146"/>
  <c r="AC37" i="146"/>
  <c r="V37" i="146" s="1"/>
  <c r="AD32" i="146"/>
  <c r="AC32" i="146"/>
  <c r="V32" i="146" s="1"/>
  <c r="AD9" i="146"/>
  <c r="AC9" i="146"/>
  <c r="V9" i="146" s="1"/>
  <c r="Y46" i="146"/>
  <c r="Y41" i="146"/>
  <c r="Y45" i="146"/>
  <c r="Y44" i="146"/>
  <c r="Y42" i="146"/>
  <c r="Y43" i="146"/>
  <c r="AD22" i="146"/>
  <c r="AC22" i="146"/>
  <c r="V22" i="146" s="1"/>
  <c r="AD34" i="146"/>
  <c r="AC34" i="146"/>
  <c r="V34" i="146" s="1"/>
  <c r="AD25" i="146"/>
  <c r="AC25" i="146"/>
  <c r="V25" i="146" s="1"/>
  <c r="AD17" i="146"/>
  <c r="AC17" i="146"/>
  <c r="V17" i="146" s="1"/>
  <c r="AW46" i="146"/>
  <c r="AW45" i="146"/>
  <c r="AW44" i="146"/>
  <c r="AE6" i="146"/>
  <c r="X44" i="146"/>
  <c r="X38" i="146"/>
  <c r="D17" i="37" s="1"/>
  <c r="AC6" i="146"/>
  <c r="V6" i="146" s="1"/>
  <c r="AD6" i="146"/>
  <c r="AD30" i="146"/>
  <c r="AC30" i="146"/>
  <c r="V30" i="146" s="1"/>
  <c r="AC8" i="146"/>
  <c r="V8" i="146" s="1"/>
  <c r="AD7" i="146"/>
  <c r="AC7" i="146"/>
  <c r="V7" i="146" s="1"/>
  <c r="AE45" i="145"/>
  <c r="AE44" i="145"/>
  <c r="AE46" i="145"/>
  <c r="AE41" i="145"/>
  <c r="AE42" i="145"/>
  <c r="AE43" i="145"/>
  <c r="AC7" i="145"/>
  <c r="V7" i="145" s="1"/>
  <c r="AD35" i="145"/>
  <c r="AI49" i="145"/>
  <c r="AD27" i="145"/>
  <c r="AC31" i="145"/>
  <c r="V31" i="145" s="1"/>
  <c r="AC23" i="145"/>
  <c r="V23" i="145" s="1"/>
  <c r="AD13" i="145"/>
  <c r="X44" i="145"/>
  <c r="AC36" i="145"/>
  <c r="V36" i="145" s="1"/>
  <c r="W44" i="145"/>
  <c r="AD7" i="145"/>
  <c r="W38" i="145"/>
  <c r="C16" i="37" s="1"/>
  <c r="AA38" i="145"/>
  <c r="G16" i="37" s="1"/>
  <c r="AC35" i="145"/>
  <c r="V35" i="145" s="1"/>
  <c r="AC15" i="145"/>
  <c r="V15" i="145" s="1"/>
  <c r="AC11" i="145"/>
  <c r="V11" i="145" s="1"/>
  <c r="AD19" i="145"/>
  <c r="AC21" i="145"/>
  <c r="V21" i="145" s="1"/>
  <c r="AD21" i="145"/>
  <c r="F39" i="145" a="1"/>
  <c r="AA45" i="145"/>
  <c r="AD34" i="145"/>
  <c r="AC34" i="145"/>
  <c r="V34" i="145" s="1"/>
  <c r="AD22" i="145"/>
  <c r="AC22" i="145"/>
  <c r="V22" i="145" s="1"/>
  <c r="AD32" i="145"/>
  <c r="AC32" i="145"/>
  <c r="V32" i="145" s="1"/>
  <c r="AD24" i="145"/>
  <c r="AC24" i="145"/>
  <c r="V24" i="145" s="1"/>
  <c r="Y46" i="145"/>
  <c r="Y41" i="145"/>
  <c r="Y45" i="145"/>
  <c r="Y44" i="145"/>
  <c r="Y42" i="145"/>
  <c r="Y43" i="145"/>
  <c r="AD28" i="145"/>
  <c r="AC28" i="145"/>
  <c r="V28" i="145" s="1"/>
  <c r="AD14" i="145"/>
  <c r="AC14" i="145"/>
  <c r="V14" i="145" s="1"/>
  <c r="AD12" i="145"/>
  <c r="AC12" i="145"/>
  <c r="V12" i="145" s="1"/>
  <c r="AC29" i="145"/>
  <c r="V29" i="145" s="1"/>
  <c r="AD29" i="145"/>
  <c r="AD20" i="145"/>
  <c r="AC20" i="145"/>
  <c r="V20" i="145" s="1"/>
  <c r="AA41" i="145"/>
  <c r="AC6" i="145"/>
  <c r="V6" i="145" s="1"/>
  <c r="AD11" i="145"/>
  <c r="AD26" i="145"/>
  <c r="AC26" i="145"/>
  <c r="V26" i="145" s="1"/>
  <c r="AC25" i="145"/>
  <c r="V25" i="145" s="1"/>
  <c r="AD25" i="145"/>
  <c r="AD16" i="145"/>
  <c r="AC16" i="145"/>
  <c r="V16" i="145" s="1"/>
  <c r="AB46" i="145"/>
  <c r="AB41" i="145"/>
  <c r="AB45" i="145"/>
  <c r="AB44" i="145"/>
  <c r="AB42" i="145"/>
  <c r="AB43" i="145"/>
  <c r="AB38" i="145"/>
  <c r="H16" i="37" s="1"/>
  <c r="AW46" i="145"/>
  <c r="AW45" i="145"/>
  <c r="AW44" i="145"/>
  <c r="AC13" i="145"/>
  <c r="V13" i="145" s="1"/>
  <c r="AA46" i="145"/>
  <c r="AD6" i="145"/>
  <c r="AD10" i="145"/>
  <c r="AC10" i="145"/>
  <c r="V10" i="145" s="1"/>
  <c r="AA43" i="145"/>
  <c r="AD30" i="145"/>
  <c r="AC30" i="145"/>
  <c r="V30" i="145" s="1"/>
  <c r="AD18" i="145"/>
  <c r="AC18" i="145"/>
  <c r="V18" i="145" s="1"/>
  <c r="AC33" i="145"/>
  <c r="V33" i="145" s="1"/>
  <c r="AD33" i="145"/>
  <c r="AC17" i="145"/>
  <c r="V17" i="145" s="1"/>
  <c r="AD17" i="145"/>
  <c r="AC8" i="145"/>
  <c r="V8" i="145" s="1"/>
  <c r="AD8" i="145"/>
  <c r="AD37" i="145"/>
  <c r="AC37" i="145"/>
  <c r="V37" i="145" s="1"/>
  <c r="Z45" i="145"/>
  <c r="Z44" i="145"/>
  <c r="Z42" i="145"/>
  <c r="Z43" i="145"/>
  <c r="Z38" i="145"/>
  <c r="F16" i="37" s="1"/>
  <c r="Z41" i="145"/>
  <c r="Z46" i="145"/>
  <c r="AA42" i="145"/>
  <c r="AC9" i="145"/>
  <c r="V9" i="145" s="1"/>
  <c r="AD9" i="145"/>
  <c r="AA44" i="145"/>
  <c r="X38" i="145"/>
  <c r="D16" i="37" s="1"/>
  <c r="B15" i="37"/>
  <c r="B23" i="37" s="1"/>
  <c r="AF46" i="144"/>
  <c r="AF45" i="144"/>
  <c r="CB44" i="144"/>
  <c r="CA44" i="144"/>
  <c r="BZ44" i="144"/>
  <c r="BY44" i="144"/>
  <c r="BX44" i="144"/>
  <c r="BW44" i="144"/>
  <c r="BV44" i="144"/>
  <c r="BU44" i="144"/>
  <c r="BT44" i="144"/>
  <c r="BS44" i="144"/>
  <c r="BR44" i="144"/>
  <c r="BQ44" i="144"/>
  <c r="BP44" i="144"/>
  <c r="BO44" i="144"/>
  <c r="BN44" i="144"/>
  <c r="BM44" i="144"/>
  <c r="BL44" i="144"/>
  <c r="BK44" i="144"/>
  <c r="BJ44" i="144"/>
  <c r="BI44" i="144"/>
  <c r="BH44" i="144"/>
  <c r="BG44" i="144"/>
  <c r="BF44" i="144"/>
  <c r="BE44" i="144"/>
  <c r="BD44" i="144"/>
  <c r="BC44" i="144"/>
  <c r="BB44" i="144"/>
  <c r="BA44" i="144"/>
  <c r="AZ44" i="144"/>
  <c r="AY44" i="144"/>
  <c r="AX44" i="144"/>
  <c r="AF44" i="144"/>
  <c r="AF43" i="144"/>
  <c r="AF42" i="144"/>
  <c r="AF41" i="144"/>
  <c r="AV37" i="144"/>
  <c r="AU37" i="144"/>
  <c r="AT37" i="144"/>
  <c r="AS37" i="144"/>
  <c r="AR37" i="144"/>
  <c r="AQ37" i="144"/>
  <c r="AP37" i="144"/>
  <c r="AO37" i="144"/>
  <c r="AN37" i="144"/>
  <c r="AM37" i="144"/>
  <c r="AL37" i="144"/>
  <c r="AK37" i="144"/>
  <c r="AJ37" i="144"/>
  <c r="AI37" i="144"/>
  <c r="AH37" i="144"/>
  <c r="AG37" i="144"/>
  <c r="AE37" i="144"/>
  <c r="AV36" i="144"/>
  <c r="AU36" i="144"/>
  <c r="AT36" i="144"/>
  <c r="AS36" i="144"/>
  <c r="AR36" i="144"/>
  <c r="AQ36" i="144"/>
  <c r="AP36" i="144"/>
  <c r="AO36" i="144"/>
  <c r="AN36" i="144"/>
  <c r="AM36" i="144"/>
  <c r="AL36" i="144"/>
  <c r="AK36" i="144"/>
  <c r="AJ36" i="144"/>
  <c r="AI36" i="144"/>
  <c r="AH36" i="144"/>
  <c r="AG36" i="144"/>
  <c r="AE36" i="144"/>
  <c r="AV35" i="144"/>
  <c r="AU35" i="144"/>
  <c r="AT35" i="144"/>
  <c r="AS35" i="144"/>
  <c r="AR35" i="144"/>
  <c r="AQ35" i="144"/>
  <c r="AP35" i="144"/>
  <c r="AO35" i="144"/>
  <c r="AN35" i="144"/>
  <c r="AM35" i="144"/>
  <c r="AL35" i="144"/>
  <c r="AK35" i="144"/>
  <c r="AJ35" i="144"/>
  <c r="AI35" i="144"/>
  <c r="AH35" i="144"/>
  <c r="AG35" i="144"/>
  <c r="AE35" i="144"/>
  <c r="AV34" i="144"/>
  <c r="AU34" i="144"/>
  <c r="AT34" i="144"/>
  <c r="AS34" i="144"/>
  <c r="AR34" i="144"/>
  <c r="AQ34" i="144"/>
  <c r="AP34" i="144"/>
  <c r="AO34" i="144"/>
  <c r="AN34" i="144"/>
  <c r="AM34" i="144"/>
  <c r="AL34" i="144"/>
  <c r="AK34" i="144"/>
  <c r="AJ34" i="144"/>
  <c r="AI34" i="144"/>
  <c r="AH34" i="144"/>
  <c r="AG34" i="144"/>
  <c r="AE34" i="144"/>
  <c r="AV33" i="144"/>
  <c r="AU33" i="144"/>
  <c r="AT33" i="144"/>
  <c r="AS33" i="144"/>
  <c r="AR33" i="144"/>
  <c r="AQ33" i="144"/>
  <c r="AP33" i="144"/>
  <c r="AO33" i="144"/>
  <c r="AN33" i="144"/>
  <c r="AM33" i="144"/>
  <c r="AL33" i="144"/>
  <c r="AK33" i="144"/>
  <c r="AJ33" i="144"/>
  <c r="AI33" i="144"/>
  <c r="AH33" i="144"/>
  <c r="AG33" i="144"/>
  <c r="AE33" i="144"/>
  <c r="AV32" i="144"/>
  <c r="AU32" i="144"/>
  <c r="AT32" i="144"/>
  <c r="AS32" i="144"/>
  <c r="AR32" i="144"/>
  <c r="AQ32" i="144"/>
  <c r="AP32" i="144"/>
  <c r="AO32" i="144"/>
  <c r="AN32" i="144"/>
  <c r="AM32" i="144"/>
  <c r="AL32" i="144"/>
  <c r="AK32" i="144"/>
  <c r="AJ32" i="144"/>
  <c r="AI32" i="144"/>
  <c r="AH32" i="144"/>
  <c r="AG32" i="144"/>
  <c r="AE32" i="144"/>
  <c r="AV31" i="144"/>
  <c r="AU31" i="144"/>
  <c r="AT31" i="144"/>
  <c r="AS31" i="144"/>
  <c r="AR31" i="144"/>
  <c r="AQ31" i="144"/>
  <c r="AP31" i="144"/>
  <c r="AO31" i="144"/>
  <c r="AN31" i="144"/>
  <c r="AM31" i="144"/>
  <c r="AL31" i="144"/>
  <c r="AK31" i="144"/>
  <c r="AJ31" i="144"/>
  <c r="AI31" i="144"/>
  <c r="AH31" i="144"/>
  <c r="AG31" i="144"/>
  <c r="AE31" i="144"/>
  <c r="AV30" i="144"/>
  <c r="AU30" i="144"/>
  <c r="AT30" i="144"/>
  <c r="AS30" i="144"/>
  <c r="AR30" i="144"/>
  <c r="AQ30" i="144"/>
  <c r="AP30" i="144"/>
  <c r="AO30" i="144"/>
  <c r="AN30" i="144"/>
  <c r="AM30" i="144"/>
  <c r="AL30" i="144"/>
  <c r="AK30" i="144"/>
  <c r="AJ30" i="144"/>
  <c r="AI30" i="144"/>
  <c r="AH30" i="144"/>
  <c r="AG30" i="144"/>
  <c r="AE30" i="144"/>
  <c r="AV29" i="144"/>
  <c r="AU29" i="144"/>
  <c r="AT29" i="144"/>
  <c r="AS29" i="144"/>
  <c r="AR29" i="144"/>
  <c r="AQ29" i="144"/>
  <c r="AP29" i="144"/>
  <c r="AO29" i="144"/>
  <c r="AN29" i="144"/>
  <c r="AM29" i="144"/>
  <c r="AL29" i="144"/>
  <c r="AK29" i="144"/>
  <c r="AJ29" i="144"/>
  <c r="AI29" i="144"/>
  <c r="AH29" i="144"/>
  <c r="AG29" i="144"/>
  <c r="AE29" i="144"/>
  <c r="AV28" i="144"/>
  <c r="AU28" i="144"/>
  <c r="AT28" i="144"/>
  <c r="AS28" i="144"/>
  <c r="AR28" i="144"/>
  <c r="AQ28" i="144"/>
  <c r="AP28" i="144"/>
  <c r="AO28" i="144"/>
  <c r="AN28" i="144"/>
  <c r="AM28" i="144"/>
  <c r="AL28" i="144"/>
  <c r="AK28" i="144"/>
  <c r="AJ28" i="144"/>
  <c r="AI28" i="144"/>
  <c r="AH28" i="144"/>
  <c r="AG28" i="144"/>
  <c r="AE28" i="144"/>
  <c r="AV27" i="144"/>
  <c r="AU27" i="144"/>
  <c r="AT27" i="144"/>
  <c r="AS27" i="144"/>
  <c r="AR27" i="144"/>
  <c r="AQ27" i="144"/>
  <c r="AP27" i="144"/>
  <c r="AO27" i="144"/>
  <c r="AN27" i="144"/>
  <c r="AM27" i="144"/>
  <c r="AL27" i="144"/>
  <c r="AK27" i="144"/>
  <c r="AJ27" i="144"/>
  <c r="AI27" i="144"/>
  <c r="AH27" i="144"/>
  <c r="AG27" i="144"/>
  <c r="AE27" i="144"/>
  <c r="AV26" i="144"/>
  <c r="AU26" i="144"/>
  <c r="AT26" i="144"/>
  <c r="AS26" i="144"/>
  <c r="AR26" i="144"/>
  <c r="AQ26" i="144"/>
  <c r="AP26" i="144"/>
  <c r="AO26" i="144"/>
  <c r="AN26" i="144"/>
  <c r="AM26" i="144"/>
  <c r="AL26" i="144"/>
  <c r="AK26" i="144"/>
  <c r="AJ26" i="144"/>
  <c r="AI26" i="144"/>
  <c r="AH26" i="144"/>
  <c r="AG26" i="144"/>
  <c r="AE26" i="144"/>
  <c r="AV25" i="144"/>
  <c r="AU25" i="144"/>
  <c r="AT25" i="144"/>
  <c r="AS25" i="144"/>
  <c r="AR25" i="144"/>
  <c r="AQ25" i="144"/>
  <c r="AP25" i="144"/>
  <c r="AO25" i="144"/>
  <c r="AN25" i="144"/>
  <c r="AM25" i="144"/>
  <c r="AL25" i="144"/>
  <c r="AK25" i="144"/>
  <c r="AJ25" i="144"/>
  <c r="AI25" i="144"/>
  <c r="AH25" i="144"/>
  <c r="AG25" i="144"/>
  <c r="AE25" i="144"/>
  <c r="AV24" i="144"/>
  <c r="AU24" i="144"/>
  <c r="AT24" i="144"/>
  <c r="AS24" i="144"/>
  <c r="AR24" i="144"/>
  <c r="AQ24" i="144"/>
  <c r="AP24" i="144"/>
  <c r="AO24" i="144"/>
  <c r="AN24" i="144"/>
  <c r="AM24" i="144"/>
  <c r="AL24" i="144"/>
  <c r="AK24" i="144"/>
  <c r="AJ24" i="144"/>
  <c r="AI24" i="144"/>
  <c r="AH24" i="144"/>
  <c r="AG24" i="144"/>
  <c r="AE24" i="144"/>
  <c r="AV23" i="144"/>
  <c r="AU23" i="144"/>
  <c r="AT23" i="144"/>
  <c r="AS23" i="144"/>
  <c r="AR23" i="144"/>
  <c r="AQ23" i="144"/>
  <c r="AP23" i="144"/>
  <c r="AO23" i="144"/>
  <c r="AN23" i="144"/>
  <c r="AM23" i="144"/>
  <c r="AL23" i="144"/>
  <c r="AK23" i="144"/>
  <c r="AJ23" i="144"/>
  <c r="AI23" i="144"/>
  <c r="AH23" i="144"/>
  <c r="AG23" i="144"/>
  <c r="AE23" i="144"/>
  <c r="AV22" i="144"/>
  <c r="AU22" i="144"/>
  <c r="AT22" i="144"/>
  <c r="AS22" i="144"/>
  <c r="AR22" i="144"/>
  <c r="AQ22" i="144"/>
  <c r="AP22" i="144"/>
  <c r="AO22" i="144"/>
  <c r="AN22" i="144"/>
  <c r="AM22" i="144"/>
  <c r="AL22" i="144"/>
  <c r="AK22" i="144"/>
  <c r="AJ22" i="144"/>
  <c r="AI22" i="144"/>
  <c r="AH22" i="144"/>
  <c r="AG22" i="144"/>
  <c r="AE22" i="144"/>
  <c r="AV21" i="144"/>
  <c r="AU21" i="144"/>
  <c r="AT21" i="144"/>
  <c r="AS21" i="144"/>
  <c r="AR21" i="144"/>
  <c r="AQ21" i="144"/>
  <c r="AP21" i="144"/>
  <c r="AO21" i="144"/>
  <c r="AN21" i="144"/>
  <c r="AM21" i="144"/>
  <c r="AL21" i="144"/>
  <c r="AK21" i="144"/>
  <c r="AJ21" i="144"/>
  <c r="AI21" i="144"/>
  <c r="AH21" i="144"/>
  <c r="AG21" i="144"/>
  <c r="AE21" i="144"/>
  <c r="AV20" i="144"/>
  <c r="AU20" i="144"/>
  <c r="AT20" i="144"/>
  <c r="AS20" i="144"/>
  <c r="AR20" i="144"/>
  <c r="AQ20" i="144"/>
  <c r="AP20" i="144"/>
  <c r="AO20" i="144"/>
  <c r="AN20" i="144"/>
  <c r="AM20" i="144"/>
  <c r="AL20" i="144"/>
  <c r="AK20" i="144"/>
  <c r="AJ20" i="144"/>
  <c r="AI20" i="144"/>
  <c r="AH20" i="144"/>
  <c r="AG20" i="144"/>
  <c r="AE20" i="144"/>
  <c r="AV19" i="144"/>
  <c r="AU19" i="144"/>
  <c r="AT19" i="144"/>
  <c r="AS19" i="144"/>
  <c r="AR19" i="144"/>
  <c r="AQ19" i="144"/>
  <c r="AP19" i="144"/>
  <c r="AO19" i="144"/>
  <c r="AN19" i="144"/>
  <c r="AM19" i="144"/>
  <c r="AL19" i="144"/>
  <c r="AK19" i="144"/>
  <c r="AJ19" i="144"/>
  <c r="AI19" i="144"/>
  <c r="AH19" i="144"/>
  <c r="AG19" i="144"/>
  <c r="AE19" i="144"/>
  <c r="AV18" i="144"/>
  <c r="AU18" i="144"/>
  <c r="AT18" i="144"/>
  <c r="AS18" i="144"/>
  <c r="AR18" i="144"/>
  <c r="AQ18" i="144"/>
  <c r="AP18" i="144"/>
  <c r="AO18" i="144"/>
  <c r="AN18" i="144"/>
  <c r="AM18" i="144"/>
  <c r="AL18" i="144"/>
  <c r="AK18" i="144"/>
  <c r="AJ18" i="144"/>
  <c r="AI18" i="144"/>
  <c r="AH18" i="144"/>
  <c r="AG18" i="144"/>
  <c r="AE18" i="144"/>
  <c r="AV17" i="144"/>
  <c r="AU17" i="144"/>
  <c r="AT17" i="144"/>
  <c r="AS17" i="144"/>
  <c r="AR17" i="144"/>
  <c r="AQ17" i="144"/>
  <c r="AP17" i="144"/>
  <c r="AO17" i="144"/>
  <c r="AN17" i="144"/>
  <c r="AM17" i="144"/>
  <c r="AL17" i="144"/>
  <c r="AK17" i="144"/>
  <c r="AJ17" i="144"/>
  <c r="AI17" i="144"/>
  <c r="AH17" i="144"/>
  <c r="AG17" i="144"/>
  <c r="AE17" i="144"/>
  <c r="AV16" i="144"/>
  <c r="AU16" i="144"/>
  <c r="AT16" i="144"/>
  <c r="AS16" i="144"/>
  <c r="AR16" i="144"/>
  <c r="AQ16" i="144"/>
  <c r="AP16" i="144"/>
  <c r="AO16" i="144"/>
  <c r="AN16" i="144"/>
  <c r="AM16" i="144"/>
  <c r="AL16" i="144"/>
  <c r="AK16" i="144"/>
  <c r="AJ16" i="144"/>
  <c r="AI16" i="144"/>
  <c r="AH16" i="144"/>
  <c r="AG16" i="144"/>
  <c r="AE16" i="144"/>
  <c r="AV15" i="144"/>
  <c r="AU15" i="144"/>
  <c r="AT15" i="144"/>
  <c r="AS15" i="144"/>
  <c r="AR15" i="144"/>
  <c r="AQ15" i="144"/>
  <c r="AP15" i="144"/>
  <c r="AO15" i="144"/>
  <c r="AN15" i="144"/>
  <c r="AM15" i="144"/>
  <c r="AL15" i="144"/>
  <c r="AK15" i="144"/>
  <c r="AJ15" i="144"/>
  <c r="AI15" i="144"/>
  <c r="AH15" i="144"/>
  <c r="AG15" i="144"/>
  <c r="AE15" i="144"/>
  <c r="AV14" i="144"/>
  <c r="AU14" i="144"/>
  <c r="AT14" i="144"/>
  <c r="AS14" i="144"/>
  <c r="AR14" i="144"/>
  <c r="AQ14" i="144"/>
  <c r="AP14" i="144"/>
  <c r="AO14" i="144"/>
  <c r="AN14" i="144"/>
  <c r="AM14" i="144"/>
  <c r="AL14" i="144"/>
  <c r="AK14" i="144"/>
  <c r="AJ14" i="144"/>
  <c r="AI14" i="144"/>
  <c r="AH14" i="144"/>
  <c r="AG14" i="144"/>
  <c r="AE14" i="144"/>
  <c r="AV13" i="144"/>
  <c r="AU13" i="144"/>
  <c r="AT13" i="144"/>
  <c r="AS13" i="144"/>
  <c r="AR13" i="144"/>
  <c r="AQ13" i="144"/>
  <c r="AP13" i="144"/>
  <c r="AO13" i="144"/>
  <c r="AN13" i="144"/>
  <c r="AM13" i="144"/>
  <c r="AL13" i="144"/>
  <c r="AK13" i="144"/>
  <c r="AJ13" i="144"/>
  <c r="AI13" i="144"/>
  <c r="AH13" i="144"/>
  <c r="AG13" i="144"/>
  <c r="AE13" i="144"/>
  <c r="AV12" i="144"/>
  <c r="AU12" i="144"/>
  <c r="AT12" i="144"/>
  <c r="AS12" i="144"/>
  <c r="AR12" i="144"/>
  <c r="AQ12" i="144"/>
  <c r="AP12" i="144"/>
  <c r="AO12" i="144"/>
  <c r="AN12" i="144"/>
  <c r="AM12" i="144"/>
  <c r="AL12" i="144"/>
  <c r="AK12" i="144"/>
  <c r="AJ12" i="144"/>
  <c r="AI12" i="144"/>
  <c r="AH12" i="144"/>
  <c r="AG12" i="144"/>
  <c r="AE12" i="144"/>
  <c r="AV11" i="144"/>
  <c r="AU11" i="144"/>
  <c r="AT11" i="144"/>
  <c r="AS11" i="144"/>
  <c r="AR11" i="144"/>
  <c r="AQ11" i="144"/>
  <c r="AP11" i="144"/>
  <c r="AO11" i="144"/>
  <c r="AN11" i="144"/>
  <c r="AM11" i="144"/>
  <c r="AL11" i="144"/>
  <c r="AK11" i="144"/>
  <c r="AJ11" i="144"/>
  <c r="AI11" i="144"/>
  <c r="AH11" i="144"/>
  <c r="AG11" i="144"/>
  <c r="AE11" i="144"/>
  <c r="AV10" i="144"/>
  <c r="AU10" i="144"/>
  <c r="AT10" i="144"/>
  <c r="AS10" i="144"/>
  <c r="AR10" i="144"/>
  <c r="AQ10" i="144"/>
  <c r="AP10" i="144"/>
  <c r="AO10" i="144"/>
  <c r="AN10" i="144"/>
  <c r="AM10" i="144"/>
  <c r="AL10" i="144"/>
  <c r="AK10" i="144"/>
  <c r="AJ10" i="144"/>
  <c r="AI10" i="144"/>
  <c r="AH10" i="144"/>
  <c r="AG10" i="144"/>
  <c r="AE10" i="144"/>
  <c r="AV9" i="144"/>
  <c r="AU9" i="144"/>
  <c r="AT9" i="144"/>
  <c r="AS9" i="144"/>
  <c r="AR9" i="144"/>
  <c r="AQ9" i="144"/>
  <c r="AP9" i="144"/>
  <c r="AO9" i="144"/>
  <c r="AN9" i="144"/>
  <c r="AM9" i="144"/>
  <c r="AL9" i="144"/>
  <c r="AK9" i="144"/>
  <c r="AJ9" i="144"/>
  <c r="AI9" i="144"/>
  <c r="AH9" i="144"/>
  <c r="AG9" i="144"/>
  <c r="AE9" i="144"/>
  <c r="AV8" i="144"/>
  <c r="AU8" i="144"/>
  <c r="AT8" i="144"/>
  <c r="AS8" i="144"/>
  <c r="AR8" i="144"/>
  <c r="AQ8" i="144"/>
  <c r="AP8" i="144"/>
  <c r="AO8" i="144"/>
  <c r="AN8" i="144"/>
  <c r="AM8" i="144"/>
  <c r="AL8" i="144"/>
  <c r="AK8" i="144"/>
  <c r="AJ8" i="144"/>
  <c r="AI8" i="144"/>
  <c r="AH8" i="144"/>
  <c r="AG8" i="144"/>
  <c r="AE8" i="144"/>
  <c r="AV7" i="144"/>
  <c r="AU7" i="144"/>
  <c r="AT7" i="144"/>
  <c r="AS7" i="144"/>
  <c r="AR7" i="144"/>
  <c r="AQ7" i="144"/>
  <c r="AP7" i="144"/>
  <c r="AO7" i="144"/>
  <c r="AN7" i="144"/>
  <c r="AM7" i="144"/>
  <c r="AL7" i="144"/>
  <c r="AK7" i="144"/>
  <c r="AJ7" i="144"/>
  <c r="AI7" i="144"/>
  <c r="AH7" i="144"/>
  <c r="AG7" i="144"/>
  <c r="AE7" i="144"/>
  <c r="AV6" i="144"/>
  <c r="AU6" i="144"/>
  <c r="AT6" i="144"/>
  <c r="AS6" i="144"/>
  <c r="AR6" i="144"/>
  <c r="AQ6" i="144"/>
  <c r="AP6" i="144"/>
  <c r="AO6" i="144"/>
  <c r="AN6" i="144"/>
  <c r="AM6" i="144"/>
  <c r="AL6" i="144"/>
  <c r="AK6" i="144"/>
  <c r="AJ6" i="144"/>
  <c r="AI6" i="144"/>
  <c r="AH6" i="144"/>
  <c r="AG6" i="144"/>
  <c r="D1" i="144"/>
  <c r="AD43" i="148" l="1"/>
  <c r="AD44" i="147"/>
  <c r="AD44" i="145"/>
  <c r="Q10" i="37"/>
  <c r="K10" i="37"/>
  <c r="O10" i="37"/>
  <c r="M10" i="37"/>
  <c r="M9" i="37"/>
  <c r="O9" i="37"/>
  <c r="K9" i="37"/>
  <c r="Q9" i="37"/>
  <c r="Q8" i="37"/>
  <c r="M8" i="37"/>
  <c r="O8" i="37"/>
  <c r="K8" i="37"/>
  <c r="M7" i="37"/>
  <c r="O7" i="37"/>
  <c r="K7" i="37"/>
  <c r="Q7" i="37"/>
  <c r="W17" i="144"/>
  <c r="AD43" i="150"/>
  <c r="X32" i="144"/>
  <c r="W26" i="144"/>
  <c r="Y35" i="144"/>
  <c r="Z34" i="144"/>
  <c r="W30" i="144"/>
  <c r="W29" i="144"/>
  <c r="Z36" i="144"/>
  <c r="Y31" i="144"/>
  <c r="Z28" i="144"/>
  <c r="Z23" i="144"/>
  <c r="W18" i="144"/>
  <c r="AD43" i="149"/>
  <c r="Z33" i="144"/>
  <c r="Y37" i="144"/>
  <c r="Y27" i="144"/>
  <c r="Y25" i="144"/>
  <c r="Z24" i="144"/>
  <c r="Z22" i="144"/>
  <c r="Z21" i="144"/>
  <c r="Z20" i="144"/>
  <c r="Z19" i="144"/>
  <c r="Z16" i="144"/>
  <c r="Z15" i="144"/>
  <c r="Z14" i="144"/>
  <c r="Z13" i="144"/>
  <c r="Z12" i="144"/>
  <c r="X28" i="144"/>
  <c r="Y34" i="144"/>
  <c r="Z30" i="144"/>
  <c r="AB16" i="144"/>
  <c r="AD46" i="147"/>
  <c r="AD45" i="148"/>
  <c r="AD44" i="148"/>
  <c r="V43" i="148"/>
  <c r="V39" i="148"/>
  <c r="J19" i="37" s="1"/>
  <c r="V45" i="148"/>
  <c r="V40" i="148"/>
  <c r="L19" i="37" s="1"/>
  <c r="V44" i="148"/>
  <c r="V41" i="148"/>
  <c r="N19" i="37" s="1"/>
  <c r="V42" i="148"/>
  <c r="P19" i="37" s="1"/>
  <c r="Y38" i="148"/>
  <c r="AC38" i="148" s="1"/>
  <c r="S45" i="148"/>
  <c r="O45" i="148"/>
  <c r="K45" i="148"/>
  <c r="G45" i="148"/>
  <c r="S44" i="148"/>
  <c r="O44" i="148"/>
  <c r="K44" i="148"/>
  <c r="G44" i="148"/>
  <c r="S43" i="148"/>
  <c r="O43" i="148"/>
  <c r="K43" i="148"/>
  <c r="G43" i="148"/>
  <c r="S42" i="148"/>
  <c r="O42" i="148"/>
  <c r="K42" i="148"/>
  <c r="G42" i="148"/>
  <c r="S41" i="148"/>
  <c r="O41" i="148"/>
  <c r="K41" i="148"/>
  <c r="G41" i="148"/>
  <c r="S40" i="148"/>
  <c r="O40" i="148"/>
  <c r="K40" i="148"/>
  <c r="G40" i="148"/>
  <c r="S39" i="148"/>
  <c r="O39" i="148"/>
  <c r="K39" i="148"/>
  <c r="G39" i="148"/>
  <c r="S38" i="148"/>
  <c r="O38" i="148"/>
  <c r="K38" i="148"/>
  <c r="G38" i="148"/>
  <c r="R45" i="148"/>
  <c r="N45" i="148"/>
  <c r="J45" i="148"/>
  <c r="F45" i="148"/>
  <c r="R44" i="148"/>
  <c r="N44" i="148"/>
  <c r="J44" i="148"/>
  <c r="F44" i="148"/>
  <c r="R43" i="148"/>
  <c r="N43" i="148"/>
  <c r="J43" i="148"/>
  <c r="F43" i="148"/>
  <c r="R42" i="148"/>
  <c r="N42" i="148"/>
  <c r="J42" i="148"/>
  <c r="F42" i="148"/>
  <c r="R41" i="148"/>
  <c r="N41" i="148"/>
  <c r="J41" i="148"/>
  <c r="F41" i="148"/>
  <c r="R40" i="148"/>
  <c r="N40" i="148"/>
  <c r="J40" i="148"/>
  <c r="F40" i="148"/>
  <c r="R39" i="148"/>
  <c r="N39" i="148"/>
  <c r="J39" i="148"/>
  <c r="F39" i="148"/>
  <c r="R38" i="148"/>
  <c r="N38" i="148"/>
  <c r="J38" i="148"/>
  <c r="F38" i="148"/>
  <c r="U45" i="148"/>
  <c r="Q45" i="148"/>
  <c r="M45" i="148"/>
  <c r="I45" i="148"/>
  <c r="U44" i="148"/>
  <c r="Q44" i="148"/>
  <c r="M44" i="148"/>
  <c r="I44" i="148"/>
  <c r="U43" i="148"/>
  <c r="Q43" i="148"/>
  <c r="M43" i="148"/>
  <c r="I43" i="148"/>
  <c r="U42" i="148"/>
  <c r="Q42" i="148"/>
  <c r="M42" i="148"/>
  <c r="I42" i="148"/>
  <c r="U41" i="148"/>
  <c r="Q41" i="148"/>
  <c r="M41" i="148"/>
  <c r="I41" i="148"/>
  <c r="U40" i="148"/>
  <c r="Q40" i="148"/>
  <c r="M40" i="148"/>
  <c r="I40" i="148"/>
  <c r="U39" i="148"/>
  <c r="Q39" i="148"/>
  <c r="M39" i="148"/>
  <c r="I39" i="148"/>
  <c r="U38" i="148"/>
  <c r="Q38" i="148"/>
  <c r="M38" i="148"/>
  <c r="I38" i="148"/>
  <c r="L45" i="148"/>
  <c r="L44" i="148"/>
  <c r="L43" i="148"/>
  <c r="L42" i="148"/>
  <c r="L41" i="148"/>
  <c r="L40" i="148"/>
  <c r="L39" i="148"/>
  <c r="L38" i="148"/>
  <c r="H45" i="148"/>
  <c r="H44" i="148"/>
  <c r="H43" i="148"/>
  <c r="H42" i="148"/>
  <c r="H41" i="148"/>
  <c r="H40" i="148"/>
  <c r="H39" i="148"/>
  <c r="H38" i="148"/>
  <c r="P45" i="148"/>
  <c r="P43" i="148"/>
  <c r="P41" i="148"/>
  <c r="P39" i="148"/>
  <c r="T44" i="148"/>
  <c r="T42" i="148"/>
  <c r="T40" i="148"/>
  <c r="T38" i="148"/>
  <c r="P44" i="148"/>
  <c r="P42" i="148"/>
  <c r="P40" i="148"/>
  <c r="P38" i="148"/>
  <c r="T45" i="148"/>
  <c r="T43" i="148"/>
  <c r="T41" i="148"/>
  <c r="T39" i="148"/>
  <c r="S45" i="151"/>
  <c r="O45" i="151"/>
  <c r="K45" i="151"/>
  <c r="G45" i="151"/>
  <c r="S44" i="151"/>
  <c r="O44" i="151"/>
  <c r="K44" i="151"/>
  <c r="G44" i="151"/>
  <c r="S43" i="151"/>
  <c r="O43" i="151"/>
  <c r="K43" i="151"/>
  <c r="G43" i="151"/>
  <c r="S42" i="151"/>
  <c r="O42" i="151"/>
  <c r="K42" i="151"/>
  <c r="G42" i="151"/>
  <c r="S41" i="151"/>
  <c r="O41" i="151"/>
  <c r="K41" i="151"/>
  <c r="G41" i="151"/>
  <c r="S40" i="151"/>
  <c r="O40" i="151"/>
  <c r="K40" i="151"/>
  <c r="G40" i="151"/>
  <c r="S39" i="151"/>
  <c r="O39" i="151"/>
  <c r="K39" i="151"/>
  <c r="G39" i="151"/>
  <c r="S38" i="151"/>
  <c r="O38" i="151"/>
  <c r="K38" i="151"/>
  <c r="G38" i="151"/>
  <c r="R45" i="151"/>
  <c r="N45" i="151"/>
  <c r="J45" i="151"/>
  <c r="F45" i="151"/>
  <c r="R44" i="151"/>
  <c r="N44" i="151"/>
  <c r="J44" i="151"/>
  <c r="F44" i="151"/>
  <c r="R43" i="151"/>
  <c r="N43" i="151"/>
  <c r="J43" i="151"/>
  <c r="F43" i="151"/>
  <c r="R42" i="151"/>
  <c r="N42" i="151"/>
  <c r="J42" i="151"/>
  <c r="F42" i="151"/>
  <c r="R41" i="151"/>
  <c r="N41" i="151"/>
  <c r="J41" i="151"/>
  <c r="F41" i="151"/>
  <c r="R40" i="151"/>
  <c r="N40" i="151"/>
  <c r="J40" i="151"/>
  <c r="F40" i="151"/>
  <c r="R39" i="151"/>
  <c r="N39" i="151"/>
  <c r="J39" i="151"/>
  <c r="F39" i="151"/>
  <c r="R38" i="151"/>
  <c r="N38" i="151"/>
  <c r="J38" i="151"/>
  <c r="F38" i="151"/>
  <c r="U45" i="151"/>
  <c r="Q45" i="151"/>
  <c r="M45" i="151"/>
  <c r="I45" i="151"/>
  <c r="U44" i="151"/>
  <c r="Q44" i="151"/>
  <c r="M44" i="151"/>
  <c r="I44" i="151"/>
  <c r="U43" i="151"/>
  <c r="Q43" i="151"/>
  <c r="M43" i="151"/>
  <c r="I43" i="151"/>
  <c r="U42" i="151"/>
  <c r="Q42" i="151"/>
  <c r="M42" i="151"/>
  <c r="I42" i="151"/>
  <c r="U41" i="151"/>
  <c r="Q41" i="151"/>
  <c r="M41" i="151"/>
  <c r="I41" i="151"/>
  <c r="U40" i="151"/>
  <c r="Q40" i="151"/>
  <c r="M40" i="151"/>
  <c r="I40" i="151"/>
  <c r="U39" i="151"/>
  <c r="Q39" i="151"/>
  <c r="M39" i="151"/>
  <c r="I39" i="151"/>
  <c r="U38" i="151"/>
  <c r="Q38" i="151"/>
  <c r="M38" i="151"/>
  <c r="I38" i="151"/>
  <c r="L45" i="151"/>
  <c r="L44" i="151"/>
  <c r="L43" i="151"/>
  <c r="L42" i="151"/>
  <c r="L41" i="151"/>
  <c r="L40" i="151"/>
  <c r="L39" i="151"/>
  <c r="L38" i="151"/>
  <c r="H45" i="151"/>
  <c r="H44" i="151"/>
  <c r="H43" i="151"/>
  <c r="H42" i="151"/>
  <c r="H41" i="151"/>
  <c r="H40" i="151"/>
  <c r="H39" i="151"/>
  <c r="H38" i="151"/>
  <c r="T45" i="151"/>
  <c r="T44" i="151"/>
  <c r="T43" i="151"/>
  <c r="T42" i="151"/>
  <c r="T41" i="151"/>
  <c r="T40" i="151"/>
  <c r="T39" i="151"/>
  <c r="T38" i="151"/>
  <c r="P45" i="151"/>
  <c r="P41" i="151"/>
  <c r="P42" i="151"/>
  <c r="P38" i="151"/>
  <c r="P44" i="151"/>
  <c r="P40" i="151"/>
  <c r="P43" i="151"/>
  <c r="P39" i="151"/>
  <c r="AD45" i="151"/>
  <c r="AD44" i="151"/>
  <c r="AD43" i="151"/>
  <c r="Y38" i="151"/>
  <c r="AD38" i="151" s="1"/>
  <c r="S22" i="37" s="1"/>
  <c r="V43" i="151"/>
  <c r="V39" i="151"/>
  <c r="J22" i="37" s="1"/>
  <c r="V45" i="151"/>
  <c r="V40" i="151"/>
  <c r="L22" i="37" s="1"/>
  <c r="V44" i="151"/>
  <c r="V41" i="151"/>
  <c r="N22" i="37" s="1"/>
  <c r="V42" i="151"/>
  <c r="P22" i="37" s="1"/>
  <c r="AD45" i="150"/>
  <c r="AD44" i="150"/>
  <c r="Y38" i="150"/>
  <c r="S45" i="150"/>
  <c r="O45" i="150"/>
  <c r="K45" i="150"/>
  <c r="G45" i="150"/>
  <c r="S44" i="150"/>
  <c r="O44" i="150"/>
  <c r="K44" i="150"/>
  <c r="G44" i="150"/>
  <c r="S43" i="150"/>
  <c r="O43" i="150"/>
  <c r="K43" i="150"/>
  <c r="G43" i="150"/>
  <c r="S42" i="150"/>
  <c r="O42" i="150"/>
  <c r="K42" i="150"/>
  <c r="G42" i="150"/>
  <c r="S41" i="150"/>
  <c r="O41" i="150"/>
  <c r="K41" i="150"/>
  <c r="G41" i="150"/>
  <c r="S40" i="150"/>
  <c r="O40" i="150"/>
  <c r="K40" i="150"/>
  <c r="G40" i="150"/>
  <c r="S39" i="150"/>
  <c r="O39" i="150"/>
  <c r="K39" i="150"/>
  <c r="G39" i="150"/>
  <c r="S38" i="150"/>
  <c r="O38" i="150"/>
  <c r="K38" i="150"/>
  <c r="G38" i="150"/>
  <c r="R45" i="150"/>
  <c r="N45" i="150"/>
  <c r="J45" i="150"/>
  <c r="F45" i="150"/>
  <c r="R44" i="150"/>
  <c r="N44" i="150"/>
  <c r="J44" i="150"/>
  <c r="F44" i="150"/>
  <c r="R43" i="150"/>
  <c r="N43" i="150"/>
  <c r="J43" i="150"/>
  <c r="F43" i="150"/>
  <c r="R42" i="150"/>
  <c r="N42" i="150"/>
  <c r="J42" i="150"/>
  <c r="F42" i="150"/>
  <c r="R41" i="150"/>
  <c r="N41" i="150"/>
  <c r="J41" i="150"/>
  <c r="F41" i="150"/>
  <c r="R40" i="150"/>
  <c r="N40" i="150"/>
  <c r="J40" i="150"/>
  <c r="F40" i="150"/>
  <c r="R39" i="150"/>
  <c r="N39" i="150"/>
  <c r="J39" i="150"/>
  <c r="F39" i="150"/>
  <c r="R38" i="150"/>
  <c r="N38" i="150"/>
  <c r="J38" i="150"/>
  <c r="F38" i="150"/>
  <c r="P45" i="150"/>
  <c r="H45" i="150"/>
  <c r="P44" i="150"/>
  <c r="H44" i="150"/>
  <c r="P43" i="150"/>
  <c r="H43" i="150"/>
  <c r="P42" i="150"/>
  <c r="H42" i="150"/>
  <c r="P41" i="150"/>
  <c r="H41" i="150"/>
  <c r="P40" i="150"/>
  <c r="H40" i="150"/>
  <c r="P39" i="150"/>
  <c r="H39" i="150"/>
  <c r="P38" i="150"/>
  <c r="H38" i="150"/>
  <c r="U45" i="150"/>
  <c r="M45" i="150"/>
  <c r="U44" i="150"/>
  <c r="M44" i="150"/>
  <c r="U43" i="150"/>
  <c r="M43" i="150"/>
  <c r="U42" i="150"/>
  <c r="M42" i="150"/>
  <c r="U41" i="150"/>
  <c r="M41" i="150"/>
  <c r="U40" i="150"/>
  <c r="M40" i="150"/>
  <c r="U39" i="150"/>
  <c r="M39" i="150"/>
  <c r="U38" i="150"/>
  <c r="M38" i="150"/>
  <c r="Q45" i="150"/>
  <c r="Q44" i="150"/>
  <c r="Q43" i="150"/>
  <c r="Q42" i="150"/>
  <c r="Q41" i="150"/>
  <c r="Q40" i="150"/>
  <c r="Q39" i="150"/>
  <c r="Q38" i="150"/>
  <c r="L45" i="150"/>
  <c r="L44" i="150"/>
  <c r="L43" i="150"/>
  <c r="L42" i="150"/>
  <c r="L41" i="150"/>
  <c r="L40" i="150"/>
  <c r="L39" i="150"/>
  <c r="L38" i="150"/>
  <c r="I45" i="150"/>
  <c r="I44" i="150"/>
  <c r="I43" i="150"/>
  <c r="I42" i="150"/>
  <c r="I41" i="150"/>
  <c r="I40" i="150"/>
  <c r="I39" i="150"/>
  <c r="I38" i="150"/>
  <c r="T45" i="150"/>
  <c r="T41" i="150"/>
  <c r="T44" i="150"/>
  <c r="T40" i="150"/>
  <c r="T38" i="150"/>
  <c r="T43" i="150"/>
  <c r="T39" i="150"/>
  <c r="T42" i="150"/>
  <c r="V43" i="150"/>
  <c r="V39" i="150"/>
  <c r="J21" i="37" s="1"/>
  <c r="V45" i="150"/>
  <c r="V40" i="150"/>
  <c r="L21" i="37" s="1"/>
  <c r="V44" i="150"/>
  <c r="V41" i="150"/>
  <c r="N21" i="37" s="1"/>
  <c r="V42" i="150"/>
  <c r="P21" i="37" s="1"/>
  <c r="AD45" i="149"/>
  <c r="AD44" i="149"/>
  <c r="Y38" i="149"/>
  <c r="R45" i="149"/>
  <c r="N45" i="149"/>
  <c r="J45" i="149"/>
  <c r="F45" i="149"/>
  <c r="R44" i="149"/>
  <c r="N44" i="149"/>
  <c r="J44" i="149"/>
  <c r="F44" i="149"/>
  <c r="R43" i="149"/>
  <c r="N43" i="149"/>
  <c r="J43" i="149"/>
  <c r="F43" i="149"/>
  <c r="R42" i="149"/>
  <c r="N42" i="149"/>
  <c r="J42" i="149"/>
  <c r="F42" i="149"/>
  <c r="R41" i="149"/>
  <c r="N41" i="149"/>
  <c r="J41" i="149"/>
  <c r="F41" i="149"/>
  <c r="R40" i="149"/>
  <c r="N40" i="149"/>
  <c r="J40" i="149"/>
  <c r="F40" i="149"/>
  <c r="R39" i="149"/>
  <c r="N39" i="149"/>
  <c r="J39" i="149"/>
  <c r="F39" i="149"/>
  <c r="R38" i="149"/>
  <c r="N38" i="149"/>
  <c r="J38" i="149"/>
  <c r="F38" i="149"/>
  <c r="U45" i="149"/>
  <c r="Q45" i="149"/>
  <c r="M45" i="149"/>
  <c r="I45" i="149"/>
  <c r="U44" i="149"/>
  <c r="Q44" i="149"/>
  <c r="M44" i="149"/>
  <c r="I44" i="149"/>
  <c r="U43" i="149"/>
  <c r="Q43" i="149"/>
  <c r="M43" i="149"/>
  <c r="I43" i="149"/>
  <c r="U42" i="149"/>
  <c r="Q42" i="149"/>
  <c r="M42" i="149"/>
  <c r="I42" i="149"/>
  <c r="U41" i="149"/>
  <c r="Q41" i="149"/>
  <c r="M41" i="149"/>
  <c r="I41" i="149"/>
  <c r="U40" i="149"/>
  <c r="Q40" i="149"/>
  <c r="M40" i="149"/>
  <c r="I40" i="149"/>
  <c r="U39" i="149"/>
  <c r="Q39" i="149"/>
  <c r="M39" i="149"/>
  <c r="I39" i="149"/>
  <c r="U38" i="149"/>
  <c r="Q38" i="149"/>
  <c r="M38" i="149"/>
  <c r="I38" i="149"/>
  <c r="T45" i="149"/>
  <c r="L45" i="149"/>
  <c r="T44" i="149"/>
  <c r="L44" i="149"/>
  <c r="T43" i="149"/>
  <c r="L43" i="149"/>
  <c r="T42" i="149"/>
  <c r="L42" i="149"/>
  <c r="T41" i="149"/>
  <c r="L41" i="149"/>
  <c r="T40" i="149"/>
  <c r="L40" i="149"/>
  <c r="T39" i="149"/>
  <c r="L39" i="149"/>
  <c r="T38" i="149"/>
  <c r="L38" i="149"/>
  <c r="S45" i="149"/>
  <c r="K45" i="149"/>
  <c r="S44" i="149"/>
  <c r="K44" i="149"/>
  <c r="S43" i="149"/>
  <c r="K43" i="149"/>
  <c r="S42" i="149"/>
  <c r="K42" i="149"/>
  <c r="S41" i="149"/>
  <c r="K41" i="149"/>
  <c r="S40" i="149"/>
  <c r="K40" i="149"/>
  <c r="S39" i="149"/>
  <c r="K39" i="149"/>
  <c r="S38" i="149"/>
  <c r="K38" i="149"/>
  <c r="P45" i="149"/>
  <c r="H45" i="149"/>
  <c r="P44" i="149"/>
  <c r="H44" i="149"/>
  <c r="P43" i="149"/>
  <c r="H43" i="149"/>
  <c r="P42" i="149"/>
  <c r="H42" i="149"/>
  <c r="P41" i="149"/>
  <c r="H41" i="149"/>
  <c r="P40" i="149"/>
  <c r="H40" i="149"/>
  <c r="P39" i="149"/>
  <c r="H39" i="149"/>
  <c r="P38" i="149"/>
  <c r="H38" i="149"/>
  <c r="G44" i="149"/>
  <c r="G42" i="149"/>
  <c r="G40" i="149"/>
  <c r="G38" i="149"/>
  <c r="O45" i="149"/>
  <c r="O43" i="149"/>
  <c r="O41" i="149"/>
  <c r="O39" i="149"/>
  <c r="G45" i="149"/>
  <c r="G43" i="149"/>
  <c r="G41" i="149"/>
  <c r="G39" i="149"/>
  <c r="O44" i="149"/>
  <c r="O42" i="149"/>
  <c r="O40" i="149"/>
  <c r="O38" i="149"/>
  <c r="V45" i="149"/>
  <c r="V40" i="149"/>
  <c r="L20" i="37" s="1"/>
  <c r="V44" i="149"/>
  <c r="V41" i="149"/>
  <c r="N20" i="37" s="1"/>
  <c r="V43" i="149"/>
  <c r="V42" i="149"/>
  <c r="P20" i="37" s="1"/>
  <c r="V39" i="149"/>
  <c r="J20" i="37" s="1"/>
  <c r="AE45" i="147"/>
  <c r="AE44" i="147"/>
  <c r="AE41" i="147"/>
  <c r="AE42" i="147"/>
  <c r="AE43" i="147"/>
  <c r="AE46" i="147"/>
  <c r="V44" i="147"/>
  <c r="V40" i="147"/>
  <c r="J18" i="37" s="1"/>
  <c r="V46" i="147"/>
  <c r="V41" i="147"/>
  <c r="L18" i="37" s="1"/>
  <c r="V45" i="147"/>
  <c r="V42" i="147"/>
  <c r="N18" i="37" s="1"/>
  <c r="V43" i="147"/>
  <c r="P18" i="37" s="1"/>
  <c r="AD45" i="147"/>
  <c r="Y38" i="147"/>
  <c r="S46" i="147"/>
  <c r="O46" i="147"/>
  <c r="K46" i="147"/>
  <c r="G46" i="147"/>
  <c r="S45" i="147"/>
  <c r="O45" i="147"/>
  <c r="K45" i="147"/>
  <c r="G45" i="147"/>
  <c r="S44" i="147"/>
  <c r="O44" i="147"/>
  <c r="K44" i="147"/>
  <c r="G44" i="147"/>
  <c r="S43" i="147"/>
  <c r="O43" i="147"/>
  <c r="K43" i="147"/>
  <c r="G43" i="147"/>
  <c r="S42" i="147"/>
  <c r="O42" i="147"/>
  <c r="K42" i="147"/>
  <c r="G42" i="147"/>
  <c r="S41" i="147"/>
  <c r="O41" i="147"/>
  <c r="K41" i="147"/>
  <c r="G41" i="147"/>
  <c r="S40" i="147"/>
  <c r="O40" i="147"/>
  <c r="K40" i="147"/>
  <c r="G40" i="147"/>
  <c r="S39" i="147"/>
  <c r="O39" i="147"/>
  <c r="K39" i="147"/>
  <c r="G39" i="147"/>
  <c r="R46" i="147"/>
  <c r="N46" i="147"/>
  <c r="J46" i="147"/>
  <c r="F46" i="147"/>
  <c r="R45" i="147"/>
  <c r="N45" i="147"/>
  <c r="J45" i="147"/>
  <c r="F45" i="147"/>
  <c r="R44" i="147"/>
  <c r="N44" i="147"/>
  <c r="J44" i="147"/>
  <c r="F44" i="147"/>
  <c r="R43" i="147"/>
  <c r="N43" i="147"/>
  <c r="J43" i="147"/>
  <c r="F43" i="147"/>
  <c r="R42" i="147"/>
  <c r="N42" i="147"/>
  <c r="J42" i="147"/>
  <c r="F42" i="147"/>
  <c r="R41" i="147"/>
  <c r="N41" i="147"/>
  <c r="J41" i="147"/>
  <c r="F41" i="147"/>
  <c r="R40" i="147"/>
  <c r="N40" i="147"/>
  <c r="J40" i="147"/>
  <c r="F40" i="147"/>
  <c r="R39" i="147"/>
  <c r="N39" i="147"/>
  <c r="J39" i="147"/>
  <c r="F39" i="147"/>
  <c r="U46" i="147"/>
  <c r="Q46" i="147"/>
  <c r="M46" i="147"/>
  <c r="I46" i="147"/>
  <c r="U45" i="147"/>
  <c r="Q45" i="147"/>
  <c r="M45" i="147"/>
  <c r="I45" i="147"/>
  <c r="U44" i="147"/>
  <c r="Q44" i="147"/>
  <c r="M44" i="147"/>
  <c r="I44" i="147"/>
  <c r="U43" i="147"/>
  <c r="Q43" i="147"/>
  <c r="M43" i="147"/>
  <c r="I43" i="147"/>
  <c r="U42" i="147"/>
  <c r="Q42" i="147"/>
  <c r="M42" i="147"/>
  <c r="I42" i="147"/>
  <c r="U41" i="147"/>
  <c r="Q41" i="147"/>
  <c r="M41" i="147"/>
  <c r="I41" i="147"/>
  <c r="U40" i="147"/>
  <c r="Q40" i="147"/>
  <c r="M40" i="147"/>
  <c r="I40" i="147"/>
  <c r="U39" i="147"/>
  <c r="Q39" i="147"/>
  <c r="M39" i="147"/>
  <c r="I39" i="147"/>
  <c r="L46" i="147"/>
  <c r="L45" i="147"/>
  <c r="L44" i="147"/>
  <c r="L43" i="147"/>
  <c r="L42" i="147"/>
  <c r="L41" i="147"/>
  <c r="L40" i="147"/>
  <c r="L39" i="147"/>
  <c r="H46" i="147"/>
  <c r="H45" i="147"/>
  <c r="H44" i="147"/>
  <c r="H43" i="147"/>
  <c r="H42" i="147"/>
  <c r="H41" i="147"/>
  <c r="H40" i="147"/>
  <c r="H39" i="147"/>
  <c r="T46" i="147"/>
  <c r="T45" i="147"/>
  <c r="T44" i="147"/>
  <c r="T43" i="147"/>
  <c r="T42" i="147"/>
  <c r="T41" i="147"/>
  <c r="T40" i="147"/>
  <c r="T39" i="147"/>
  <c r="P46" i="147"/>
  <c r="P42" i="147"/>
  <c r="P45" i="147"/>
  <c r="P41" i="147"/>
  <c r="P44" i="147"/>
  <c r="P40" i="147"/>
  <c r="P43" i="147"/>
  <c r="P39" i="147"/>
  <c r="Y38" i="146"/>
  <c r="S46" i="146"/>
  <c r="O46" i="146"/>
  <c r="K46" i="146"/>
  <c r="G46" i="146"/>
  <c r="S45" i="146"/>
  <c r="O45" i="146"/>
  <c r="K45" i="146"/>
  <c r="G45" i="146"/>
  <c r="S44" i="146"/>
  <c r="O44" i="146"/>
  <c r="K44" i="146"/>
  <c r="G44" i="146"/>
  <c r="S43" i="146"/>
  <c r="O43" i="146"/>
  <c r="K43" i="146"/>
  <c r="G43" i="146"/>
  <c r="S42" i="146"/>
  <c r="O42" i="146"/>
  <c r="K42" i="146"/>
  <c r="G42" i="146"/>
  <c r="S41" i="146"/>
  <c r="O41" i="146"/>
  <c r="K41" i="146"/>
  <c r="G41" i="146"/>
  <c r="S40" i="146"/>
  <c r="O40" i="146"/>
  <c r="K40" i="146"/>
  <c r="G40" i="146"/>
  <c r="S39" i="146"/>
  <c r="O39" i="146"/>
  <c r="K39" i="146"/>
  <c r="G39" i="146"/>
  <c r="R46" i="146"/>
  <c r="N46" i="146"/>
  <c r="J46" i="146"/>
  <c r="F46" i="146"/>
  <c r="R45" i="146"/>
  <c r="N45" i="146"/>
  <c r="J45" i="146"/>
  <c r="F45" i="146"/>
  <c r="R44" i="146"/>
  <c r="N44" i="146"/>
  <c r="J44" i="146"/>
  <c r="F44" i="146"/>
  <c r="R43" i="146"/>
  <c r="N43" i="146"/>
  <c r="J43" i="146"/>
  <c r="F43" i="146"/>
  <c r="R42" i="146"/>
  <c r="N42" i="146"/>
  <c r="J42" i="146"/>
  <c r="F42" i="146"/>
  <c r="R41" i="146"/>
  <c r="N41" i="146"/>
  <c r="J41" i="146"/>
  <c r="F41" i="146"/>
  <c r="R40" i="146"/>
  <c r="N40" i="146"/>
  <c r="J40" i="146"/>
  <c r="F40" i="146"/>
  <c r="R39" i="146"/>
  <c r="N39" i="146"/>
  <c r="J39" i="146"/>
  <c r="F39" i="146"/>
  <c r="U46" i="146"/>
  <c r="Q46" i="146"/>
  <c r="M46" i="146"/>
  <c r="I46" i="146"/>
  <c r="U45" i="146"/>
  <c r="Q45" i="146"/>
  <c r="M45" i="146"/>
  <c r="I45" i="146"/>
  <c r="U44" i="146"/>
  <c r="Q44" i="146"/>
  <c r="M44" i="146"/>
  <c r="I44" i="146"/>
  <c r="U43" i="146"/>
  <c r="Q43" i="146"/>
  <c r="M43" i="146"/>
  <c r="I43" i="146"/>
  <c r="U42" i="146"/>
  <c r="Q42" i="146"/>
  <c r="M42" i="146"/>
  <c r="I42" i="146"/>
  <c r="U41" i="146"/>
  <c r="Q41" i="146"/>
  <c r="M41" i="146"/>
  <c r="I41" i="146"/>
  <c r="U40" i="146"/>
  <c r="Q40" i="146"/>
  <c r="M40" i="146"/>
  <c r="I40" i="146"/>
  <c r="U39" i="146"/>
  <c r="Q39" i="146"/>
  <c r="M39" i="146"/>
  <c r="I39" i="146"/>
  <c r="L46" i="146"/>
  <c r="L45" i="146"/>
  <c r="L44" i="146"/>
  <c r="L43" i="146"/>
  <c r="L42" i="146"/>
  <c r="L41" i="146"/>
  <c r="L40" i="146"/>
  <c r="L39" i="146"/>
  <c r="H46" i="146"/>
  <c r="H45" i="146"/>
  <c r="H44" i="146"/>
  <c r="H43" i="146"/>
  <c r="H42" i="146"/>
  <c r="H41" i="146"/>
  <c r="H40" i="146"/>
  <c r="H39" i="146"/>
  <c r="T46" i="146"/>
  <c r="T45" i="146"/>
  <c r="T44" i="146"/>
  <c r="T43" i="146"/>
  <c r="T42" i="146"/>
  <c r="T41" i="146"/>
  <c r="T40" i="146"/>
  <c r="T39" i="146"/>
  <c r="P46" i="146"/>
  <c r="P42" i="146"/>
  <c r="P45" i="146"/>
  <c r="P41" i="146"/>
  <c r="P43" i="146"/>
  <c r="P39" i="146"/>
  <c r="P44" i="146"/>
  <c r="P40" i="146"/>
  <c r="V44" i="146"/>
  <c r="V40" i="146"/>
  <c r="J17" i="37" s="1"/>
  <c r="V46" i="146"/>
  <c r="V41" i="146"/>
  <c r="L17" i="37" s="1"/>
  <c r="V45" i="146"/>
  <c r="V42" i="146"/>
  <c r="N17" i="37" s="1"/>
  <c r="V43" i="146"/>
  <c r="P17" i="37" s="1"/>
  <c r="AD46" i="146"/>
  <c r="AD45" i="146"/>
  <c r="AD44" i="146"/>
  <c r="AE45" i="146"/>
  <c r="AE44" i="146"/>
  <c r="AE41" i="146"/>
  <c r="AE42" i="146"/>
  <c r="AE43" i="146"/>
  <c r="AE46" i="146"/>
  <c r="AW6" i="144"/>
  <c r="AE6" i="144" s="1"/>
  <c r="AE44" i="144" s="1"/>
  <c r="W8" i="144"/>
  <c r="W9" i="144"/>
  <c r="Z11" i="144"/>
  <c r="Z10" i="144"/>
  <c r="W7" i="144"/>
  <c r="S46" i="145"/>
  <c r="O46" i="145"/>
  <c r="K46" i="145"/>
  <c r="G46" i="145"/>
  <c r="S45" i="145"/>
  <c r="O45" i="145"/>
  <c r="K45" i="145"/>
  <c r="G45" i="145"/>
  <c r="S44" i="145"/>
  <c r="O44" i="145"/>
  <c r="K44" i="145"/>
  <c r="G44" i="145"/>
  <c r="S43" i="145"/>
  <c r="O43" i="145"/>
  <c r="K43" i="145"/>
  <c r="G43" i="145"/>
  <c r="S42" i="145"/>
  <c r="O42" i="145"/>
  <c r="K42" i="145"/>
  <c r="G42" i="145"/>
  <c r="S41" i="145"/>
  <c r="O41" i="145"/>
  <c r="K41" i="145"/>
  <c r="G41" i="145"/>
  <c r="S40" i="145"/>
  <c r="O40" i="145"/>
  <c r="K40" i="145"/>
  <c r="G40" i="145"/>
  <c r="S39" i="145"/>
  <c r="O39" i="145"/>
  <c r="K39" i="145"/>
  <c r="G39" i="145"/>
  <c r="R46" i="145"/>
  <c r="N46" i="145"/>
  <c r="J46" i="145"/>
  <c r="F46" i="145"/>
  <c r="R45" i="145"/>
  <c r="N45" i="145"/>
  <c r="J45" i="145"/>
  <c r="F45" i="145"/>
  <c r="R44" i="145"/>
  <c r="N44" i="145"/>
  <c r="J44" i="145"/>
  <c r="F44" i="145"/>
  <c r="R43" i="145"/>
  <c r="N43" i="145"/>
  <c r="J43" i="145"/>
  <c r="F43" i="145"/>
  <c r="R42" i="145"/>
  <c r="N42" i="145"/>
  <c r="J42" i="145"/>
  <c r="F42" i="145"/>
  <c r="R41" i="145"/>
  <c r="N41" i="145"/>
  <c r="J41" i="145"/>
  <c r="F41" i="145"/>
  <c r="R40" i="145"/>
  <c r="N40" i="145"/>
  <c r="J40" i="145"/>
  <c r="F40" i="145"/>
  <c r="R39" i="145"/>
  <c r="N39" i="145"/>
  <c r="J39" i="145"/>
  <c r="F39" i="145"/>
  <c r="U46" i="145"/>
  <c r="Q46" i="145"/>
  <c r="M46" i="145"/>
  <c r="I46" i="145"/>
  <c r="U45" i="145"/>
  <c r="Q45" i="145"/>
  <c r="M45" i="145"/>
  <c r="I45" i="145"/>
  <c r="U44" i="145"/>
  <c r="Q44" i="145"/>
  <c r="M44" i="145"/>
  <c r="I44" i="145"/>
  <c r="U43" i="145"/>
  <c r="Q43" i="145"/>
  <c r="M43" i="145"/>
  <c r="I43" i="145"/>
  <c r="U42" i="145"/>
  <c r="Q42" i="145"/>
  <c r="M42" i="145"/>
  <c r="I42" i="145"/>
  <c r="U41" i="145"/>
  <c r="Q41" i="145"/>
  <c r="M41" i="145"/>
  <c r="I41" i="145"/>
  <c r="U40" i="145"/>
  <c r="Q40" i="145"/>
  <c r="M40" i="145"/>
  <c r="I40" i="145"/>
  <c r="U39" i="145"/>
  <c r="Q39" i="145"/>
  <c r="M39" i="145"/>
  <c r="I39" i="145"/>
  <c r="L46" i="145"/>
  <c r="L45" i="145"/>
  <c r="L44" i="145"/>
  <c r="L43" i="145"/>
  <c r="L42" i="145"/>
  <c r="L41" i="145"/>
  <c r="L40" i="145"/>
  <c r="L39" i="145"/>
  <c r="H46" i="145"/>
  <c r="H45" i="145"/>
  <c r="H44" i="145"/>
  <c r="H43" i="145"/>
  <c r="H42" i="145"/>
  <c r="H41" i="145"/>
  <c r="H40" i="145"/>
  <c r="H39" i="145"/>
  <c r="T46" i="145"/>
  <c r="T45" i="145"/>
  <c r="T44" i="145"/>
  <c r="T43" i="145"/>
  <c r="T42" i="145"/>
  <c r="T41" i="145"/>
  <c r="T40" i="145"/>
  <c r="T39" i="145"/>
  <c r="P46" i="145"/>
  <c r="P42" i="145"/>
  <c r="P45" i="145"/>
  <c r="P41" i="145"/>
  <c r="P43" i="145"/>
  <c r="P44" i="145"/>
  <c r="P40" i="145"/>
  <c r="P39" i="145"/>
  <c r="AD46" i="145"/>
  <c r="AD45" i="145"/>
  <c r="V44" i="145"/>
  <c r="V40" i="145"/>
  <c r="J16" i="37" s="1"/>
  <c r="V46" i="145"/>
  <c r="V41" i="145"/>
  <c r="L16" i="37" s="1"/>
  <c r="V45" i="145"/>
  <c r="V42" i="145"/>
  <c r="N16" i="37" s="1"/>
  <c r="V43" i="145"/>
  <c r="P16" i="37" s="1"/>
  <c r="Y38" i="145"/>
  <c r="AA31" i="144"/>
  <c r="Y36" i="144"/>
  <c r="X35" i="144"/>
  <c r="W34" i="144"/>
  <c r="Z31" i="144"/>
  <c r="Y30" i="144"/>
  <c r="AB27" i="144"/>
  <c r="W27" i="144"/>
  <c r="Y16" i="144"/>
  <c r="Z35" i="144"/>
  <c r="X27" i="144"/>
  <c r="AB35" i="144"/>
  <c r="W35" i="144"/>
  <c r="W32" i="144"/>
  <c r="X31" i="144"/>
  <c r="AB28" i="144"/>
  <c r="AA27" i="144"/>
  <c r="Y24" i="144"/>
  <c r="X16" i="144"/>
  <c r="AA35" i="144"/>
  <c r="AA34" i="144"/>
  <c r="AB31" i="144"/>
  <c r="W31" i="144"/>
  <c r="Y28" i="144"/>
  <c r="Z27" i="144"/>
  <c r="Z18" i="144"/>
  <c r="Z9" i="144"/>
  <c r="X25" i="144"/>
  <c r="AB25" i="144"/>
  <c r="AA32" i="144"/>
  <c r="AB37" i="144"/>
  <c r="X37" i="144"/>
  <c r="AA37" i="144"/>
  <c r="W37" i="144"/>
  <c r="Z37" i="144"/>
  <c r="AB36" i="144"/>
  <c r="X36" i="144"/>
  <c r="AA36" i="144"/>
  <c r="W36" i="144"/>
  <c r="AB34" i="144"/>
  <c r="X34" i="144"/>
  <c r="Y33" i="144"/>
  <c r="AB33" i="144"/>
  <c r="X33" i="144"/>
  <c r="AA33" i="144"/>
  <c r="W33" i="144"/>
  <c r="Z32" i="144"/>
  <c r="Y32" i="144"/>
  <c r="AB32" i="144"/>
  <c r="AB30" i="144"/>
  <c r="X30" i="144"/>
  <c r="AA30" i="144"/>
  <c r="Z29" i="144"/>
  <c r="Y29" i="144"/>
  <c r="AB29" i="144"/>
  <c r="X29" i="144"/>
  <c r="AA29" i="144"/>
  <c r="AA28" i="144"/>
  <c r="W28" i="144"/>
  <c r="Z26" i="144"/>
  <c r="Y26" i="144"/>
  <c r="AB26" i="144"/>
  <c r="X26" i="144"/>
  <c r="AA26" i="144"/>
  <c r="AA25" i="144"/>
  <c r="Z25" i="144"/>
  <c r="W25" i="144"/>
  <c r="AB24" i="144"/>
  <c r="X24" i="144"/>
  <c r="AA24" i="144"/>
  <c r="W24" i="144"/>
  <c r="AB23" i="144"/>
  <c r="X23" i="144"/>
  <c r="AA23" i="144"/>
  <c r="W23" i="144"/>
  <c r="Y23" i="144"/>
  <c r="Y22" i="144"/>
  <c r="AB22" i="144"/>
  <c r="X22" i="144"/>
  <c r="W22" i="144"/>
  <c r="AA22" i="144"/>
  <c r="AB21" i="144"/>
  <c r="X21" i="144"/>
  <c r="Y21" i="144"/>
  <c r="AA21" i="144"/>
  <c r="W21" i="144"/>
  <c r="AB20" i="144"/>
  <c r="X20" i="144"/>
  <c r="Y20" i="144"/>
  <c r="AA20" i="144"/>
  <c r="W20" i="144"/>
  <c r="AB19" i="144"/>
  <c r="AA19" i="144"/>
  <c r="W19" i="144"/>
  <c r="Y19" i="144"/>
  <c r="X19" i="144"/>
  <c r="Y18" i="144"/>
  <c r="AB18" i="144"/>
  <c r="X18" i="144"/>
  <c r="AA18" i="144"/>
  <c r="AA17" i="144"/>
  <c r="Z17" i="144"/>
  <c r="Y17" i="144"/>
  <c r="AB17" i="144"/>
  <c r="X17" i="144"/>
  <c r="AA16" i="144"/>
  <c r="W16" i="144"/>
  <c r="Y15" i="144"/>
  <c r="AB15" i="144"/>
  <c r="X15" i="144"/>
  <c r="AA15" i="144"/>
  <c r="W15" i="144"/>
  <c r="Y14" i="144"/>
  <c r="AB14" i="144"/>
  <c r="X14" i="144"/>
  <c r="AA14" i="144"/>
  <c r="W14" i="144"/>
  <c r="Y13" i="144"/>
  <c r="AB13" i="144"/>
  <c r="X13" i="144"/>
  <c r="AA13" i="144"/>
  <c r="W13" i="144"/>
  <c r="Y12" i="144"/>
  <c r="AB12" i="144"/>
  <c r="X12" i="144"/>
  <c r="AA12" i="144"/>
  <c r="W12" i="144"/>
  <c r="Y11" i="144"/>
  <c r="AB11" i="144"/>
  <c r="X11" i="144"/>
  <c r="AA11" i="144"/>
  <c r="W11" i="144"/>
  <c r="Y10" i="144"/>
  <c r="AB10" i="144"/>
  <c r="X10" i="144"/>
  <c r="AA10" i="144"/>
  <c r="W10" i="144"/>
  <c r="AB9" i="144"/>
  <c r="X9" i="144"/>
  <c r="Y9" i="144"/>
  <c r="AA9" i="144"/>
  <c r="Z8" i="144"/>
  <c r="Y8" i="144"/>
  <c r="AB8" i="144"/>
  <c r="X8" i="144"/>
  <c r="AA8" i="144"/>
  <c r="Z7" i="144"/>
  <c r="Y7" i="144"/>
  <c r="AB7" i="144"/>
  <c r="X7" i="144"/>
  <c r="AA7" i="144"/>
  <c r="W6" i="144"/>
  <c r="AW32" i="144"/>
  <c r="AT45" i="144"/>
  <c r="AW12" i="144"/>
  <c r="AW23" i="144"/>
  <c r="AL44" i="144"/>
  <c r="AJ43" i="144"/>
  <c r="AW9" i="144"/>
  <c r="AB6" i="144"/>
  <c r="AW16" i="144"/>
  <c r="AW24" i="144"/>
  <c r="AW31" i="144"/>
  <c r="Z6" i="144"/>
  <c r="AM45" i="144"/>
  <c r="AM44" i="144"/>
  <c r="AM41" i="144"/>
  <c r="AM43" i="144"/>
  <c r="AM39" i="144"/>
  <c r="AM46" i="144"/>
  <c r="AM40" i="144"/>
  <c r="AM42" i="144"/>
  <c r="AW8" i="144"/>
  <c r="AW14" i="144"/>
  <c r="AW22" i="144"/>
  <c r="AL41" i="144"/>
  <c r="AR42" i="144"/>
  <c r="AR46" i="144"/>
  <c r="AR40" i="144"/>
  <c r="AR45" i="144"/>
  <c r="AR44" i="144"/>
  <c r="AR41" i="144"/>
  <c r="AR43" i="144"/>
  <c r="AR39" i="144"/>
  <c r="AW7" i="144"/>
  <c r="AG40" i="144"/>
  <c r="AI45" i="144"/>
  <c r="AI44" i="144"/>
  <c r="AI41" i="144"/>
  <c r="AI43" i="144"/>
  <c r="AI39" i="144"/>
  <c r="AI46" i="144"/>
  <c r="AI40" i="144"/>
  <c r="AI42" i="144"/>
  <c r="AW30" i="144"/>
  <c r="AJ39" i="144"/>
  <c r="AA6" i="144"/>
  <c r="AN42" i="144"/>
  <c r="AN46" i="144"/>
  <c r="AN40" i="144"/>
  <c r="AN45" i="144"/>
  <c r="AN44" i="144"/>
  <c r="AN41" i="144"/>
  <c r="AN43" i="144"/>
  <c r="AN39" i="144"/>
  <c r="AK43" i="144"/>
  <c r="AK39" i="144"/>
  <c r="AK45" i="144"/>
  <c r="AK44" i="144"/>
  <c r="AK41" i="144"/>
  <c r="AK42" i="144"/>
  <c r="AK46" i="144"/>
  <c r="AK40" i="144"/>
  <c r="AS43" i="144"/>
  <c r="AS39" i="144"/>
  <c r="AS45" i="144"/>
  <c r="AS44" i="144"/>
  <c r="AS41" i="144"/>
  <c r="AS42" i="144"/>
  <c r="AS46" i="144"/>
  <c r="AS40" i="144"/>
  <c r="AW11" i="144"/>
  <c r="AW15" i="144"/>
  <c r="AW18" i="144"/>
  <c r="AW19" i="144"/>
  <c r="AW20" i="144"/>
  <c r="AW26" i="144"/>
  <c r="AW27" i="144"/>
  <c r="AW28" i="144"/>
  <c r="AW34" i="144"/>
  <c r="AQ45" i="144"/>
  <c r="AQ44" i="144"/>
  <c r="AQ41" i="144"/>
  <c r="AQ43" i="144"/>
  <c r="AQ39" i="144"/>
  <c r="AQ46" i="144"/>
  <c r="AQ40" i="144"/>
  <c r="AU45" i="144"/>
  <c r="AU44" i="144"/>
  <c r="AU41" i="144"/>
  <c r="AU43" i="144"/>
  <c r="AU39" i="144"/>
  <c r="AU46" i="144"/>
  <c r="AU40" i="144"/>
  <c r="AU42" i="144"/>
  <c r="AJ42" i="144"/>
  <c r="AJ46" i="144"/>
  <c r="AJ40" i="144"/>
  <c r="AJ45" i="144"/>
  <c r="AJ44" i="144"/>
  <c r="AJ41" i="144"/>
  <c r="AV42" i="144"/>
  <c r="AV46" i="144"/>
  <c r="AV40" i="144"/>
  <c r="AV45" i="144"/>
  <c r="AV44" i="144"/>
  <c r="AV41" i="144"/>
  <c r="AV43" i="144"/>
  <c r="AV39" i="144"/>
  <c r="AW10" i="144"/>
  <c r="X6" i="144"/>
  <c r="AG43" i="144"/>
  <c r="AG39" i="144"/>
  <c r="AG45" i="144"/>
  <c r="AG44" i="144"/>
  <c r="AG41" i="144"/>
  <c r="AG42" i="144"/>
  <c r="AO43" i="144"/>
  <c r="AO39" i="144"/>
  <c r="AO45" i="144"/>
  <c r="AO44" i="144"/>
  <c r="AO41" i="144"/>
  <c r="AO42" i="144"/>
  <c r="AO46" i="144"/>
  <c r="AO40" i="144"/>
  <c r="Y6" i="144"/>
  <c r="AH46" i="144"/>
  <c r="AH40" i="144"/>
  <c r="AH42" i="144"/>
  <c r="AH43" i="144"/>
  <c r="AH39" i="144"/>
  <c r="AH44" i="144"/>
  <c r="AH41" i="144"/>
  <c r="AH45" i="144"/>
  <c r="AL46" i="144"/>
  <c r="AL40" i="144"/>
  <c r="AL42" i="144"/>
  <c r="AL43" i="144"/>
  <c r="AL39" i="144"/>
  <c r="AL45" i="144"/>
  <c r="AP46" i="144"/>
  <c r="AP40" i="144"/>
  <c r="AP42" i="144"/>
  <c r="AP43" i="144"/>
  <c r="AP39" i="144"/>
  <c r="AP45" i="144"/>
  <c r="AP44" i="144"/>
  <c r="AP41" i="144"/>
  <c r="AT46" i="144"/>
  <c r="AT40" i="144"/>
  <c r="AT42" i="144"/>
  <c r="AT43" i="144"/>
  <c r="AT39" i="144"/>
  <c r="AT44" i="144"/>
  <c r="AT41" i="144"/>
  <c r="AQ42" i="144"/>
  <c r="AG46" i="144"/>
  <c r="AW13" i="144"/>
  <c r="AW17" i="144"/>
  <c r="AW21" i="144"/>
  <c r="AW25" i="144"/>
  <c r="AW29" i="144"/>
  <c r="AW33" i="144"/>
  <c r="AW36" i="144"/>
  <c r="AW37" i="144"/>
  <c r="AW35" i="144"/>
  <c r="T9" i="37" l="1"/>
  <c r="T8" i="37"/>
  <c r="T7" i="37"/>
  <c r="T10" i="37"/>
  <c r="AC31" i="144"/>
  <c r="V31" i="144" s="1"/>
  <c r="R22" i="37"/>
  <c r="R18" i="37"/>
  <c r="R17" i="37"/>
  <c r="R16" i="37"/>
  <c r="AC34" i="144"/>
  <c r="V34" i="144" s="1"/>
  <c r="AC27" i="144"/>
  <c r="V27" i="144" s="1"/>
  <c r="AC24" i="144"/>
  <c r="V24" i="144" s="1"/>
  <c r="AC16" i="144"/>
  <c r="V16" i="144" s="1"/>
  <c r="X39" i="150"/>
  <c r="AD39" i="150" s="1"/>
  <c r="E21" i="37"/>
  <c r="I21" i="37" s="1"/>
  <c r="AC38" i="150"/>
  <c r="R21" i="37"/>
  <c r="AD38" i="150"/>
  <c r="S21" i="37" s="1"/>
  <c r="AC38" i="149"/>
  <c r="E20" i="37"/>
  <c r="R20" i="37"/>
  <c r="X40" i="145"/>
  <c r="AD40" i="145" s="1"/>
  <c r="E16" i="37"/>
  <c r="I16" i="37" s="1"/>
  <c r="AD39" i="146"/>
  <c r="S17" i="37" s="1"/>
  <c r="E17" i="37"/>
  <c r="I17" i="37" s="1"/>
  <c r="R19" i="37"/>
  <c r="AC38" i="151"/>
  <c r="E22" i="37"/>
  <c r="I22" i="37" s="1"/>
  <c r="X39" i="148"/>
  <c r="AD39" i="148" s="1"/>
  <c r="E19" i="37"/>
  <c r="I19" i="37" s="1"/>
  <c r="AC38" i="147"/>
  <c r="E18" i="37"/>
  <c r="I18" i="37" s="1"/>
  <c r="AC14" i="144"/>
  <c r="V14" i="144" s="1"/>
  <c r="AC28" i="144"/>
  <c r="V28" i="144" s="1"/>
  <c r="AC35" i="144"/>
  <c r="V35" i="144" s="1"/>
  <c r="AC32" i="144"/>
  <c r="V32" i="144" s="1"/>
  <c r="X40" i="146"/>
  <c r="AD40" i="146" s="1"/>
  <c r="AD38" i="148"/>
  <c r="S19" i="37" s="1"/>
  <c r="X39" i="151"/>
  <c r="AD39" i="151" s="1"/>
  <c r="X39" i="149"/>
  <c r="AD39" i="149" s="1"/>
  <c r="AD38" i="149"/>
  <c r="S20" i="37" s="1"/>
  <c r="AD39" i="147"/>
  <c r="S18" i="37" s="1"/>
  <c r="X40" i="147"/>
  <c r="AD40" i="147" s="1"/>
  <c r="AC38" i="146"/>
  <c r="AE45" i="144"/>
  <c r="AE46" i="144"/>
  <c r="AE42" i="144"/>
  <c r="AE43" i="144"/>
  <c r="AE41" i="144"/>
  <c r="AC38" i="145"/>
  <c r="AD39" i="145"/>
  <c r="S16" i="37" s="1"/>
  <c r="AC7" i="144"/>
  <c r="V7" i="144" s="1"/>
  <c r="AC11" i="144"/>
  <c r="V11" i="144" s="1"/>
  <c r="AC15" i="144"/>
  <c r="V15" i="144" s="1"/>
  <c r="AC30" i="144"/>
  <c r="V30" i="144" s="1"/>
  <c r="AC37" i="144"/>
  <c r="V37" i="144" s="1"/>
  <c r="AC12" i="144"/>
  <c r="V12" i="144" s="1"/>
  <c r="AC23" i="144"/>
  <c r="V23" i="144" s="1"/>
  <c r="AC17" i="144"/>
  <c r="V17" i="144" s="1"/>
  <c r="AC19" i="144"/>
  <c r="V19" i="144" s="1"/>
  <c r="AC36" i="144"/>
  <c r="V36" i="144" s="1"/>
  <c r="AC25" i="144"/>
  <c r="V25" i="144" s="1"/>
  <c r="AC33" i="144"/>
  <c r="V33" i="144" s="1"/>
  <c r="AC29" i="144"/>
  <c r="V29" i="144" s="1"/>
  <c r="AC26" i="144"/>
  <c r="V26" i="144" s="1"/>
  <c r="AC22" i="144"/>
  <c r="V22" i="144" s="1"/>
  <c r="AC21" i="144"/>
  <c r="V21" i="144" s="1"/>
  <c r="AC20" i="144"/>
  <c r="V20" i="144" s="1"/>
  <c r="AC18" i="144"/>
  <c r="V18" i="144" s="1"/>
  <c r="AC13" i="144"/>
  <c r="V13" i="144" s="1"/>
  <c r="AC10" i="144"/>
  <c r="V10" i="144" s="1"/>
  <c r="AC9" i="144"/>
  <c r="V9" i="144" s="1"/>
  <c r="AC8" i="144"/>
  <c r="V8" i="144" s="1"/>
  <c r="AD34" i="144"/>
  <c r="AD14" i="144"/>
  <c r="AD18" i="144"/>
  <c r="AD7" i="144"/>
  <c r="AB43" i="144"/>
  <c r="AD26" i="144"/>
  <c r="AB45" i="144"/>
  <c r="AI49" i="144"/>
  <c r="W38" i="144"/>
  <c r="C15" i="37" s="1"/>
  <c r="C23" i="37" s="1"/>
  <c r="W44" i="144"/>
  <c r="AD22" i="144"/>
  <c r="Y46" i="144"/>
  <c r="Y41" i="144"/>
  <c r="Y43" i="144"/>
  <c r="Y42" i="144"/>
  <c r="Y45" i="144"/>
  <c r="Y44" i="144"/>
  <c r="AA43" i="144"/>
  <c r="AA38" i="144"/>
  <c r="G15" i="37" s="1"/>
  <c r="G23" i="37" s="1"/>
  <c r="AA46" i="144"/>
  <c r="AA41" i="144"/>
  <c r="AA45" i="144"/>
  <c r="AA44" i="144"/>
  <c r="AA42" i="144"/>
  <c r="AW46" i="144"/>
  <c r="AW45" i="144"/>
  <c r="AW44" i="144"/>
  <c r="AD37" i="144"/>
  <c r="AD30" i="144"/>
  <c r="AB41" i="144"/>
  <c r="AB42" i="144"/>
  <c r="AD20" i="144"/>
  <c r="X44" i="144"/>
  <c r="X38" i="144"/>
  <c r="D15" i="37" s="1"/>
  <c r="D23" i="37" s="1"/>
  <c r="AC6" i="144"/>
  <c r="V6" i="144" s="1"/>
  <c r="AD6" i="144"/>
  <c r="AD12" i="144"/>
  <c r="Z45" i="144"/>
  <c r="Z44" i="144"/>
  <c r="Z42" i="144"/>
  <c r="Z46" i="144"/>
  <c r="Z41" i="144"/>
  <c r="Z43" i="144"/>
  <c r="Z38" i="144"/>
  <c r="F15" i="37" s="1"/>
  <c r="F23" i="37" s="1"/>
  <c r="AD24" i="144"/>
  <c r="AD33" i="144"/>
  <c r="AD17" i="144"/>
  <c r="AD19" i="144"/>
  <c r="AD9" i="144"/>
  <c r="AD28" i="144"/>
  <c r="AD29" i="144"/>
  <c r="F39" i="144" a="1"/>
  <c r="AD36" i="144"/>
  <c r="AD16" i="144"/>
  <c r="AD10" i="144"/>
  <c r="AD15" i="144"/>
  <c r="AB46" i="144"/>
  <c r="AB44" i="144"/>
  <c r="AD8" i="144"/>
  <c r="AD21" i="144"/>
  <c r="AD11" i="144"/>
  <c r="AD35" i="144"/>
  <c r="AD27" i="144"/>
  <c r="AD32" i="144"/>
  <c r="AD25" i="144"/>
  <c r="AD31" i="144"/>
  <c r="AD23" i="144"/>
  <c r="AD13" i="144"/>
  <c r="AB38" i="144"/>
  <c r="H15" i="37" s="1"/>
  <c r="H23" i="37" s="1"/>
  <c r="B29" i="37"/>
  <c r="E37" i="137"/>
  <c r="B32" i="37" s="1"/>
  <c r="E37" i="136"/>
  <c r="B31" i="37" s="1"/>
  <c r="E37" i="135"/>
  <c r="B30" i="37" s="1"/>
  <c r="E37" i="134"/>
  <c r="B28" i="37" s="1"/>
  <c r="E37" i="133"/>
  <c r="B27" i="37" s="1"/>
  <c r="E37" i="132"/>
  <c r="B26" i="37" s="1"/>
  <c r="E37" i="131"/>
  <c r="B25" i="37" s="1"/>
  <c r="E37" i="130"/>
  <c r="B24" i="37" s="1"/>
  <c r="AF45" i="141"/>
  <c r="AF44" i="141"/>
  <c r="CB43" i="141"/>
  <c r="CA43" i="141"/>
  <c r="BZ43" i="141"/>
  <c r="BY43" i="141"/>
  <c r="BX43" i="141"/>
  <c r="BW43" i="141"/>
  <c r="BV43" i="141"/>
  <c r="BU43" i="141"/>
  <c r="BT43" i="141"/>
  <c r="BS43" i="141"/>
  <c r="BR43" i="141"/>
  <c r="BQ43" i="141"/>
  <c r="BP43" i="141"/>
  <c r="BO43" i="141"/>
  <c r="BN43" i="141"/>
  <c r="BM43" i="141"/>
  <c r="BL43" i="141"/>
  <c r="BK43" i="141"/>
  <c r="BJ43" i="141"/>
  <c r="BI43" i="141"/>
  <c r="BH43" i="141"/>
  <c r="BG43" i="141"/>
  <c r="BF43" i="141"/>
  <c r="BE43" i="141"/>
  <c r="BD43" i="141"/>
  <c r="BC43" i="141"/>
  <c r="BB43" i="141"/>
  <c r="BA43" i="141"/>
  <c r="AZ43" i="141"/>
  <c r="AY43" i="141"/>
  <c r="AX43" i="141"/>
  <c r="AF43" i="141"/>
  <c r="AF42" i="141"/>
  <c r="AF41" i="141"/>
  <c r="AF40" i="141"/>
  <c r="AE37" i="141"/>
  <c r="AE36" i="141"/>
  <c r="AE35" i="141"/>
  <c r="AE34" i="141"/>
  <c r="AE33" i="141"/>
  <c r="AE32" i="141"/>
  <c r="AE31" i="141"/>
  <c r="AE30" i="141"/>
  <c r="AE29" i="141"/>
  <c r="AE28" i="141"/>
  <c r="AE27" i="141"/>
  <c r="AE26" i="141"/>
  <c r="AE25" i="141"/>
  <c r="AE24" i="141"/>
  <c r="AE23" i="141"/>
  <c r="AE22" i="141"/>
  <c r="AE21" i="141"/>
  <c r="AE20" i="141"/>
  <c r="AE19" i="141"/>
  <c r="AE18" i="141"/>
  <c r="AE17" i="141"/>
  <c r="AE16" i="141"/>
  <c r="AE15" i="141"/>
  <c r="AE14" i="141"/>
  <c r="AE13" i="141"/>
  <c r="AE12" i="141"/>
  <c r="AE11" i="141"/>
  <c r="AE10" i="141"/>
  <c r="AE9" i="141"/>
  <c r="AE8" i="141"/>
  <c r="AE7" i="141"/>
  <c r="AV6" i="141"/>
  <c r="AU6" i="141"/>
  <c r="AT6" i="141"/>
  <c r="AS6" i="141"/>
  <c r="AR6" i="141"/>
  <c r="AQ6" i="141"/>
  <c r="AP6" i="141"/>
  <c r="AO6" i="141"/>
  <c r="AN6" i="141"/>
  <c r="AM6" i="141"/>
  <c r="AL6" i="141"/>
  <c r="AK6" i="141"/>
  <c r="AJ6" i="141"/>
  <c r="AI6" i="141"/>
  <c r="AH6" i="141"/>
  <c r="AG6" i="141"/>
  <c r="D1" i="141"/>
  <c r="AF45" i="140"/>
  <c r="AF44" i="140"/>
  <c r="CB43" i="140"/>
  <c r="CA43" i="140"/>
  <c r="BZ43" i="140"/>
  <c r="BY43" i="140"/>
  <c r="BX43" i="140"/>
  <c r="BW43" i="140"/>
  <c r="BV43" i="140"/>
  <c r="BU43" i="140"/>
  <c r="BT43" i="140"/>
  <c r="BS43" i="140"/>
  <c r="BR43" i="140"/>
  <c r="BQ43" i="140"/>
  <c r="BP43" i="140"/>
  <c r="BO43" i="140"/>
  <c r="BN43" i="140"/>
  <c r="BM43" i="140"/>
  <c r="BL43" i="140"/>
  <c r="BK43" i="140"/>
  <c r="BJ43" i="140"/>
  <c r="BI43" i="140"/>
  <c r="BH43" i="140"/>
  <c r="BG43" i="140"/>
  <c r="BF43" i="140"/>
  <c r="BE43" i="140"/>
  <c r="BD43" i="140"/>
  <c r="BC43" i="140"/>
  <c r="BB43" i="140"/>
  <c r="BA43" i="140"/>
  <c r="AZ43" i="140"/>
  <c r="AY43" i="140"/>
  <c r="AX43" i="140"/>
  <c r="AF43" i="140"/>
  <c r="AF42" i="140"/>
  <c r="AF41" i="140"/>
  <c r="AF40" i="140"/>
  <c r="AV37" i="140"/>
  <c r="AU37" i="140"/>
  <c r="AT37" i="140"/>
  <c r="AS37" i="140"/>
  <c r="AR37" i="140"/>
  <c r="AQ37" i="140"/>
  <c r="AP37" i="140"/>
  <c r="AO37" i="140"/>
  <c r="AN37" i="140"/>
  <c r="AM37" i="140"/>
  <c r="AL37" i="140"/>
  <c r="AK37" i="140"/>
  <c r="AJ37" i="140"/>
  <c r="AI37" i="140"/>
  <c r="AH37" i="140"/>
  <c r="AG37" i="140"/>
  <c r="AE37" i="140"/>
  <c r="AV36" i="140"/>
  <c r="AU36" i="140"/>
  <c r="AT36" i="140"/>
  <c r="AS36" i="140"/>
  <c r="AR36" i="140"/>
  <c r="AQ36" i="140"/>
  <c r="AP36" i="140"/>
  <c r="AO36" i="140"/>
  <c r="AN36" i="140"/>
  <c r="AM36" i="140"/>
  <c r="AL36" i="140"/>
  <c r="AK36" i="140"/>
  <c r="AJ36" i="140"/>
  <c r="AI36" i="140"/>
  <c r="AH36" i="140"/>
  <c r="AG36" i="140"/>
  <c r="AE36" i="140"/>
  <c r="AV35" i="140"/>
  <c r="AU35" i="140"/>
  <c r="AT35" i="140"/>
  <c r="AS35" i="140"/>
  <c r="AR35" i="140"/>
  <c r="AQ35" i="140"/>
  <c r="AP35" i="140"/>
  <c r="AO35" i="140"/>
  <c r="AN35" i="140"/>
  <c r="AM35" i="140"/>
  <c r="AL35" i="140"/>
  <c r="AK35" i="140"/>
  <c r="AJ35" i="140"/>
  <c r="AI35" i="140"/>
  <c r="AH35" i="140"/>
  <c r="AG35" i="140"/>
  <c r="AE35" i="140"/>
  <c r="AV34" i="140"/>
  <c r="AU34" i="140"/>
  <c r="AT34" i="140"/>
  <c r="AS34" i="140"/>
  <c r="AR34" i="140"/>
  <c r="AQ34" i="140"/>
  <c r="AP34" i="140"/>
  <c r="AO34" i="140"/>
  <c r="AN34" i="140"/>
  <c r="AM34" i="140"/>
  <c r="AL34" i="140"/>
  <c r="AK34" i="140"/>
  <c r="AJ34" i="140"/>
  <c r="AI34" i="140"/>
  <c r="AH34" i="140"/>
  <c r="AG34" i="140"/>
  <c r="AE34" i="140"/>
  <c r="AV33" i="140"/>
  <c r="AU33" i="140"/>
  <c r="AT33" i="140"/>
  <c r="AS33" i="140"/>
  <c r="AR33" i="140"/>
  <c r="AQ33" i="140"/>
  <c r="AP33" i="140"/>
  <c r="AO33" i="140"/>
  <c r="AN33" i="140"/>
  <c r="AM33" i="140"/>
  <c r="AL33" i="140"/>
  <c r="AK33" i="140"/>
  <c r="AJ33" i="140"/>
  <c r="AI33" i="140"/>
  <c r="AH33" i="140"/>
  <c r="AG33" i="140"/>
  <c r="AE33" i="140"/>
  <c r="AV32" i="140"/>
  <c r="AU32" i="140"/>
  <c r="AT32" i="140"/>
  <c r="AS32" i="140"/>
  <c r="AR32" i="140"/>
  <c r="AQ32" i="140"/>
  <c r="AP32" i="140"/>
  <c r="AO32" i="140"/>
  <c r="AN32" i="140"/>
  <c r="AM32" i="140"/>
  <c r="AL32" i="140"/>
  <c r="AK32" i="140"/>
  <c r="AJ32" i="140"/>
  <c r="AI32" i="140"/>
  <c r="AH32" i="140"/>
  <c r="AG32" i="140"/>
  <c r="AE32" i="140"/>
  <c r="AV31" i="140"/>
  <c r="AU31" i="140"/>
  <c r="AT31" i="140"/>
  <c r="AS31" i="140"/>
  <c r="AR31" i="140"/>
  <c r="AQ31" i="140"/>
  <c r="AP31" i="140"/>
  <c r="AO31" i="140"/>
  <c r="AN31" i="140"/>
  <c r="AM31" i="140"/>
  <c r="AL31" i="140"/>
  <c r="AK31" i="140"/>
  <c r="AJ31" i="140"/>
  <c r="AI31" i="140"/>
  <c r="AH31" i="140"/>
  <c r="AG31" i="140"/>
  <c r="AE31" i="140"/>
  <c r="AV30" i="140"/>
  <c r="AU30" i="140"/>
  <c r="AT30" i="140"/>
  <c r="AS30" i="140"/>
  <c r="AR30" i="140"/>
  <c r="AQ30" i="140"/>
  <c r="AP30" i="140"/>
  <c r="AO30" i="140"/>
  <c r="AN30" i="140"/>
  <c r="AM30" i="140"/>
  <c r="AL30" i="140"/>
  <c r="AK30" i="140"/>
  <c r="AJ30" i="140"/>
  <c r="AI30" i="140"/>
  <c r="AH30" i="140"/>
  <c r="AG30" i="140"/>
  <c r="AE30" i="140"/>
  <c r="AV29" i="140"/>
  <c r="AU29" i="140"/>
  <c r="AT29" i="140"/>
  <c r="AS29" i="140"/>
  <c r="AR29" i="140"/>
  <c r="AQ29" i="140"/>
  <c r="AP29" i="140"/>
  <c r="AO29" i="140"/>
  <c r="AN29" i="140"/>
  <c r="AM29" i="140"/>
  <c r="AL29" i="140"/>
  <c r="AK29" i="140"/>
  <c r="AJ29" i="140"/>
  <c r="AI29" i="140"/>
  <c r="AH29" i="140"/>
  <c r="AG29" i="140"/>
  <c r="AE29" i="140"/>
  <c r="AV28" i="140"/>
  <c r="AU28" i="140"/>
  <c r="AT28" i="140"/>
  <c r="AS28" i="140"/>
  <c r="AR28" i="140"/>
  <c r="AQ28" i="140"/>
  <c r="AP28" i="140"/>
  <c r="AO28" i="140"/>
  <c r="AN28" i="140"/>
  <c r="AM28" i="140"/>
  <c r="AL28" i="140"/>
  <c r="AK28" i="140"/>
  <c r="AJ28" i="140"/>
  <c r="AI28" i="140"/>
  <c r="AH28" i="140"/>
  <c r="AG28" i="140"/>
  <c r="AE28" i="140"/>
  <c r="AV27" i="140"/>
  <c r="AU27" i="140"/>
  <c r="AT27" i="140"/>
  <c r="AS27" i="140"/>
  <c r="AR27" i="140"/>
  <c r="AQ27" i="140"/>
  <c r="AP27" i="140"/>
  <c r="AO27" i="140"/>
  <c r="AN27" i="140"/>
  <c r="AM27" i="140"/>
  <c r="AL27" i="140"/>
  <c r="AK27" i="140"/>
  <c r="AJ27" i="140"/>
  <c r="AI27" i="140"/>
  <c r="AH27" i="140"/>
  <c r="AG27" i="140"/>
  <c r="AE27" i="140"/>
  <c r="AV26" i="140"/>
  <c r="AU26" i="140"/>
  <c r="AT26" i="140"/>
  <c r="AS26" i="140"/>
  <c r="AR26" i="140"/>
  <c r="AQ26" i="140"/>
  <c r="AP26" i="140"/>
  <c r="AO26" i="140"/>
  <c r="AN26" i="140"/>
  <c r="AM26" i="140"/>
  <c r="AL26" i="140"/>
  <c r="AK26" i="140"/>
  <c r="AJ26" i="140"/>
  <c r="AI26" i="140"/>
  <c r="AH26" i="140"/>
  <c r="AG26" i="140"/>
  <c r="AE26" i="140"/>
  <c r="AV25" i="140"/>
  <c r="AU25" i="140"/>
  <c r="AT25" i="140"/>
  <c r="AS25" i="140"/>
  <c r="AR25" i="140"/>
  <c r="AQ25" i="140"/>
  <c r="AP25" i="140"/>
  <c r="AO25" i="140"/>
  <c r="AN25" i="140"/>
  <c r="AM25" i="140"/>
  <c r="AL25" i="140"/>
  <c r="AK25" i="140"/>
  <c r="AJ25" i="140"/>
  <c r="AI25" i="140"/>
  <c r="AH25" i="140"/>
  <c r="AG25" i="140"/>
  <c r="AE25" i="140"/>
  <c r="AV24" i="140"/>
  <c r="AU24" i="140"/>
  <c r="AT24" i="140"/>
  <c r="AS24" i="140"/>
  <c r="AR24" i="140"/>
  <c r="AQ24" i="140"/>
  <c r="AP24" i="140"/>
  <c r="AO24" i="140"/>
  <c r="AN24" i="140"/>
  <c r="AM24" i="140"/>
  <c r="AL24" i="140"/>
  <c r="AK24" i="140"/>
  <c r="AJ24" i="140"/>
  <c r="AI24" i="140"/>
  <c r="AH24" i="140"/>
  <c r="AG24" i="140"/>
  <c r="AE24" i="140"/>
  <c r="AV23" i="140"/>
  <c r="AU23" i="140"/>
  <c r="AT23" i="140"/>
  <c r="AS23" i="140"/>
  <c r="AR23" i="140"/>
  <c r="AQ23" i="140"/>
  <c r="AP23" i="140"/>
  <c r="AO23" i="140"/>
  <c r="AN23" i="140"/>
  <c r="AM23" i="140"/>
  <c r="AL23" i="140"/>
  <c r="AK23" i="140"/>
  <c r="AJ23" i="140"/>
  <c r="AI23" i="140"/>
  <c r="AH23" i="140"/>
  <c r="AG23" i="140"/>
  <c r="AE23" i="140"/>
  <c r="AV22" i="140"/>
  <c r="AU22" i="140"/>
  <c r="AT22" i="140"/>
  <c r="AS22" i="140"/>
  <c r="AR22" i="140"/>
  <c r="AQ22" i="140"/>
  <c r="AP22" i="140"/>
  <c r="AO22" i="140"/>
  <c r="AN22" i="140"/>
  <c r="AM22" i="140"/>
  <c r="AL22" i="140"/>
  <c r="AK22" i="140"/>
  <c r="AJ22" i="140"/>
  <c r="AI22" i="140"/>
  <c r="AH22" i="140"/>
  <c r="AG22" i="140"/>
  <c r="AE22" i="140"/>
  <c r="AV21" i="140"/>
  <c r="AU21" i="140"/>
  <c r="AT21" i="140"/>
  <c r="AS21" i="140"/>
  <c r="AR21" i="140"/>
  <c r="AQ21" i="140"/>
  <c r="AP21" i="140"/>
  <c r="AO21" i="140"/>
  <c r="AN21" i="140"/>
  <c r="AM21" i="140"/>
  <c r="AL21" i="140"/>
  <c r="AK21" i="140"/>
  <c r="AJ21" i="140"/>
  <c r="AI21" i="140"/>
  <c r="AH21" i="140"/>
  <c r="AG21" i="140"/>
  <c r="AE21" i="140"/>
  <c r="AV20" i="140"/>
  <c r="AU20" i="140"/>
  <c r="AT20" i="140"/>
  <c r="AS20" i="140"/>
  <c r="AR20" i="140"/>
  <c r="AQ20" i="140"/>
  <c r="AP20" i="140"/>
  <c r="AO20" i="140"/>
  <c r="AN20" i="140"/>
  <c r="AM20" i="140"/>
  <c r="AL20" i="140"/>
  <c r="AK20" i="140"/>
  <c r="AJ20" i="140"/>
  <c r="AI20" i="140"/>
  <c r="AH20" i="140"/>
  <c r="AG20" i="140"/>
  <c r="AE20" i="140"/>
  <c r="AV19" i="140"/>
  <c r="AU19" i="140"/>
  <c r="AT19" i="140"/>
  <c r="AS19" i="140"/>
  <c r="AR19" i="140"/>
  <c r="AQ19" i="140"/>
  <c r="AP19" i="140"/>
  <c r="AO19" i="140"/>
  <c r="AN19" i="140"/>
  <c r="AM19" i="140"/>
  <c r="AL19" i="140"/>
  <c r="AK19" i="140"/>
  <c r="AJ19" i="140"/>
  <c r="AI19" i="140"/>
  <c r="AH19" i="140"/>
  <c r="AG19" i="140"/>
  <c r="AE19" i="140"/>
  <c r="AV18" i="140"/>
  <c r="AU18" i="140"/>
  <c r="AT18" i="140"/>
  <c r="AS18" i="140"/>
  <c r="AR18" i="140"/>
  <c r="AQ18" i="140"/>
  <c r="AP18" i="140"/>
  <c r="AO18" i="140"/>
  <c r="AN18" i="140"/>
  <c r="AM18" i="140"/>
  <c r="AL18" i="140"/>
  <c r="AK18" i="140"/>
  <c r="AJ18" i="140"/>
  <c r="AI18" i="140"/>
  <c r="AH18" i="140"/>
  <c r="AG18" i="140"/>
  <c r="AE18" i="140"/>
  <c r="AV17" i="140"/>
  <c r="AU17" i="140"/>
  <c r="AT17" i="140"/>
  <c r="AS17" i="140"/>
  <c r="AR17" i="140"/>
  <c r="AQ17" i="140"/>
  <c r="AP17" i="140"/>
  <c r="AO17" i="140"/>
  <c r="AN17" i="140"/>
  <c r="AM17" i="140"/>
  <c r="AL17" i="140"/>
  <c r="AK17" i="140"/>
  <c r="AJ17" i="140"/>
  <c r="AI17" i="140"/>
  <c r="AH17" i="140"/>
  <c r="AG17" i="140"/>
  <c r="AE17" i="140"/>
  <c r="AV16" i="140"/>
  <c r="AU16" i="140"/>
  <c r="AT16" i="140"/>
  <c r="AS16" i="140"/>
  <c r="AR16" i="140"/>
  <c r="AQ16" i="140"/>
  <c r="AP16" i="140"/>
  <c r="AO16" i="140"/>
  <c r="AN16" i="140"/>
  <c r="AM16" i="140"/>
  <c r="AL16" i="140"/>
  <c r="AK16" i="140"/>
  <c r="AJ16" i="140"/>
  <c r="AI16" i="140"/>
  <c r="AH16" i="140"/>
  <c r="AG16" i="140"/>
  <c r="AE16" i="140"/>
  <c r="AV15" i="140"/>
  <c r="AU15" i="140"/>
  <c r="AT15" i="140"/>
  <c r="AS15" i="140"/>
  <c r="AR15" i="140"/>
  <c r="AQ15" i="140"/>
  <c r="AP15" i="140"/>
  <c r="AO15" i="140"/>
  <c r="AN15" i="140"/>
  <c r="AM15" i="140"/>
  <c r="AL15" i="140"/>
  <c r="AK15" i="140"/>
  <c r="AJ15" i="140"/>
  <c r="AI15" i="140"/>
  <c r="AH15" i="140"/>
  <c r="AG15" i="140"/>
  <c r="AE15" i="140"/>
  <c r="AV14" i="140"/>
  <c r="AU14" i="140"/>
  <c r="AT14" i="140"/>
  <c r="AS14" i="140"/>
  <c r="AR14" i="140"/>
  <c r="AQ14" i="140"/>
  <c r="AP14" i="140"/>
  <c r="AO14" i="140"/>
  <c r="AN14" i="140"/>
  <c r="AM14" i="140"/>
  <c r="AL14" i="140"/>
  <c r="AK14" i="140"/>
  <c r="AJ14" i="140"/>
  <c r="AI14" i="140"/>
  <c r="AH14" i="140"/>
  <c r="AG14" i="140"/>
  <c r="AE14" i="140"/>
  <c r="AV13" i="140"/>
  <c r="AU13" i="140"/>
  <c r="AT13" i="140"/>
  <c r="AS13" i="140"/>
  <c r="AR13" i="140"/>
  <c r="AQ13" i="140"/>
  <c r="AP13" i="140"/>
  <c r="AO13" i="140"/>
  <c r="AN13" i="140"/>
  <c r="AM13" i="140"/>
  <c r="AL13" i="140"/>
  <c r="AK13" i="140"/>
  <c r="AJ13" i="140"/>
  <c r="AI13" i="140"/>
  <c r="AH13" i="140"/>
  <c r="AG13" i="140"/>
  <c r="AE13" i="140"/>
  <c r="AV12" i="140"/>
  <c r="AU12" i="140"/>
  <c r="AT12" i="140"/>
  <c r="AS12" i="140"/>
  <c r="AR12" i="140"/>
  <c r="AQ12" i="140"/>
  <c r="AP12" i="140"/>
  <c r="AO12" i="140"/>
  <c r="AN12" i="140"/>
  <c r="AM12" i="140"/>
  <c r="AL12" i="140"/>
  <c r="AK12" i="140"/>
  <c r="AJ12" i="140"/>
  <c r="AI12" i="140"/>
  <c r="AH12" i="140"/>
  <c r="AG12" i="140"/>
  <c r="AE12" i="140"/>
  <c r="AV11" i="140"/>
  <c r="AU11" i="140"/>
  <c r="AT11" i="140"/>
  <c r="AS11" i="140"/>
  <c r="AR11" i="140"/>
  <c r="AQ11" i="140"/>
  <c r="AP11" i="140"/>
  <c r="AO11" i="140"/>
  <c r="AN11" i="140"/>
  <c r="AM11" i="140"/>
  <c r="AL11" i="140"/>
  <c r="AK11" i="140"/>
  <c r="AJ11" i="140"/>
  <c r="AI11" i="140"/>
  <c r="AH11" i="140"/>
  <c r="AG11" i="140"/>
  <c r="AE11" i="140"/>
  <c r="AV10" i="140"/>
  <c r="AU10" i="140"/>
  <c r="AT10" i="140"/>
  <c r="AS10" i="140"/>
  <c r="AR10" i="140"/>
  <c r="AQ10" i="140"/>
  <c r="AP10" i="140"/>
  <c r="AO10" i="140"/>
  <c r="AN10" i="140"/>
  <c r="AM10" i="140"/>
  <c r="AL10" i="140"/>
  <c r="AK10" i="140"/>
  <c r="AJ10" i="140"/>
  <c r="AI10" i="140"/>
  <c r="AH10" i="140"/>
  <c r="AG10" i="140"/>
  <c r="AE10" i="140"/>
  <c r="AV9" i="140"/>
  <c r="AU9" i="140"/>
  <c r="AT9" i="140"/>
  <c r="AS9" i="140"/>
  <c r="AR9" i="140"/>
  <c r="AQ9" i="140"/>
  <c r="AP9" i="140"/>
  <c r="AO9" i="140"/>
  <c r="AN9" i="140"/>
  <c r="AM9" i="140"/>
  <c r="AL9" i="140"/>
  <c r="AK9" i="140"/>
  <c r="AJ9" i="140"/>
  <c r="AI9" i="140"/>
  <c r="AH9" i="140"/>
  <c r="AG9" i="140"/>
  <c r="AE9" i="140"/>
  <c r="AV8" i="140"/>
  <c r="AU8" i="140"/>
  <c r="AT8" i="140"/>
  <c r="AS8" i="140"/>
  <c r="AR8" i="140"/>
  <c r="AQ8" i="140"/>
  <c r="AP8" i="140"/>
  <c r="AO8" i="140"/>
  <c r="AN8" i="140"/>
  <c r="AM8" i="140"/>
  <c r="AL8" i="140"/>
  <c r="AK8" i="140"/>
  <c r="AJ8" i="140"/>
  <c r="AI8" i="140"/>
  <c r="AH8" i="140"/>
  <c r="AG8" i="140"/>
  <c r="AE8" i="140"/>
  <c r="AV7" i="140"/>
  <c r="AU7" i="140"/>
  <c r="AT7" i="140"/>
  <c r="AS7" i="140"/>
  <c r="AR7" i="140"/>
  <c r="AQ7" i="140"/>
  <c r="AP7" i="140"/>
  <c r="AO7" i="140"/>
  <c r="AN7" i="140"/>
  <c r="AM7" i="140"/>
  <c r="AL7" i="140"/>
  <c r="AK7" i="140"/>
  <c r="AJ7" i="140"/>
  <c r="AI7" i="140"/>
  <c r="AH7" i="140"/>
  <c r="AG7" i="140"/>
  <c r="AE7" i="140"/>
  <c r="AV6" i="140"/>
  <c r="AU6" i="140"/>
  <c r="AT6" i="140"/>
  <c r="AS6" i="140"/>
  <c r="AR6" i="140"/>
  <c r="AQ6" i="140"/>
  <c r="AP6" i="140"/>
  <c r="AO6" i="140"/>
  <c r="AN6" i="140"/>
  <c r="AM6" i="140"/>
  <c r="AL6" i="140"/>
  <c r="AK6" i="140"/>
  <c r="AJ6" i="140"/>
  <c r="AI6" i="140"/>
  <c r="AH6" i="140"/>
  <c r="AG6" i="140"/>
  <c r="AE6" i="140"/>
  <c r="D1" i="140"/>
  <c r="AF45" i="139"/>
  <c r="AF44" i="139"/>
  <c r="CB43" i="139"/>
  <c r="CA43" i="139"/>
  <c r="BZ43" i="139"/>
  <c r="BY43" i="139"/>
  <c r="BX43" i="139"/>
  <c r="BW43" i="139"/>
  <c r="BV43" i="139"/>
  <c r="BU43" i="139"/>
  <c r="BT43" i="139"/>
  <c r="BS43" i="139"/>
  <c r="BR43" i="139"/>
  <c r="BQ43" i="139"/>
  <c r="BP43" i="139"/>
  <c r="BO43" i="139"/>
  <c r="BN43" i="139"/>
  <c r="BM43" i="139"/>
  <c r="BL43" i="139"/>
  <c r="BK43" i="139"/>
  <c r="BJ43" i="139"/>
  <c r="BI43" i="139"/>
  <c r="BH43" i="139"/>
  <c r="BG43" i="139"/>
  <c r="BF43" i="139"/>
  <c r="BE43" i="139"/>
  <c r="BD43" i="139"/>
  <c r="BC43" i="139"/>
  <c r="BB43" i="139"/>
  <c r="BA43" i="139"/>
  <c r="AZ43" i="139"/>
  <c r="AY43" i="139"/>
  <c r="AX43" i="139"/>
  <c r="AF43" i="139"/>
  <c r="AF42" i="139"/>
  <c r="AF41" i="139"/>
  <c r="AF40" i="139"/>
  <c r="AV37" i="139"/>
  <c r="AU37" i="139"/>
  <c r="AT37" i="139"/>
  <c r="AS37" i="139"/>
  <c r="AR37" i="139"/>
  <c r="AQ37" i="139"/>
  <c r="AP37" i="139"/>
  <c r="AO37" i="139"/>
  <c r="AN37" i="139"/>
  <c r="AM37" i="139"/>
  <c r="AL37" i="139"/>
  <c r="AK37" i="139"/>
  <c r="AJ37" i="139"/>
  <c r="AI37" i="139"/>
  <c r="AH37" i="139"/>
  <c r="AG37" i="139"/>
  <c r="AE37" i="139"/>
  <c r="AV36" i="139"/>
  <c r="AU36" i="139"/>
  <c r="AT36" i="139"/>
  <c r="AS36" i="139"/>
  <c r="AR36" i="139"/>
  <c r="AQ36" i="139"/>
  <c r="AP36" i="139"/>
  <c r="AO36" i="139"/>
  <c r="AN36" i="139"/>
  <c r="AM36" i="139"/>
  <c r="AL36" i="139"/>
  <c r="AK36" i="139"/>
  <c r="AJ36" i="139"/>
  <c r="AI36" i="139"/>
  <c r="AH36" i="139"/>
  <c r="AG36" i="139"/>
  <c r="AE36" i="139"/>
  <c r="AV35" i="139"/>
  <c r="AU35" i="139"/>
  <c r="AT35" i="139"/>
  <c r="AS35" i="139"/>
  <c r="AR35" i="139"/>
  <c r="AQ35" i="139"/>
  <c r="AP35" i="139"/>
  <c r="AO35" i="139"/>
  <c r="AN35" i="139"/>
  <c r="AM35" i="139"/>
  <c r="AL35" i="139"/>
  <c r="AK35" i="139"/>
  <c r="AJ35" i="139"/>
  <c r="AI35" i="139"/>
  <c r="AH35" i="139"/>
  <c r="AG35" i="139"/>
  <c r="AE35" i="139"/>
  <c r="AV34" i="139"/>
  <c r="AU34" i="139"/>
  <c r="AT34" i="139"/>
  <c r="AS34" i="139"/>
  <c r="AR34" i="139"/>
  <c r="AQ34" i="139"/>
  <c r="AP34" i="139"/>
  <c r="AO34" i="139"/>
  <c r="AN34" i="139"/>
  <c r="AM34" i="139"/>
  <c r="AL34" i="139"/>
  <c r="AK34" i="139"/>
  <c r="AJ34" i="139"/>
  <c r="AI34" i="139"/>
  <c r="AH34" i="139"/>
  <c r="AG34" i="139"/>
  <c r="AE34" i="139"/>
  <c r="AV33" i="139"/>
  <c r="AU33" i="139"/>
  <c r="AT33" i="139"/>
  <c r="AS33" i="139"/>
  <c r="AR33" i="139"/>
  <c r="AQ33" i="139"/>
  <c r="AP33" i="139"/>
  <c r="AO33" i="139"/>
  <c r="AN33" i="139"/>
  <c r="AM33" i="139"/>
  <c r="AL33" i="139"/>
  <c r="AK33" i="139"/>
  <c r="AJ33" i="139"/>
  <c r="AI33" i="139"/>
  <c r="AH33" i="139"/>
  <c r="AG33" i="139"/>
  <c r="AE33" i="139"/>
  <c r="AV32" i="139"/>
  <c r="AU32" i="139"/>
  <c r="AT32" i="139"/>
  <c r="AS32" i="139"/>
  <c r="AR32" i="139"/>
  <c r="AQ32" i="139"/>
  <c r="AP32" i="139"/>
  <c r="AO32" i="139"/>
  <c r="AN32" i="139"/>
  <c r="AM32" i="139"/>
  <c r="AL32" i="139"/>
  <c r="AK32" i="139"/>
  <c r="AJ32" i="139"/>
  <c r="AI32" i="139"/>
  <c r="AH32" i="139"/>
  <c r="AG32" i="139"/>
  <c r="AE32" i="139"/>
  <c r="AV31" i="139"/>
  <c r="AU31" i="139"/>
  <c r="AT31" i="139"/>
  <c r="AS31" i="139"/>
  <c r="AR31" i="139"/>
  <c r="AQ31" i="139"/>
  <c r="AP31" i="139"/>
  <c r="AO31" i="139"/>
  <c r="AN31" i="139"/>
  <c r="AM31" i="139"/>
  <c r="AL31" i="139"/>
  <c r="AK31" i="139"/>
  <c r="AJ31" i="139"/>
  <c r="AI31" i="139"/>
  <c r="AH31" i="139"/>
  <c r="AG31" i="139"/>
  <c r="AE31" i="139"/>
  <c r="AV30" i="139"/>
  <c r="AU30" i="139"/>
  <c r="AT30" i="139"/>
  <c r="AS30" i="139"/>
  <c r="AR30" i="139"/>
  <c r="AQ30" i="139"/>
  <c r="AP30" i="139"/>
  <c r="AO30" i="139"/>
  <c r="AN30" i="139"/>
  <c r="AM30" i="139"/>
  <c r="AL30" i="139"/>
  <c r="AK30" i="139"/>
  <c r="AJ30" i="139"/>
  <c r="AI30" i="139"/>
  <c r="AH30" i="139"/>
  <c r="AG30" i="139"/>
  <c r="AE30" i="139"/>
  <c r="AV29" i="139"/>
  <c r="AU29" i="139"/>
  <c r="AT29" i="139"/>
  <c r="AS29" i="139"/>
  <c r="AR29" i="139"/>
  <c r="AQ29" i="139"/>
  <c r="AP29" i="139"/>
  <c r="AO29" i="139"/>
  <c r="AN29" i="139"/>
  <c r="AM29" i="139"/>
  <c r="AL29" i="139"/>
  <c r="AK29" i="139"/>
  <c r="AJ29" i="139"/>
  <c r="AI29" i="139"/>
  <c r="AH29" i="139"/>
  <c r="AG29" i="139"/>
  <c r="AE29" i="139"/>
  <c r="AV28" i="139"/>
  <c r="AU28" i="139"/>
  <c r="AT28" i="139"/>
  <c r="AS28" i="139"/>
  <c r="AR28" i="139"/>
  <c r="AQ28" i="139"/>
  <c r="AP28" i="139"/>
  <c r="AO28" i="139"/>
  <c r="AN28" i="139"/>
  <c r="AM28" i="139"/>
  <c r="AL28" i="139"/>
  <c r="AK28" i="139"/>
  <c r="AJ28" i="139"/>
  <c r="AI28" i="139"/>
  <c r="AH28" i="139"/>
  <c r="AG28" i="139"/>
  <c r="AE28" i="139"/>
  <c r="AV27" i="139"/>
  <c r="AU27" i="139"/>
  <c r="AT27" i="139"/>
  <c r="AS27" i="139"/>
  <c r="AR27" i="139"/>
  <c r="AQ27" i="139"/>
  <c r="AP27" i="139"/>
  <c r="AO27" i="139"/>
  <c r="AN27" i="139"/>
  <c r="AM27" i="139"/>
  <c r="AL27" i="139"/>
  <c r="AK27" i="139"/>
  <c r="AJ27" i="139"/>
  <c r="AI27" i="139"/>
  <c r="AH27" i="139"/>
  <c r="AG27" i="139"/>
  <c r="AE27" i="139"/>
  <c r="AV26" i="139"/>
  <c r="AU26" i="139"/>
  <c r="AT26" i="139"/>
  <c r="AS26" i="139"/>
  <c r="AR26" i="139"/>
  <c r="AQ26" i="139"/>
  <c r="AP26" i="139"/>
  <c r="AO26" i="139"/>
  <c r="AN26" i="139"/>
  <c r="AM26" i="139"/>
  <c r="AL26" i="139"/>
  <c r="AK26" i="139"/>
  <c r="AJ26" i="139"/>
  <c r="AI26" i="139"/>
  <c r="AH26" i="139"/>
  <c r="AG26" i="139"/>
  <c r="AE26" i="139"/>
  <c r="AV25" i="139"/>
  <c r="AU25" i="139"/>
  <c r="AT25" i="139"/>
  <c r="AS25" i="139"/>
  <c r="AR25" i="139"/>
  <c r="AQ25" i="139"/>
  <c r="AP25" i="139"/>
  <c r="AO25" i="139"/>
  <c r="AN25" i="139"/>
  <c r="AM25" i="139"/>
  <c r="AL25" i="139"/>
  <c r="AK25" i="139"/>
  <c r="AJ25" i="139"/>
  <c r="AI25" i="139"/>
  <c r="AH25" i="139"/>
  <c r="AG25" i="139"/>
  <c r="AE25" i="139"/>
  <c r="AV24" i="139"/>
  <c r="AU24" i="139"/>
  <c r="AT24" i="139"/>
  <c r="AS24" i="139"/>
  <c r="AR24" i="139"/>
  <c r="AQ24" i="139"/>
  <c r="AP24" i="139"/>
  <c r="AO24" i="139"/>
  <c r="AN24" i="139"/>
  <c r="AM24" i="139"/>
  <c r="AL24" i="139"/>
  <c r="AK24" i="139"/>
  <c r="AJ24" i="139"/>
  <c r="AI24" i="139"/>
  <c r="AH24" i="139"/>
  <c r="AG24" i="139"/>
  <c r="AE24" i="139"/>
  <c r="AV23" i="139"/>
  <c r="AU23" i="139"/>
  <c r="AT23" i="139"/>
  <c r="AS23" i="139"/>
  <c r="AR23" i="139"/>
  <c r="AQ23" i="139"/>
  <c r="AP23" i="139"/>
  <c r="AO23" i="139"/>
  <c r="AN23" i="139"/>
  <c r="AM23" i="139"/>
  <c r="AL23" i="139"/>
  <c r="AK23" i="139"/>
  <c r="AJ23" i="139"/>
  <c r="AI23" i="139"/>
  <c r="AH23" i="139"/>
  <c r="AG23" i="139"/>
  <c r="AE23" i="139"/>
  <c r="AV22" i="139"/>
  <c r="AU22" i="139"/>
  <c r="AT22" i="139"/>
  <c r="AS22" i="139"/>
  <c r="AR22" i="139"/>
  <c r="AQ22" i="139"/>
  <c r="AP22" i="139"/>
  <c r="AO22" i="139"/>
  <c r="AN22" i="139"/>
  <c r="AM22" i="139"/>
  <c r="AL22" i="139"/>
  <c r="AK22" i="139"/>
  <c r="AJ22" i="139"/>
  <c r="AI22" i="139"/>
  <c r="AH22" i="139"/>
  <c r="AG22" i="139"/>
  <c r="AE22" i="139"/>
  <c r="AV21" i="139"/>
  <c r="AU21" i="139"/>
  <c r="AT21" i="139"/>
  <c r="AS21" i="139"/>
  <c r="AR21" i="139"/>
  <c r="AQ21" i="139"/>
  <c r="AP21" i="139"/>
  <c r="AO21" i="139"/>
  <c r="AN21" i="139"/>
  <c r="AM21" i="139"/>
  <c r="AL21" i="139"/>
  <c r="AK21" i="139"/>
  <c r="AJ21" i="139"/>
  <c r="AI21" i="139"/>
  <c r="AH21" i="139"/>
  <c r="AG21" i="139"/>
  <c r="AE21" i="139"/>
  <c r="AV20" i="139"/>
  <c r="AU20" i="139"/>
  <c r="AT20" i="139"/>
  <c r="AS20" i="139"/>
  <c r="AR20" i="139"/>
  <c r="AQ20" i="139"/>
  <c r="AP20" i="139"/>
  <c r="AO20" i="139"/>
  <c r="AN20" i="139"/>
  <c r="AM20" i="139"/>
  <c r="AL20" i="139"/>
  <c r="AK20" i="139"/>
  <c r="AJ20" i="139"/>
  <c r="AI20" i="139"/>
  <c r="AH20" i="139"/>
  <c r="AG20" i="139"/>
  <c r="AE20" i="139"/>
  <c r="AV19" i="139"/>
  <c r="AU19" i="139"/>
  <c r="AT19" i="139"/>
  <c r="AS19" i="139"/>
  <c r="AR19" i="139"/>
  <c r="AQ19" i="139"/>
  <c r="AP19" i="139"/>
  <c r="AO19" i="139"/>
  <c r="AN19" i="139"/>
  <c r="AM19" i="139"/>
  <c r="AL19" i="139"/>
  <c r="AK19" i="139"/>
  <c r="AJ19" i="139"/>
  <c r="AI19" i="139"/>
  <c r="AH19" i="139"/>
  <c r="AG19" i="139"/>
  <c r="AE19" i="139"/>
  <c r="AV18" i="139"/>
  <c r="AU18" i="139"/>
  <c r="AT18" i="139"/>
  <c r="AS18" i="139"/>
  <c r="AR18" i="139"/>
  <c r="AQ18" i="139"/>
  <c r="AP18" i="139"/>
  <c r="AO18" i="139"/>
  <c r="AN18" i="139"/>
  <c r="AM18" i="139"/>
  <c r="AL18" i="139"/>
  <c r="AK18" i="139"/>
  <c r="AJ18" i="139"/>
  <c r="AI18" i="139"/>
  <c r="AH18" i="139"/>
  <c r="AG18" i="139"/>
  <c r="AE18" i="139"/>
  <c r="AV17" i="139"/>
  <c r="AU17" i="139"/>
  <c r="AT17" i="139"/>
  <c r="AS17" i="139"/>
  <c r="AR17" i="139"/>
  <c r="AQ17" i="139"/>
  <c r="AP17" i="139"/>
  <c r="AO17" i="139"/>
  <c r="AN17" i="139"/>
  <c r="AM17" i="139"/>
  <c r="AL17" i="139"/>
  <c r="AK17" i="139"/>
  <c r="AJ17" i="139"/>
  <c r="AI17" i="139"/>
  <c r="AH17" i="139"/>
  <c r="AG17" i="139"/>
  <c r="AE17" i="139"/>
  <c r="AV16" i="139"/>
  <c r="AU16" i="139"/>
  <c r="AT16" i="139"/>
  <c r="AS16" i="139"/>
  <c r="AR16" i="139"/>
  <c r="AQ16" i="139"/>
  <c r="AP16" i="139"/>
  <c r="AO16" i="139"/>
  <c r="AN16" i="139"/>
  <c r="AM16" i="139"/>
  <c r="AL16" i="139"/>
  <c r="AK16" i="139"/>
  <c r="AJ16" i="139"/>
  <c r="AI16" i="139"/>
  <c r="AH16" i="139"/>
  <c r="AG16" i="139"/>
  <c r="AE16" i="139"/>
  <c r="AV15" i="139"/>
  <c r="AU15" i="139"/>
  <c r="AT15" i="139"/>
  <c r="AS15" i="139"/>
  <c r="AR15" i="139"/>
  <c r="AQ15" i="139"/>
  <c r="AP15" i="139"/>
  <c r="AO15" i="139"/>
  <c r="AN15" i="139"/>
  <c r="AM15" i="139"/>
  <c r="AL15" i="139"/>
  <c r="AK15" i="139"/>
  <c r="AJ15" i="139"/>
  <c r="AI15" i="139"/>
  <c r="AH15" i="139"/>
  <c r="AG15" i="139"/>
  <c r="AE15" i="139"/>
  <c r="AV14" i="139"/>
  <c r="AU14" i="139"/>
  <c r="AT14" i="139"/>
  <c r="AS14" i="139"/>
  <c r="AR14" i="139"/>
  <c r="AQ14" i="139"/>
  <c r="AP14" i="139"/>
  <c r="AO14" i="139"/>
  <c r="AN14" i="139"/>
  <c r="AM14" i="139"/>
  <c r="AL14" i="139"/>
  <c r="AK14" i="139"/>
  <c r="AJ14" i="139"/>
  <c r="AI14" i="139"/>
  <c r="AH14" i="139"/>
  <c r="AG14" i="139"/>
  <c r="AE14" i="139"/>
  <c r="AV13" i="139"/>
  <c r="AU13" i="139"/>
  <c r="AT13" i="139"/>
  <c r="AS13" i="139"/>
  <c r="AR13" i="139"/>
  <c r="AQ13" i="139"/>
  <c r="AP13" i="139"/>
  <c r="AO13" i="139"/>
  <c r="AN13" i="139"/>
  <c r="AM13" i="139"/>
  <c r="AL13" i="139"/>
  <c r="AK13" i="139"/>
  <c r="AJ13" i="139"/>
  <c r="AI13" i="139"/>
  <c r="AH13" i="139"/>
  <c r="AG13" i="139"/>
  <c r="AE13" i="139"/>
  <c r="AV12" i="139"/>
  <c r="AU12" i="139"/>
  <c r="AT12" i="139"/>
  <c r="AS12" i="139"/>
  <c r="AR12" i="139"/>
  <c r="AQ12" i="139"/>
  <c r="AP12" i="139"/>
  <c r="AO12" i="139"/>
  <c r="AN12" i="139"/>
  <c r="AM12" i="139"/>
  <c r="AL12" i="139"/>
  <c r="AK12" i="139"/>
  <c r="AJ12" i="139"/>
  <c r="AI12" i="139"/>
  <c r="AH12" i="139"/>
  <c r="AG12" i="139"/>
  <c r="AE12" i="139"/>
  <c r="AV11" i="139"/>
  <c r="AU11" i="139"/>
  <c r="AT11" i="139"/>
  <c r="AS11" i="139"/>
  <c r="AR11" i="139"/>
  <c r="AQ11" i="139"/>
  <c r="AP11" i="139"/>
  <c r="AO11" i="139"/>
  <c r="AN11" i="139"/>
  <c r="AM11" i="139"/>
  <c r="AL11" i="139"/>
  <c r="AK11" i="139"/>
  <c r="AJ11" i="139"/>
  <c r="AI11" i="139"/>
  <c r="AH11" i="139"/>
  <c r="AG11" i="139"/>
  <c r="AE11" i="139"/>
  <c r="AV10" i="139"/>
  <c r="AU10" i="139"/>
  <c r="AT10" i="139"/>
  <c r="AS10" i="139"/>
  <c r="AR10" i="139"/>
  <c r="AQ10" i="139"/>
  <c r="AP10" i="139"/>
  <c r="AO10" i="139"/>
  <c r="AN10" i="139"/>
  <c r="AM10" i="139"/>
  <c r="AL10" i="139"/>
  <c r="AK10" i="139"/>
  <c r="AJ10" i="139"/>
  <c r="AI10" i="139"/>
  <c r="AH10" i="139"/>
  <c r="AG10" i="139"/>
  <c r="AE10" i="139"/>
  <c r="AV9" i="139"/>
  <c r="AU9" i="139"/>
  <c r="AT9" i="139"/>
  <c r="AS9" i="139"/>
  <c r="AR9" i="139"/>
  <c r="AQ9" i="139"/>
  <c r="AP9" i="139"/>
  <c r="AO9" i="139"/>
  <c r="AN9" i="139"/>
  <c r="AM9" i="139"/>
  <c r="AL9" i="139"/>
  <c r="AK9" i="139"/>
  <c r="AJ9" i="139"/>
  <c r="AI9" i="139"/>
  <c r="AH9" i="139"/>
  <c r="AG9" i="139"/>
  <c r="AE9" i="139"/>
  <c r="AV8" i="139"/>
  <c r="AU8" i="139"/>
  <c r="AT8" i="139"/>
  <c r="AS8" i="139"/>
  <c r="AR8" i="139"/>
  <c r="AQ8" i="139"/>
  <c r="AP8" i="139"/>
  <c r="AO8" i="139"/>
  <c r="AN8" i="139"/>
  <c r="AM8" i="139"/>
  <c r="AL8" i="139"/>
  <c r="AK8" i="139"/>
  <c r="AJ8" i="139"/>
  <c r="AI8" i="139"/>
  <c r="AH8" i="139"/>
  <c r="AG8" i="139"/>
  <c r="AE8" i="139"/>
  <c r="AV7" i="139"/>
  <c r="AU7" i="139"/>
  <c r="AT7" i="139"/>
  <c r="AS7" i="139"/>
  <c r="AR7" i="139"/>
  <c r="AQ7" i="139"/>
  <c r="AP7" i="139"/>
  <c r="AO7" i="139"/>
  <c r="AN7" i="139"/>
  <c r="AM7" i="139"/>
  <c r="AL7" i="139"/>
  <c r="AK7" i="139"/>
  <c r="AJ7" i="139"/>
  <c r="AI7" i="139"/>
  <c r="AH7" i="139"/>
  <c r="AG7" i="139"/>
  <c r="AE7" i="139"/>
  <c r="AV6" i="139"/>
  <c r="AU6" i="139"/>
  <c r="AT6" i="139"/>
  <c r="AS6" i="139"/>
  <c r="AR6" i="139"/>
  <c r="AQ6" i="139"/>
  <c r="AP6" i="139"/>
  <c r="AO6" i="139"/>
  <c r="AN6" i="139"/>
  <c r="AM6" i="139"/>
  <c r="AL6" i="139"/>
  <c r="AK6" i="139"/>
  <c r="AJ6" i="139"/>
  <c r="AI6" i="139"/>
  <c r="AH6" i="139"/>
  <c r="AG6" i="139"/>
  <c r="AE6" i="139"/>
  <c r="D1" i="139"/>
  <c r="AF45" i="138"/>
  <c r="AF44" i="138"/>
  <c r="CB43" i="138"/>
  <c r="CA43" i="138"/>
  <c r="BZ43" i="138"/>
  <c r="BY43" i="138"/>
  <c r="BX43" i="138"/>
  <c r="BW43" i="138"/>
  <c r="BV43" i="138"/>
  <c r="BU43" i="138"/>
  <c r="BT43" i="138"/>
  <c r="BS43" i="138"/>
  <c r="BR43" i="138"/>
  <c r="BQ43" i="138"/>
  <c r="BP43" i="138"/>
  <c r="BO43" i="138"/>
  <c r="BN43" i="138"/>
  <c r="BM43" i="138"/>
  <c r="BL43" i="138"/>
  <c r="BK43" i="138"/>
  <c r="BJ43" i="138"/>
  <c r="BI43" i="138"/>
  <c r="BH43" i="138"/>
  <c r="BG43" i="138"/>
  <c r="BF43" i="138"/>
  <c r="BE43" i="138"/>
  <c r="BD43" i="138"/>
  <c r="BC43" i="138"/>
  <c r="BB43" i="138"/>
  <c r="BA43" i="138"/>
  <c r="AZ43" i="138"/>
  <c r="AY43" i="138"/>
  <c r="AX43" i="138"/>
  <c r="AF43" i="138"/>
  <c r="AF42" i="138"/>
  <c r="AF41" i="138"/>
  <c r="AF40" i="138"/>
  <c r="AV37" i="138"/>
  <c r="AU37" i="138"/>
  <c r="AT37" i="138"/>
  <c r="AS37" i="138"/>
  <c r="AR37" i="138"/>
  <c r="AQ37" i="138"/>
  <c r="AP37" i="138"/>
  <c r="AO37" i="138"/>
  <c r="AN37" i="138"/>
  <c r="AM37" i="138"/>
  <c r="AL37" i="138"/>
  <c r="AK37" i="138"/>
  <c r="AJ37" i="138"/>
  <c r="Z37" i="138" s="1"/>
  <c r="AI37" i="138"/>
  <c r="AH37" i="138"/>
  <c r="AG37" i="138"/>
  <c r="AE37" i="138"/>
  <c r="AV36" i="138"/>
  <c r="AU36" i="138"/>
  <c r="AT36" i="138"/>
  <c r="AS36" i="138"/>
  <c r="AR36" i="138"/>
  <c r="AQ36" i="138"/>
  <c r="AP36" i="138"/>
  <c r="AO36" i="138"/>
  <c r="AN36" i="138"/>
  <c r="AM36" i="138"/>
  <c r="AL36" i="138"/>
  <c r="AK36" i="138"/>
  <c r="AJ36" i="138"/>
  <c r="AI36" i="138"/>
  <c r="AH36" i="138"/>
  <c r="AG36" i="138"/>
  <c r="AE36" i="138"/>
  <c r="AV35" i="138"/>
  <c r="AU35" i="138"/>
  <c r="AT35" i="138"/>
  <c r="AS35" i="138"/>
  <c r="AR35" i="138"/>
  <c r="AQ35" i="138"/>
  <c r="AP35" i="138"/>
  <c r="AO35" i="138"/>
  <c r="AN35" i="138"/>
  <c r="AM35" i="138"/>
  <c r="AL35" i="138"/>
  <c r="AK35" i="138"/>
  <c r="AJ35" i="138"/>
  <c r="AI35" i="138"/>
  <c r="AH35" i="138"/>
  <c r="AG35" i="138"/>
  <c r="AE35" i="138"/>
  <c r="AV34" i="138"/>
  <c r="AU34" i="138"/>
  <c r="AT34" i="138"/>
  <c r="AS34" i="138"/>
  <c r="AR34" i="138"/>
  <c r="AQ34" i="138"/>
  <c r="AP34" i="138"/>
  <c r="AO34" i="138"/>
  <c r="AN34" i="138"/>
  <c r="AM34" i="138"/>
  <c r="AL34" i="138"/>
  <c r="AK34" i="138"/>
  <c r="AJ34" i="138"/>
  <c r="AI34" i="138"/>
  <c r="AH34" i="138"/>
  <c r="AG34" i="138"/>
  <c r="AE34" i="138"/>
  <c r="AV33" i="138"/>
  <c r="AU33" i="138"/>
  <c r="AT33" i="138"/>
  <c r="AS33" i="138"/>
  <c r="AR33" i="138"/>
  <c r="AQ33" i="138"/>
  <c r="AP33" i="138"/>
  <c r="AO33" i="138"/>
  <c r="AN33" i="138"/>
  <c r="AM33" i="138"/>
  <c r="AL33" i="138"/>
  <c r="AK33" i="138"/>
  <c r="AJ33" i="138"/>
  <c r="AI33" i="138"/>
  <c r="AH33" i="138"/>
  <c r="AG33" i="138"/>
  <c r="AE33" i="138"/>
  <c r="AV32" i="138"/>
  <c r="AU32" i="138"/>
  <c r="AT32" i="138"/>
  <c r="AS32" i="138"/>
  <c r="AR32" i="138"/>
  <c r="AQ32" i="138"/>
  <c r="AP32" i="138"/>
  <c r="AO32" i="138"/>
  <c r="AN32" i="138"/>
  <c r="AM32" i="138"/>
  <c r="AL32" i="138"/>
  <c r="AK32" i="138"/>
  <c r="AJ32" i="138"/>
  <c r="AI32" i="138"/>
  <c r="AH32" i="138"/>
  <c r="AG32" i="138"/>
  <c r="AE32" i="138"/>
  <c r="AV31" i="138"/>
  <c r="AU31" i="138"/>
  <c r="AT31" i="138"/>
  <c r="AS31" i="138"/>
  <c r="AR31" i="138"/>
  <c r="AQ31" i="138"/>
  <c r="AP31" i="138"/>
  <c r="AO31" i="138"/>
  <c r="AN31" i="138"/>
  <c r="AM31" i="138"/>
  <c r="AL31" i="138"/>
  <c r="AK31" i="138"/>
  <c r="AJ31" i="138"/>
  <c r="AI31" i="138"/>
  <c r="AH31" i="138"/>
  <c r="AG31" i="138"/>
  <c r="AE31" i="138"/>
  <c r="AV30" i="138"/>
  <c r="AU30" i="138"/>
  <c r="AT30" i="138"/>
  <c r="AS30" i="138"/>
  <c r="AR30" i="138"/>
  <c r="AQ30" i="138"/>
  <c r="AP30" i="138"/>
  <c r="AO30" i="138"/>
  <c r="AN30" i="138"/>
  <c r="AM30" i="138"/>
  <c r="AL30" i="138"/>
  <c r="AK30" i="138"/>
  <c r="AJ30" i="138"/>
  <c r="AI30" i="138"/>
  <c r="AH30" i="138"/>
  <c r="AG30" i="138"/>
  <c r="AE30" i="138"/>
  <c r="AV29" i="138"/>
  <c r="AU29" i="138"/>
  <c r="AT29" i="138"/>
  <c r="AS29" i="138"/>
  <c r="AR29" i="138"/>
  <c r="AQ29" i="138"/>
  <c r="AP29" i="138"/>
  <c r="AO29" i="138"/>
  <c r="AN29" i="138"/>
  <c r="AM29" i="138"/>
  <c r="AL29" i="138"/>
  <c r="AK29" i="138"/>
  <c r="AJ29" i="138"/>
  <c r="AI29" i="138"/>
  <c r="AH29" i="138"/>
  <c r="AG29" i="138"/>
  <c r="AE29" i="138"/>
  <c r="AV28" i="138"/>
  <c r="AU28" i="138"/>
  <c r="AT28" i="138"/>
  <c r="AS28" i="138"/>
  <c r="AR28" i="138"/>
  <c r="AQ28" i="138"/>
  <c r="AP28" i="138"/>
  <c r="AO28" i="138"/>
  <c r="AN28" i="138"/>
  <c r="AM28" i="138"/>
  <c r="AL28" i="138"/>
  <c r="AK28" i="138"/>
  <c r="AJ28" i="138"/>
  <c r="AI28" i="138"/>
  <c r="AH28" i="138"/>
  <c r="AG28" i="138"/>
  <c r="AE28" i="138"/>
  <c r="AV27" i="138"/>
  <c r="AU27" i="138"/>
  <c r="AT27" i="138"/>
  <c r="AS27" i="138"/>
  <c r="AR27" i="138"/>
  <c r="AQ27" i="138"/>
  <c r="AP27" i="138"/>
  <c r="AO27" i="138"/>
  <c r="AN27" i="138"/>
  <c r="AM27" i="138"/>
  <c r="AL27" i="138"/>
  <c r="AK27" i="138"/>
  <c r="AJ27" i="138"/>
  <c r="AI27" i="138"/>
  <c r="AH27" i="138"/>
  <c r="AG27" i="138"/>
  <c r="AE27" i="138"/>
  <c r="AV26" i="138"/>
  <c r="AU26" i="138"/>
  <c r="AT26" i="138"/>
  <c r="AS26" i="138"/>
  <c r="AR26" i="138"/>
  <c r="AQ26" i="138"/>
  <c r="AP26" i="138"/>
  <c r="AO26" i="138"/>
  <c r="AN26" i="138"/>
  <c r="AM26" i="138"/>
  <c r="AL26" i="138"/>
  <c r="AK26" i="138"/>
  <c r="AJ26" i="138"/>
  <c r="AI26" i="138"/>
  <c r="AH26" i="138"/>
  <c r="AG26" i="138"/>
  <c r="AE26" i="138"/>
  <c r="AV25" i="138"/>
  <c r="AU25" i="138"/>
  <c r="AT25" i="138"/>
  <c r="AS25" i="138"/>
  <c r="AR25" i="138"/>
  <c r="AQ25" i="138"/>
  <c r="AP25" i="138"/>
  <c r="AO25" i="138"/>
  <c r="AN25" i="138"/>
  <c r="AM25" i="138"/>
  <c r="AL25" i="138"/>
  <c r="AK25" i="138"/>
  <c r="AJ25" i="138"/>
  <c r="AI25" i="138"/>
  <c r="AH25" i="138"/>
  <c r="AG25" i="138"/>
  <c r="AE25" i="138"/>
  <c r="AV24" i="138"/>
  <c r="AU24" i="138"/>
  <c r="AT24" i="138"/>
  <c r="AS24" i="138"/>
  <c r="AR24" i="138"/>
  <c r="AQ24" i="138"/>
  <c r="AP24" i="138"/>
  <c r="AO24" i="138"/>
  <c r="AN24" i="138"/>
  <c r="AM24" i="138"/>
  <c r="AL24" i="138"/>
  <c r="AK24" i="138"/>
  <c r="AJ24" i="138"/>
  <c r="AI24" i="138"/>
  <c r="AH24" i="138"/>
  <c r="AG24" i="138"/>
  <c r="AE24" i="138"/>
  <c r="AV23" i="138"/>
  <c r="AU23" i="138"/>
  <c r="AT23" i="138"/>
  <c r="AS23" i="138"/>
  <c r="AR23" i="138"/>
  <c r="AQ23" i="138"/>
  <c r="AP23" i="138"/>
  <c r="AO23" i="138"/>
  <c r="AN23" i="138"/>
  <c r="AM23" i="138"/>
  <c r="AL23" i="138"/>
  <c r="AK23" i="138"/>
  <c r="AJ23" i="138"/>
  <c r="AI23" i="138"/>
  <c r="AH23" i="138"/>
  <c r="AG23" i="138"/>
  <c r="AE23" i="138"/>
  <c r="AV22" i="138"/>
  <c r="AU22" i="138"/>
  <c r="AT22" i="138"/>
  <c r="AS22" i="138"/>
  <c r="AR22" i="138"/>
  <c r="AQ22" i="138"/>
  <c r="AP22" i="138"/>
  <c r="AO22" i="138"/>
  <c r="AN22" i="138"/>
  <c r="AM22" i="138"/>
  <c r="AL22" i="138"/>
  <c r="AK22" i="138"/>
  <c r="AJ22" i="138"/>
  <c r="AI22" i="138"/>
  <c r="AH22" i="138"/>
  <c r="AG22" i="138"/>
  <c r="AE22" i="138"/>
  <c r="AV21" i="138"/>
  <c r="AU21" i="138"/>
  <c r="AT21" i="138"/>
  <c r="AS21" i="138"/>
  <c r="AR21" i="138"/>
  <c r="AQ21" i="138"/>
  <c r="AP21" i="138"/>
  <c r="AO21" i="138"/>
  <c r="AN21" i="138"/>
  <c r="AM21" i="138"/>
  <c r="AL21" i="138"/>
  <c r="AK21" i="138"/>
  <c r="AJ21" i="138"/>
  <c r="AI21" i="138"/>
  <c r="AH21" i="138"/>
  <c r="AG21" i="138"/>
  <c r="AE21" i="138"/>
  <c r="AV20" i="138"/>
  <c r="AU20" i="138"/>
  <c r="AT20" i="138"/>
  <c r="AS20" i="138"/>
  <c r="AR20" i="138"/>
  <c r="AQ20" i="138"/>
  <c r="AP20" i="138"/>
  <c r="AO20" i="138"/>
  <c r="AN20" i="138"/>
  <c r="AM20" i="138"/>
  <c r="AL20" i="138"/>
  <c r="AK20" i="138"/>
  <c r="AJ20" i="138"/>
  <c r="AI20" i="138"/>
  <c r="AH20" i="138"/>
  <c r="AG20" i="138"/>
  <c r="AE20" i="138"/>
  <c r="AV19" i="138"/>
  <c r="AU19" i="138"/>
  <c r="AT19" i="138"/>
  <c r="AS19" i="138"/>
  <c r="AR19" i="138"/>
  <c r="AQ19" i="138"/>
  <c r="AP19" i="138"/>
  <c r="AO19" i="138"/>
  <c r="AN19" i="138"/>
  <c r="AM19" i="138"/>
  <c r="AL19" i="138"/>
  <c r="AK19" i="138"/>
  <c r="AJ19" i="138"/>
  <c r="AI19" i="138"/>
  <c r="AH19" i="138"/>
  <c r="AG19" i="138"/>
  <c r="AE19" i="138"/>
  <c r="AV18" i="138"/>
  <c r="AU18" i="138"/>
  <c r="AT18" i="138"/>
  <c r="AS18" i="138"/>
  <c r="AR18" i="138"/>
  <c r="AQ18" i="138"/>
  <c r="AP18" i="138"/>
  <c r="AO18" i="138"/>
  <c r="AN18" i="138"/>
  <c r="AM18" i="138"/>
  <c r="AL18" i="138"/>
  <c r="AK18" i="138"/>
  <c r="AJ18" i="138"/>
  <c r="AI18" i="138"/>
  <c r="AH18" i="138"/>
  <c r="AG18" i="138"/>
  <c r="AE18" i="138"/>
  <c r="AV17" i="138"/>
  <c r="AU17" i="138"/>
  <c r="AT17" i="138"/>
  <c r="AS17" i="138"/>
  <c r="AR17" i="138"/>
  <c r="AQ17" i="138"/>
  <c r="AP17" i="138"/>
  <c r="AO17" i="138"/>
  <c r="AN17" i="138"/>
  <c r="AM17" i="138"/>
  <c r="AL17" i="138"/>
  <c r="AK17" i="138"/>
  <c r="AJ17" i="138"/>
  <c r="AI17" i="138"/>
  <c r="AH17" i="138"/>
  <c r="AG17" i="138"/>
  <c r="AE17" i="138"/>
  <c r="AV16" i="138"/>
  <c r="AU16" i="138"/>
  <c r="AT16" i="138"/>
  <c r="AS16" i="138"/>
  <c r="AR16" i="138"/>
  <c r="AQ16" i="138"/>
  <c r="AP16" i="138"/>
  <c r="AO16" i="138"/>
  <c r="AN16" i="138"/>
  <c r="AM16" i="138"/>
  <c r="AL16" i="138"/>
  <c r="AK16" i="138"/>
  <c r="AJ16" i="138"/>
  <c r="AI16" i="138"/>
  <c r="AH16" i="138"/>
  <c r="AG16" i="138"/>
  <c r="AE16" i="138"/>
  <c r="AV15" i="138"/>
  <c r="AU15" i="138"/>
  <c r="AT15" i="138"/>
  <c r="AS15" i="138"/>
  <c r="AR15" i="138"/>
  <c r="AQ15" i="138"/>
  <c r="AP15" i="138"/>
  <c r="AO15" i="138"/>
  <c r="AN15" i="138"/>
  <c r="AM15" i="138"/>
  <c r="AL15" i="138"/>
  <c r="AK15" i="138"/>
  <c r="AJ15" i="138"/>
  <c r="AI15" i="138"/>
  <c r="AH15" i="138"/>
  <c r="AG15" i="138"/>
  <c r="AE15" i="138"/>
  <c r="AV14" i="138"/>
  <c r="AU14" i="138"/>
  <c r="AT14" i="138"/>
  <c r="AS14" i="138"/>
  <c r="AR14" i="138"/>
  <c r="AQ14" i="138"/>
  <c r="AP14" i="138"/>
  <c r="AO14" i="138"/>
  <c r="AN14" i="138"/>
  <c r="AM14" i="138"/>
  <c r="AL14" i="138"/>
  <c r="AK14" i="138"/>
  <c r="AJ14" i="138"/>
  <c r="AI14" i="138"/>
  <c r="AH14" i="138"/>
  <c r="AG14" i="138"/>
  <c r="AE14" i="138"/>
  <c r="AV13" i="138"/>
  <c r="AU13" i="138"/>
  <c r="AT13" i="138"/>
  <c r="AS13" i="138"/>
  <c r="AR13" i="138"/>
  <c r="AQ13" i="138"/>
  <c r="AP13" i="138"/>
  <c r="AO13" i="138"/>
  <c r="AN13" i="138"/>
  <c r="AM13" i="138"/>
  <c r="AL13" i="138"/>
  <c r="AK13" i="138"/>
  <c r="AJ13" i="138"/>
  <c r="AI13" i="138"/>
  <c r="AH13" i="138"/>
  <c r="AG13" i="138"/>
  <c r="AE13" i="138"/>
  <c r="AV12" i="138"/>
  <c r="AU12" i="138"/>
  <c r="AT12" i="138"/>
  <c r="AS12" i="138"/>
  <c r="AR12" i="138"/>
  <c r="AQ12" i="138"/>
  <c r="AP12" i="138"/>
  <c r="AO12" i="138"/>
  <c r="AN12" i="138"/>
  <c r="AM12" i="138"/>
  <c r="AL12" i="138"/>
  <c r="AK12" i="138"/>
  <c r="AJ12" i="138"/>
  <c r="AI12" i="138"/>
  <c r="AH12" i="138"/>
  <c r="AG12" i="138"/>
  <c r="AE12" i="138"/>
  <c r="AV11" i="138"/>
  <c r="AU11" i="138"/>
  <c r="AT11" i="138"/>
  <c r="AS11" i="138"/>
  <c r="AR11" i="138"/>
  <c r="AQ11" i="138"/>
  <c r="AP11" i="138"/>
  <c r="AO11" i="138"/>
  <c r="AN11" i="138"/>
  <c r="AM11" i="138"/>
  <c r="AL11" i="138"/>
  <c r="AK11" i="138"/>
  <c r="AJ11" i="138"/>
  <c r="AI11" i="138"/>
  <c r="AH11" i="138"/>
  <c r="AG11" i="138"/>
  <c r="AE11" i="138"/>
  <c r="AV10" i="138"/>
  <c r="AU10" i="138"/>
  <c r="AT10" i="138"/>
  <c r="AS10" i="138"/>
  <c r="AR10" i="138"/>
  <c r="AQ10" i="138"/>
  <c r="AP10" i="138"/>
  <c r="AO10" i="138"/>
  <c r="AN10" i="138"/>
  <c r="AM10" i="138"/>
  <c r="AL10" i="138"/>
  <c r="AK10" i="138"/>
  <c r="AJ10" i="138"/>
  <c r="AI10" i="138"/>
  <c r="AH10" i="138"/>
  <c r="AG10" i="138"/>
  <c r="AE10" i="138"/>
  <c r="AV9" i="138"/>
  <c r="AU9" i="138"/>
  <c r="AT9" i="138"/>
  <c r="AS9" i="138"/>
  <c r="AR9" i="138"/>
  <c r="AQ9" i="138"/>
  <c r="AP9" i="138"/>
  <c r="AO9" i="138"/>
  <c r="AN9" i="138"/>
  <c r="AM9" i="138"/>
  <c r="AL9" i="138"/>
  <c r="AK9" i="138"/>
  <c r="AJ9" i="138"/>
  <c r="AI9" i="138"/>
  <c r="AH9" i="138"/>
  <c r="AG9" i="138"/>
  <c r="AE9" i="138"/>
  <c r="AV8" i="138"/>
  <c r="AU8" i="138"/>
  <c r="AT8" i="138"/>
  <c r="AS8" i="138"/>
  <c r="AR8" i="138"/>
  <c r="AQ8" i="138"/>
  <c r="AP8" i="138"/>
  <c r="AO8" i="138"/>
  <c r="AN8" i="138"/>
  <c r="AM8" i="138"/>
  <c r="AL8" i="138"/>
  <c r="AK8" i="138"/>
  <c r="AJ8" i="138"/>
  <c r="AI8" i="138"/>
  <c r="AH8" i="138"/>
  <c r="AG8" i="138"/>
  <c r="AE8" i="138"/>
  <c r="AV7" i="138"/>
  <c r="AU7" i="138"/>
  <c r="AT7" i="138"/>
  <c r="AS7" i="138"/>
  <c r="AR7" i="138"/>
  <c r="AQ7" i="138"/>
  <c r="AP7" i="138"/>
  <c r="AO7" i="138"/>
  <c r="AN7" i="138"/>
  <c r="AM7" i="138"/>
  <c r="AL7" i="138"/>
  <c r="AK7" i="138"/>
  <c r="AJ7" i="138"/>
  <c r="AI7" i="138"/>
  <c r="AH7" i="138"/>
  <c r="AG7" i="138"/>
  <c r="AE7" i="138"/>
  <c r="AV6" i="138"/>
  <c r="AU6" i="138"/>
  <c r="AT6" i="138"/>
  <c r="AS6" i="138"/>
  <c r="AR6" i="138"/>
  <c r="AQ6" i="138"/>
  <c r="AP6" i="138"/>
  <c r="AO6" i="138"/>
  <c r="AN6" i="138"/>
  <c r="AM6" i="138"/>
  <c r="AL6" i="138"/>
  <c r="AK6" i="138"/>
  <c r="AJ6" i="138"/>
  <c r="AI6" i="138"/>
  <c r="AH6" i="138"/>
  <c r="AG6" i="138"/>
  <c r="AE6" i="138"/>
  <c r="D1" i="138"/>
  <c r="AF45" i="137"/>
  <c r="AF44" i="137"/>
  <c r="CB43" i="137"/>
  <c r="CA43" i="137"/>
  <c r="BZ43" i="137"/>
  <c r="BY43" i="137"/>
  <c r="BX43" i="137"/>
  <c r="BW43" i="137"/>
  <c r="BV43" i="137"/>
  <c r="BU43" i="137"/>
  <c r="BT43" i="137"/>
  <c r="BS43" i="137"/>
  <c r="BR43" i="137"/>
  <c r="BQ43" i="137"/>
  <c r="BP43" i="137"/>
  <c r="BO43" i="137"/>
  <c r="BN43" i="137"/>
  <c r="BM43" i="137"/>
  <c r="BL43" i="137"/>
  <c r="BK43" i="137"/>
  <c r="BJ43" i="137"/>
  <c r="BI43" i="137"/>
  <c r="BH43" i="137"/>
  <c r="BG43" i="137"/>
  <c r="BF43" i="137"/>
  <c r="BE43" i="137"/>
  <c r="BD43" i="137"/>
  <c r="BC43" i="137"/>
  <c r="BB43" i="137"/>
  <c r="BA43" i="137"/>
  <c r="AZ43" i="137"/>
  <c r="AY43" i="137"/>
  <c r="AX43" i="137"/>
  <c r="AF43" i="137"/>
  <c r="AF42" i="137"/>
  <c r="AF41" i="137"/>
  <c r="AF40" i="137"/>
  <c r="AV37" i="137"/>
  <c r="AU37" i="137"/>
  <c r="AT37" i="137"/>
  <c r="AS37" i="137"/>
  <c r="AR37" i="137"/>
  <c r="AQ37" i="137"/>
  <c r="AP37" i="137"/>
  <c r="AO37" i="137"/>
  <c r="AN37" i="137"/>
  <c r="AM37" i="137"/>
  <c r="AL37" i="137"/>
  <c r="AK37" i="137"/>
  <c r="AJ37" i="137"/>
  <c r="AI37" i="137"/>
  <c r="AH37" i="137"/>
  <c r="AG37" i="137"/>
  <c r="AE37" i="137"/>
  <c r="AV36" i="137"/>
  <c r="AU36" i="137"/>
  <c r="AT36" i="137"/>
  <c r="AS36" i="137"/>
  <c r="AR36" i="137"/>
  <c r="AQ36" i="137"/>
  <c r="AP36" i="137"/>
  <c r="AO36" i="137"/>
  <c r="AN36" i="137"/>
  <c r="AM36" i="137"/>
  <c r="AL36" i="137"/>
  <c r="AK36" i="137"/>
  <c r="AJ36" i="137"/>
  <c r="AI36" i="137"/>
  <c r="AH36" i="137"/>
  <c r="AG36" i="137"/>
  <c r="AE36" i="137"/>
  <c r="AV35" i="137"/>
  <c r="AU35" i="137"/>
  <c r="AT35" i="137"/>
  <c r="AS35" i="137"/>
  <c r="AR35" i="137"/>
  <c r="AQ35" i="137"/>
  <c r="AP35" i="137"/>
  <c r="AO35" i="137"/>
  <c r="AN35" i="137"/>
  <c r="AM35" i="137"/>
  <c r="AL35" i="137"/>
  <c r="AK35" i="137"/>
  <c r="AJ35" i="137"/>
  <c r="AI35" i="137"/>
  <c r="AH35" i="137"/>
  <c r="AG35" i="137"/>
  <c r="AE35" i="137"/>
  <c r="AV34" i="137"/>
  <c r="AU34" i="137"/>
  <c r="AT34" i="137"/>
  <c r="AS34" i="137"/>
  <c r="AR34" i="137"/>
  <c r="AQ34" i="137"/>
  <c r="AP34" i="137"/>
  <c r="AO34" i="137"/>
  <c r="AN34" i="137"/>
  <c r="AM34" i="137"/>
  <c r="AL34" i="137"/>
  <c r="AK34" i="137"/>
  <c r="AJ34" i="137"/>
  <c r="AI34" i="137"/>
  <c r="AH34" i="137"/>
  <c r="AG34" i="137"/>
  <c r="AE34" i="137"/>
  <c r="AV33" i="137"/>
  <c r="AU33" i="137"/>
  <c r="AT33" i="137"/>
  <c r="AS33" i="137"/>
  <c r="AR33" i="137"/>
  <c r="AQ33" i="137"/>
  <c r="AP33" i="137"/>
  <c r="AO33" i="137"/>
  <c r="AN33" i="137"/>
  <c r="AM33" i="137"/>
  <c r="AL33" i="137"/>
  <c r="AK33" i="137"/>
  <c r="AJ33" i="137"/>
  <c r="AI33" i="137"/>
  <c r="AH33" i="137"/>
  <c r="AG33" i="137"/>
  <c r="AE33" i="137"/>
  <c r="AV32" i="137"/>
  <c r="AU32" i="137"/>
  <c r="AT32" i="137"/>
  <c r="AS32" i="137"/>
  <c r="AR32" i="137"/>
  <c r="AQ32" i="137"/>
  <c r="AP32" i="137"/>
  <c r="AO32" i="137"/>
  <c r="AN32" i="137"/>
  <c r="AM32" i="137"/>
  <c r="AL32" i="137"/>
  <c r="AK32" i="137"/>
  <c r="AJ32" i="137"/>
  <c r="AI32" i="137"/>
  <c r="AH32" i="137"/>
  <c r="AG32" i="137"/>
  <c r="AE32" i="137"/>
  <c r="AV31" i="137"/>
  <c r="AU31" i="137"/>
  <c r="AT31" i="137"/>
  <c r="AS31" i="137"/>
  <c r="AR31" i="137"/>
  <c r="AQ31" i="137"/>
  <c r="AP31" i="137"/>
  <c r="AO31" i="137"/>
  <c r="AN31" i="137"/>
  <c r="AM31" i="137"/>
  <c r="AL31" i="137"/>
  <c r="AK31" i="137"/>
  <c r="AJ31" i="137"/>
  <c r="AI31" i="137"/>
  <c r="AH31" i="137"/>
  <c r="AG31" i="137"/>
  <c r="AE31" i="137"/>
  <c r="AV30" i="137"/>
  <c r="AU30" i="137"/>
  <c r="AT30" i="137"/>
  <c r="AS30" i="137"/>
  <c r="AR30" i="137"/>
  <c r="AQ30" i="137"/>
  <c r="AP30" i="137"/>
  <c r="AO30" i="137"/>
  <c r="AN30" i="137"/>
  <c r="AM30" i="137"/>
  <c r="AL30" i="137"/>
  <c r="AK30" i="137"/>
  <c r="AJ30" i="137"/>
  <c r="AI30" i="137"/>
  <c r="AH30" i="137"/>
  <c r="AG30" i="137"/>
  <c r="AE30" i="137"/>
  <c r="AV29" i="137"/>
  <c r="AU29" i="137"/>
  <c r="AT29" i="137"/>
  <c r="AS29" i="137"/>
  <c r="AR29" i="137"/>
  <c r="AQ29" i="137"/>
  <c r="AP29" i="137"/>
  <c r="AO29" i="137"/>
  <c r="AN29" i="137"/>
  <c r="AM29" i="137"/>
  <c r="AL29" i="137"/>
  <c r="AK29" i="137"/>
  <c r="AJ29" i="137"/>
  <c r="AI29" i="137"/>
  <c r="AH29" i="137"/>
  <c r="AG29" i="137"/>
  <c r="AE29" i="137"/>
  <c r="AV28" i="137"/>
  <c r="AU28" i="137"/>
  <c r="AT28" i="137"/>
  <c r="AS28" i="137"/>
  <c r="AR28" i="137"/>
  <c r="AQ28" i="137"/>
  <c r="AP28" i="137"/>
  <c r="AO28" i="137"/>
  <c r="AN28" i="137"/>
  <c r="AM28" i="137"/>
  <c r="AL28" i="137"/>
  <c r="AK28" i="137"/>
  <c r="AJ28" i="137"/>
  <c r="AI28" i="137"/>
  <c r="AH28" i="137"/>
  <c r="AG28" i="137"/>
  <c r="AE28" i="137"/>
  <c r="AV27" i="137"/>
  <c r="AU27" i="137"/>
  <c r="AT27" i="137"/>
  <c r="AS27" i="137"/>
  <c r="AR27" i="137"/>
  <c r="AQ27" i="137"/>
  <c r="AP27" i="137"/>
  <c r="AO27" i="137"/>
  <c r="AN27" i="137"/>
  <c r="AM27" i="137"/>
  <c r="AL27" i="137"/>
  <c r="AK27" i="137"/>
  <c r="AJ27" i="137"/>
  <c r="AI27" i="137"/>
  <c r="AH27" i="137"/>
  <c r="AG27" i="137"/>
  <c r="AE27" i="137"/>
  <c r="AV26" i="137"/>
  <c r="AU26" i="137"/>
  <c r="AT26" i="137"/>
  <c r="AS26" i="137"/>
  <c r="AR26" i="137"/>
  <c r="AQ26" i="137"/>
  <c r="AP26" i="137"/>
  <c r="AO26" i="137"/>
  <c r="AN26" i="137"/>
  <c r="AM26" i="137"/>
  <c r="AL26" i="137"/>
  <c r="AK26" i="137"/>
  <c r="AJ26" i="137"/>
  <c r="AI26" i="137"/>
  <c r="AH26" i="137"/>
  <c r="AG26" i="137"/>
  <c r="AE26" i="137"/>
  <c r="AV25" i="137"/>
  <c r="AU25" i="137"/>
  <c r="AT25" i="137"/>
  <c r="AS25" i="137"/>
  <c r="AR25" i="137"/>
  <c r="AQ25" i="137"/>
  <c r="AP25" i="137"/>
  <c r="AO25" i="137"/>
  <c r="AN25" i="137"/>
  <c r="AM25" i="137"/>
  <c r="AL25" i="137"/>
  <c r="AK25" i="137"/>
  <c r="AJ25" i="137"/>
  <c r="AI25" i="137"/>
  <c r="AH25" i="137"/>
  <c r="AG25" i="137"/>
  <c r="AE25" i="137"/>
  <c r="AV24" i="137"/>
  <c r="AU24" i="137"/>
  <c r="AT24" i="137"/>
  <c r="AS24" i="137"/>
  <c r="AR24" i="137"/>
  <c r="AQ24" i="137"/>
  <c r="AP24" i="137"/>
  <c r="AO24" i="137"/>
  <c r="AN24" i="137"/>
  <c r="AM24" i="137"/>
  <c r="AL24" i="137"/>
  <c r="AK24" i="137"/>
  <c r="AJ24" i="137"/>
  <c r="AI24" i="137"/>
  <c r="AH24" i="137"/>
  <c r="AG24" i="137"/>
  <c r="AE24" i="137"/>
  <c r="AV23" i="137"/>
  <c r="AU23" i="137"/>
  <c r="AT23" i="137"/>
  <c r="AS23" i="137"/>
  <c r="AR23" i="137"/>
  <c r="AQ23" i="137"/>
  <c r="AP23" i="137"/>
  <c r="AO23" i="137"/>
  <c r="AN23" i="137"/>
  <c r="AM23" i="137"/>
  <c r="AL23" i="137"/>
  <c r="AK23" i="137"/>
  <c r="AJ23" i="137"/>
  <c r="AI23" i="137"/>
  <c r="AH23" i="137"/>
  <c r="AG23" i="137"/>
  <c r="AE23" i="137"/>
  <c r="AV22" i="137"/>
  <c r="AU22" i="137"/>
  <c r="AT22" i="137"/>
  <c r="AS22" i="137"/>
  <c r="AR22" i="137"/>
  <c r="AQ22" i="137"/>
  <c r="AP22" i="137"/>
  <c r="AO22" i="137"/>
  <c r="AN22" i="137"/>
  <c r="AM22" i="137"/>
  <c r="AL22" i="137"/>
  <c r="AK22" i="137"/>
  <c r="AJ22" i="137"/>
  <c r="AI22" i="137"/>
  <c r="AH22" i="137"/>
  <c r="AG22" i="137"/>
  <c r="AE22" i="137"/>
  <c r="AV21" i="137"/>
  <c r="AU21" i="137"/>
  <c r="AT21" i="137"/>
  <c r="AS21" i="137"/>
  <c r="AR21" i="137"/>
  <c r="AQ21" i="137"/>
  <c r="AP21" i="137"/>
  <c r="AO21" i="137"/>
  <c r="AN21" i="137"/>
  <c r="AM21" i="137"/>
  <c r="AL21" i="137"/>
  <c r="AK21" i="137"/>
  <c r="AJ21" i="137"/>
  <c r="AI21" i="137"/>
  <c r="AH21" i="137"/>
  <c r="AG21" i="137"/>
  <c r="AE21" i="137"/>
  <c r="AV20" i="137"/>
  <c r="AU20" i="137"/>
  <c r="AT20" i="137"/>
  <c r="AS20" i="137"/>
  <c r="AR20" i="137"/>
  <c r="AQ20" i="137"/>
  <c r="AP20" i="137"/>
  <c r="AO20" i="137"/>
  <c r="AN20" i="137"/>
  <c r="AM20" i="137"/>
  <c r="AL20" i="137"/>
  <c r="AK20" i="137"/>
  <c r="AJ20" i="137"/>
  <c r="AI20" i="137"/>
  <c r="AH20" i="137"/>
  <c r="AG20" i="137"/>
  <c r="AE20" i="137"/>
  <c r="AV19" i="137"/>
  <c r="AU19" i="137"/>
  <c r="AT19" i="137"/>
  <c r="AS19" i="137"/>
  <c r="AR19" i="137"/>
  <c r="AQ19" i="137"/>
  <c r="AP19" i="137"/>
  <c r="AO19" i="137"/>
  <c r="AN19" i="137"/>
  <c r="AM19" i="137"/>
  <c r="AL19" i="137"/>
  <c r="AK19" i="137"/>
  <c r="AJ19" i="137"/>
  <c r="AI19" i="137"/>
  <c r="AH19" i="137"/>
  <c r="AG19" i="137"/>
  <c r="AE19" i="137"/>
  <c r="AV18" i="137"/>
  <c r="AU18" i="137"/>
  <c r="AT18" i="137"/>
  <c r="AS18" i="137"/>
  <c r="AR18" i="137"/>
  <c r="AQ18" i="137"/>
  <c r="AP18" i="137"/>
  <c r="AO18" i="137"/>
  <c r="AN18" i="137"/>
  <c r="AM18" i="137"/>
  <c r="AL18" i="137"/>
  <c r="AK18" i="137"/>
  <c r="AJ18" i="137"/>
  <c r="AI18" i="137"/>
  <c r="AH18" i="137"/>
  <c r="AG18" i="137"/>
  <c r="AE18" i="137"/>
  <c r="AV17" i="137"/>
  <c r="AU17" i="137"/>
  <c r="AT17" i="137"/>
  <c r="AS17" i="137"/>
  <c r="AR17" i="137"/>
  <c r="AQ17" i="137"/>
  <c r="AP17" i="137"/>
  <c r="AO17" i="137"/>
  <c r="AN17" i="137"/>
  <c r="AM17" i="137"/>
  <c r="AL17" i="137"/>
  <c r="AK17" i="137"/>
  <c r="AJ17" i="137"/>
  <c r="AI17" i="137"/>
  <c r="AH17" i="137"/>
  <c r="AG17" i="137"/>
  <c r="AE17" i="137"/>
  <c r="AV16" i="137"/>
  <c r="AU16" i="137"/>
  <c r="AT16" i="137"/>
  <c r="AS16" i="137"/>
  <c r="AR16" i="137"/>
  <c r="AQ16" i="137"/>
  <c r="AP16" i="137"/>
  <c r="AO16" i="137"/>
  <c r="AN16" i="137"/>
  <c r="AM16" i="137"/>
  <c r="AL16" i="137"/>
  <c r="AK16" i="137"/>
  <c r="AJ16" i="137"/>
  <c r="AI16" i="137"/>
  <c r="AH16" i="137"/>
  <c r="AG16" i="137"/>
  <c r="AE16" i="137"/>
  <c r="AV15" i="137"/>
  <c r="AU15" i="137"/>
  <c r="AT15" i="137"/>
  <c r="AS15" i="137"/>
  <c r="AR15" i="137"/>
  <c r="AQ15" i="137"/>
  <c r="AP15" i="137"/>
  <c r="AO15" i="137"/>
  <c r="AN15" i="137"/>
  <c r="AM15" i="137"/>
  <c r="AL15" i="137"/>
  <c r="AK15" i="137"/>
  <c r="AJ15" i="137"/>
  <c r="AI15" i="137"/>
  <c r="AH15" i="137"/>
  <c r="AG15" i="137"/>
  <c r="AE15" i="137"/>
  <c r="AV14" i="137"/>
  <c r="AU14" i="137"/>
  <c r="AT14" i="137"/>
  <c r="AS14" i="137"/>
  <c r="AR14" i="137"/>
  <c r="AQ14" i="137"/>
  <c r="AP14" i="137"/>
  <c r="AO14" i="137"/>
  <c r="AN14" i="137"/>
  <c r="AM14" i="137"/>
  <c r="AL14" i="137"/>
  <c r="AK14" i="137"/>
  <c r="AJ14" i="137"/>
  <c r="AI14" i="137"/>
  <c r="AH14" i="137"/>
  <c r="AG14" i="137"/>
  <c r="AE14" i="137"/>
  <c r="AV13" i="137"/>
  <c r="AU13" i="137"/>
  <c r="AT13" i="137"/>
  <c r="AS13" i="137"/>
  <c r="AR13" i="137"/>
  <c r="AQ13" i="137"/>
  <c r="AP13" i="137"/>
  <c r="AO13" i="137"/>
  <c r="AN13" i="137"/>
  <c r="AM13" i="137"/>
  <c r="AL13" i="137"/>
  <c r="AK13" i="137"/>
  <c r="AJ13" i="137"/>
  <c r="AI13" i="137"/>
  <c r="AH13" i="137"/>
  <c r="AG13" i="137"/>
  <c r="AE13" i="137"/>
  <c r="AV12" i="137"/>
  <c r="AU12" i="137"/>
  <c r="AT12" i="137"/>
  <c r="AS12" i="137"/>
  <c r="AR12" i="137"/>
  <c r="AQ12" i="137"/>
  <c r="AP12" i="137"/>
  <c r="AO12" i="137"/>
  <c r="AN12" i="137"/>
  <c r="AM12" i="137"/>
  <c r="AL12" i="137"/>
  <c r="AK12" i="137"/>
  <c r="AJ12" i="137"/>
  <c r="AI12" i="137"/>
  <c r="AH12" i="137"/>
  <c r="AG12" i="137"/>
  <c r="AE12" i="137"/>
  <c r="AV11" i="137"/>
  <c r="AU11" i="137"/>
  <c r="AT11" i="137"/>
  <c r="AS11" i="137"/>
  <c r="AR11" i="137"/>
  <c r="AQ11" i="137"/>
  <c r="AP11" i="137"/>
  <c r="AO11" i="137"/>
  <c r="AN11" i="137"/>
  <c r="AM11" i="137"/>
  <c r="AL11" i="137"/>
  <c r="AK11" i="137"/>
  <c r="AJ11" i="137"/>
  <c r="AI11" i="137"/>
  <c r="AH11" i="137"/>
  <c r="AG11" i="137"/>
  <c r="AE11" i="137"/>
  <c r="AV10" i="137"/>
  <c r="AU10" i="137"/>
  <c r="AT10" i="137"/>
  <c r="AS10" i="137"/>
  <c r="AR10" i="137"/>
  <c r="AQ10" i="137"/>
  <c r="AP10" i="137"/>
  <c r="AO10" i="137"/>
  <c r="AN10" i="137"/>
  <c r="AM10" i="137"/>
  <c r="AL10" i="137"/>
  <c r="AK10" i="137"/>
  <c r="AJ10" i="137"/>
  <c r="AI10" i="137"/>
  <c r="AH10" i="137"/>
  <c r="AG10" i="137"/>
  <c r="AE10" i="137"/>
  <c r="AV9" i="137"/>
  <c r="AU9" i="137"/>
  <c r="AT9" i="137"/>
  <c r="AS9" i="137"/>
  <c r="AR9" i="137"/>
  <c r="AQ9" i="137"/>
  <c r="AP9" i="137"/>
  <c r="AO9" i="137"/>
  <c r="AN9" i="137"/>
  <c r="AM9" i="137"/>
  <c r="AL9" i="137"/>
  <c r="AK9" i="137"/>
  <c r="AJ9" i="137"/>
  <c r="AI9" i="137"/>
  <c r="AH9" i="137"/>
  <c r="AG9" i="137"/>
  <c r="AE9" i="137"/>
  <c r="AV8" i="137"/>
  <c r="AU8" i="137"/>
  <c r="AT8" i="137"/>
  <c r="AS8" i="137"/>
  <c r="AR8" i="137"/>
  <c r="AQ8" i="137"/>
  <c r="AP8" i="137"/>
  <c r="AO8" i="137"/>
  <c r="AN8" i="137"/>
  <c r="AM8" i="137"/>
  <c r="AL8" i="137"/>
  <c r="AK8" i="137"/>
  <c r="AJ8" i="137"/>
  <c r="AI8" i="137"/>
  <c r="AH8" i="137"/>
  <c r="AG8" i="137"/>
  <c r="AE8" i="137"/>
  <c r="AV7" i="137"/>
  <c r="AU7" i="137"/>
  <c r="AT7" i="137"/>
  <c r="AS7" i="137"/>
  <c r="AR7" i="137"/>
  <c r="AQ7" i="137"/>
  <c r="AP7" i="137"/>
  <c r="AO7" i="137"/>
  <c r="AN7" i="137"/>
  <c r="AM7" i="137"/>
  <c r="AL7" i="137"/>
  <c r="AK7" i="137"/>
  <c r="AJ7" i="137"/>
  <c r="AI7" i="137"/>
  <c r="AH7" i="137"/>
  <c r="AG7" i="137"/>
  <c r="AE7" i="137"/>
  <c r="AV6" i="137"/>
  <c r="AU6" i="137"/>
  <c r="AT6" i="137"/>
  <c r="AS6" i="137"/>
  <c r="AR6" i="137"/>
  <c r="AQ6" i="137"/>
  <c r="AP6" i="137"/>
  <c r="AO6" i="137"/>
  <c r="AN6" i="137"/>
  <c r="AM6" i="137"/>
  <c r="AL6" i="137"/>
  <c r="AK6" i="137"/>
  <c r="AJ6" i="137"/>
  <c r="AI6" i="137"/>
  <c r="AH6" i="137"/>
  <c r="AG6" i="137"/>
  <c r="AE6" i="137"/>
  <c r="D1" i="137"/>
  <c r="AF45" i="136"/>
  <c r="AF44" i="136"/>
  <c r="CB43" i="136"/>
  <c r="CA43" i="136"/>
  <c r="BZ43" i="136"/>
  <c r="BY43" i="136"/>
  <c r="BX43" i="136"/>
  <c r="BW43" i="136"/>
  <c r="BV43" i="136"/>
  <c r="BU43" i="136"/>
  <c r="BT43" i="136"/>
  <c r="BS43" i="136"/>
  <c r="BR43" i="136"/>
  <c r="BQ43" i="136"/>
  <c r="BP43" i="136"/>
  <c r="BO43" i="136"/>
  <c r="BN43" i="136"/>
  <c r="BM43" i="136"/>
  <c r="BL43" i="136"/>
  <c r="BK43" i="136"/>
  <c r="BJ43" i="136"/>
  <c r="BI43" i="136"/>
  <c r="BH43" i="136"/>
  <c r="BG43" i="136"/>
  <c r="BF43" i="136"/>
  <c r="BE43" i="136"/>
  <c r="BD43" i="136"/>
  <c r="BC43" i="136"/>
  <c r="BB43" i="136"/>
  <c r="BA43" i="136"/>
  <c r="AZ43" i="136"/>
  <c r="AY43" i="136"/>
  <c r="AX43" i="136"/>
  <c r="AF43" i="136"/>
  <c r="AF42" i="136"/>
  <c r="AF41" i="136"/>
  <c r="AF40" i="136"/>
  <c r="AV37" i="136"/>
  <c r="AU37" i="136"/>
  <c r="AT37" i="136"/>
  <c r="AS37" i="136"/>
  <c r="AR37" i="136"/>
  <c r="AQ37" i="136"/>
  <c r="AP37" i="136"/>
  <c r="AO37" i="136"/>
  <c r="AN37" i="136"/>
  <c r="AM37" i="136"/>
  <c r="AL37" i="136"/>
  <c r="AK37" i="136"/>
  <c r="AJ37" i="136"/>
  <c r="AI37" i="136"/>
  <c r="AH37" i="136"/>
  <c r="AG37" i="136"/>
  <c r="AE37" i="136"/>
  <c r="AV36" i="136"/>
  <c r="AU36" i="136"/>
  <c r="AT36" i="136"/>
  <c r="AS36" i="136"/>
  <c r="AR36" i="136"/>
  <c r="AQ36" i="136"/>
  <c r="AP36" i="136"/>
  <c r="AO36" i="136"/>
  <c r="AN36" i="136"/>
  <c r="AM36" i="136"/>
  <c r="AL36" i="136"/>
  <c r="AK36" i="136"/>
  <c r="AJ36" i="136"/>
  <c r="AI36" i="136"/>
  <c r="AH36" i="136"/>
  <c r="AG36" i="136"/>
  <c r="AE36" i="136"/>
  <c r="AV35" i="136"/>
  <c r="AU35" i="136"/>
  <c r="AT35" i="136"/>
  <c r="AS35" i="136"/>
  <c r="AR35" i="136"/>
  <c r="AQ35" i="136"/>
  <c r="AP35" i="136"/>
  <c r="AO35" i="136"/>
  <c r="AN35" i="136"/>
  <c r="AM35" i="136"/>
  <c r="AL35" i="136"/>
  <c r="AK35" i="136"/>
  <c r="AJ35" i="136"/>
  <c r="AI35" i="136"/>
  <c r="AH35" i="136"/>
  <c r="AG35" i="136"/>
  <c r="AE35" i="136"/>
  <c r="AV34" i="136"/>
  <c r="AU34" i="136"/>
  <c r="AT34" i="136"/>
  <c r="AS34" i="136"/>
  <c r="AR34" i="136"/>
  <c r="AQ34" i="136"/>
  <c r="AP34" i="136"/>
  <c r="AO34" i="136"/>
  <c r="AN34" i="136"/>
  <c r="AM34" i="136"/>
  <c r="AL34" i="136"/>
  <c r="AK34" i="136"/>
  <c r="AJ34" i="136"/>
  <c r="AI34" i="136"/>
  <c r="AH34" i="136"/>
  <c r="AG34" i="136"/>
  <c r="AE34" i="136"/>
  <c r="AV33" i="136"/>
  <c r="AU33" i="136"/>
  <c r="AT33" i="136"/>
  <c r="AS33" i="136"/>
  <c r="AR33" i="136"/>
  <c r="AQ33" i="136"/>
  <c r="AP33" i="136"/>
  <c r="AO33" i="136"/>
  <c r="AN33" i="136"/>
  <c r="AM33" i="136"/>
  <c r="AL33" i="136"/>
  <c r="AK33" i="136"/>
  <c r="AJ33" i="136"/>
  <c r="AI33" i="136"/>
  <c r="AH33" i="136"/>
  <c r="AG33" i="136"/>
  <c r="AE33" i="136"/>
  <c r="AV32" i="136"/>
  <c r="AU32" i="136"/>
  <c r="AT32" i="136"/>
  <c r="AS32" i="136"/>
  <c r="AR32" i="136"/>
  <c r="AQ32" i="136"/>
  <c r="AP32" i="136"/>
  <c r="AO32" i="136"/>
  <c r="AN32" i="136"/>
  <c r="AM32" i="136"/>
  <c r="AL32" i="136"/>
  <c r="AK32" i="136"/>
  <c r="AJ32" i="136"/>
  <c r="AI32" i="136"/>
  <c r="AH32" i="136"/>
  <c r="AG32" i="136"/>
  <c r="AE32" i="136"/>
  <c r="AV31" i="136"/>
  <c r="AU31" i="136"/>
  <c r="AT31" i="136"/>
  <c r="AS31" i="136"/>
  <c r="AR31" i="136"/>
  <c r="AQ31" i="136"/>
  <c r="AP31" i="136"/>
  <c r="AO31" i="136"/>
  <c r="AN31" i="136"/>
  <c r="AM31" i="136"/>
  <c r="AL31" i="136"/>
  <c r="AK31" i="136"/>
  <c r="AJ31" i="136"/>
  <c r="AI31" i="136"/>
  <c r="AH31" i="136"/>
  <c r="AG31" i="136"/>
  <c r="AE31" i="136"/>
  <c r="AV30" i="136"/>
  <c r="AU30" i="136"/>
  <c r="AT30" i="136"/>
  <c r="AS30" i="136"/>
  <c r="AR30" i="136"/>
  <c r="AQ30" i="136"/>
  <c r="AP30" i="136"/>
  <c r="AO30" i="136"/>
  <c r="AN30" i="136"/>
  <c r="AM30" i="136"/>
  <c r="AL30" i="136"/>
  <c r="AK30" i="136"/>
  <c r="AJ30" i="136"/>
  <c r="AI30" i="136"/>
  <c r="AH30" i="136"/>
  <c r="AG30" i="136"/>
  <c r="AE30" i="136"/>
  <c r="AV29" i="136"/>
  <c r="AU29" i="136"/>
  <c r="AT29" i="136"/>
  <c r="AS29" i="136"/>
  <c r="AR29" i="136"/>
  <c r="AQ29" i="136"/>
  <c r="AP29" i="136"/>
  <c r="AO29" i="136"/>
  <c r="AN29" i="136"/>
  <c r="AM29" i="136"/>
  <c r="AL29" i="136"/>
  <c r="AK29" i="136"/>
  <c r="AJ29" i="136"/>
  <c r="AI29" i="136"/>
  <c r="AH29" i="136"/>
  <c r="AG29" i="136"/>
  <c r="AE29" i="136"/>
  <c r="AV28" i="136"/>
  <c r="AU28" i="136"/>
  <c r="AT28" i="136"/>
  <c r="AS28" i="136"/>
  <c r="AR28" i="136"/>
  <c r="AQ28" i="136"/>
  <c r="AP28" i="136"/>
  <c r="AO28" i="136"/>
  <c r="AN28" i="136"/>
  <c r="AM28" i="136"/>
  <c r="AL28" i="136"/>
  <c r="AK28" i="136"/>
  <c r="AJ28" i="136"/>
  <c r="AI28" i="136"/>
  <c r="AH28" i="136"/>
  <c r="AG28" i="136"/>
  <c r="AE28" i="136"/>
  <c r="AV27" i="136"/>
  <c r="AU27" i="136"/>
  <c r="AT27" i="136"/>
  <c r="AS27" i="136"/>
  <c r="AR27" i="136"/>
  <c r="AQ27" i="136"/>
  <c r="AP27" i="136"/>
  <c r="AO27" i="136"/>
  <c r="AN27" i="136"/>
  <c r="AM27" i="136"/>
  <c r="AL27" i="136"/>
  <c r="AK27" i="136"/>
  <c r="AJ27" i="136"/>
  <c r="AI27" i="136"/>
  <c r="AH27" i="136"/>
  <c r="AG27" i="136"/>
  <c r="AE27" i="136"/>
  <c r="AV26" i="136"/>
  <c r="AU26" i="136"/>
  <c r="AT26" i="136"/>
  <c r="AS26" i="136"/>
  <c r="AR26" i="136"/>
  <c r="AQ26" i="136"/>
  <c r="AP26" i="136"/>
  <c r="AO26" i="136"/>
  <c r="AN26" i="136"/>
  <c r="AM26" i="136"/>
  <c r="AL26" i="136"/>
  <c r="AK26" i="136"/>
  <c r="AJ26" i="136"/>
  <c r="AI26" i="136"/>
  <c r="AH26" i="136"/>
  <c r="AG26" i="136"/>
  <c r="AE26" i="136"/>
  <c r="AV25" i="136"/>
  <c r="AU25" i="136"/>
  <c r="AT25" i="136"/>
  <c r="AS25" i="136"/>
  <c r="AR25" i="136"/>
  <c r="AQ25" i="136"/>
  <c r="AP25" i="136"/>
  <c r="AO25" i="136"/>
  <c r="AN25" i="136"/>
  <c r="AM25" i="136"/>
  <c r="AL25" i="136"/>
  <c r="AK25" i="136"/>
  <c r="AJ25" i="136"/>
  <c r="AI25" i="136"/>
  <c r="AH25" i="136"/>
  <c r="AG25" i="136"/>
  <c r="AE25" i="136"/>
  <c r="AV24" i="136"/>
  <c r="AU24" i="136"/>
  <c r="AT24" i="136"/>
  <c r="AS24" i="136"/>
  <c r="AR24" i="136"/>
  <c r="AQ24" i="136"/>
  <c r="AP24" i="136"/>
  <c r="AO24" i="136"/>
  <c r="AN24" i="136"/>
  <c r="AM24" i="136"/>
  <c r="AL24" i="136"/>
  <c r="AK24" i="136"/>
  <c r="AJ24" i="136"/>
  <c r="AI24" i="136"/>
  <c r="AH24" i="136"/>
  <c r="AG24" i="136"/>
  <c r="AE24" i="136"/>
  <c r="AV23" i="136"/>
  <c r="AU23" i="136"/>
  <c r="AT23" i="136"/>
  <c r="AS23" i="136"/>
  <c r="AR23" i="136"/>
  <c r="AQ23" i="136"/>
  <c r="AP23" i="136"/>
  <c r="AO23" i="136"/>
  <c r="AN23" i="136"/>
  <c r="AM23" i="136"/>
  <c r="AL23" i="136"/>
  <c r="AK23" i="136"/>
  <c r="AJ23" i="136"/>
  <c r="AI23" i="136"/>
  <c r="AH23" i="136"/>
  <c r="AG23" i="136"/>
  <c r="AE23" i="136"/>
  <c r="AV22" i="136"/>
  <c r="AU22" i="136"/>
  <c r="AT22" i="136"/>
  <c r="AS22" i="136"/>
  <c r="AR22" i="136"/>
  <c r="AQ22" i="136"/>
  <c r="AP22" i="136"/>
  <c r="AO22" i="136"/>
  <c r="AN22" i="136"/>
  <c r="AM22" i="136"/>
  <c r="AL22" i="136"/>
  <c r="AK22" i="136"/>
  <c r="AJ22" i="136"/>
  <c r="AI22" i="136"/>
  <c r="AH22" i="136"/>
  <c r="AG22" i="136"/>
  <c r="AE22" i="136"/>
  <c r="AV21" i="136"/>
  <c r="AU21" i="136"/>
  <c r="AT21" i="136"/>
  <c r="AS21" i="136"/>
  <c r="AR21" i="136"/>
  <c r="AQ21" i="136"/>
  <c r="AP21" i="136"/>
  <c r="AO21" i="136"/>
  <c r="AN21" i="136"/>
  <c r="AM21" i="136"/>
  <c r="AL21" i="136"/>
  <c r="AK21" i="136"/>
  <c r="AJ21" i="136"/>
  <c r="AI21" i="136"/>
  <c r="AH21" i="136"/>
  <c r="AG21" i="136"/>
  <c r="AE21" i="136"/>
  <c r="AV20" i="136"/>
  <c r="AU20" i="136"/>
  <c r="AT20" i="136"/>
  <c r="AS20" i="136"/>
  <c r="AR20" i="136"/>
  <c r="AQ20" i="136"/>
  <c r="AP20" i="136"/>
  <c r="AO20" i="136"/>
  <c r="AN20" i="136"/>
  <c r="AM20" i="136"/>
  <c r="AL20" i="136"/>
  <c r="AK20" i="136"/>
  <c r="AJ20" i="136"/>
  <c r="AI20" i="136"/>
  <c r="AH20" i="136"/>
  <c r="AG20" i="136"/>
  <c r="AE20" i="136"/>
  <c r="AV19" i="136"/>
  <c r="AU19" i="136"/>
  <c r="AT19" i="136"/>
  <c r="AS19" i="136"/>
  <c r="AR19" i="136"/>
  <c r="AQ19" i="136"/>
  <c r="AP19" i="136"/>
  <c r="AO19" i="136"/>
  <c r="AN19" i="136"/>
  <c r="AM19" i="136"/>
  <c r="AL19" i="136"/>
  <c r="AK19" i="136"/>
  <c r="AJ19" i="136"/>
  <c r="AI19" i="136"/>
  <c r="AH19" i="136"/>
  <c r="AG19" i="136"/>
  <c r="AE19" i="136"/>
  <c r="AV18" i="136"/>
  <c r="AU18" i="136"/>
  <c r="AT18" i="136"/>
  <c r="AS18" i="136"/>
  <c r="AR18" i="136"/>
  <c r="AQ18" i="136"/>
  <c r="AP18" i="136"/>
  <c r="AO18" i="136"/>
  <c r="AN18" i="136"/>
  <c r="AM18" i="136"/>
  <c r="AL18" i="136"/>
  <c r="AK18" i="136"/>
  <c r="AJ18" i="136"/>
  <c r="AI18" i="136"/>
  <c r="AH18" i="136"/>
  <c r="AG18" i="136"/>
  <c r="AE18" i="136"/>
  <c r="AV17" i="136"/>
  <c r="AU17" i="136"/>
  <c r="AT17" i="136"/>
  <c r="AS17" i="136"/>
  <c r="AR17" i="136"/>
  <c r="AQ17" i="136"/>
  <c r="AP17" i="136"/>
  <c r="AO17" i="136"/>
  <c r="AN17" i="136"/>
  <c r="AM17" i="136"/>
  <c r="AL17" i="136"/>
  <c r="AK17" i="136"/>
  <c r="AJ17" i="136"/>
  <c r="AI17" i="136"/>
  <c r="AH17" i="136"/>
  <c r="AG17" i="136"/>
  <c r="AE17" i="136"/>
  <c r="AV16" i="136"/>
  <c r="AU16" i="136"/>
  <c r="AT16" i="136"/>
  <c r="AS16" i="136"/>
  <c r="AR16" i="136"/>
  <c r="AQ16" i="136"/>
  <c r="AP16" i="136"/>
  <c r="AO16" i="136"/>
  <c r="AN16" i="136"/>
  <c r="AM16" i="136"/>
  <c r="AL16" i="136"/>
  <c r="AK16" i="136"/>
  <c r="AJ16" i="136"/>
  <c r="AI16" i="136"/>
  <c r="AH16" i="136"/>
  <c r="AG16" i="136"/>
  <c r="AE16" i="136"/>
  <c r="AV15" i="136"/>
  <c r="AU15" i="136"/>
  <c r="AT15" i="136"/>
  <c r="AS15" i="136"/>
  <c r="AR15" i="136"/>
  <c r="AQ15" i="136"/>
  <c r="AP15" i="136"/>
  <c r="AO15" i="136"/>
  <c r="AN15" i="136"/>
  <c r="AM15" i="136"/>
  <c r="AL15" i="136"/>
  <c r="AK15" i="136"/>
  <c r="AJ15" i="136"/>
  <c r="AI15" i="136"/>
  <c r="AH15" i="136"/>
  <c r="AG15" i="136"/>
  <c r="AE15" i="136"/>
  <c r="AV14" i="136"/>
  <c r="AU14" i="136"/>
  <c r="AT14" i="136"/>
  <c r="AS14" i="136"/>
  <c r="AR14" i="136"/>
  <c r="AQ14" i="136"/>
  <c r="AP14" i="136"/>
  <c r="AO14" i="136"/>
  <c r="AN14" i="136"/>
  <c r="AM14" i="136"/>
  <c r="AL14" i="136"/>
  <c r="AK14" i="136"/>
  <c r="AJ14" i="136"/>
  <c r="AI14" i="136"/>
  <c r="AH14" i="136"/>
  <c r="AG14" i="136"/>
  <c r="AE14" i="136"/>
  <c r="AV13" i="136"/>
  <c r="AU13" i="136"/>
  <c r="AT13" i="136"/>
  <c r="AS13" i="136"/>
  <c r="AR13" i="136"/>
  <c r="AQ13" i="136"/>
  <c r="AP13" i="136"/>
  <c r="AO13" i="136"/>
  <c r="AN13" i="136"/>
  <c r="AM13" i="136"/>
  <c r="AL13" i="136"/>
  <c r="AK13" i="136"/>
  <c r="AJ13" i="136"/>
  <c r="AI13" i="136"/>
  <c r="AH13" i="136"/>
  <c r="AG13" i="136"/>
  <c r="AE13" i="136"/>
  <c r="AV12" i="136"/>
  <c r="AU12" i="136"/>
  <c r="AT12" i="136"/>
  <c r="AS12" i="136"/>
  <c r="AR12" i="136"/>
  <c r="AQ12" i="136"/>
  <c r="AP12" i="136"/>
  <c r="AO12" i="136"/>
  <c r="AN12" i="136"/>
  <c r="AM12" i="136"/>
  <c r="AL12" i="136"/>
  <c r="AK12" i="136"/>
  <c r="AJ12" i="136"/>
  <c r="AI12" i="136"/>
  <c r="AH12" i="136"/>
  <c r="AG12" i="136"/>
  <c r="AE12" i="136"/>
  <c r="AV11" i="136"/>
  <c r="AU11" i="136"/>
  <c r="AT11" i="136"/>
  <c r="AS11" i="136"/>
  <c r="AR11" i="136"/>
  <c r="AQ11" i="136"/>
  <c r="AP11" i="136"/>
  <c r="AO11" i="136"/>
  <c r="AN11" i="136"/>
  <c r="AM11" i="136"/>
  <c r="AL11" i="136"/>
  <c r="AK11" i="136"/>
  <c r="AJ11" i="136"/>
  <c r="AI11" i="136"/>
  <c r="AH11" i="136"/>
  <c r="AG11" i="136"/>
  <c r="AE11" i="136"/>
  <c r="AV10" i="136"/>
  <c r="AU10" i="136"/>
  <c r="AT10" i="136"/>
  <c r="AS10" i="136"/>
  <c r="AR10" i="136"/>
  <c r="AQ10" i="136"/>
  <c r="AP10" i="136"/>
  <c r="AO10" i="136"/>
  <c r="AN10" i="136"/>
  <c r="AM10" i="136"/>
  <c r="AL10" i="136"/>
  <c r="AK10" i="136"/>
  <c r="AJ10" i="136"/>
  <c r="AI10" i="136"/>
  <c r="AH10" i="136"/>
  <c r="AG10" i="136"/>
  <c r="AE10" i="136"/>
  <c r="AV9" i="136"/>
  <c r="AU9" i="136"/>
  <c r="AT9" i="136"/>
  <c r="AS9" i="136"/>
  <c r="AR9" i="136"/>
  <c r="AQ9" i="136"/>
  <c r="AP9" i="136"/>
  <c r="AO9" i="136"/>
  <c r="AN9" i="136"/>
  <c r="AM9" i="136"/>
  <c r="AL9" i="136"/>
  <c r="AK9" i="136"/>
  <c r="AJ9" i="136"/>
  <c r="AI9" i="136"/>
  <c r="AH9" i="136"/>
  <c r="AG9" i="136"/>
  <c r="AE9" i="136"/>
  <c r="AV8" i="136"/>
  <c r="AU8" i="136"/>
  <c r="AT8" i="136"/>
  <c r="AS8" i="136"/>
  <c r="AR8" i="136"/>
  <c r="AQ8" i="136"/>
  <c r="AP8" i="136"/>
  <c r="AO8" i="136"/>
  <c r="AN8" i="136"/>
  <c r="AM8" i="136"/>
  <c r="AL8" i="136"/>
  <c r="AK8" i="136"/>
  <c r="AJ8" i="136"/>
  <c r="AI8" i="136"/>
  <c r="AH8" i="136"/>
  <c r="AG8" i="136"/>
  <c r="AE8" i="136"/>
  <c r="AV7" i="136"/>
  <c r="AU7" i="136"/>
  <c r="AT7" i="136"/>
  <c r="AS7" i="136"/>
  <c r="AR7" i="136"/>
  <c r="AQ7" i="136"/>
  <c r="AP7" i="136"/>
  <c r="AO7" i="136"/>
  <c r="AN7" i="136"/>
  <c r="AM7" i="136"/>
  <c r="AL7" i="136"/>
  <c r="AK7" i="136"/>
  <c r="AJ7" i="136"/>
  <c r="AI7" i="136"/>
  <c r="AH7" i="136"/>
  <c r="AG7" i="136"/>
  <c r="AE7" i="136"/>
  <c r="AV6" i="136"/>
  <c r="AU6" i="136"/>
  <c r="AT6" i="136"/>
  <c r="AS6" i="136"/>
  <c r="AR6" i="136"/>
  <c r="AQ6" i="136"/>
  <c r="AP6" i="136"/>
  <c r="AO6" i="136"/>
  <c r="AN6" i="136"/>
  <c r="AM6" i="136"/>
  <c r="AL6" i="136"/>
  <c r="AK6" i="136"/>
  <c r="AJ6" i="136"/>
  <c r="AI6" i="136"/>
  <c r="AH6" i="136"/>
  <c r="AG6" i="136"/>
  <c r="AE6" i="136"/>
  <c r="D1" i="136"/>
  <c r="AF45" i="135"/>
  <c r="AF44" i="135"/>
  <c r="CB43" i="135"/>
  <c r="CA43" i="135"/>
  <c r="BZ43" i="135"/>
  <c r="BY43" i="135"/>
  <c r="BX43" i="135"/>
  <c r="BW43" i="135"/>
  <c r="BV43" i="135"/>
  <c r="BU43" i="135"/>
  <c r="BT43" i="135"/>
  <c r="BS43" i="135"/>
  <c r="BR43" i="135"/>
  <c r="BQ43" i="135"/>
  <c r="BP43" i="135"/>
  <c r="BO43" i="135"/>
  <c r="BN43" i="135"/>
  <c r="BM43" i="135"/>
  <c r="BL43" i="135"/>
  <c r="BK43" i="135"/>
  <c r="BJ43" i="135"/>
  <c r="BI43" i="135"/>
  <c r="BH43" i="135"/>
  <c r="BG43" i="135"/>
  <c r="BF43" i="135"/>
  <c r="BE43" i="135"/>
  <c r="BD43" i="135"/>
  <c r="BC43" i="135"/>
  <c r="BB43" i="135"/>
  <c r="BA43" i="135"/>
  <c r="AZ43" i="135"/>
  <c r="AY43" i="135"/>
  <c r="AX43" i="135"/>
  <c r="AF43" i="135"/>
  <c r="AF42" i="135"/>
  <c r="AF41" i="135"/>
  <c r="AF40" i="135"/>
  <c r="AV37" i="135"/>
  <c r="AU37" i="135"/>
  <c r="AT37" i="135"/>
  <c r="AS37" i="135"/>
  <c r="AR37" i="135"/>
  <c r="AQ37" i="135"/>
  <c r="AP37" i="135"/>
  <c r="AO37" i="135"/>
  <c r="AN37" i="135"/>
  <c r="AM37" i="135"/>
  <c r="AL37" i="135"/>
  <c r="AK37" i="135"/>
  <c r="AJ37" i="135"/>
  <c r="AI37" i="135"/>
  <c r="AH37" i="135"/>
  <c r="AG37" i="135"/>
  <c r="AE37" i="135"/>
  <c r="AV36" i="135"/>
  <c r="AU36" i="135"/>
  <c r="AT36" i="135"/>
  <c r="AS36" i="135"/>
  <c r="AR36" i="135"/>
  <c r="AQ36" i="135"/>
  <c r="AP36" i="135"/>
  <c r="AO36" i="135"/>
  <c r="AN36" i="135"/>
  <c r="AM36" i="135"/>
  <c r="AL36" i="135"/>
  <c r="AK36" i="135"/>
  <c r="AJ36" i="135"/>
  <c r="AI36" i="135"/>
  <c r="AH36" i="135"/>
  <c r="AG36" i="135"/>
  <c r="AE36" i="135"/>
  <c r="AV35" i="135"/>
  <c r="AU35" i="135"/>
  <c r="AT35" i="135"/>
  <c r="AS35" i="135"/>
  <c r="AR35" i="135"/>
  <c r="AQ35" i="135"/>
  <c r="AP35" i="135"/>
  <c r="AO35" i="135"/>
  <c r="AN35" i="135"/>
  <c r="AM35" i="135"/>
  <c r="AL35" i="135"/>
  <c r="AK35" i="135"/>
  <c r="AJ35" i="135"/>
  <c r="AI35" i="135"/>
  <c r="AH35" i="135"/>
  <c r="AG35" i="135"/>
  <c r="AE35" i="135"/>
  <c r="AV34" i="135"/>
  <c r="AU34" i="135"/>
  <c r="AT34" i="135"/>
  <c r="AS34" i="135"/>
  <c r="AR34" i="135"/>
  <c r="AQ34" i="135"/>
  <c r="AP34" i="135"/>
  <c r="AO34" i="135"/>
  <c r="AN34" i="135"/>
  <c r="AM34" i="135"/>
  <c r="AL34" i="135"/>
  <c r="AK34" i="135"/>
  <c r="AJ34" i="135"/>
  <c r="AI34" i="135"/>
  <c r="AH34" i="135"/>
  <c r="AG34" i="135"/>
  <c r="AE34" i="135"/>
  <c r="AV33" i="135"/>
  <c r="AU33" i="135"/>
  <c r="AT33" i="135"/>
  <c r="AS33" i="135"/>
  <c r="AR33" i="135"/>
  <c r="AQ33" i="135"/>
  <c r="AP33" i="135"/>
  <c r="AO33" i="135"/>
  <c r="AN33" i="135"/>
  <c r="AM33" i="135"/>
  <c r="AL33" i="135"/>
  <c r="AK33" i="135"/>
  <c r="AJ33" i="135"/>
  <c r="AI33" i="135"/>
  <c r="AH33" i="135"/>
  <c r="AG33" i="135"/>
  <c r="AE33" i="135"/>
  <c r="AV32" i="135"/>
  <c r="AU32" i="135"/>
  <c r="AT32" i="135"/>
  <c r="AS32" i="135"/>
  <c r="AR32" i="135"/>
  <c r="AQ32" i="135"/>
  <c r="AP32" i="135"/>
  <c r="AO32" i="135"/>
  <c r="AN32" i="135"/>
  <c r="AM32" i="135"/>
  <c r="AL32" i="135"/>
  <c r="AK32" i="135"/>
  <c r="AJ32" i="135"/>
  <c r="AI32" i="135"/>
  <c r="AH32" i="135"/>
  <c r="AG32" i="135"/>
  <c r="AE32" i="135"/>
  <c r="AV31" i="135"/>
  <c r="AU31" i="135"/>
  <c r="AT31" i="135"/>
  <c r="AS31" i="135"/>
  <c r="AR31" i="135"/>
  <c r="AQ31" i="135"/>
  <c r="AP31" i="135"/>
  <c r="AO31" i="135"/>
  <c r="AN31" i="135"/>
  <c r="AM31" i="135"/>
  <c r="AL31" i="135"/>
  <c r="AK31" i="135"/>
  <c r="AJ31" i="135"/>
  <c r="AI31" i="135"/>
  <c r="AH31" i="135"/>
  <c r="AG31" i="135"/>
  <c r="AE31" i="135"/>
  <c r="AV30" i="135"/>
  <c r="AU30" i="135"/>
  <c r="AT30" i="135"/>
  <c r="AS30" i="135"/>
  <c r="AR30" i="135"/>
  <c r="AQ30" i="135"/>
  <c r="AP30" i="135"/>
  <c r="AO30" i="135"/>
  <c r="AN30" i="135"/>
  <c r="AM30" i="135"/>
  <c r="AL30" i="135"/>
  <c r="AK30" i="135"/>
  <c r="AJ30" i="135"/>
  <c r="AI30" i="135"/>
  <c r="AH30" i="135"/>
  <c r="AG30" i="135"/>
  <c r="AE30" i="135"/>
  <c r="AV29" i="135"/>
  <c r="AU29" i="135"/>
  <c r="AT29" i="135"/>
  <c r="AS29" i="135"/>
  <c r="AR29" i="135"/>
  <c r="AQ29" i="135"/>
  <c r="AP29" i="135"/>
  <c r="AO29" i="135"/>
  <c r="AN29" i="135"/>
  <c r="AM29" i="135"/>
  <c r="AL29" i="135"/>
  <c r="AK29" i="135"/>
  <c r="AJ29" i="135"/>
  <c r="AI29" i="135"/>
  <c r="AH29" i="135"/>
  <c r="AG29" i="135"/>
  <c r="AE29" i="135"/>
  <c r="AV28" i="135"/>
  <c r="AU28" i="135"/>
  <c r="AT28" i="135"/>
  <c r="AS28" i="135"/>
  <c r="AR28" i="135"/>
  <c r="AQ28" i="135"/>
  <c r="AP28" i="135"/>
  <c r="AO28" i="135"/>
  <c r="AN28" i="135"/>
  <c r="AM28" i="135"/>
  <c r="AL28" i="135"/>
  <c r="AK28" i="135"/>
  <c r="AJ28" i="135"/>
  <c r="AI28" i="135"/>
  <c r="AH28" i="135"/>
  <c r="AG28" i="135"/>
  <c r="AE28" i="135"/>
  <c r="AV27" i="135"/>
  <c r="AU27" i="135"/>
  <c r="AT27" i="135"/>
  <c r="AS27" i="135"/>
  <c r="AR27" i="135"/>
  <c r="AQ27" i="135"/>
  <c r="AP27" i="135"/>
  <c r="AO27" i="135"/>
  <c r="AN27" i="135"/>
  <c r="AM27" i="135"/>
  <c r="AL27" i="135"/>
  <c r="AK27" i="135"/>
  <c r="AJ27" i="135"/>
  <c r="AI27" i="135"/>
  <c r="AH27" i="135"/>
  <c r="AG27" i="135"/>
  <c r="AE27" i="135"/>
  <c r="AV26" i="135"/>
  <c r="AU26" i="135"/>
  <c r="AT26" i="135"/>
  <c r="AS26" i="135"/>
  <c r="AR26" i="135"/>
  <c r="AQ26" i="135"/>
  <c r="AP26" i="135"/>
  <c r="AO26" i="135"/>
  <c r="AN26" i="135"/>
  <c r="AM26" i="135"/>
  <c r="AL26" i="135"/>
  <c r="AK26" i="135"/>
  <c r="AJ26" i="135"/>
  <c r="AI26" i="135"/>
  <c r="AH26" i="135"/>
  <c r="AG26" i="135"/>
  <c r="AE26" i="135"/>
  <c r="AV25" i="135"/>
  <c r="AU25" i="135"/>
  <c r="AT25" i="135"/>
  <c r="AS25" i="135"/>
  <c r="AR25" i="135"/>
  <c r="AQ25" i="135"/>
  <c r="AP25" i="135"/>
  <c r="AO25" i="135"/>
  <c r="AN25" i="135"/>
  <c r="AM25" i="135"/>
  <c r="AL25" i="135"/>
  <c r="AK25" i="135"/>
  <c r="AJ25" i="135"/>
  <c r="AI25" i="135"/>
  <c r="AH25" i="135"/>
  <c r="AG25" i="135"/>
  <c r="AE25" i="135"/>
  <c r="AV24" i="135"/>
  <c r="AU24" i="135"/>
  <c r="AT24" i="135"/>
  <c r="AS24" i="135"/>
  <c r="AR24" i="135"/>
  <c r="AQ24" i="135"/>
  <c r="AP24" i="135"/>
  <c r="AO24" i="135"/>
  <c r="AN24" i="135"/>
  <c r="AM24" i="135"/>
  <c r="AL24" i="135"/>
  <c r="AK24" i="135"/>
  <c r="AJ24" i="135"/>
  <c r="AI24" i="135"/>
  <c r="AH24" i="135"/>
  <c r="AG24" i="135"/>
  <c r="AE24" i="135"/>
  <c r="AV23" i="135"/>
  <c r="AU23" i="135"/>
  <c r="AT23" i="135"/>
  <c r="AS23" i="135"/>
  <c r="AR23" i="135"/>
  <c r="AQ23" i="135"/>
  <c r="AP23" i="135"/>
  <c r="AO23" i="135"/>
  <c r="AN23" i="135"/>
  <c r="AM23" i="135"/>
  <c r="AL23" i="135"/>
  <c r="AK23" i="135"/>
  <c r="AJ23" i="135"/>
  <c r="AI23" i="135"/>
  <c r="AH23" i="135"/>
  <c r="AG23" i="135"/>
  <c r="AE23" i="135"/>
  <c r="AV22" i="135"/>
  <c r="AU22" i="135"/>
  <c r="AT22" i="135"/>
  <c r="AS22" i="135"/>
  <c r="AR22" i="135"/>
  <c r="AQ22" i="135"/>
  <c r="AP22" i="135"/>
  <c r="AO22" i="135"/>
  <c r="AN22" i="135"/>
  <c r="AM22" i="135"/>
  <c r="AL22" i="135"/>
  <c r="AK22" i="135"/>
  <c r="AJ22" i="135"/>
  <c r="AI22" i="135"/>
  <c r="AH22" i="135"/>
  <c r="AG22" i="135"/>
  <c r="AE22" i="135"/>
  <c r="AV21" i="135"/>
  <c r="AU21" i="135"/>
  <c r="AT21" i="135"/>
  <c r="AS21" i="135"/>
  <c r="AR21" i="135"/>
  <c r="AQ21" i="135"/>
  <c r="AP21" i="135"/>
  <c r="AO21" i="135"/>
  <c r="AN21" i="135"/>
  <c r="AM21" i="135"/>
  <c r="AL21" i="135"/>
  <c r="AK21" i="135"/>
  <c r="AJ21" i="135"/>
  <c r="AI21" i="135"/>
  <c r="AH21" i="135"/>
  <c r="AG21" i="135"/>
  <c r="AE21" i="135"/>
  <c r="AV20" i="135"/>
  <c r="AU20" i="135"/>
  <c r="AT20" i="135"/>
  <c r="AS20" i="135"/>
  <c r="AR20" i="135"/>
  <c r="AQ20" i="135"/>
  <c r="AP20" i="135"/>
  <c r="AO20" i="135"/>
  <c r="AN20" i="135"/>
  <c r="AM20" i="135"/>
  <c r="AL20" i="135"/>
  <c r="AK20" i="135"/>
  <c r="AJ20" i="135"/>
  <c r="AI20" i="135"/>
  <c r="AH20" i="135"/>
  <c r="AG20" i="135"/>
  <c r="AE20" i="135"/>
  <c r="AV19" i="135"/>
  <c r="AU19" i="135"/>
  <c r="AT19" i="135"/>
  <c r="AS19" i="135"/>
  <c r="AR19" i="135"/>
  <c r="AQ19" i="135"/>
  <c r="AP19" i="135"/>
  <c r="AO19" i="135"/>
  <c r="AN19" i="135"/>
  <c r="AM19" i="135"/>
  <c r="AL19" i="135"/>
  <c r="AK19" i="135"/>
  <c r="AJ19" i="135"/>
  <c r="AI19" i="135"/>
  <c r="AH19" i="135"/>
  <c r="AG19" i="135"/>
  <c r="AE19" i="135"/>
  <c r="AV18" i="135"/>
  <c r="AU18" i="135"/>
  <c r="AT18" i="135"/>
  <c r="AS18" i="135"/>
  <c r="AR18" i="135"/>
  <c r="AQ18" i="135"/>
  <c r="AP18" i="135"/>
  <c r="AO18" i="135"/>
  <c r="AN18" i="135"/>
  <c r="AM18" i="135"/>
  <c r="AL18" i="135"/>
  <c r="AK18" i="135"/>
  <c r="AJ18" i="135"/>
  <c r="AI18" i="135"/>
  <c r="AH18" i="135"/>
  <c r="AG18" i="135"/>
  <c r="AE18" i="135"/>
  <c r="AV17" i="135"/>
  <c r="AU17" i="135"/>
  <c r="AT17" i="135"/>
  <c r="AS17" i="135"/>
  <c r="AR17" i="135"/>
  <c r="AQ17" i="135"/>
  <c r="AP17" i="135"/>
  <c r="AO17" i="135"/>
  <c r="AN17" i="135"/>
  <c r="AM17" i="135"/>
  <c r="AL17" i="135"/>
  <c r="AK17" i="135"/>
  <c r="AJ17" i="135"/>
  <c r="AI17" i="135"/>
  <c r="AH17" i="135"/>
  <c r="AG17" i="135"/>
  <c r="AE17" i="135"/>
  <c r="AV16" i="135"/>
  <c r="AU16" i="135"/>
  <c r="AT16" i="135"/>
  <c r="AS16" i="135"/>
  <c r="AR16" i="135"/>
  <c r="AQ16" i="135"/>
  <c r="AP16" i="135"/>
  <c r="AO16" i="135"/>
  <c r="AN16" i="135"/>
  <c r="AM16" i="135"/>
  <c r="AL16" i="135"/>
  <c r="AK16" i="135"/>
  <c r="AJ16" i="135"/>
  <c r="AI16" i="135"/>
  <c r="AH16" i="135"/>
  <c r="AG16" i="135"/>
  <c r="AE16" i="135"/>
  <c r="AV15" i="135"/>
  <c r="AU15" i="135"/>
  <c r="AT15" i="135"/>
  <c r="AS15" i="135"/>
  <c r="AR15" i="135"/>
  <c r="AQ15" i="135"/>
  <c r="AP15" i="135"/>
  <c r="AO15" i="135"/>
  <c r="AN15" i="135"/>
  <c r="AM15" i="135"/>
  <c r="AL15" i="135"/>
  <c r="AK15" i="135"/>
  <c r="AJ15" i="135"/>
  <c r="AI15" i="135"/>
  <c r="AH15" i="135"/>
  <c r="AG15" i="135"/>
  <c r="AE15" i="135"/>
  <c r="AV14" i="135"/>
  <c r="AU14" i="135"/>
  <c r="AT14" i="135"/>
  <c r="AS14" i="135"/>
  <c r="AR14" i="135"/>
  <c r="AQ14" i="135"/>
  <c r="AP14" i="135"/>
  <c r="AO14" i="135"/>
  <c r="AN14" i="135"/>
  <c r="AM14" i="135"/>
  <c r="AL14" i="135"/>
  <c r="AK14" i="135"/>
  <c r="AJ14" i="135"/>
  <c r="AI14" i="135"/>
  <c r="AH14" i="135"/>
  <c r="AG14" i="135"/>
  <c r="AE14" i="135"/>
  <c r="AV13" i="135"/>
  <c r="AU13" i="135"/>
  <c r="AT13" i="135"/>
  <c r="AS13" i="135"/>
  <c r="AR13" i="135"/>
  <c r="AQ13" i="135"/>
  <c r="AP13" i="135"/>
  <c r="AO13" i="135"/>
  <c r="AN13" i="135"/>
  <c r="AM13" i="135"/>
  <c r="AL13" i="135"/>
  <c r="AK13" i="135"/>
  <c r="AJ13" i="135"/>
  <c r="AI13" i="135"/>
  <c r="AH13" i="135"/>
  <c r="AG13" i="135"/>
  <c r="AE13" i="135"/>
  <c r="AV12" i="135"/>
  <c r="AU12" i="135"/>
  <c r="AT12" i="135"/>
  <c r="AS12" i="135"/>
  <c r="AR12" i="135"/>
  <c r="AQ12" i="135"/>
  <c r="AP12" i="135"/>
  <c r="AO12" i="135"/>
  <c r="AN12" i="135"/>
  <c r="AM12" i="135"/>
  <c r="AL12" i="135"/>
  <c r="AK12" i="135"/>
  <c r="AJ12" i="135"/>
  <c r="AI12" i="135"/>
  <c r="AH12" i="135"/>
  <c r="AG12" i="135"/>
  <c r="AE12" i="135"/>
  <c r="AV11" i="135"/>
  <c r="AU11" i="135"/>
  <c r="AT11" i="135"/>
  <c r="AS11" i="135"/>
  <c r="AR11" i="135"/>
  <c r="AQ11" i="135"/>
  <c r="AP11" i="135"/>
  <c r="AO11" i="135"/>
  <c r="AN11" i="135"/>
  <c r="AM11" i="135"/>
  <c r="AL11" i="135"/>
  <c r="AK11" i="135"/>
  <c r="AJ11" i="135"/>
  <c r="AI11" i="135"/>
  <c r="AH11" i="135"/>
  <c r="AG11" i="135"/>
  <c r="AE11" i="135"/>
  <c r="AV10" i="135"/>
  <c r="AU10" i="135"/>
  <c r="AT10" i="135"/>
  <c r="AS10" i="135"/>
  <c r="AR10" i="135"/>
  <c r="AQ10" i="135"/>
  <c r="AP10" i="135"/>
  <c r="AO10" i="135"/>
  <c r="AN10" i="135"/>
  <c r="AM10" i="135"/>
  <c r="AL10" i="135"/>
  <c r="AK10" i="135"/>
  <c r="AJ10" i="135"/>
  <c r="AI10" i="135"/>
  <c r="AH10" i="135"/>
  <c r="AG10" i="135"/>
  <c r="AE10" i="135"/>
  <c r="AV9" i="135"/>
  <c r="AU9" i="135"/>
  <c r="AT9" i="135"/>
  <c r="AS9" i="135"/>
  <c r="AR9" i="135"/>
  <c r="AQ9" i="135"/>
  <c r="AP9" i="135"/>
  <c r="AO9" i="135"/>
  <c r="AN9" i="135"/>
  <c r="AM9" i="135"/>
  <c r="AL9" i="135"/>
  <c r="AK9" i="135"/>
  <c r="AJ9" i="135"/>
  <c r="AI9" i="135"/>
  <c r="AH9" i="135"/>
  <c r="AG9" i="135"/>
  <c r="AE9" i="135"/>
  <c r="AV8" i="135"/>
  <c r="AU8" i="135"/>
  <c r="AT8" i="135"/>
  <c r="AS8" i="135"/>
  <c r="AR8" i="135"/>
  <c r="AQ8" i="135"/>
  <c r="AP8" i="135"/>
  <c r="AO8" i="135"/>
  <c r="AN8" i="135"/>
  <c r="AM8" i="135"/>
  <c r="AL8" i="135"/>
  <c r="AK8" i="135"/>
  <c r="AJ8" i="135"/>
  <c r="AI8" i="135"/>
  <c r="AH8" i="135"/>
  <c r="AG8" i="135"/>
  <c r="AE8" i="135"/>
  <c r="AV7" i="135"/>
  <c r="AU7" i="135"/>
  <c r="AT7" i="135"/>
  <c r="AS7" i="135"/>
  <c r="AR7" i="135"/>
  <c r="AQ7" i="135"/>
  <c r="AP7" i="135"/>
  <c r="AO7" i="135"/>
  <c r="AN7" i="135"/>
  <c r="AM7" i="135"/>
  <c r="AL7" i="135"/>
  <c r="AK7" i="135"/>
  <c r="AJ7" i="135"/>
  <c r="AI7" i="135"/>
  <c r="AH7" i="135"/>
  <c r="AG7" i="135"/>
  <c r="AE7" i="135"/>
  <c r="AV6" i="135"/>
  <c r="AU6" i="135"/>
  <c r="AT6" i="135"/>
  <c r="AS6" i="135"/>
  <c r="AR6" i="135"/>
  <c r="AQ6" i="135"/>
  <c r="AP6" i="135"/>
  <c r="AO6" i="135"/>
  <c r="AN6" i="135"/>
  <c r="AM6" i="135"/>
  <c r="AL6" i="135"/>
  <c r="AK6" i="135"/>
  <c r="AJ6" i="135"/>
  <c r="AI6" i="135"/>
  <c r="AH6" i="135"/>
  <c r="AG6" i="135"/>
  <c r="AE6" i="135"/>
  <c r="D1" i="135"/>
  <c r="AF45" i="134"/>
  <c r="AF44" i="134"/>
  <c r="CB43" i="134"/>
  <c r="CA43" i="134"/>
  <c r="BZ43" i="134"/>
  <c r="BY43" i="134"/>
  <c r="BX43" i="134"/>
  <c r="BW43" i="134"/>
  <c r="BV43" i="134"/>
  <c r="BU43" i="134"/>
  <c r="BT43" i="134"/>
  <c r="BS43" i="134"/>
  <c r="BR43" i="134"/>
  <c r="BQ43" i="134"/>
  <c r="BP43" i="134"/>
  <c r="BO43" i="134"/>
  <c r="BN43" i="134"/>
  <c r="BM43" i="134"/>
  <c r="BL43" i="134"/>
  <c r="BK43" i="134"/>
  <c r="BJ43" i="134"/>
  <c r="BI43" i="134"/>
  <c r="BH43" i="134"/>
  <c r="BG43" i="134"/>
  <c r="BF43" i="134"/>
  <c r="BE43" i="134"/>
  <c r="BD43" i="134"/>
  <c r="BC43" i="134"/>
  <c r="BB43" i="134"/>
  <c r="BA43" i="134"/>
  <c r="AZ43" i="134"/>
  <c r="AY43" i="134"/>
  <c r="AX43" i="134"/>
  <c r="AF43" i="134"/>
  <c r="AF42" i="134"/>
  <c r="AF41" i="134"/>
  <c r="AF40" i="134"/>
  <c r="AV37" i="134"/>
  <c r="AU37" i="134"/>
  <c r="AT37" i="134"/>
  <c r="AS37" i="134"/>
  <c r="AR37" i="134"/>
  <c r="AQ37" i="134"/>
  <c r="AP37" i="134"/>
  <c r="AO37" i="134"/>
  <c r="AN37" i="134"/>
  <c r="AM37" i="134"/>
  <c r="AL37" i="134"/>
  <c r="AK37" i="134"/>
  <c r="AJ37" i="134"/>
  <c r="AI37" i="134"/>
  <c r="AH37" i="134"/>
  <c r="AB37" i="134" s="1"/>
  <c r="AG37" i="134"/>
  <c r="AE37" i="134"/>
  <c r="AV36" i="134"/>
  <c r="AU36" i="134"/>
  <c r="AT36" i="134"/>
  <c r="AS36" i="134"/>
  <c r="AR36" i="134"/>
  <c r="AQ36" i="134"/>
  <c r="AP36" i="134"/>
  <c r="AO36" i="134"/>
  <c r="AN36" i="134"/>
  <c r="AM36" i="134"/>
  <c r="AL36" i="134"/>
  <c r="AK36" i="134"/>
  <c r="AJ36" i="134"/>
  <c r="AI36" i="134"/>
  <c r="AH36" i="134"/>
  <c r="AG36" i="134"/>
  <c r="AE36" i="134"/>
  <c r="AV35" i="134"/>
  <c r="AU35" i="134"/>
  <c r="AT35" i="134"/>
  <c r="AS35" i="134"/>
  <c r="AR35" i="134"/>
  <c r="AQ35" i="134"/>
  <c r="AP35" i="134"/>
  <c r="AO35" i="134"/>
  <c r="AN35" i="134"/>
  <c r="AM35" i="134"/>
  <c r="AL35" i="134"/>
  <c r="AK35" i="134"/>
  <c r="AJ35" i="134"/>
  <c r="AI35" i="134"/>
  <c r="AH35" i="134"/>
  <c r="AG35" i="134"/>
  <c r="AE35" i="134"/>
  <c r="AV34" i="134"/>
  <c r="AU34" i="134"/>
  <c r="AT34" i="134"/>
  <c r="AS34" i="134"/>
  <c r="AR34" i="134"/>
  <c r="AQ34" i="134"/>
  <c r="AP34" i="134"/>
  <c r="AO34" i="134"/>
  <c r="AN34" i="134"/>
  <c r="AM34" i="134"/>
  <c r="AL34" i="134"/>
  <c r="AK34" i="134"/>
  <c r="AJ34" i="134"/>
  <c r="AI34" i="134"/>
  <c r="AH34" i="134"/>
  <c r="AG34" i="134"/>
  <c r="AE34" i="134"/>
  <c r="AV33" i="134"/>
  <c r="AU33" i="134"/>
  <c r="AT33" i="134"/>
  <c r="AS33" i="134"/>
  <c r="AR33" i="134"/>
  <c r="AQ33" i="134"/>
  <c r="AP33" i="134"/>
  <c r="AO33" i="134"/>
  <c r="AN33" i="134"/>
  <c r="AM33" i="134"/>
  <c r="AL33" i="134"/>
  <c r="AK33" i="134"/>
  <c r="AJ33" i="134"/>
  <c r="AI33" i="134"/>
  <c r="AH33" i="134"/>
  <c r="AG33" i="134"/>
  <c r="AE33" i="134"/>
  <c r="AV32" i="134"/>
  <c r="AU32" i="134"/>
  <c r="AT32" i="134"/>
  <c r="AS32" i="134"/>
  <c r="AR32" i="134"/>
  <c r="AQ32" i="134"/>
  <c r="AP32" i="134"/>
  <c r="AO32" i="134"/>
  <c r="AN32" i="134"/>
  <c r="AM32" i="134"/>
  <c r="AL32" i="134"/>
  <c r="AK32" i="134"/>
  <c r="AJ32" i="134"/>
  <c r="AI32" i="134"/>
  <c r="AH32" i="134"/>
  <c r="AG32" i="134"/>
  <c r="AE32" i="134"/>
  <c r="AV31" i="134"/>
  <c r="AU31" i="134"/>
  <c r="AT31" i="134"/>
  <c r="AS31" i="134"/>
  <c r="AR31" i="134"/>
  <c r="AQ31" i="134"/>
  <c r="AP31" i="134"/>
  <c r="AO31" i="134"/>
  <c r="AN31" i="134"/>
  <c r="AM31" i="134"/>
  <c r="AL31" i="134"/>
  <c r="AK31" i="134"/>
  <c r="AJ31" i="134"/>
  <c r="AI31" i="134"/>
  <c r="AH31" i="134"/>
  <c r="AG31" i="134"/>
  <c r="AE31" i="134"/>
  <c r="AV30" i="134"/>
  <c r="AU30" i="134"/>
  <c r="AT30" i="134"/>
  <c r="AS30" i="134"/>
  <c r="AR30" i="134"/>
  <c r="AQ30" i="134"/>
  <c r="AP30" i="134"/>
  <c r="AO30" i="134"/>
  <c r="AN30" i="134"/>
  <c r="AM30" i="134"/>
  <c r="AL30" i="134"/>
  <c r="AK30" i="134"/>
  <c r="AJ30" i="134"/>
  <c r="AI30" i="134"/>
  <c r="AH30" i="134"/>
  <c r="AG30" i="134"/>
  <c r="AE30" i="134"/>
  <c r="AV29" i="134"/>
  <c r="AU29" i="134"/>
  <c r="AT29" i="134"/>
  <c r="AS29" i="134"/>
  <c r="AR29" i="134"/>
  <c r="AQ29" i="134"/>
  <c r="AP29" i="134"/>
  <c r="AO29" i="134"/>
  <c r="AN29" i="134"/>
  <c r="AM29" i="134"/>
  <c r="AL29" i="134"/>
  <c r="AK29" i="134"/>
  <c r="AJ29" i="134"/>
  <c r="AI29" i="134"/>
  <c r="AH29" i="134"/>
  <c r="AG29" i="134"/>
  <c r="AE29" i="134"/>
  <c r="AV28" i="134"/>
  <c r="AU28" i="134"/>
  <c r="AT28" i="134"/>
  <c r="AS28" i="134"/>
  <c r="AR28" i="134"/>
  <c r="AQ28" i="134"/>
  <c r="AP28" i="134"/>
  <c r="AO28" i="134"/>
  <c r="AN28" i="134"/>
  <c r="AM28" i="134"/>
  <c r="AL28" i="134"/>
  <c r="AK28" i="134"/>
  <c r="AJ28" i="134"/>
  <c r="AI28" i="134"/>
  <c r="AH28" i="134"/>
  <c r="AG28" i="134"/>
  <c r="AE28" i="134"/>
  <c r="AV27" i="134"/>
  <c r="AU27" i="134"/>
  <c r="AT27" i="134"/>
  <c r="AS27" i="134"/>
  <c r="AR27" i="134"/>
  <c r="AQ27" i="134"/>
  <c r="AP27" i="134"/>
  <c r="AO27" i="134"/>
  <c r="AN27" i="134"/>
  <c r="AM27" i="134"/>
  <c r="AL27" i="134"/>
  <c r="AK27" i="134"/>
  <c r="AJ27" i="134"/>
  <c r="AI27" i="134"/>
  <c r="AH27" i="134"/>
  <c r="AG27" i="134"/>
  <c r="AE27" i="134"/>
  <c r="AV26" i="134"/>
  <c r="AU26" i="134"/>
  <c r="AT26" i="134"/>
  <c r="AS26" i="134"/>
  <c r="AR26" i="134"/>
  <c r="AQ26" i="134"/>
  <c r="AP26" i="134"/>
  <c r="AO26" i="134"/>
  <c r="AN26" i="134"/>
  <c r="AM26" i="134"/>
  <c r="AL26" i="134"/>
  <c r="AK26" i="134"/>
  <c r="AJ26" i="134"/>
  <c r="AI26" i="134"/>
  <c r="AH26" i="134"/>
  <c r="AG26" i="134"/>
  <c r="AE26" i="134"/>
  <c r="AV25" i="134"/>
  <c r="AU25" i="134"/>
  <c r="AT25" i="134"/>
  <c r="AS25" i="134"/>
  <c r="AR25" i="134"/>
  <c r="AQ25" i="134"/>
  <c r="AP25" i="134"/>
  <c r="AO25" i="134"/>
  <c r="AN25" i="134"/>
  <c r="AM25" i="134"/>
  <c r="AL25" i="134"/>
  <c r="AK25" i="134"/>
  <c r="AJ25" i="134"/>
  <c r="AI25" i="134"/>
  <c r="AH25" i="134"/>
  <c r="AG25" i="134"/>
  <c r="AE25" i="134"/>
  <c r="AV24" i="134"/>
  <c r="AU24" i="134"/>
  <c r="AT24" i="134"/>
  <c r="AS24" i="134"/>
  <c r="AR24" i="134"/>
  <c r="AQ24" i="134"/>
  <c r="AP24" i="134"/>
  <c r="AO24" i="134"/>
  <c r="AN24" i="134"/>
  <c r="AM24" i="134"/>
  <c r="AL24" i="134"/>
  <c r="AK24" i="134"/>
  <c r="AJ24" i="134"/>
  <c r="AI24" i="134"/>
  <c r="AH24" i="134"/>
  <c r="AG24" i="134"/>
  <c r="AE24" i="134"/>
  <c r="AV23" i="134"/>
  <c r="AU23" i="134"/>
  <c r="AT23" i="134"/>
  <c r="AS23" i="134"/>
  <c r="AR23" i="134"/>
  <c r="AQ23" i="134"/>
  <c r="AP23" i="134"/>
  <c r="AO23" i="134"/>
  <c r="AN23" i="134"/>
  <c r="AM23" i="134"/>
  <c r="AL23" i="134"/>
  <c r="AK23" i="134"/>
  <c r="AJ23" i="134"/>
  <c r="AI23" i="134"/>
  <c r="AH23" i="134"/>
  <c r="AG23" i="134"/>
  <c r="AE23" i="134"/>
  <c r="AV22" i="134"/>
  <c r="AU22" i="134"/>
  <c r="AT22" i="134"/>
  <c r="AS22" i="134"/>
  <c r="AR22" i="134"/>
  <c r="AQ22" i="134"/>
  <c r="AP22" i="134"/>
  <c r="AO22" i="134"/>
  <c r="AN22" i="134"/>
  <c r="AM22" i="134"/>
  <c r="AL22" i="134"/>
  <c r="AK22" i="134"/>
  <c r="AJ22" i="134"/>
  <c r="AI22" i="134"/>
  <c r="AH22" i="134"/>
  <c r="AG22" i="134"/>
  <c r="AE22" i="134"/>
  <c r="AV21" i="134"/>
  <c r="AU21" i="134"/>
  <c r="AT21" i="134"/>
  <c r="AS21" i="134"/>
  <c r="AR21" i="134"/>
  <c r="AQ21" i="134"/>
  <c r="AP21" i="134"/>
  <c r="AO21" i="134"/>
  <c r="AN21" i="134"/>
  <c r="AM21" i="134"/>
  <c r="AL21" i="134"/>
  <c r="AK21" i="134"/>
  <c r="AJ21" i="134"/>
  <c r="AI21" i="134"/>
  <c r="AH21" i="134"/>
  <c r="AG21" i="134"/>
  <c r="AE21" i="134"/>
  <c r="AV20" i="134"/>
  <c r="AU20" i="134"/>
  <c r="AT20" i="134"/>
  <c r="AS20" i="134"/>
  <c r="AR20" i="134"/>
  <c r="AQ20" i="134"/>
  <c r="AP20" i="134"/>
  <c r="AO20" i="134"/>
  <c r="AN20" i="134"/>
  <c r="AM20" i="134"/>
  <c r="AL20" i="134"/>
  <c r="AK20" i="134"/>
  <c r="AJ20" i="134"/>
  <c r="AI20" i="134"/>
  <c r="AH20" i="134"/>
  <c r="AG20" i="134"/>
  <c r="AE20" i="134"/>
  <c r="AV19" i="134"/>
  <c r="AU19" i="134"/>
  <c r="AT19" i="134"/>
  <c r="AS19" i="134"/>
  <c r="AR19" i="134"/>
  <c r="AQ19" i="134"/>
  <c r="AP19" i="134"/>
  <c r="AO19" i="134"/>
  <c r="AN19" i="134"/>
  <c r="AM19" i="134"/>
  <c r="AL19" i="134"/>
  <c r="AK19" i="134"/>
  <c r="AJ19" i="134"/>
  <c r="AI19" i="134"/>
  <c r="AH19" i="134"/>
  <c r="AG19" i="134"/>
  <c r="AE19" i="134"/>
  <c r="AV18" i="134"/>
  <c r="AU18" i="134"/>
  <c r="AT18" i="134"/>
  <c r="AS18" i="134"/>
  <c r="AR18" i="134"/>
  <c r="AQ18" i="134"/>
  <c r="AP18" i="134"/>
  <c r="AO18" i="134"/>
  <c r="AN18" i="134"/>
  <c r="AM18" i="134"/>
  <c r="AL18" i="134"/>
  <c r="AK18" i="134"/>
  <c r="AJ18" i="134"/>
  <c r="AI18" i="134"/>
  <c r="AH18" i="134"/>
  <c r="AG18" i="134"/>
  <c r="AE18" i="134"/>
  <c r="AV17" i="134"/>
  <c r="AU17" i="134"/>
  <c r="AT17" i="134"/>
  <c r="AS17" i="134"/>
  <c r="AR17" i="134"/>
  <c r="AQ17" i="134"/>
  <c r="AP17" i="134"/>
  <c r="AO17" i="134"/>
  <c r="AN17" i="134"/>
  <c r="AM17" i="134"/>
  <c r="AL17" i="134"/>
  <c r="AK17" i="134"/>
  <c r="AJ17" i="134"/>
  <c r="AI17" i="134"/>
  <c r="AH17" i="134"/>
  <c r="AG17" i="134"/>
  <c r="AE17" i="134"/>
  <c r="AV16" i="134"/>
  <c r="AU16" i="134"/>
  <c r="AT16" i="134"/>
  <c r="AS16" i="134"/>
  <c r="AR16" i="134"/>
  <c r="AQ16" i="134"/>
  <c r="AP16" i="134"/>
  <c r="AO16" i="134"/>
  <c r="AN16" i="134"/>
  <c r="AM16" i="134"/>
  <c r="AL16" i="134"/>
  <c r="AK16" i="134"/>
  <c r="AJ16" i="134"/>
  <c r="AI16" i="134"/>
  <c r="AH16" i="134"/>
  <c r="AG16" i="134"/>
  <c r="AE16" i="134"/>
  <c r="AV15" i="134"/>
  <c r="AU15" i="134"/>
  <c r="AT15" i="134"/>
  <c r="AS15" i="134"/>
  <c r="AR15" i="134"/>
  <c r="AQ15" i="134"/>
  <c r="AP15" i="134"/>
  <c r="AO15" i="134"/>
  <c r="AN15" i="134"/>
  <c r="AM15" i="134"/>
  <c r="AL15" i="134"/>
  <c r="AK15" i="134"/>
  <c r="AJ15" i="134"/>
  <c r="AI15" i="134"/>
  <c r="AH15" i="134"/>
  <c r="AG15" i="134"/>
  <c r="AE15" i="134"/>
  <c r="AV14" i="134"/>
  <c r="AU14" i="134"/>
  <c r="AT14" i="134"/>
  <c r="AS14" i="134"/>
  <c r="AR14" i="134"/>
  <c r="AQ14" i="134"/>
  <c r="AP14" i="134"/>
  <c r="AO14" i="134"/>
  <c r="AN14" i="134"/>
  <c r="AM14" i="134"/>
  <c r="AL14" i="134"/>
  <c r="AK14" i="134"/>
  <c r="AJ14" i="134"/>
  <c r="AI14" i="134"/>
  <c r="AH14" i="134"/>
  <c r="AG14" i="134"/>
  <c r="AE14" i="134"/>
  <c r="AV13" i="134"/>
  <c r="AU13" i="134"/>
  <c r="AT13" i="134"/>
  <c r="AS13" i="134"/>
  <c r="AR13" i="134"/>
  <c r="AQ13" i="134"/>
  <c r="AP13" i="134"/>
  <c r="AO13" i="134"/>
  <c r="AN13" i="134"/>
  <c r="AM13" i="134"/>
  <c r="AL13" i="134"/>
  <c r="AK13" i="134"/>
  <c r="AJ13" i="134"/>
  <c r="AI13" i="134"/>
  <c r="AH13" i="134"/>
  <c r="AG13" i="134"/>
  <c r="AE13" i="134"/>
  <c r="AV12" i="134"/>
  <c r="AU12" i="134"/>
  <c r="AT12" i="134"/>
  <c r="AS12" i="134"/>
  <c r="AR12" i="134"/>
  <c r="AQ12" i="134"/>
  <c r="AP12" i="134"/>
  <c r="AO12" i="134"/>
  <c r="AN12" i="134"/>
  <c r="AM12" i="134"/>
  <c r="AL12" i="134"/>
  <c r="AK12" i="134"/>
  <c r="AJ12" i="134"/>
  <c r="AI12" i="134"/>
  <c r="AH12" i="134"/>
  <c r="AG12" i="134"/>
  <c r="AE12" i="134"/>
  <c r="AV11" i="134"/>
  <c r="AU11" i="134"/>
  <c r="AT11" i="134"/>
  <c r="AS11" i="134"/>
  <c r="AR11" i="134"/>
  <c r="AQ11" i="134"/>
  <c r="AP11" i="134"/>
  <c r="AO11" i="134"/>
  <c r="AN11" i="134"/>
  <c r="AM11" i="134"/>
  <c r="AL11" i="134"/>
  <c r="AK11" i="134"/>
  <c r="AJ11" i="134"/>
  <c r="AI11" i="134"/>
  <c r="AH11" i="134"/>
  <c r="AG11" i="134"/>
  <c r="AE11" i="134"/>
  <c r="AV10" i="134"/>
  <c r="AU10" i="134"/>
  <c r="AT10" i="134"/>
  <c r="AS10" i="134"/>
  <c r="AR10" i="134"/>
  <c r="AQ10" i="134"/>
  <c r="AP10" i="134"/>
  <c r="AO10" i="134"/>
  <c r="AN10" i="134"/>
  <c r="AM10" i="134"/>
  <c r="AL10" i="134"/>
  <c r="AK10" i="134"/>
  <c r="AJ10" i="134"/>
  <c r="AI10" i="134"/>
  <c r="AH10" i="134"/>
  <c r="AG10" i="134"/>
  <c r="AE10" i="134"/>
  <c r="AV9" i="134"/>
  <c r="AU9" i="134"/>
  <c r="AT9" i="134"/>
  <c r="AS9" i="134"/>
  <c r="AR9" i="134"/>
  <c r="AQ9" i="134"/>
  <c r="AP9" i="134"/>
  <c r="AO9" i="134"/>
  <c r="AN9" i="134"/>
  <c r="AM9" i="134"/>
  <c r="AL9" i="134"/>
  <c r="AK9" i="134"/>
  <c r="AJ9" i="134"/>
  <c r="AI9" i="134"/>
  <c r="AH9" i="134"/>
  <c r="AG9" i="134"/>
  <c r="AE9" i="134"/>
  <c r="AV8" i="134"/>
  <c r="AU8" i="134"/>
  <c r="AT8" i="134"/>
  <c r="AS8" i="134"/>
  <c r="AR8" i="134"/>
  <c r="AQ8" i="134"/>
  <c r="AP8" i="134"/>
  <c r="AO8" i="134"/>
  <c r="AN8" i="134"/>
  <c r="AM8" i="134"/>
  <c r="AL8" i="134"/>
  <c r="AK8" i="134"/>
  <c r="AJ8" i="134"/>
  <c r="AI8" i="134"/>
  <c r="AH8" i="134"/>
  <c r="AG8" i="134"/>
  <c r="AE8" i="134"/>
  <c r="AV7" i="134"/>
  <c r="AU7" i="134"/>
  <c r="AT7" i="134"/>
  <c r="AS7" i="134"/>
  <c r="AR7" i="134"/>
  <c r="AQ7" i="134"/>
  <c r="AP7" i="134"/>
  <c r="AO7" i="134"/>
  <c r="AN7" i="134"/>
  <c r="AM7" i="134"/>
  <c r="AL7" i="134"/>
  <c r="AK7" i="134"/>
  <c r="AJ7" i="134"/>
  <c r="AI7" i="134"/>
  <c r="AH7" i="134"/>
  <c r="AG7" i="134"/>
  <c r="AE7" i="134"/>
  <c r="AV6" i="134"/>
  <c r="AU6" i="134"/>
  <c r="AT6" i="134"/>
  <c r="AS6" i="134"/>
  <c r="AR6" i="134"/>
  <c r="AQ6" i="134"/>
  <c r="AP6" i="134"/>
  <c r="AO6" i="134"/>
  <c r="AN6" i="134"/>
  <c r="AM6" i="134"/>
  <c r="AL6" i="134"/>
  <c r="AK6" i="134"/>
  <c r="AJ6" i="134"/>
  <c r="AI6" i="134"/>
  <c r="AH6" i="134"/>
  <c r="AG6" i="134"/>
  <c r="AE6" i="134"/>
  <c r="D1" i="134"/>
  <c r="AF45" i="133"/>
  <c r="AF44" i="133"/>
  <c r="CB43" i="133"/>
  <c r="CA43" i="133"/>
  <c r="BZ43" i="133"/>
  <c r="BY43" i="133"/>
  <c r="BX43" i="133"/>
  <c r="BW43" i="133"/>
  <c r="BV43" i="133"/>
  <c r="BU43" i="133"/>
  <c r="BT43" i="133"/>
  <c r="BS43" i="133"/>
  <c r="BR43" i="133"/>
  <c r="BQ43" i="133"/>
  <c r="BP43" i="133"/>
  <c r="BO43" i="133"/>
  <c r="BN43" i="133"/>
  <c r="BM43" i="133"/>
  <c r="BL43" i="133"/>
  <c r="BK43" i="133"/>
  <c r="BJ43" i="133"/>
  <c r="BI43" i="133"/>
  <c r="BH43" i="133"/>
  <c r="BG43" i="133"/>
  <c r="BF43" i="133"/>
  <c r="BE43" i="133"/>
  <c r="BD43" i="133"/>
  <c r="BC43" i="133"/>
  <c r="BB43" i="133"/>
  <c r="BA43" i="133"/>
  <c r="AZ43" i="133"/>
  <c r="AY43" i="133"/>
  <c r="AX43" i="133"/>
  <c r="AF43" i="133"/>
  <c r="AF42" i="133"/>
  <c r="AF41" i="133"/>
  <c r="AF40" i="133"/>
  <c r="AV37" i="133"/>
  <c r="AU37" i="133"/>
  <c r="AT37" i="133"/>
  <c r="AS37" i="133"/>
  <c r="AR37" i="133"/>
  <c r="AQ37" i="133"/>
  <c r="AP37" i="133"/>
  <c r="AO37" i="133"/>
  <c r="AN37" i="133"/>
  <c r="AM37" i="133"/>
  <c r="AL37" i="133"/>
  <c r="AK37" i="133"/>
  <c r="AJ37" i="133"/>
  <c r="AI37" i="133"/>
  <c r="AH37" i="133"/>
  <c r="AG37" i="133"/>
  <c r="AE37" i="133"/>
  <c r="AV36" i="133"/>
  <c r="AU36" i="133"/>
  <c r="AT36" i="133"/>
  <c r="AS36" i="133"/>
  <c r="AR36" i="133"/>
  <c r="AQ36" i="133"/>
  <c r="AP36" i="133"/>
  <c r="AO36" i="133"/>
  <c r="AN36" i="133"/>
  <c r="AM36" i="133"/>
  <c r="AL36" i="133"/>
  <c r="AK36" i="133"/>
  <c r="AJ36" i="133"/>
  <c r="AI36" i="133"/>
  <c r="AH36" i="133"/>
  <c r="AG36" i="133"/>
  <c r="AE36" i="133"/>
  <c r="AV35" i="133"/>
  <c r="AU35" i="133"/>
  <c r="AT35" i="133"/>
  <c r="AS35" i="133"/>
  <c r="AR35" i="133"/>
  <c r="AQ35" i="133"/>
  <c r="AP35" i="133"/>
  <c r="AO35" i="133"/>
  <c r="AN35" i="133"/>
  <c r="AM35" i="133"/>
  <c r="AL35" i="133"/>
  <c r="AK35" i="133"/>
  <c r="AJ35" i="133"/>
  <c r="AI35" i="133"/>
  <c r="AH35" i="133"/>
  <c r="AG35" i="133"/>
  <c r="AE35" i="133"/>
  <c r="AV34" i="133"/>
  <c r="AU34" i="133"/>
  <c r="AT34" i="133"/>
  <c r="AS34" i="133"/>
  <c r="AR34" i="133"/>
  <c r="AQ34" i="133"/>
  <c r="AP34" i="133"/>
  <c r="AO34" i="133"/>
  <c r="AN34" i="133"/>
  <c r="AM34" i="133"/>
  <c r="AL34" i="133"/>
  <c r="AK34" i="133"/>
  <c r="AJ34" i="133"/>
  <c r="AI34" i="133"/>
  <c r="AH34" i="133"/>
  <c r="AG34" i="133"/>
  <c r="AE34" i="133"/>
  <c r="AV33" i="133"/>
  <c r="AU33" i="133"/>
  <c r="AT33" i="133"/>
  <c r="AS33" i="133"/>
  <c r="AR33" i="133"/>
  <c r="AQ33" i="133"/>
  <c r="AP33" i="133"/>
  <c r="AO33" i="133"/>
  <c r="AN33" i="133"/>
  <c r="AM33" i="133"/>
  <c r="AL33" i="133"/>
  <c r="AK33" i="133"/>
  <c r="AJ33" i="133"/>
  <c r="AI33" i="133"/>
  <c r="AH33" i="133"/>
  <c r="AG33" i="133"/>
  <c r="AE33" i="133"/>
  <c r="AV32" i="133"/>
  <c r="AU32" i="133"/>
  <c r="AT32" i="133"/>
  <c r="AS32" i="133"/>
  <c r="AR32" i="133"/>
  <c r="AQ32" i="133"/>
  <c r="AP32" i="133"/>
  <c r="AO32" i="133"/>
  <c r="AN32" i="133"/>
  <c r="AM32" i="133"/>
  <c r="AL32" i="133"/>
  <c r="AK32" i="133"/>
  <c r="AJ32" i="133"/>
  <c r="AI32" i="133"/>
  <c r="AH32" i="133"/>
  <c r="AG32" i="133"/>
  <c r="AE32" i="133"/>
  <c r="AV31" i="133"/>
  <c r="AU31" i="133"/>
  <c r="AT31" i="133"/>
  <c r="AS31" i="133"/>
  <c r="AR31" i="133"/>
  <c r="AQ31" i="133"/>
  <c r="AP31" i="133"/>
  <c r="AO31" i="133"/>
  <c r="AN31" i="133"/>
  <c r="AM31" i="133"/>
  <c r="AL31" i="133"/>
  <c r="AK31" i="133"/>
  <c r="AJ31" i="133"/>
  <c r="AI31" i="133"/>
  <c r="AH31" i="133"/>
  <c r="AG31" i="133"/>
  <c r="AE31" i="133"/>
  <c r="AV30" i="133"/>
  <c r="AU30" i="133"/>
  <c r="AT30" i="133"/>
  <c r="AS30" i="133"/>
  <c r="AR30" i="133"/>
  <c r="AQ30" i="133"/>
  <c r="AP30" i="133"/>
  <c r="AO30" i="133"/>
  <c r="AN30" i="133"/>
  <c r="AM30" i="133"/>
  <c r="AL30" i="133"/>
  <c r="AK30" i="133"/>
  <c r="AJ30" i="133"/>
  <c r="AI30" i="133"/>
  <c r="AH30" i="133"/>
  <c r="AG30" i="133"/>
  <c r="AE30" i="133"/>
  <c r="AV29" i="133"/>
  <c r="AU29" i="133"/>
  <c r="AT29" i="133"/>
  <c r="AS29" i="133"/>
  <c r="AR29" i="133"/>
  <c r="AQ29" i="133"/>
  <c r="AP29" i="133"/>
  <c r="AO29" i="133"/>
  <c r="AN29" i="133"/>
  <c r="AM29" i="133"/>
  <c r="AL29" i="133"/>
  <c r="AK29" i="133"/>
  <c r="AJ29" i="133"/>
  <c r="AI29" i="133"/>
  <c r="AH29" i="133"/>
  <c r="AG29" i="133"/>
  <c r="AE29" i="133"/>
  <c r="AV28" i="133"/>
  <c r="AU28" i="133"/>
  <c r="AT28" i="133"/>
  <c r="AS28" i="133"/>
  <c r="AR28" i="133"/>
  <c r="AQ28" i="133"/>
  <c r="AP28" i="133"/>
  <c r="AO28" i="133"/>
  <c r="AN28" i="133"/>
  <c r="AM28" i="133"/>
  <c r="AL28" i="133"/>
  <c r="AK28" i="133"/>
  <c r="AJ28" i="133"/>
  <c r="AI28" i="133"/>
  <c r="AH28" i="133"/>
  <c r="AG28" i="133"/>
  <c r="AE28" i="133"/>
  <c r="AV27" i="133"/>
  <c r="AU27" i="133"/>
  <c r="AT27" i="133"/>
  <c r="AS27" i="133"/>
  <c r="AR27" i="133"/>
  <c r="AQ27" i="133"/>
  <c r="AP27" i="133"/>
  <c r="AO27" i="133"/>
  <c r="AN27" i="133"/>
  <c r="AM27" i="133"/>
  <c r="AL27" i="133"/>
  <c r="AK27" i="133"/>
  <c r="AJ27" i="133"/>
  <c r="AI27" i="133"/>
  <c r="AH27" i="133"/>
  <c r="AG27" i="133"/>
  <c r="AE27" i="133"/>
  <c r="AV26" i="133"/>
  <c r="AU26" i="133"/>
  <c r="AT26" i="133"/>
  <c r="AS26" i="133"/>
  <c r="AR26" i="133"/>
  <c r="AQ26" i="133"/>
  <c r="AP26" i="133"/>
  <c r="AO26" i="133"/>
  <c r="AN26" i="133"/>
  <c r="AM26" i="133"/>
  <c r="AL26" i="133"/>
  <c r="AK26" i="133"/>
  <c r="AJ26" i="133"/>
  <c r="AI26" i="133"/>
  <c r="AH26" i="133"/>
  <c r="AG26" i="133"/>
  <c r="AE26" i="133"/>
  <c r="AV25" i="133"/>
  <c r="AU25" i="133"/>
  <c r="AT25" i="133"/>
  <c r="AS25" i="133"/>
  <c r="AR25" i="133"/>
  <c r="AQ25" i="133"/>
  <c r="AP25" i="133"/>
  <c r="AO25" i="133"/>
  <c r="AN25" i="133"/>
  <c r="AM25" i="133"/>
  <c r="AL25" i="133"/>
  <c r="AK25" i="133"/>
  <c r="AJ25" i="133"/>
  <c r="AI25" i="133"/>
  <c r="AH25" i="133"/>
  <c r="AG25" i="133"/>
  <c r="AE25" i="133"/>
  <c r="AV24" i="133"/>
  <c r="AU24" i="133"/>
  <c r="AT24" i="133"/>
  <c r="AS24" i="133"/>
  <c r="AR24" i="133"/>
  <c r="AQ24" i="133"/>
  <c r="AP24" i="133"/>
  <c r="AO24" i="133"/>
  <c r="AN24" i="133"/>
  <c r="AM24" i="133"/>
  <c r="AL24" i="133"/>
  <c r="AK24" i="133"/>
  <c r="AJ24" i="133"/>
  <c r="AI24" i="133"/>
  <c r="AH24" i="133"/>
  <c r="AG24" i="133"/>
  <c r="AE24" i="133"/>
  <c r="AV23" i="133"/>
  <c r="AU23" i="133"/>
  <c r="AT23" i="133"/>
  <c r="AS23" i="133"/>
  <c r="AR23" i="133"/>
  <c r="AQ23" i="133"/>
  <c r="AP23" i="133"/>
  <c r="AO23" i="133"/>
  <c r="AN23" i="133"/>
  <c r="AM23" i="133"/>
  <c r="AL23" i="133"/>
  <c r="AK23" i="133"/>
  <c r="AJ23" i="133"/>
  <c r="AI23" i="133"/>
  <c r="AH23" i="133"/>
  <c r="AG23" i="133"/>
  <c r="AE23" i="133"/>
  <c r="AV22" i="133"/>
  <c r="AU22" i="133"/>
  <c r="AT22" i="133"/>
  <c r="AS22" i="133"/>
  <c r="AR22" i="133"/>
  <c r="AQ22" i="133"/>
  <c r="AP22" i="133"/>
  <c r="AO22" i="133"/>
  <c r="AN22" i="133"/>
  <c r="AM22" i="133"/>
  <c r="AL22" i="133"/>
  <c r="AK22" i="133"/>
  <c r="AJ22" i="133"/>
  <c r="AI22" i="133"/>
  <c r="AH22" i="133"/>
  <c r="AG22" i="133"/>
  <c r="AE22" i="133"/>
  <c r="AV21" i="133"/>
  <c r="AU21" i="133"/>
  <c r="AT21" i="133"/>
  <c r="AS21" i="133"/>
  <c r="AR21" i="133"/>
  <c r="AQ21" i="133"/>
  <c r="AP21" i="133"/>
  <c r="AO21" i="133"/>
  <c r="AN21" i="133"/>
  <c r="AM21" i="133"/>
  <c r="AL21" i="133"/>
  <c r="AK21" i="133"/>
  <c r="AJ21" i="133"/>
  <c r="AI21" i="133"/>
  <c r="AH21" i="133"/>
  <c r="AG21" i="133"/>
  <c r="AE21" i="133"/>
  <c r="AV20" i="133"/>
  <c r="AU20" i="133"/>
  <c r="AT20" i="133"/>
  <c r="AS20" i="133"/>
  <c r="AR20" i="133"/>
  <c r="AQ20" i="133"/>
  <c r="AP20" i="133"/>
  <c r="AO20" i="133"/>
  <c r="AN20" i="133"/>
  <c r="AM20" i="133"/>
  <c r="AL20" i="133"/>
  <c r="AK20" i="133"/>
  <c r="AJ20" i="133"/>
  <c r="AI20" i="133"/>
  <c r="AH20" i="133"/>
  <c r="AG20" i="133"/>
  <c r="AE20" i="133"/>
  <c r="AV19" i="133"/>
  <c r="AU19" i="133"/>
  <c r="AT19" i="133"/>
  <c r="AS19" i="133"/>
  <c r="AR19" i="133"/>
  <c r="AQ19" i="133"/>
  <c r="AP19" i="133"/>
  <c r="AO19" i="133"/>
  <c r="AN19" i="133"/>
  <c r="AM19" i="133"/>
  <c r="AL19" i="133"/>
  <c r="AK19" i="133"/>
  <c r="AJ19" i="133"/>
  <c r="AI19" i="133"/>
  <c r="AH19" i="133"/>
  <c r="AG19" i="133"/>
  <c r="AE19" i="133"/>
  <c r="AV18" i="133"/>
  <c r="AU18" i="133"/>
  <c r="AT18" i="133"/>
  <c r="AS18" i="133"/>
  <c r="AR18" i="133"/>
  <c r="AQ18" i="133"/>
  <c r="AP18" i="133"/>
  <c r="AO18" i="133"/>
  <c r="AN18" i="133"/>
  <c r="AM18" i="133"/>
  <c r="AL18" i="133"/>
  <c r="AK18" i="133"/>
  <c r="AJ18" i="133"/>
  <c r="AI18" i="133"/>
  <c r="AH18" i="133"/>
  <c r="AG18" i="133"/>
  <c r="AE18" i="133"/>
  <c r="AV17" i="133"/>
  <c r="AU17" i="133"/>
  <c r="AT17" i="133"/>
  <c r="AS17" i="133"/>
  <c r="AR17" i="133"/>
  <c r="AQ17" i="133"/>
  <c r="AP17" i="133"/>
  <c r="AO17" i="133"/>
  <c r="AN17" i="133"/>
  <c r="AM17" i="133"/>
  <c r="AL17" i="133"/>
  <c r="AK17" i="133"/>
  <c r="AJ17" i="133"/>
  <c r="AI17" i="133"/>
  <c r="AH17" i="133"/>
  <c r="AG17" i="133"/>
  <c r="AE17" i="133"/>
  <c r="AV16" i="133"/>
  <c r="AU16" i="133"/>
  <c r="AT16" i="133"/>
  <c r="AS16" i="133"/>
  <c r="AR16" i="133"/>
  <c r="AQ16" i="133"/>
  <c r="AP16" i="133"/>
  <c r="AO16" i="133"/>
  <c r="AN16" i="133"/>
  <c r="AM16" i="133"/>
  <c r="AL16" i="133"/>
  <c r="AK16" i="133"/>
  <c r="AJ16" i="133"/>
  <c r="AI16" i="133"/>
  <c r="AH16" i="133"/>
  <c r="AG16" i="133"/>
  <c r="AE16" i="133"/>
  <c r="AV15" i="133"/>
  <c r="AU15" i="133"/>
  <c r="AT15" i="133"/>
  <c r="AS15" i="133"/>
  <c r="AR15" i="133"/>
  <c r="AQ15" i="133"/>
  <c r="AP15" i="133"/>
  <c r="AO15" i="133"/>
  <c r="AN15" i="133"/>
  <c r="AM15" i="133"/>
  <c r="AL15" i="133"/>
  <c r="AK15" i="133"/>
  <c r="AJ15" i="133"/>
  <c r="AI15" i="133"/>
  <c r="AH15" i="133"/>
  <c r="AG15" i="133"/>
  <c r="AE15" i="133"/>
  <c r="AV14" i="133"/>
  <c r="AU14" i="133"/>
  <c r="AT14" i="133"/>
  <c r="AS14" i="133"/>
  <c r="AR14" i="133"/>
  <c r="AQ14" i="133"/>
  <c r="AP14" i="133"/>
  <c r="AO14" i="133"/>
  <c r="AN14" i="133"/>
  <c r="AM14" i="133"/>
  <c r="AL14" i="133"/>
  <c r="AK14" i="133"/>
  <c r="AJ14" i="133"/>
  <c r="AI14" i="133"/>
  <c r="AH14" i="133"/>
  <c r="AG14" i="133"/>
  <c r="AE14" i="133"/>
  <c r="AV13" i="133"/>
  <c r="AU13" i="133"/>
  <c r="AT13" i="133"/>
  <c r="AS13" i="133"/>
  <c r="AR13" i="133"/>
  <c r="AQ13" i="133"/>
  <c r="AP13" i="133"/>
  <c r="AO13" i="133"/>
  <c r="AN13" i="133"/>
  <c r="AM13" i="133"/>
  <c r="AL13" i="133"/>
  <c r="AK13" i="133"/>
  <c r="AJ13" i="133"/>
  <c r="AI13" i="133"/>
  <c r="AH13" i="133"/>
  <c r="AG13" i="133"/>
  <c r="AE13" i="133"/>
  <c r="AV12" i="133"/>
  <c r="AU12" i="133"/>
  <c r="AT12" i="133"/>
  <c r="AS12" i="133"/>
  <c r="AR12" i="133"/>
  <c r="AQ12" i="133"/>
  <c r="AP12" i="133"/>
  <c r="AO12" i="133"/>
  <c r="AN12" i="133"/>
  <c r="AM12" i="133"/>
  <c r="AL12" i="133"/>
  <c r="AK12" i="133"/>
  <c r="AJ12" i="133"/>
  <c r="AI12" i="133"/>
  <c r="AH12" i="133"/>
  <c r="AG12" i="133"/>
  <c r="AE12" i="133"/>
  <c r="AV11" i="133"/>
  <c r="AU11" i="133"/>
  <c r="AT11" i="133"/>
  <c r="AS11" i="133"/>
  <c r="AR11" i="133"/>
  <c r="AQ11" i="133"/>
  <c r="AP11" i="133"/>
  <c r="AO11" i="133"/>
  <c r="AN11" i="133"/>
  <c r="AM11" i="133"/>
  <c r="AL11" i="133"/>
  <c r="AK11" i="133"/>
  <c r="AJ11" i="133"/>
  <c r="AI11" i="133"/>
  <c r="AH11" i="133"/>
  <c r="AG11" i="133"/>
  <c r="AE11" i="133"/>
  <c r="AV10" i="133"/>
  <c r="AU10" i="133"/>
  <c r="AT10" i="133"/>
  <c r="AS10" i="133"/>
  <c r="AR10" i="133"/>
  <c r="AQ10" i="133"/>
  <c r="AP10" i="133"/>
  <c r="AO10" i="133"/>
  <c r="AN10" i="133"/>
  <c r="AM10" i="133"/>
  <c r="AL10" i="133"/>
  <c r="AK10" i="133"/>
  <c r="AJ10" i="133"/>
  <c r="AI10" i="133"/>
  <c r="AH10" i="133"/>
  <c r="AG10" i="133"/>
  <c r="AE10" i="133"/>
  <c r="AV9" i="133"/>
  <c r="AU9" i="133"/>
  <c r="AT9" i="133"/>
  <c r="AS9" i="133"/>
  <c r="AR9" i="133"/>
  <c r="AQ9" i="133"/>
  <c r="AP9" i="133"/>
  <c r="AO9" i="133"/>
  <c r="AN9" i="133"/>
  <c r="AM9" i="133"/>
  <c r="AL9" i="133"/>
  <c r="AK9" i="133"/>
  <c r="AJ9" i="133"/>
  <c r="AI9" i="133"/>
  <c r="AH9" i="133"/>
  <c r="AG9" i="133"/>
  <c r="AE9" i="133"/>
  <c r="AV8" i="133"/>
  <c r="AU8" i="133"/>
  <c r="AT8" i="133"/>
  <c r="AS8" i="133"/>
  <c r="AR8" i="133"/>
  <c r="AQ8" i="133"/>
  <c r="AP8" i="133"/>
  <c r="AO8" i="133"/>
  <c r="AN8" i="133"/>
  <c r="AM8" i="133"/>
  <c r="AL8" i="133"/>
  <c r="AK8" i="133"/>
  <c r="AJ8" i="133"/>
  <c r="AI8" i="133"/>
  <c r="AH8" i="133"/>
  <c r="AG8" i="133"/>
  <c r="AE8" i="133"/>
  <c r="AV7" i="133"/>
  <c r="AU7" i="133"/>
  <c r="AT7" i="133"/>
  <c r="AS7" i="133"/>
  <c r="AR7" i="133"/>
  <c r="AQ7" i="133"/>
  <c r="AP7" i="133"/>
  <c r="AO7" i="133"/>
  <c r="AN7" i="133"/>
  <c r="AM7" i="133"/>
  <c r="AL7" i="133"/>
  <c r="AK7" i="133"/>
  <c r="AJ7" i="133"/>
  <c r="AI7" i="133"/>
  <c r="AH7" i="133"/>
  <c r="AG7" i="133"/>
  <c r="AE7" i="133"/>
  <c r="AV6" i="133"/>
  <c r="AU6" i="133"/>
  <c r="AT6" i="133"/>
  <c r="AS6" i="133"/>
  <c r="AR6" i="133"/>
  <c r="AQ6" i="133"/>
  <c r="AP6" i="133"/>
  <c r="AO6" i="133"/>
  <c r="AN6" i="133"/>
  <c r="AM6" i="133"/>
  <c r="AL6" i="133"/>
  <c r="AK6" i="133"/>
  <c r="AJ6" i="133"/>
  <c r="AI6" i="133"/>
  <c r="AH6" i="133"/>
  <c r="AG6" i="133"/>
  <c r="AE6" i="133"/>
  <c r="D1" i="133"/>
  <c r="AF45" i="132"/>
  <c r="AF44" i="132"/>
  <c r="CB43" i="132"/>
  <c r="CA43" i="132"/>
  <c r="BZ43" i="132"/>
  <c r="BY43" i="132"/>
  <c r="BX43" i="132"/>
  <c r="BW43" i="132"/>
  <c r="BV43" i="132"/>
  <c r="BU43" i="132"/>
  <c r="BT43" i="132"/>
  <c r="BS43" i="132"/>
  <c r="BR43" i="132"/>
  <c r="BQ43" i="132"/>
  <c r="BP43" i="132"/>
  <c r="BO43" i="132"/>
  <c r="BN43" i="132"/>
  <c r="BM43" i="132"/>
  <c r="BL43" i="132"/>
  <c r="BK43" i="132"/>
  <c r="BJ43" i="132"/>
  <c r="BI43" i="132"/>
  <c r="BH43" i="132"/>
  <c r="BG43" i="132"/>
  <c r="BF43" i="132"/>
  <c r="BE43" i="132"/>
  <c r="BD43" i="132"/>
  <c r="BC43" i="132"/>
  <c r="BB43" i="132"/>
  <c r="BA43" i="132"/>
  <c r="AZ43" i="132"/>
  <c r="AY43" i="132"/>
  <c r="AX43" i="132"/>
  <c r="AF43" i="132"/>
  <c r="AF42" i="132"/>
  <c r="AF41" i="132"/>
  <c r="AF40" i="132"/>
  <c r="AV37" i="132"/>
  <c r="AU37" i="132"/>
  <c r="AT37" i="132"/>
  <c r="AS37" i="132"/>
  <c r="AR37" i="132"/>
  <c r="AQ37" i="132"/>
  <c r="AP37" i="132"/>
  <c r="AO37" i="132"/>
  <c r="AN37" i="132"/>
  <c r="AM37" i="132"/>
  <c r="AL37" i="132"/>
  <c r="AK37" i="132"/>
  <c r="AJ37" i="132"/>
  <c r="AI37" i="132"/>
  <c r="AH37" i="132"/>
  <c r="AG37" i="132"/>
  <c r="AE37" i="132"/>
  <c r="AV36" i="132"/>
  <c r="AU36" i="132"/>
  <c r="AT36" i="132"/>
  <c r="AS36" i="132"/>
  <c r="AR36" i="132"/>
  <c r="AQ36" i="132"/>
  <c r="AP36" i="132"/>
  <c r="AO36" i="132"/>
  <c r="AN36" i="132"/>
  <c r="AM36" i="132"/>
  <c r="AL36" i="132"/>
  <c r="AK36" i="132"/>
  <c r="AJ36" i="132"/>
  <c r="AI36" i="132"/>
  <c r="AH36" i="132"/>
  <c r="AG36" i="132"/>
  <c r="AE36" i="132"/>
  <c r="AV35" i="132"/>
  <c r="AU35" i="132"/>
  <c r="AT35" i="132"/>
  <c r="AS35" i="132"/>
  <c r="AR35" i="132"/>
  <c r="AQ35" i="132"/>
  <c r="AP35" i="132"/>
  <c r="AO35" i="132"/>
  <c r="AN35" i="132"/>
  <c r="AM35" i="132"/>
  <c r="AL35" i="132"/>
  <c r="AK35" i="132"/>
  <c r="AJ35" i="132"/>
  <c r="AI35" i="132"/>
  <c r="AH35" i="132"/>
  <c r="AG35" i="132"/>
  <c r="AE35" i="132"/>
  <c r="AV34" i="132"/>
  <c r="AU34" i="132"/>
  <c r="AT34" i="132"/>
  <c r="AS34" i="132"/>
  <c r="AR34" i="132"/>
  <c r="AQ34" i="132"/>
  <c r="AP34" i="132"/>
  <c r="AO34" i="132"/>
  <c r="AN34" i="132"/>
  <c r="AM34" i="132"/>
  <c r="AL34" i="132"/>
  <c r="AK34" i="132"/>
  <c r="AJ34" i="132"/>
  <c r="AI34" i="132"/>
  <c r="AH34" i="132"/>
  <c r="AG34" i="132"/>
  <c r="AE34" i="132"/>
  <c r="AV33" i="132"/>
  <c r="AU33" i="132"/>
  <c r="AT33" i="132"/>
  <c r="AS33" i="132"/>
  <c r="AR33" i="132"/>
  <c r="AQ33" i="132"/>
  <c r="AP33" i="132"/>
  <c r="AO33" i="132"/>
  <c r="AN33" i="132"/>
  <c r="AM33" i="132"/>
  <c r="AL33" i="132"/>
  <c r="AK33" i="132"/>
  <c r="AJ33" i="132"/>
  <c r="AI33" i="132"/>
  <c r="AH33" i="132"/>
  <c r="AG33" i="132"/>
  <c r="AE33" i="132"/>
  <c r="AV32" i="132"/>
  <c r="AU32" i="132"/>
  <c r="AT32" i="132"/>
  <c r="AS32" i="132"/>
  <c r="AR32" i="132"/>
  <c r="AQ32" i="132"/>
  <c r="AP32" i="132"/>
  <c r="AO32" i="132"/>
  <c r="AN32" i="132"/>
  <c r="AM32" i="132"/>
  <c r="AL32" i="132"/>
  <c r="AK32" i="132"/>
  <c r="AJ32" i="132"/>
  <c r="AI32" i="132"/>
  <c r="AH32" i="132"/>
  <c r="AG32" i="132"/>
  <c r="AE32" i="132"/>
  <c r="AV31" i="132"/>
  <c r="AU31" i="132"/>
  <c r="AT31" i="132"/>
  <c r="AS31" i="132"/>
  <c r="AR31" i="132"/>
  <c r="AQ31" i="132"/>
  <c r="AP31" i="132"/>
  <c r="AO31" i="132"/>
  <c r="AN31" i="132"/>
  <c r="AM31" i="132"/>
  <c r="AL31" i="132"/>
  <c r="AK31" i="132"/>
  <c r="AJ31" i="132"/>
  <c r="AI31" i="132"/>
  <c r="AH31" i="132"/>
  <c r="AG31" i="132"/>
  <c r="AE31" i="132"/>
  <c r="AV30" i="132"/>
  <c r="AU30" i="132"/>
  <c r="AT30" i="132"/>
  <c r="AS30" i="132"/>
  <c r="AR30" i="132"/>
  <c r="AQ30" i="132"/>
  <c r="AP30" i="132"/>
  <c r="AO30" i="132"/>
  <c r="AN30" i="132"/>
  <c r="AM30" i="132"/>
  <c r="AL30" i="132"/>
  <c r="AK30" i="132"/>
  <c r="AJ30" i="132"/>
  <c r="AI30" i="132"/>
  <c r="AH30" i="132"/>
  <c r="AG30" i="132"/>
  <c r="AE30" i="132"/>
  <c r="AE29" i="132"/>
  <c r="AE28" i="132"/>
  <c r="AE27" i="132"/>
  <c r="AE26" i="132"/>
  <c r="AE25" i="132"/>
  <c r="AE24" i="132"/>
  <c r="AE23" i="132"/>
  <c r="AE22" i="132"/>
  <c r="AE21" i="132"/>
  <c r="AE20" i="132"/>
  <c r="AE19" i="132"/>
  <c r="AE18" i="132"/>
  <c r="AE17" i="132"/>
  <c r="AE16" i="132"/>
  <c r="AE15" i="132"/>
  <c r="AE14" i="132"/>
  <c r="AE13" i="132"/>
  <c r="AV12" i="132"/>
  <c r="AU12" i="132"/>
  <c r="AT12" i="132"/>
  <c r="AS12" i="132"/>
  <c r="AR12" i="132"/>
  <c r="AQ12" i="132"/>
  <c r="AP12" i="132"/>
  <c r="AO12" i="132"/>
  <c r="AN12" i="132"/>
  <c r="AM12" i="132"/>
  <c r="AL12" i="132"/>
  <c r="AK12" i="132"/>
  <c r="AJ12" i="132"/>
  <c r="AI12" i="132"/>
  <c r="AH12" i="132"/>
  <c r="AG12" i="132"/>
  <c r="AE12" i="132"/>
  <c r="AV11" i="132"/>
  <c r="AU11" i="132"/>
  <c r="AT11" i="132"/>
  <c r="AS11" i="132"/>
  <c r="AR11" i="132"/>
  <c r="AQ11" i="132"/>
  <c r="AP11" i="132"/>
  <c r="AO11" i="132"/>
  <c r="AN11" i="132"/>
  <c r="AM11" i="132"/>
  <c r="AL11" i="132"/>
  <c r="AK11" i="132"/>
  <c r="AJ11" i="132"/>
  <c r="AI11" i="132"/>
  <c r="AH11" i="132"/>
  <c r="AG11" i="132"/>
  <c r="AE11" i="132"/>
  <c r="AV10" i="132"/>
  <c r="AU10" i="132"/>
  <c r="AT10" i="132"/>
  <c r="AS10" i="132"/>
  <c r="AR10" i="132"/>
  <c r="AQ10" i="132"/>
  <c r="AP10" i="132"/>
  <c r="AO10" i="132"/>
  <c r="AN10" i="132"/>
  <c r="AM10" i="132"/>
  <c r="AL10" i="132"/>
  <c r="AK10" i="132"/>
  <c r="AJ10" i="132"/>
  <c r="AI10" i="132"/>
  <c r="AH10" i="132"/>
  <c r="AG10" i="132"/>
  <c r="AE10" i="132"/>
  <c r="AV9" i="132"/>
  <c r="AU9" i="132"/>
  <c r="AT9" i="132"/>
  <c r="AS9" i="132"/>
  <c r="AR9" i="132"/>
  <c r="AQ9" i="132"/>
  <c r="AP9" i="132"/>
  <c r="AO9" i="132"/>
  <c r="AN9" i="132"/>
  <c r="AM9" i="132"/>
  <c r="AL9" i="132"/>
  <c r="AK9" i="132"/>
  <c r="AJ9" i="132"/>
  <c r="AI9" i="132"/>
  <c r="AH9" i="132"/>
  <c r="AG9" i="132"/>
  <c r="AE9" i="132"/>
  <c r="AV8" i="132"/>
  <c r="AU8" i="132"/>
  <c r="AT8" i="132"/>
  <c r="AS8" i="132"/>
  <c r="AR8" i="132"/>
  <c r="AQ8" i="132"/>
  <c r="AP8" i="132"/>
  <c r="AO8" i="132"/>
  <c r="AN8" i="132"/>
  <c r="AM8" i="132"/>
  <c r="AL8" i="132"/>
  <c r="AK8" i="132"/>
  <c r="AJ8" i="132"/>
  <c r="AI8" i="132"/>
  <c r="AH8" i="132"/>
  <c r="AG8" i="132"/>
  <c r="AE8" i="132"/>
  <c r="AV7" i="132"/>
  <c r="AU7" i="132"/>
  <c r="AT7" i="132"/>
  <c r="AS7" i="132"/>
  <c r="AR7" i="132"/>
  <c r="AQ7" i="132"/>
  <c r="AP7" i="132"/>
  <c r="AO7" i="132"/>
  <c r="AN7" i="132"/>
  <c r="AM7" i="132"/>
  <c r="AL7" i="132"/>
  <c r="AK7" i="132"/>
  <c r="AJ7" i="132"/>
  <c r="AI7" i="132"/>
  <c r="AH7" i="132"/>
  <c r="AG7" i="132"/>
  <c r="AE7" i="132"/>
  <c r="AV6" i="132"/>
  <c r="AU6" i="132"/>
  <c r="AT6" i="132"/>
  <c r="AS6" i="132"/>
  <c r="AR6" i="132"/>
  <c r="AQ6" i="132"/>
  <c r="AP6" i="132"/>
  <c r="AO6" i="132"/>
  <c r="AN6" i="132"/>
  <c r="AM6" i="132"/>
  <c r="AL6" i="132"/>
  <c r="AK6" i="132"/>
  <c r="AJ6" i="132"/>
  <c r="AI6" i="132"/>
  <c r="AH6" i="132"/>
  <c r="AG6" i="132"/>
  <c r="AE6" i="132"/>
  <c r="D1" i="132"/>
  <c r="AF45" i="131"/>
  <c r="AF44" i="131"/>
  <c r="CB43" i="131"/>
  <c r="CA43" i="131"/>
  <c r="BZ43" i="131"/>
  <c r="BY43" i="131"/>
  <c r="BX43" i="131"/>
  <c r="BW43" i="131"/>
  <c r="BV43" i="131"/>
  <c r="BU43" i="131"/>
  <c r="BT43" i="131"/>
  <c r="BS43" i="131"/>
  <c r="BR43" i="131"/>
  <c r="BQ43" i="131"/>
  <c r="BP43" i="131"/>
  <c r="BO43" i="131"/>
  <c r="BN43" i="131"/>
  <c r="BM43" i="131"/>
  <c r="BL43" i="131"/>
  <c r="BK43" i="131"/>
  <c r="BJ43" i="131"/>
  <c r="BI43" i="131"/>
  <c r="BH43" i="131"/>
  <c r="BG43" i="131"/>
  <c r="BF43" i="131"/>
  <c r="BE43" i="131"/>
  <c r="BD43" i="131"/>
  <c r="BC43" i="131"/>
  <c r="BB43" i="131"/>
  <c r="BA43" i="131"/>
  <c r="AZ43" i="131"/>
  <c r="AY43" i="131"/>
  <c r="AX43" i="131"/>
  <c r="AF43" i="131"/>
  <c r="AF42" i="131"/>
  <c r="AF41" i="131"/>
  <c r="AF40" i="131"/>
  <c r="AV37" i="131"/>
  <c r="AU37" i="131"/>
  <c r="AT37" i="131"/>
  <c r="AS37" i="131"/>
  <c r="AR37" i="131"/>
  <c r="AQ37" i="131"/>
  <c r="AP37" i="131"/>
  <c r="AO37" i="131"/>
  <c r="AN37" i="131"/>
  <c r="AM37" i="131"/>
  <c r="AL37" i="131"/>
  <c r="AK37" i="131"/>
  <c r="AJ37" i="131"/>
  <c r="AI37" i="131"/>
  <c r="AH37" i="131"/>
  <c r="W37" i="131" s="1"/>
  <c r="AG37" i="131"/>
  <c r="AE37" i="131"/>
  <c r="AV36" i="131"/>
  <c r="AU36" i="131"/>
  <c r="AT36" i="131"/>
  <c r="AS36" i="131"/>
  <c r="AR36" i="131"/>
  <c r="AQ36" i="131"/>
  <c r="AP36" i="131"/>
  <c r="AO36" i="131"/>
  <c r="AN36" i="131"/>
  <c r="AM36" i="131"/>
  <c r="AL36" i="131"/>
  <c r="AK36" i="131"/>
  <c r="AJ36" i="131"/>
  <c r="AI36" i="131"/>
  <c r="AH36" i="131"/>
  <c r="AG36" i="131"/>
  <c r="AE36" i="131"/>
  <c r="AV35" i="131"/>
  <c r="AU35" i="131"/>
  <c r="AT35" i="131"/>
  <c r="AS35" i="131"/>
  <c r="AR35" i="131"/>
  <c r="AQ35" i="131"/>
  <c r="AP35" i="131"/>
  <c r="AO35" i="131"/>
  <c r="AN35" i="131"/>
  <c r="AM35" i="131"/>
  <c r="AL35" i="131"/>
  <c r="AK35" i="131"/>
  <c r="AJ35" i="131"/>
  <c r="AI35" i="131"/>
  <c r="AH35" i="131"/>
  <c r="AG35" i="131"/>
  <c r="AE35" i="131"/>
  <c r="AV34" i="131"/>
  <c r="AU34" i="131"/>
  <c r="AT34" i="131"/>
  <c r="AS34" i="131"/>
  <c r="AR34" i="131"/>
  <c r="AQ34" i="131"/>
  <c r="AP34" i="131"/>
  <c r="AO34" i="131"/>
  <c r="AN34" i="131"/>
  <c r="AM34" i="131"/>
  <c r="AL34" i="131"/>
  <c r="AK34" i="131"/>
  <c r="AJ34" i="131"/>
  <c r="AI34" i="131"/>
  <c r="AH34" i="131"/>
  <c r="AG34" i="131"/>
  <c r="AE34" i="131"/>
  <c r="AV33" i="131"/>
  <c r="AU33" i="131"/>
  <c r="AT33" i="131"/>
  <c r="AS33" i="131"/>
  <c r="AR33" i="131"/>
  <c r="AQ33" i="131"/>
  <c r="AP33" i="131"/>
  <c r="AO33" i="131"/>
  <c r="AN33" i="131"/>
  <c r="AM33" i="131"/>
  <c r="AL33" i="131"/>
  <c r="AK33" i="131"/>
  <c r="AJ33" i="131"/>
  <c r="AI33" i="131"/>
  <c r="AH33" i="131"/>
  <c r="AG33" i="131"/>
  <c r="AE33" i="131"/>
  <c r="AV32" i="131"/>
  <c r="AU32" i="131"/>
  <c r="AT32" i="131"/>
  <c r="AS32" i="131"/>
  <c r="AR32" i="131"/>
  <c r="AQ32" i="131"/>
  <c r="AP32" i="131"/>
  <c r="AO32" i="131"/>
  <c r="AN32" i="131"/>
  <c r="AM32" i="131"/>
  <c r="AL32" i="131"/>
  <c r="AK32" i="131"/>
  <c r="AJ32" i="131"/>
  <c r="AI32" i="131"/>
  <c r="AH32" i="131"/>
  <c r="AG32" i="131"/>
  <c r="AE32" i="131"/>
  <c r="AV31" i="131"/>
  <c r="AU31" i="131"/>
  <c r="AT31" i="131"/>
  <c r="AS31" i="131"/>
  <c r="AR31" i="131"/>
  <c r="AQ31" i="131"/>
  <c r="AP31" i="131"/>
  <c r="AO31" i="131"/>
  <c r="AN31" i="131"/>
  <c r="AM31" i="131"/>
  <c r="AL31" i="131"/>
  <c r="AK31" i="131"/>
  <c r="AJ31" i="131"/>
  <c r="AI31" i="131"/>
  <c r="AH31" i="131"/>
  <c r="AG31" i="131"/>
  <c r="AE31" i="131"/>
  <c r="AV30" i="131"/>
  <c r="AU30" i="131"/>
  <c r="AT30" i="131"/>
  <c r="AS30" i="131"/>
  <c r="AR30" i="131"/>
  <c r="AQ30" i="131"/>
  <c r="AP30" i="131"/>
  <c r="AO30" i="131"/>
  <c r="AN30" i="131"/>
  <c r="AM30" i="131"/>
  <c r="AL30" i="131"/>
  <c r="AK30" i="131"/>
  <c r="AJ30" i="131"/>
  <c r="AI30" i="131"/>
  <c r="AH30" i="131"/>
  <c r="AG30" i="131"/>
  <c r="AE30" i="131"/>
  <c r="AV29" i="131"/>
  <c r="AU29" i="131"/>
  <c r="AT29" i="131"/>
  <c r="AS29" i="131"/>
  <c r="AR29" i="131"/>
  <c r="AQ29" i="131"/>
  <c r="AP29" i="131"/>
  <c r="AO29" i="131"/>
  <c r="AN29" i="131"/>
  <c r="AM29" i="131"/>
  <c r="AL29" i="131"/>
  <c r="AK29" i="131"/>
  <c r="AJ29" i="131"/>
  <c r="AI29" i="131"/>
  <c r="AH29" i="131"/>
  <c r="AG29" i="131"/>
  <c r="AE29" i="131"/>
  <c r="AV28" i="131"/>
  <c r="AU28" i="131"/>
  <c r="AT28" i="131"/>
  <c r="AS28" i="131"/>
  <c r="AR28" i="131"/>
  <c r="AQ28" i="131"/>
  <c r="AP28" i="131"/>
  <c r="AO28" i="131"/>
  <c r="AN28" i="131"/>
  <c r="AM28" i="131"/>
  <c r="AL28" i="131"/>
  <c r="AK28" i="131"/>
  <c r="AJ28" i="131"/>
  <c r="AI28" i="131"/>
  <c r="AH28" i="131"/>
  <c r="AG28" i="131"/>
  <c r="AE28" i="131"/>
  <c r="AV27" i="131"/>
  <c r="AU27" i="131"/>
  <c r="AT27" i="131"/>
  <c r="AS27" i="131"/>
  <c r="AR27" i="131"/>
  <c r="AQ27" i="131"/>
  <c r="AP27" i="131"/>
  <c r="AO27" i="131"/>
  <c r="AN27" i="131"/>
  <c r="AM27" i="131"/>
  <c r="AL27" i="131"/>
  <c r="AK27" i="131"/>
  <c r="AJ27" i="131"/>
  <c r="AI27" i="131"/>
  <c r="AH27" i="131"/>
  <c r="AG27" i="131"/>
  <c r="AE27" i="131"/>
  <c r="AV26" i="131"/>
  <c r="AU26" i="131"/>
  <c r="AT26" i="131"/>
  <c r="AS26" i="131"/>
  <c r="AR26" i="131"/>
  <c r="AQ26" i="131"/>
  <c r="AP26" i="131"/>
  <c r="AO26" i="131"/>
  <c r="AN26" i="131"/>
  <c r="AM26" i="131"/>
  <c r="AL26" i="131"/>
  <c r="AK26" i="131"/>
  <c r="AJ26" i="131"/>
  <c r="AI26" i="131"/>
  <c r="AH26" i="131"/>
  <c r="AG26" i="131"/>
  <c r="AE26" i="131"/>
  <c r="AV25" i="131"/>
  <c r="AU25" i="131"/>
  <c r="AT25" i="131"/>
  <c r="AS25" i="131"/>
  <c r="AR25" i="131"/>
  <c r="AQ25" i="131"/>
  <c r="AP25" i="131"/>
  <c r="AO25" i="131"/>
  <c r="AN25" i="131"/>
  <c r="AM25" i="131"/>
  <c r="AL25" i="131"/>
  <c r="AK25" i="131"/>
  <c r="AJ25" i="131"/>
  <c r="AI25" i="131"/>
  <c r="AH25" i="131"/>
  <c r="AG25" i="131"/>
  <c r="AE25" i="131"/>
  <c r="AV24" i="131"/>
  <c r="AU24" i="131"/>
  <c r="AT24" i="131"/>
  <c r="AS24" i="131"/>
  <c r="AR24" i="131"/>
  <c r="AQ24" i="131"/>
  <c r="AP24" i="131"/>
  <c r="AO24" i="131"/>
  <c r="AN24" i="131"/>
  <c r="AM24" i="131"/>
  <c r="AL24" i="131"/>
  <c r="AK24" i="131"/>
  <c r="AJ24" i="131"/>
  <c r="AI24" i="131"/>
  <c r="AH24" i="131"/>
  <c r="AG24" i="131"/>
  <c r="AE24" i="131"/>
  <c r="AV23" i="131"/>
  <c r="AU23" i="131"/>
  <c r="AT23" i="131"/>
  <c r="AS23" i="131"/>
  <c r="AR23" i="131"/>
  <c r="AQ23" i="131"/>
  <c r="AP23" i="131"/>
  <c r="AO23" i="131"/>
  <c r="AN23" i="131"/>
  <c r="AM23" i="131"/>
  <c r="AL23" i="131"/>
  <c r="AK23" i="131"/>
  <c r="AJ23" i="131"/>
  <c r="AI23" i="131"/>
  <c r="AH23" i="131"/>
  <c r="AG23" i="131"/>
  <c r="AE23" i="131"/>
  <c r="AV22" i="131"/>
  <c r="AU22" i="131"/>
  <c r="AT22" i="131"/>
  <c r="AS22" i="131"/>
  <c r="AR22" i="131"/>
  <c r="AQ22" i="131"/>
  <c r="AP22" i="131"/>
  <c r="AO22" i="131"/>
  <c r="AN22" i="131"/>
  <c r="AM22" i="131"/>
  <c r="AL22" i="131"/>
  <c r="AK22" i="131"/>
  <c r="AJ22" i="131"/>
  <c r="AI22" i="131"/>
  <c r="AH22" i="131"/>
  <c r="AG22" i="131"/>
  <c r="AE22" i="131"/>
  <c r="AV21" i="131"/>
  <c r="AU21" i="131"/>
  <c r="AT21" i="131"/>
  <c r="AS21" i="131"/>
  <c r="AR21" i="131"/>
  <c r="AQ21" i="131"/>
  <c r="AP21" i="131"/>
  <c r="AO21" i="131"/>
  <c r="AN21" i="131"/>
  <c r="AM21" i="131"/>
  <c r="AL21" i="131"/>
  <c r="AK21" i="131"/>
  <c r="AJ21" i="131"/>
  <c r="AI21" i="131"/>
  <c r="AH21" i="131"/>
  <c r="AG21" i="131"/>
  <c r="AE21" i="131"/>
  <c r="AV20" i="131"/>
  <c r="AU20" i="131"/>
  <c r="AT20" i="131"/>
  <c r="AS20" i="131"/>
  <c r="AR20" i="131"/>
  <c r="AQ20" i="131"/>
  <c r="AP20" i="131"/>
  <c r="AO20" i="131"/>
  <c r="AN20" i="131"/>
  <c r="AM20" i="131"/>
  <c r="AL20" i="131"/>
  <c r="AK20" i="131"/>
  <c r="AJ20" i="131"/>
  <c r="AI20" i="131"/>
  <c r="AH20" i="131"/>
  <c r="AG20" i="131"/>
  <c r="AE20" i="131"/>
  <c r="AV19" i="131"/>
  <c r="AU19" i="131"/>
  <c r="AT19" i="131"/>
  <c r="AS19" i="131"/>
  <c r="AR19" i="131"/>
  <c r="AQ19" i="131"/>
  <c r="AP19" i="131"/>
  <c r="AO19" i="131"/>
  <c r="AN19" i="131"/>
  <c r="AM19" i="131"/>
  <c r="AL19" i="131"/>
  <c r="AK19" i="131"/>
  <c r="AJ19" i="131"/>
  <c r="AI19" i="131"/>
  <c r="AH19" i="131"/>
  <c r="AG19" i="131"/>
  <c r="AE19" i="131"/>
  <c r="AV18" i="131"/>
  <c r="AU18" i="131"/>
  <c r="AT18" i="131"/>
  <c r="AS18" i="131"/>
  <c r="AR18" i="131"/>
  <c r="AQ18" i="131"/>
  <c r="AP18" i="131"/>
  <c r="AO18" i="131"/>
  <c r="AN18" i="131"/>
  <c r="AM18" i="131"/>
  <c r="AL18" i="131"/>
  <c r="AK18" i="131"/>
  <c r="AJ18" i="131"/>
  <c r="AI18" i="131"/>
  <c r="AH18" i="131"/>
  <c r="AG18" i="131"/>
  <c r="AE18" i="131"/>
  <c r="AV17" i="131"/>
  <c r="AU17" i="131"/>
  <c r="AT17" i="131"/>
  <c r="AS17" i="131"/>
  <c r="AR17" i="131"/>
  <c r="AQ17" i="131"/>
  <c r="AP17" i="131"/>
  <c r="AO17" i="131"/>
  <c r="AN17" i="131"/>
  <c r="AM17" i="131"/>
  <c r="AL17" i="131"/>
  <c r="AK17" i="131"/>
  <c r="AJ17" i="131"/>
  <c r="AI17" i="131"/>
  <c r="AH17" i="131"/>
  <c r="AG17" i="131"/>
  <c r="AE17" i="131"/>
  <c r="AV16" i="131"/>
  <c r="AU16" i="131"/>
  <c r="AT16" i="131"/>
  <c r="AS16" i="131"/>
  <c r="AR16" i="131"/>
  <c r="AQ16" i="131"/>
  <c r="AP16" i="131"/>
  <c r="AO16" i="131"/>
  <c r="AN16" i="131"/>
  <c r="AM16" i="131"/>
  <c r="AL16" i="131"/>
  <c r="AK16" i="131"/>
  <c r="AJ16" i="131"/>
  <c r="AI16" i="131"/>
  <c r="AH16" i="131"/>
  <c r="AG16" i="131"/>
  <c r="AE16" i="131"/>
  <c r="AV15" i="131"/>
  <c r="AU15" i="131"/>
  <c r="AT15" i="131"/>
  <c r="AS15" i="131"/>
  <c r="AR15" i="131"/>
  <c r="AQ15" i="131"/>
  <c r="AP15" i="131"/>
  <c r="AO15" i="131"/>
  <c r="AN15" i="131"/>
  <c r="AM15" i="131"/>
  <c r="AL15" i="131"/>
  <c r="AK15" i="131"/>
  <c r="AJ15" i="131"/>
  <c r="AI15" i="131"/>
  <c r="AH15" i="131"/>
  <c r="AG15" i="131"/>
  <c r="AE15" i="131"/>
  <c r="AV14" i="131"/>
  <c r="AU14" i="131"/>
  <c r="AT14" i="131"/>
  <c r="AS14" i="131"/>
  <c r="AR14" i="131"/>
  <c r="AQ14" i="131"/>
  <c r="AP14" i="131"/>
  <c r="AO14" i="131"/>
  <c r="AN14" i="131"/>
  <c r="AM14" i="131"/>
  <c r="AL14" i="131"/>
  <c r="AK14" i="131"/>
  <c r="AJ14" i="131"/>
  <c r="AI14" i="131"/>
  <c r="AH14" i="131"/>
  <c r="AG14" i="131"/>
  <c r="AE14" i="131"/>
  <c r="AV13" i="131"/>
  <c r="AU13" i="131"/>
  <c r="AT13" i="131"/>
  <c r="AS13" i="131"/>
  <c r="AR13" i="131"/>
  <c r="AQ13" i="131"/>
  <c r="AP13" i="131"/>
  <c r="AO13" i="131"/>
  <c r="AN13" i="131"/>
  <c r="AM13" i="131"/>
  <c r="AL13" i="131"/>
  <c r="AK13" i="131"/>
  <c r="AJ13" i="131"/>
  <c r="AI13" i="131"/>
  <c r="AH13" i="131"/>
  <c r="AG13" i="131"/>
  <c r="AE13" i="131"/>
  <c r="AV12" i="131"/>
  <c r="AU12" i="131"/>
  <c r="AT12" i="131"/>
  <c r="AS12" i="131"/>
  <c r="AR12" i="131"/>
  <c r="AQ12" i="131"/>
  <c r="AP12" i="131"/>
  <c r="AO12" i="131"/>
  <c r="AN12" i="131"/>
  <c r="AM12" i="131"/>
  <c r="AL12" i="131"/>
  <c r="AK12" i="131"/>
  <c r="AJ12" i="131"/>
  <c r="AI12" i="131"/>
  <c r="AH12" i="131"/>
  <c r="AG12" i="131"/>
  <c r="AE12" i="131"/>
  <c r="AV11" i="131"/>
  <c r="AU11" i="131"/>
  <c r="AT11" i="131"/>
  <c r="AS11" i="131"/>
  <c r="AR11" i="131"/>
  <c r="AQ11" i="131"/>
  <c r="AP11" i="131"/>
  <c r="AO11" i="131"/>
  <c r="AN11" i="131"/>
  <c r="AM11" i="131"/>
  <c r="AL11" i="131"/>
  <c r="AK11" i="131"/>
  <c r="AJ11" i="131"/>
  <c r="AI11" i="131"/>
  <c r="AH11" i="131"/>
  <c r="AG11" i="131"/>
  <c r="AE11" i="131"/>
  <c r="AV10" i="131"/>
  <c r="AU10" i="131"/>
  <c r="AT10" i="131"/>
  <c r="AS10" i="131"/>
  <c r="AR10" i="131"/>
  <c r="AQ10" i="131"/>
  <c r="AP10" i="131"/>
  <c r="AO10" i="131"/>
  <c r="AN10" i="131"/>
  <c r="AM10" i="131"/>
  <c r="AL10" i="131"/>
  <c r="AK10" i="131"/>
  <c r="AJ10" i="131"/>
  <c r="AI10" i="131"/>
  <c r="AH10" i="131"/>
  <c r="AG10" i="131"/>
  <c r="AE10" i="131"/>
  <c r="AV9" i="131"/>
  <c r="AU9" i="131"/>
  <c r="AT9" i="131"/>
  <c r="AS9" i="131"/>
  <c r="AR9" i="131"/>
  <c r="AQ9" i="131"/>
  <c r="AP9" i="131"/>
  <c r="AO9" i="131"/>
  <c r="AN9" i="131"/>
  <c r="AM9" i="131"/>
  <c r="AL9" i="131"/>
  <c r="AK9" i="131"/>
  <c r="AJ9" i="131"/>
  <c r="AI9" i="131"/>
  <c r="AH9" i="131"/>
  <c r="AG9" i="131"/>
  <c r="AE9" i="131"/>
  <c r="AV8" i="131"/>
  <c r="AU8" i="131"/>
  <c r="AT8" i="131"/>
  <c r="AS8" i="131"/>
  <c r="AR8" i="131"/>
  <c r="AQ8" i="131"/>
  <c r="AP8" i="131"/>
  <c r="AO8" i="131"/>
  <c r="AN8" i="131"/>
  <c r="AM8" i="131"/>
  <c r="AL8" i="131"/>
  <c r="AK8" i="131"/>
  <c r="AJ8" i="131"/>
  <c r="AI8" i="131"/>
  <c r="AH8" i="131"/>
  <c r="AG8" i="131"/>
  <c r="AE8" i="131"/>
  <c r="AV7" i="131"/>
  <c r="AU7" i="131"/>
  <c r="AT7" i="131"/>
  <c r="AS7" i="131"/>
  <c r="AR7" i="131"/>
  <c r="AQ7" i="131"/>
  <c r="AP7" i="131"/>
  <c r="AO7" i="131"/>
  <c r="AN7" i="131"/>
  <c r="AM7" i="131"/>
  <c r="AL7" i="131"/>
  <c r="AK7" i="131"/>
  <c r="AJ7" i="131"/>
  <c r="AI7" i="131"/>
  <c r="AH7" i="131"/>
  <c r="AG7" i="131"/>
  <c r="AE7" i="131"/>
  <c r="AV6" i="131"/>
  <c r="AU6" i="131"/>
  <c r="AT6" i="131"/>
  <c r="AS6" i="131"/>
  <c r="AR6" i="131"/>
  <c r="AQ6" i="131"/>
  <c r="AP6" i="131"/>
  <c r="AO6" i="131"/>
  <c r="AN6" i="131"/>
  <c r="AM6" i="131"/>
  <c r="AL6" i="131"/>
  <c r="AK6" i="131"/>
  <c r="AJ6" i="131"/>
  <c r="AI6" i="131"/>
  <c r="AH6" i="131"/>
  <c r="AG6" i="131"/>
  <c r="AE6" i="131"/>
  <c r="D1" i="131"/>
  <c r="AF45" i="130"/>
  <c r="AF44" i="130"/>
  <c r="CB43" i="130"/>
  <c r="CA43" i="130"/>
  <c r="BZ43" i="130"/>
  <c r="BY43" i="130"/>
  <c r="BX43" i="130"/>
  <c r="BW43" i="130"/>
  <c r="BV43" i="130"/>
  <c r="BU43" i="130"/>
  <c r="BT43" i="130"/>
  <c r="BS43" i="130"/>
  <c r="BR43" i="130"/>
  <c r="BQ43" i="130"/>
  <c r="BP43" i="130"/>
  <c r="BO43" i="130"/>
  <c r="BN43" i="130"/>
  <c r="BM43" i="130"/>
  <c r="BL43" i="130"/>
  <c r="BK43" i="130"/>
  <c r="BJ43" i="130"/>
  <c r="BI43" i="130"/>
  <c r="BH43" i="130"/>
  <c r="BG43" i="130"/>
  <c r="BF43" i="130"/>
  <c r="BE43" i="130"/>
  <c r="BD43" i="130"/>
  <c r="BC43" i="130"/>
  <c r="BB43" i="130"/>
  <c r="BA43" i="130"/>
  <c r="AZ43" i="130"/>
  <c r="AY43" i="130"/>
  <c r="AX43" i="130"/>
  <c r="AF43" i="130"/>
  <c r="AF42" i="130"/>
  <c r="AF41" i="130"/>
  <c r="AF40" i="130"/>
  <c r="AV37" i="130"/>
  <c r="AU37" i="130"/>
  <c r="AT37" i="130"/>
  <c r="AS37" i="130"/>
  <c r="AR37" i="130"/>
  <c r="AQ37" i="130"/>
  <c r="AP37" i="130"/>
  <c r="AO37" i="130"/>
  <c r="AN37" i="130"/>
  <c r="AM37" i="130"/>
  <c r="AL37" i="130"/>
  <c r="AK37" i="130"/>
  <c r="AJ37" i="130"/>
  <c r="AI37" i="130"/>
  <c r="AH37" i="130"/>
  <c r="AG37" i="130"/>
  <c r="AE37" i="130"/>
  <c r="AV36" i="130"/>
  <c r="AU36" i="130"/>
  <c r="AT36" i="130"/>
  <c r="AS36" i="130"/>
  <c r="AR36" i="130"/>
  <c r="AQ36" i="130"/>
  <c r="AP36" i="130"/>
  <c r="AO36" i="130"/>
  <c r="AN36" i="130"/>
  <c r="AM36" i="130"/>
  <c r="AL36" i="130"/>
  <c r="AK36" i="130"/>
  <c r="AJ36" i="130"/>
  <c r="AI36" i="130"/>
  <c r="AH36" i="130"/>
  <c r="AG36" i="130"/>
  <c r="AE36" i="130"/>
  <c r="AV35" i="130"/>
  <c r="AU35" i="130"/>
  <c r="AT35" i="130"/>
  <c r="AS35" i="130"/>
  <c r="AR35" i="130"/>
  <c r="AQ35" i="130"/>
  <c r="AP35" i="130"/>
  <c r="AO35" i="130"/>
  <c r="AN35" i="130"/>
  <c r="AM35" i="130"/>
  <c r="AL35" i="130"/>
  <c r="AK35" i="130"/>
  <c r="AJ35" i="130"/>
  <c r="AI35" i="130"/>
  <c r="AH35" i="130"/>
  <c r="AG35" i="130"/>
  <c r="AE35" i="130"/>
  <c r="AV34" i="130"/>
  <c r="AU34" i="130"/>
  <c r="AT34" i="130"/>
  <c r="AS34" i="130"/>
  <c r="AR34" i="130"/>
  <c r="AQ34" i="130"/>
  <c r="AP34" i="130"/>
  <c r="AO34" i="130"/>
  <c r="AN34" i="130"/>
  <c r="AM34" i="130"/>
  <c r="AL34" i="130"/>
  <c r="AK34" i="130"/>
  <c r="AJ34" i="130"/>
  <c r="AI34" i="130"/>
  <c r="AH34" i="130"/>
  <c r="AG34" i="130"/>
  <c r="AE34" i="130"/>
  <c r="AV33" i="130"/>
  <c r="AU33" i="130"/>
  <c r="AT33" i="130"/>
  <c r="AS33" i="130"/>
  <c r="AR33" i="130"/>
  <c r="AQ33" i="130"/>
  <c r="AP33" i="130"/>
  <c r="AO33" i="130"/>
  <c r="AN33" i="130"/>
  <c r="AM33" i="130"/>
  <c r="AL33" i="130"/>
  <c r="AK33" i="130"/>
  <c r="AJ33" i="130"/>
  <c r="AI33" i="130"/>
  <c r="AH33" i="130"/>
  <c r="AG33" i="130"/>
  <c r="AE33" i="130"/>
  <c r="AV32" i="130"/>
  <c r="AU32" i="130"/>
  <c r="AT32" i="130"/>
  <c r="AS32" i="130"/>
  <c r="AR32" i="130"/>
  <c r="AQ32" i="130"/>
  <c r="AP32" i="130"/>
  <c r="AO32" i="130"/>
  <c r="AN32" i="130"/>
  <c r="AM32" i="130"/>
  <c r="AL32" i="130"/>
  <c r="AK32" i="130"/>
  <c r="AJ32" i="130"/>
  <c r="AI32" i="130"/>
  <c r="AH32" i="130"/>
  <c r="AG32" i="130"/>
  <c r="AE32" i="130"/>
  <c r="AV31" i="130"/>
  <c r="AU31" i="130"/>
  <c r="AT31" i="130"/>
  <c r="AS31" i="130"/>
  <c r="AR31" i="130"/>
  <c r="AQ31" i="130"/>
  <c r="AP31" i="130"/>
  <c r="AO31" i="130"/>
  <c r="AN31" i="130"/>
  <c r="AM31" i="130"/>
  <c r="AL31" i="130"/>
  <c r="AK31" i="130"/>
  <c r="AJ31" i="130"/>
  <c r="AI31" i="130"/>
  <c r="AH31" i="130"/>
  <c r="AG31" i="130"/>
  <c r="AE31" i="130"/>
  <c r="AV30" i="130"/>
  <c r="AU30" i="130"/>
  <c r="AT30" i="130"/>
  <c r="AS30" i="130"/>
  <c r="AR30" i="130"/>
  <c r="AQ30" i="130"/>
  <c r="AP30" i="130"/>
  <c r="AO30" i="130"/>
  <c r="AN30" i="130"/>
  <c r="AM30" i="130"/>
  <c r="AL30" i="130"/>
  <c r="AK30" i="130"/>
  <c r="AJ30" i="130"/>
  <c r="AI30" i="130"/>
  <c r="AH30" i="130"/>
  <c r="AG30" i="130"/>
  <c r="AE30" i="130"/>
  <c r="AV29" i="130"/>
  <c r="AU29" i="130"/>
  <c r="AT29" i="130"/>
  <c r="AS29" i="130"/>
  <c r="AR29" i="130"/>
  <c r="AQ29" i="130"/>
  <c r="AP29" i="130"/>
  <c r="AO29" i="130"/>
  <c r="AN29" i="130"/>
  <c r="AM29" i="130"/>
  <c r="AL29" i="130"/>
  <c r="AK29" i="130"/>
  <c r="AJ29" i="130"/>
  <c r="AI29" i="130"/>
  <c r="AH29" i="130"/>
  <c r="AG29" i="130"/>
  <c r="AE29" i="130"/>
  <c r="AV28" i="130"/>
  <c r="AU28" i="130"/>
  <c r="AT28" i="130"/>
  <c r="AS28" i="130"/>
  <c r="AR28" i="130"/>
  <c r="AQ28" i="130"/>
  <c r="AP28" i="130"/>
  <c r="AO28" i="130"/>
  <c r="AN28" i="130"/>
  <c r="AM28" i="130"/>
  <c r="AL28" i="130"/>
  <c r="AK28" i="130"/>
  <c r="AJ28" i="130"/>
  <c r="AI28" i="130"/>
  <c r="AH28" i="130"/>
  <c r="AG28" i="130"/>
  <c r="AE28" i="130"/>
  <c r="AV27" i="130"/>
  <c r="AU27" i="130"/>
  <c r="AT27" i="130"/>
  <c r="AS27" i="130"/>
  <c r="AR27" i="130"/>
  <c r="AQ27" i="130"/>
  <c r="AP27" i="130"/>
  <c r="AO27" i="130"/>
  <c r="AN27" i="130"/>
  <c r="AM27" i="130"/>
  <c r="AL27" i="130"/>
  <c r="AK27" i="130"/>
  <c r="AJ27" i="130"/>
  <c r="AI27" i="130"/>
  <c r="AH27" i="130"/>
  <c r="AG27" i="130"/>
  <c r="AE27" i="130"/>
  <c r="AV26" i="130"/>
  <c r="AU26" i="130"/>
  <c r="AT26" i="130"/>
  <c r="AS26" i="130"/>
  <c r="AR26" i="130"/>
  <c r="AQ26" i="130"/>
  <c r="AP26" i="130"/>
  <c r="AO26" i="130"/>
  <c r="AN26" i="130"/>
  <c r="AM26" i="130"/>
  <c r="AL26" i="130"/>
  <c r="AK26" i="130"/>
  <c r="AJ26" i="130"/>
  <c r="AI26" i="130"/>
  <c r="AH26" i="130"/>
  <c r="AG26" i="130"/>
  <c r="AE26" i="130"/>
  <c r="AV25" i="130"/>
  <c r="AU25" i="130"/>
  <c r="AT25" i="130"/>
  <c r="AS25" i="130"/>
  <c r="AR25" i="130"/>
  <c r="AQ25" i="130"/>
  <c r="AP25" i="130"/>
  <c r="AO25" i="130"/>
  <c r="AN25" i="130"/>
  <c r="AM25" i="130"/>
  <c r="AL25" i="130"/>
  <c r="AK25" i="130"/>
  <c r="AJ25" i="130"/>
  <c r="AI25" i="130"/>
  <c r="AH25" i="130"/>
  <c r="AG25" i="130"/>
  <c r="AE25" i="130"/>
  <c r="AV24" i="130"/>
  <c r="AU24" i="130"/>
  <c r="AT24" i="130"/>
  <c r="AS24" i="130"/>
  <c r="AR24" i="130"/>
  <c r="AQ24" i="130"/>
  <c r="AP24" i="130"/>
  <c r="AO24" i="130"/>
  <c r="AN24" i="130"/>
  <c r="AM24" i="130"/>
  <c r="AL24" i="130"/>
  <c r="AK24" i="130"/>
  <c r="AJ24" i="130"/>
  <c r="AI24" i="130"/>
  <c r="AH24" i="130"/>
  <c r="AG24" i="130"/>
  <c r="AE24" i="130"/>
  <c r="AV23" i="130"/>
  <c r="AU23" i="130"/>
  <c r="AT23" i="130"/>
  <c r="AS23" i="130"/>
  <c r="AR23" i="130"/>
  <c r="AQ23" i="130"/>
  <c r="AP23" i="130"/>
  <c r="AO23" i="130"/>
  <c r="AN23" i="130"/>
  <c r="AM23" i="130"/>
  <c r="AL23" i="130"/>
  <c r="AK23" i="130"/>
  <c r="AJ23" i="130"/>
  <c r="AI23" i="130"/>
  <c r="AH23" i="130"/>
  <c r="AG23" i="130"/>
  <c r="AE23" i="130"/>
  <c r="AV22" i="130"/>
  <c r="AU22" i="130"/>
  <c r="AT22" i="130"/>
  <c r="AS22" i="130"/>
  <c r="AR22" i="130"/>
  <c r="AQ22" i="130"/>
  <c r="AP22" i="130"/>
  <c r="AO22" i="130"/>
  <c r="AN22" i="130"/>
  <c r="AM22" i="130"/>
  <c r="AL22" i="130"/>
  <c r="AK22" i="130"/>
  <c r="AJ22" i="130"/>
  <c r="AI22" i="130"/>
  <c r="AH22" i="130"/>
  <c r="AG22" i="130"/>
  <c r="AE22" i="130"/>
  <c r="AV21" i="130"/>
  <c r="AU21" i="130"/>
  <c r="AT21" i="130"/>
  <c r="AS21" i="130"/>
  <c r="AR21" i="130"/>
  <c r="AQ21" i="130"/>
  <c r="AP21" i="130"/>
  <c r="AO21" i="130"/>
  <c r="AN21" i="130"/>
  <c r="AM21" i="130"/>
  <c r="AL21" i="130"/>
  <c r="AK21" i="130"/>
  <c r="AJ21" i="130"/>
  <c r="AI21" i="130"/>
  <c r="AH21" i="130"/>
  <c r="AG21" i="130"/>
  <c r="AE21" i="130"/>
  <c r="AV20" i="130"/>
  <c r="AU20" i="130"/>
  <c r="AT20" i="130"/>
  <c r="AS20" i="130"/>
  <c r="AR20" i="130"/>
  <c r="AQ20" i="130"/>
  <c r="AP20" i="130"/>
  <c r="AO20" i="130"/>
  <c r="AN20" i="130"/>
  <c r="AM20" i="130"/>
  <c r="AL20" i="130"/>
  <c r="AK20" i="130"/>
  <c r="AJ20" i="130"/>
  <c r="AI20" i="130"/>
  <c r="AH20" i="130"/>
  <c r="AG20" i="130"/>
  <c r="AE20" i="130"/>
  <c r="AV19" i="130"/>
  <c r="AU19" i="130"/>
  <c r="AT19" i="130"/>
  <c r="AS19" i="130"/>
  <c r="AR19" i="130"/>
  <c r="AQ19" i="130"/>
  <c r="AP19" i="130"/>
  <c r="AO19" i="130"/>
  <c r="AN19" i="130"/>
  <c r="AM19" i="130"/>
  <c r="AL19" i="130"/>
  <c r="AK19" i="130"/>
  <c r="AJ19" i="130"/>
  <c r="AI19" i="130"/>
  <c r="AH19" i="130"/>
  <c r="AG19" i="130"/>
  <c r="AE19" i="130"/>
  <c r="AV18" i="130"/>
  <c r="AU18" i="130"/>
  <c r="AT18" i="130"/>
  <c r="AS18" i="130"/>
  <c r="AR18" i="130"/>
  <c r="AQ18" i="130"/>
  <c r="AP18" i="130"/>
  <c r="AO18" i="130"/>
  <c r="AN18" i="130"/>
  <c r="AM18" i="130"/>
  <c r="AL18" i="130"/>
  <c r="AK18" i="130"/>
  <c r="AJ18" i="130"/>
  <c r="AI18" i="130"/>
  <c r="AH18" i="130"/>
  <c r="AG18" i="130"/>
  <c r="AE18" i="130"/>
  <c r="AV17" i="130"/>
  <c r="AU17" i="130"/>
  <c r="AT17" i="130"/>
  <c r="AS17" i="130"/>
  <c r="AR17" i="130"/>
  <c r="AQ17" i="130"/>
  <c r="AP17" i="130"/>
  <c r="AO17" i="130"/>
  <c r="AN17" i="130"/>
  <c r="AM17" i="130"/>
  <c r="AL17" i="130"/>
  <c r="AK17" i="130"/>
  <c r="AJ17" i="130"/>
  <c r="AI17" i="130"/>
  <c r="AH17" i="130"/>
  <c r="AG17" i="130"/>
  <c r="AE17" i="130"/>
  <c r="AV16" i="130"/>
  <c r="AU16" i="130"/>
  <c r="AT16" i="130"/>
  <c r="AS16" i="130"/>
  <c r="AR16" i="130"/>
  <c r="AQ16" i="130"/>
  <c r="AP16" i="130"/>
  <c r="AO16" i="130"/>
  <c r="AN16" i="130"/>
  <c r="AM16" i="130"/>
  <c r="AL16" i="130"/>
  <c r="AK16" i="130"/>
  <c r="AJ16" i="130"/>
  <c r="AI16" i="130"/>
  <c r="AH16" i="130"/>
  <c r="AG16" i="130"/>
  <c r="AE16" i="130"/>
  <c r="AV15" i="130"/>
  <c r="AU15" i="130"/>
  <c r="AT15" i="130"/>
  <c r="AS15" i="130"/>
  <c r="AR15" i="130"/>
  <c r="AQ15" i="130"/>
  <c r="AP15" i="130"/>
  <c r="AO15" i="130"/>
  <c r="AN15" i="130"/>
  <c r="AM15" i="130"/>
  <c r="AL15" i="130"/>
  <c r="AK15" i="130"/>
  <c r="AJ15" i="130"/>
  <c r="AI15" i="130"/>
  <c r="AH15" i="130"/>
  <c r="AG15" i="130"/>
  <c r="AE15" i="130"/>
  <c r="AV14" i="130"/>
  <c r="AU14" i="130"/>
  <c r="AT14" i="130"/>
  <c r="AS14" i="130"/>
  <c r="AR14" i="130"/>
  <c r="AQ14" i="130"/>
  <c r="AP14" i="130"/>
  <c r="AO14" i="130"/>
  <c r="AN14" i="130"/>
  <c r="AM14" i="130"/>
  <c r="AL14" i="130"/>
  <c r="AK14" i="130"/>
  <c r="AJ14" i="130"/>
  <c r="AI14" i="130"/>
  <c r="AH14" i="130"/>
  <c r="AG14" i="130"/>
  <c r="AE14" i="130"/>
  <c r="AV13" i="130"/>
  <c r="AU13" i="130"/>
  <c r="AT13" i="130"/>
  <c r="AS13" i="130"/>
  <c r="AR13" i="130"/>
  <c r="AQ13" i="130"/>
  <c r="AP13" i="130"/>
  <c r="AO13" i="130"/>
  <c r="AN13" i="130"/>
  <c r="AM13" i="130"/>
  <c r="AL13" i="130"/>
  <c r="AK13" i="130"/>
  <c r="AJ13" i="130"/>
  <c r="AI13" i="130"/>
  <c r="AH13" i="130"/>
  <c r="AG13" i="130"/>
  <c r="AE13" i="130"/>
  <c r="AV12" i="130"/>
  <c r="AU12" i="130"/>
  <c r="AT12" i="130"/>
  <c r="AS12" i="130"/>
  <c r="AR12" i="130"/>
  <c r="AQ12" i="130"/>
  <c r="AP12" i="130"/>
  <c r="AO12" i="130"/>
  <c r="AN12" i="130"/>
  <c r="AM12" i="130"/>
  <c r="AL12" i="130"/>
  <c r="AK12" i="130"/>
  <c r="AJ12" i="130"/>
  <c r="AI12" i="130"/>
  <c r="AH12" i="130"/>
  <c r="AG12" i="130"/>
  <c r="AE12" i="130"/>
  <c r="AV11" i="130"/>
  <c r="AU11" i="130"/>
  <c r="AT11" i="130"/>
  <c r="AS11" i="130"/>
  <c r="AR11" i="130"/>
  <c r="AQ11" i="130"/>
  <c r="AP11" i="130"/>
  <c r="AO11" i="130"/>
  <c r="AN11" i="130"/>
  <c r="AM11" i="130"/>
  <c r="AL11" i="130"/>
  <c r="AK11" i="130"/>
  <c r="AJ11" i="130"/>
  <c r="AI11" i="130"/>
  <c r="AH11" i="130"/>
  <c r="AG11" i="130"/>
  <c r="AE11" i="130"/>
  <c r="AV10" i="130"/>
  <c r="AU10" i="130"/>
  <c r="AT10" i="130"/>
  <c r="AS10" i="130"/>
  <c r="AR10" i="130"/>
  <c r="AQ10" i="130"/>
  <c r="AP10" i="130"/>
  <c r="AO10" i="130"/>
  <c r="AN10" i="130"/>
  <c r="AM10" i="130"/>
  <c r="AL10" i="130"/>
  <c r="AK10" i="130"/>
  <c r="AJ10" i="130"/>
  <c r="AI10" i="130"/>
  <c r="AH10" i="130"/>
  <c r="AG10" i="130"/>
  <c r="AE10" i="130"/>
  <c r="AV9" i="130"/>
  <c r="AU9" i="130"/>
  <c r="AT9" i="130"/>
  <c r="AS9" i="130"/>
  <c r="AR9" i="130"/>
  <c r="AQ9" i="130"/>
  <c r="AP9" i="130"/>
  <c r="AO9" i="130"/>
  <c r="AN9" i="130"/>
  <c r="AM9" i="130"/>
  <c r="AL9" i="130"/>
  <c r="AK9" i="130"/>
  <c r="AJ9" i="130"/>
  <c r="AI9" i="130"/>
  <c r="AH9" i="130"/>
  <c r="AG9" i="130"/>
  <c r="AE9" i="130"/>
  <c r="AV8" i="130"/>
  <c r="AU8" i="130"/>
  <c r="AT8" i="130"/>
  <c r="AS8" i="130"/>
  <c r="AR8" i="130"/>
  <c r="AQ8" i="130"/>
  <c r="AP8" i="130"/>
  <c r="AO8" i="130"/>
  <c r="AN8" i="130"/>
  <c r="AM8" i="130"/>
  <c r="AL8" i="130"/>
  <c r="AK8" i="130"/>
  <c r="AJ8" i="130"/>
  <c r="AI8" i="130"/>
  <c r="AH8" i="130"/>
  <c r="AG8" i="130"/>
  <c r="AE8" i="130"/>
  <c r="AV7" i="130"/>
  <c r="AU7" i="130"/>
  <c r="AT7" i="130"/>
  <c r="AS7" i="130"/>
  <c r="AR7" i="130"/>
  <c r="AQ7" i="130"/>
  <c r="AP7" i="130"/>
  <c r="AO7" i="130"/>
  <c r="AN7" i="130"/>
  <c r="AM7" i="130"/>
  <c r="AL7" i="130"/>
  <c r="AK7" i="130"/>
  <c r="AJ7" i="130"/>
  <c r="AI7" i="130"/>
  <c r="AH7" i="130"/>
  <c r="AG7" i="130"/>
  <c r="AE7" i="130"/>
  <c r="AV6" i="130"/>
  <c r="AU6" i="130"/>
  <c r="AT6" i="130"/>
  <c r="AS6" i="130"/>
  <c r="AR6" i="130"/>
  <c r="AQ6" i="130"/>
  <c r="AP6" i="130"/>
  <c r="AO6" i="130"/>
  <c r="AN6" i="130"/>
  <c r="AM6" i="130"/>
  <c r="AL6" i="130"/>
  <c r="AK6" i="130"/>
  <c r="AJ6" i="130"/>
  <c r="AI6" i="130"/>
  <c r="AH6" i="130"/>
  <c r="AG6" i="130"/>
  <c r="AE6" i="130"/>
  <c r="D1" i="130"/>
  <c r="AG7" i="89"/>
  <c r="AH7" i="89"/>
  <c r="AI7" i="89"/>
  <c r="AJ7" i="89"/>
  <c r="AK7" i="89"/>
  <c r="AL7" i="89"/>
  <c r="AM7" i="89"/>
  <c r="AN7" i="89"/>
  <c r="AO7" i="89"/>
  <c r="AP7" i="89"/>
  <c r="AQ7" i="89"/>
  <c r="AR7" i="89"/>
  <c r="AS7" i="89"/>
  <c r="AT7" i="89"/>
  <c r="AU7" i="89"/>
  <c r="AV7" i="89"/>
  <c r="AG8" i="89"/>
  <c r="AH8" i="89"/>
  <c r="AI8" i="89"/>
  <c r="AJ8" i="89"/>
  <c r="AK8" i="89"/>
  <c r="AL8" i="89"/>
  <c r="AM8" i="89"/>
  <c r="AN8" i="89"/>
  <c r="AO8" i="89"/>
  <c r="AP8" i="89"/>
  <c r="AQ8" i="89"/>
  <c r="AR8" i="89"/>
  <c r="AS8" i="89"/>
  <c r="AT8" i="89"/>
  <c r="AU8" i="89"/>
  <c r="AV8" i="89"/>
  <c r="AG9" i="89"/>
  <c r="AH9" i="89"/>
  <c r="AI9" i="89"/>
  <c r="AJ9" i="89"/>
  <c r="AK9" i="89"/>
  <c r="AL9" i="89"/>
  <c r="AM9" i="89"/>
  <c r="AN9" i="89"/>
  <c r="AO9" i="89"/>
  <c r="AP9" i="89"/>
  <c r="AQ9" i="89"/>
  <c r="AR9" i="89"/>
  <c r="AS9" i="89"/>
  <c r="AT9" i="89"/>
  <c r="AU9" i="89"/>
  <c r="AV9" i="89"/>
  <c r="AG10" i="89"/>
  <c r="AH10" i="89"/>
  <c r="AI10" i="89"/>
  <c r="AJ10" i="89"/>
  <c r="AK10" i="89"/>
  <c r="AL10" i="89"/>
  <c r="AM10" i="89"/>
  <c r="AN10" i="89"/>
  <c r="AO10" i="89"/>
  <c r="AP10" i="89"/>
  <c r="AQ10" i="89"/>
  <c r="AR10" i="89"/>
  <c r="AS10" i="89"/>
  <c r="AT10" i="89"/>
  <c r="AU10" i="89"/>
  <c r="AV10" i="89"/>
  <c r="AG11" i="89"/>
  <c r="AH11" i="89"/>
  <c r="AI11" i="89"/>
  <c r="AJ11" i="89"/>
  <c r="AK11" i="89"/>
  <c r="AL11" i="89"/>
  <c r="AM11" i="89"/>
  <c r="AN11" i="89"/>
  <c r="AO11" i="89"/>
  <c r="AP11" i="89"/>
  <c r="AQ11" i="89"/>
  <c r="AR11" i="89"/>
  <c r="AS11" i="89"/>
  <c r="AT11" i="89"/>
  <c r="AU11" i="89"/>
  <c r="AV11" i="89"/>
  <c r="AG12" i="89"/>
  <c r="AH12" i="89"/>
  <c r="AI12" i="89"/>
  <c r="AJ12" i="89"/>
  <c r="AK12" i="89"/>
  <c r="AL12" i="89"/>
  <c r="AM12" i="89"/>
  <c r="AN12" i="89"/>
  <c r="AO12" i="89"/>
  <c r="AP12" i="89"/>
  <c r="AQ12" i="89"/>
  <c r="AR12" i="89"/>
  <c r="AS12" i="89"/>
  <c r="AT12" i="89"/>
  <c r="AU12" i="89"/>
  <c r="AV12" i="89"/>
  <c r="AG13" i="89"/>
  <c r="AH13" i="89"/>
  <c r="AI13" i="89"/>
  <c r="AJ13" i="89"/>
  <c r="AK13" i="89"/>
  <c r="AL13" i="89"/>
  <c r="AM13" i="89"/>
  <c r="AN13" i="89"/>
  <c r="AO13" i="89"/>
  <c r="AP13" i="89"/>
  <c r="AQ13" i="89"/>
  <c r="AR13" i="89"/>
  <c r="AS13" i="89"/>
  <c r="AT13" i="89"/>
  <c r="AU13" i="89"/>
  <c r="AV13" i="89"/>
  <c r="AG14" i="89"/>
  <c r="AH14" i="89"/>
  <c r="AI14" i="89"/>
  <c r="AJ14" i="89"/>
  <c r="AK14" i="89"/>
  <c r="AL14" i="89"/>
  <c r="AM14" i="89"/>
  <c r="AN14" i="89"/>
  <c r="AO14" i="89"/>
  <c r="AP14" i="89"/>
  <c r="AQ14" i="89"/>
  <c r="AR14" i="89"/>
  <c r="AS14" i="89"/>
  <c r="AT14" i="89"/>
  <c r="AU14" i="89"/>
  <c r="AV14" i="89"/>
  <c r="AG15" i="89"/>
  <c r="AH15" i="89"/>
  <c r="AI15" i="89"/>
  <c r="AJ15" i="89"/>
  <c r="AK15" i="89"/>
  <c r="AL15" i="89"/>
  <c r="AM15" i="89"/>
  <c r="AN15" i="89"/>
  <c r="AO15" i="89"/>
  <c r="AP15" i="89"/>
  <c r="AQ15" i="89"/>
  <c r="AR15" i="89"/>
  <c r="AS15" i="89"/>
  <c r="AT15" i="89"/>
  <c r="AU15" i="89"/>
  <c r="AV15" i="89"/>
  <c r="AG16" i="89"/>
  <c r="AH16" i="89"/>
  <c r="AI16" i="89"/>
  <c r="AJ16" i="89"/>
  <c r="AK16" i="89"/>
  <c r="AL16" i="89"/>
  <c r="AM16" i="89"/>
  <c r="AN16" i="89"/>
  <c r="AO16" i="89"/>
  <c r="AP16" i="89"/>
  <c r="AQ16" i="89"/>
  <c r="AR16" i="89"/>
  <c r="AS16" i="89"/>
  <c r="AT16" i="89"/>
  <c r="AU16" i="89"/>
  <c r="AV16" i="89"/>
  <c r="AG17" i="89"/>
  <c r="AH17" i="89"/>
  <c r="AI17" i="89"/>
  <c r="AJ17" i="89"/>
  <c r="AK17" i="89"/>
  <c r="AL17" i="89"/>
  <c r="AM17" i="89"/>
  <c r="AN17" i="89"/>
  <c r="AO17" i="89"/>
  <c r="AP17" i="89"/>
  <c r="AQ17" i="89"/>
  <c r="AR17" i="89"/>
  <c r="AS17" i="89"/>
  <c r="AT17" i="89"/>
  <c r="AU17" i="89"/>
  <c r="AV17" i="89"/>
  <c r="AG18" i="89"/>
  <c r="AH18" i="89"/>
  <c r="AI18" i="89"/>
  <c r="AJ18" i="89"/>
  <c r="AK18" i="89"/>
  <c r="AL18" i="89"/>
  <c r="AM18" i="89"/>
  <c r="AN18" i="89"/>
  <c r="AO18" i="89"/>
  <c r="AP18" i="89"/>
  <c r="AQ18" i="89"/>
  <c r="AR18" i="89"/>
  <c r="AS18" i="89"/>
  <c r="AT18" i="89"/>
  <c r="AU18" i="89"/>
  <c r="AV18" i="89"/>
  <c r="AG19" i="89"/>
  <c r="AH19" i="89"/>
  <c r="AI19" i="89"/>
  <c r="AJ19" i="89"/>
  <c r="AK19" i="89"/>
  <c r="AL19" i="89"/>
  <c r="AM19" i="89"/>
  <c r="AN19" i="89"/>
  <c r="AO19" i="89"/>
  <c r="AP19" i="89"/>
  <c r="AQ19" i="89"/>
  <c r="AR19" i="89"/>
  <c r="AS19" i="89"/>
  <c r="AT19" i="89"/>
  <c r="AU19" i="89"/>
  <c r="AV19" i="89"/>
  <c r="AG20" i="89"/>
  <c r="AH20" i="89"/>
  <c r="AI20" i="89"/>
  <c r="AJ20" i="89"/>
  <c r="AK20" i="89"/>
  <c r="AL20" i="89"/>
  <c r="AM20" i="89"/>
  <c r="AN20" i="89"/>
  <c r="AO20" i="89"/>
  <c r="AP20" i="89"/>
  <c r="AQ20" i="89"/>
  <c r="AR20" i="89"/>
  <c r="AS20" i="89"/>
  <c r="AT20" i="89"/>
  <c r="AU20" i="89"/>
  <c r="AV20" i="89"/>
  <c r="AG21" i="89"/>
  <c r="AH21" i="89"/>
  <c r="AI21" i="89"/>
  <c r="AJ21" i="89"/>
  <c r="AK21" i="89"/>
  <c r="AL21" i="89"/>
  <c r="AM21" i="89"/>
  <c r="AN21" i="89"/>
  <c r="AO21" i="89"/>
  <c r="AP21" i="89"/>
  <c r="AQ21" i="89"/>
  <c r="AR21" i="89"/>
  <c r="AS21" i="89"/>
  <c r="AT21" i="89"/>
  <c r="AU21" i="89"/>
  <c r="AV21" i="89"/>
  <c r="AG22" i="89"/>
  <c r="AH22" i="89"/>
  <c r="AI22" i="89"/>
  <c r="AJ22" i="89"/>
  <c r="AK22" i="89"/>
  <c r="AL22" i="89"/>
  <c r="AM22" i="89"/>
  <c r="AN22" i="89"/>
  <c r="AO22" i="89"/>
  <c r="AP22" i="89"/>
  <c r="AQ22" i="89"/>
  <c r="AR22" i="89"/>
  <c r="AS22" i="89"/>
  <c r="AT22" i="89"/>
  <c r="AU22" i="89"/>
  <c r="AV22" i="89"/>
  <c r="AG23" i="89"/>
  <c r="AH23" i="89"/>
  <c r="AI23" i="89"/>
  <c r="AJ23" i="89"/>
  <c r="AK23" i="89"/>
  <c r="AL23" i="89"/>
  <c r="AM23" i="89"/>
  <c r="AN23" i="89"/>
  <c r="AO23" i="89"/>
  <c r="AP23" i="89"/>
  <c r="AQ23" i="89"/>
  <c r="AR23" i="89"/>
  <c r="AS23" i="89"/>
  <c r="AT23" i="89"/>
  <c r="AU23" i="89"/>
  <c r="AV23" i="89"/>
  <c r="AG24" i="89"/>
  <c r="AH24" i="89"/>
  <c r="AI24" i="89"/>
  <c r="AJ24" i="89"/>
  <c r="AK24" i="89"/>
  <c r="AL24" i="89"/>
  <c r="AM24" i="89"/>
  <c r="AN24" i="89"/>
  <c r="AO24" i="89"/>
  <c r="AP24" i="89"/>
  <c r="AQ24" i="89"/>
  <c r="AR24" i="89"/>
  <c r="AS24" i="89"/>
  <c r="AT24" i="89"/>
  <c r="AU24" i="89"/>
  <c r="AV24" i="89"/>
  <c r="AG25" i="89"/>
  <c r="AH25" i="89"/>
  <c r="AI25" i="89"/>
  <c r="AJ25" i="89"/>
  <c r="AK25" i="89"/>
  <c r="AL25" i="89"/>
  <c r="AM25" i="89"/>
  <c r="AN25" i="89"/>
  <c r="AO25" i="89"/>
  <c r="AP25" i="89"/>
  <c r="AQ25" i="89"/>
  <c r="AR25" i="89"/>
  <c r="AS25" i="89"/>
  <c r="AT25" i="89"/>
  <c r="AU25" i="89"/>
  <c r="AV25" i="89"/>
  <c r="AG26" i="89"/>
  <c r="AH26" i="89"/>
  <c r="AI26" i="89"/>
  <c r="AJ26" i="89"/>
  <c r="AK26" i="89"/>
  <c r="AL26" i="89"/>
  <c r="AM26" i="89"/>
  <c r="AN26" i="89"/>
  <c r="AO26" i="89"/>
  <c r="AP26" i="89"/>
  <c r="AQ26" i="89"/>
  <c r="AR26" i="89"/>
  <c r="AS26" i="89"/>
  <c r="AT26" i="89"/>
  <c r="AU26" i="89"/>
  <c r="AV26" i="89"/>
  <c r="AG27" i="89"/>
  <c r="AH27" i="89"/>
  <c r="AI27" i="89"/>
  <c r="AJ27" i="89"/>
  <c r="AK27" i="89"/>
  <c r="AL27" i="89"/>
  <c r="AM27" i="89"/>
  <c r="AN27" i="89"/>
  <c r="AO27" i="89"/>
  <c r="AP27" i="89"/>
  <c r="AQ27" i="89"/>
  <c r="AR27" i="89"/>
  <c r="AS27" i="89"/>
  <c r="AT27" i="89"/>
  <c r="AU27" i="89"/>
  <c r="AV27" i="89"/>
  <c r="AG28" i="89"/>
  <c r="AH28" i="89"/>
  <c r="AI28" i="89"/>
  <c r="AJ28" i="89"/>
  <c r="AK28" i="89"/>
  <c r="AL28" i="89"/>
  <c r="AM28" i="89"/>
  <c r="AN28" i="89"/>
  <c r="AO28" i="89"/>
  <c r="AP28" i="89"/>
  <c r="AQ28" i="89"/>
  <c r="AR28" i="89"/>
  <c r="AS28" i="89"/>
  <c r="AT28" i="89"/>
  <c r="AU28" i="89"/>
  <c r="AV28" i="89"/>
  <c r="AG29" i="89"/>
  <c r="AH29" i="89"/>
  <c r="AI29" i="89"/>
  <c r="AJ29" i="89"/>
  <c r="AK29" i="89"/>
  <c r="AL29" i="89"/>
  <c r="AM29" i="89"/>
  <c r="AN29" i="89"/>
  <c r="AO29" i="89"/>
  <c r="AP29" i="89"/>
  <c r="AQ29" i="89"/>
  <c r="AR29" i="89"/>
  <c r="AS29" i="89"/>
  <c r="AT29" i="89"/>
  <c r="AU29" i="89"/>
  <c r="AV29" i="89"/>
  <c r="AG30" i="89"/>
  <c r="AH30" i="89"/>
  <c r="AI30" i="89"/>
  <c r="AJ30" i="89"/>
  <c r="AK30" i="89"/>
  <c r="AL30" i="89"/>
  <c r="AM30" i="89"/>
  <c r="AN30" i="89"/>
  <c r="AO30" i="89"/>
  <c r="AP30" i="89"/>
  <c r="AQ30" i="89"/>
  <c r="AR30" i="89"/>
  <c r="AS30" i="89"/>
  <c r="AT30" i="89"/>
  <c r="AU30" i="89"/>
  <c r="AV30" i="89"/>
  <c r="AG31" i="89"/>
  <c r="AH31" i="89"/>
  <c r="AI31" i="89"/>
  <c r="AJ31" i="89"/>
  <c r="AK31" i="89"/>
  <c r="AL31" i="89"/>
  <c r="AM31" i="89"/>
  <c r="AN31" i="89"/>
  <c r="AO31" i="89"/>
  <c r="AP31" i="89"/>
  <c r="AQ31" i="89"/>
  <c r="AR31" i="89"/>
  <c r="AS31" i="89"/>
  <c r="AT31" i="89"/>
  <c r="AU31" i="89"/>
  <c r="AV31" i="89"/>
  <c r="AG7" i="129"/>
  <c r="AH7" i="129"/>
  <c r="AI7" i="129"/>
  <c r="AJ7" i="129"/>
  <c r="AK7" i="129"/>
  <c r="AL7" i="129"/>
  <c r="AM7" i="129"/>
  <c r="AN7" i="129"/>
  <c r="AO7" i="129"/>
  <c r="AP7" i="129"/>
  <c r="AQ7" i="129"/>
  <c r="AR7" i="129"/>
  <c r="AS7" i="129"/>
  <c r="AT7" i="129"/>
  <c r="AU7" i="129"/>
  <c r="AV7" i="129"/>
  <c r="AG8" i="129"/>
  <c r="AH8" i="129"/>
  <c r="AI8" i="129"/>
  <c r="AJ8" i="129"/>
  <c r="AK8" i="129"/>
  <c r="AL8" i="129"/>
  <c r="AM8" i="129"/>
  <c r="AN8" i="129"/>
  <c r="AO8" i="129"/>
  <c r="AP8" i="129"/>
  <c r="AQ8" i="129"/>
  <c r="AR8" i="129"/>
  <c r="AS8" i="129"/>
  <c r="AT8" i="129"/>
  <c r="AU8" i="129"/>
  <c r="AV8" i="129"/>
  <c r="AG9" i="129"/>
  <c r="AH9" i="129"/>
  <c r="AI9" i="129"/>
  <c r="AJ9" i="129"/>
  <c r="AK9" i="129"/>
  <c r="AL9" i="129"/>
  <c r="AM9" i="129"/>
  <c r="AN9" i="129"/>
  <c r="AO9" i="129"/>
  <c r="AP9" i="129"/>
  <c r="AQ9" i="129"/>
  <c r="AR9" i="129"/>
  <c r="AS9" i="129"/>
  <c r="AT9" i="129"/>
  <c r="AU9" i="129"/>
  <c r="AV9" i="129"/>
  <c r="AG10" i="129"/>
  <c r="AH10" i="129"/>
  <c r="AI10" i="129"/>
  <c r="AJ10" i="129"/>
  <c r="AK10" i="129"/>
  <c r="AL10" i="129"/>
  <c r="AM10" i="129"/>
  <c r="AN10" i="129"/>
  <c r="AO10" i="129"/>
  <c r="AP10" i="129"/>
  <c r="AQ10" i="129"/>
  <c r="AR10" i="129"/>
  <c r="AS10" i="129"/>
  <c r="AT10" i="129"/>
  <c r="AU10" i="129"/>
  <c r="AV10" i="129"/>
  <c r="AG11" i="129"/>
  <c r="AH11" i="129"/>
  <c r="AI11" i="129"/>
  <c r="AJ11" i="129"/>
  <c r="AK11" i="129"/>
  <c r="AL11" i="129"/>
  <c r="AM11" i="129"/>
  <c r="AN11" i="129"/>
  <c r="AO11" i="129"/>
  <c r="AP11" i="129"/>
  <c r="AQ11" i="129"/>
  <c r="AR11" i="129"/>
  <c r="AS11" i="129"/>
  <c r="AT11" i="129"/>
  <c r="AU11" i="129"/>
  <c r="AV11" i="129"/>
  <c r="AG12" i="129"/>
  <c r="AH12" i="129"/>
  <c r="AI12" i="129"/>
  <c r="AJ12" i="129"/>
  <c r="AK12" i="129"/>
  <c r="AL12" i="129"/>
  <c r="AM12" i="129"/>
  <c r="AN12" i="129"/>
  <c r="AO12" i="129"/>
  <c r="AP12" i="129"/>
  <c r="AQ12" i="129"/>
  <c r="AR12" i="129"/>
  <c r="AS12" i="129"/>
  <c r="AT12" i="129"/>
  <c r="AU12" i="129"/>
  <c r="AV12" i="129"/>
  <c r="AG13" i="129"/>
  <c r="AH13" i="129"/>
  <c r="AI13" i="129"/>
  <c r="AJ13" i="129"/>
  <c r="AK13" i="129"/>
  <c r="AL13" i="129"/>
  <c r="AM13" i="129"/>
  <c r="AN13" i="129"/>
  <c r="AO13" i="129"/>
  <c r="AP13" i="129"/>
  <c r="AQ13" i="129"/>
  <c r="AR13" i="129"/>
  <c r="AS13" i="129"/>
  <c r="AT13" i="129"/>
  <c r="AU13" i="129"/>
  <c r="AV13" i="129"/>
  <c r="AG14" i="129"/>
  <c r="AH14" i="129"/>
  <c r="AI14" i="129"/>
  <c r="AJ14" i="129"/>
  <c r="AK14" i="129"/>
  <c r="AL14" i="129"/>
  <c r="AM14" i="129"/>
  <c r="AN14" i="129"/>
  <c r="AO14" i="129"/>
  <c r="AP14" i="129"/>
  <c r="AQ14" i="129"/>
  <c r="AR14" i="129"/>
  <c r="AS14" i="129"/>
  <c r="AT14" i="129"/>
  <c r="AU14" i="129"/>
  <c r="AV14" i="129"/>
  <c r="AG15" i="129"/>
  <c r="AH15" i="129"/>
  <c r="AI15" i="129"/>
  <c r="AJ15" i="129"/>
  <c r="AK15" i="129"/>
  <c r="AL15" i="129"/>
  <c r="AM15" i="129"/>
  <c r="AN15" i="129"/>
  <c r="AO15" i="129"/>
  <c r="AP15" i="129"/>
  <c r="AQ15" i="129"/>
  <c r="AR15" i="129"/>
  <c r="AS15" i="129"/>
  <c r="AT15" i="129"/>
  <c r="AU15" i="129"/>
  <c r="AV15" i="129"/>
  <c r="AG16" i="129"/>
  <c r="AH16" i="129"/>
  <c r="AI16" i="129"/>
  <c r="AJ16" i="129"/>
  <c r="AK16" i="129"/>
  <c r="AL16" i="129"/>
  <c r="AM16" i="129"/>
  <c r="AN16" i="129"/>
  <c r="AO16" i="129"/>
  <c r="AP16" i="129"/>
  <c r="AQ16" i="129"/>
  <c r="AR16" i="129"/>
  <c r="AS16" i="129"/>
  <c r="AT16" i="129"/>
  <c r="AU16" i="129"/>
  <c r="AV16" i="129"/>
  <c r="AG17" i="129"/>
  <c r="AH17" i="129"/>
  <c r="AI17" i="129"/>
  <c r="AJ17" i="129"/>
  <c r="AK17" i="129"/>
  <c r="AL17" i="129"/>
  <c r="AM17" i="129"/>
  <c r="AN17" i="129"/>
  <c r="AO17" i="129"/>
  <c r="AP17" i="129"/>
  <c r="AQ17" i="129"/>
  <c r="AR17" i="129"/>
  <c r="AS17" i="129"/>
  <c r="AT17" i="129"/>
  <c r="AU17" i="129"/>
  <c r="AV17" i="129"/>
  <c r="AG18" i="129"/>
  <c r="AH18" i="129"/>
  <c r="AI18" i="129"/>
  <c r="AJ18" i="129"/>
  <c r="AK18" i="129"/>
  <c r="AL18" i="129"/>
  <c r="AM18" i="129"/>
  <c r="AN18" i="129"/>
  <c r="AO18" i="129"/>
  <c r="AP18" i="129"/>
  <c r="AQ18" i="129"/>
  <c r="AR18" i="129"/>
  <c r="AS18" i="129"/>
  <c r="AT18" i="129"/>
  <c r="AU18" i="129"/>
  <c r="AV18" i="129"/>
  <c r="AG19" i="129"/>
  <c r="AH19" i="129"/>
  <c r="AI19" i="129"/>
  <c r="AJ19" i="129"/>
  <c r="AK19" i="129"/>
  <c r="AL19" i="129"/>
  <c r="AM19" i="129"/>
  <c r="AN19" i="129"/>
  <c r="AO19" i="129"/>
  <c r="AP19" i="129"/>
  <c r="AQ19" i="129"/>
  <c r="AR19" i="129"/>
  <c r="AS19" i="129"/>
  <c r="AT19" i="129"/>
  <c r="AU19" i="129"/>
  <c r="AV19" i="129"/>
  <c r="AG20" i="129"/>
  <c r="AH20" i="129"/>
  <c r="AI20" i="129"/>
  <c r="AJ20" i="129"/>
  <c r="AK20" i="129"/>
  <c r="AL20" i="129"/>
  <c r="AM20" i="129"/>
  <c r="AN20" i="129"/>
  <c r="AO20" i="129"/>
  <c r="AP20" i="129"/>
  <c r="AQ20" i="129"/>
  <c r="AR20" i="129"/>
  <c r="AS20" i="129"/>
  <c r="AT20" i="129"/>
  <c r="AU20" i="129"/>
  <c r="AV20" i="129"/>
  <c r="AG21" i="129"/>
  <c r="AH21" i="129"/>
  <c r="AI21" i="129"/>
  <c r="AJ21" i="129"/>
  <c r="AK21" i="129"/>
  <c r="AL21" i="129"/>
  <c r="AM21" i="129"/>
  <c r="AN21" i="129"/>
  <c r="AO21" i="129"/>
  <c r="AP21" i="129"/>
  <c r="AQ21" i="129"/>
  <c r="AR21" i="129"/>
  <c r="AS21" i="129"/>
  <c r="AT21" i="129"/>
  <c r="AU21" i="129"/>
  <c r="AV21" i="129"/>
  <c r="AG22" i="129"/>
  <c r="AH22" i="129"/>
  <c r="AI22" i="129"/>
  <c r="AJ22" i="129"/>
  <c r="AK22" i="129"/>
  <c r="AL22" i="129"/>
  <c r="AM22" i="129"/>
  <c r="AN22" i="129"/>
  <c r="AO22" i="129"/>
  <c r="AP22" i="129"/>
  <c r="AQ22" i="129"/>
  <c r="AR22" i="129"/>
  <c r="AS22" i="129"/>
  <c r="AT22" i="129"/>
  <c r="AU22" i="129"/>
  <c r="AV22" i="129"/>
  <c r="AG23" i="129"/>
  <c r="AH23" i="129"/>
  <c r="AI23" i="129"/>
  <c r="AJ23" i="129"/>
  <c r="AK23" i="129"/>
  <c r="AL23" i="129"/>
  <c r="AM23" i="129"/>
  <c r="AN23" i="129"/>
  <c r="AO23" i="129"/>
  <c r="AP23" i="129"/>
  <c r="AQ23" i="129"/>
  <c r="AR23" i="129"/>
  <c r="AS23" i="129"/>
  <c r="AT23" i="129"/>
  <c r="AU23" i="129"/>
  <c r="AV23" i="129"/>
  <c r="AG24" i="129"/>
  <c r="AH24" i="129"/>
  <c r="AI24" i="129"/>
  <c r="AJ24" i="129"/>
  <c r="AK24" i="129"/>
  <c r="AL24" i="129"/>
  <c r="AM24" i="129"/>
  <c r="AN24" i="129"/>
  <c r="AO24" i="129"/>
  <c r="AP24" i="129"/>
  <c r="AQ24" i="129"/>
  <c r="AR24" i="129"/>
  <c r="AS24" i="129"/>
  <c r="AT24" i="129"/>
  <c r="AU24" i="129"/>
  <c r="AV24" i="129"/>
  <c r="AG25" i="129"/>
  <c r="AH25" i="129"/>
  <c r="AI25" i="129"/>
  <c r="AJ25" i="129"/>
  <c r="AK25" i="129"/>
  <c r="AL25" i="129"/>
  <c r="AM25" i="129"/>
  <c r="AN25" i="129"/>
  <c r="AO25" i="129"/>
  <c r="AP25" i="129"/>
  <c r="AQ25" i="129"/>
  <c r="AR25" i="129"/>
  <c r="AS25" i="129"/>
  <c r="AT25" i="129"/>
  <c r="AU25" i="129"/>
  <c r="AV25" i="129"/>
  <c r="AG26" i="129"/>
  <c r="AH26" i="129"/>
  <c r="AI26" i="129"/>
  <c r="AJ26" i="129"/>
  <c r="AK26" i="129"/>
  <c r="AL26" i="129"/>
  <c r="AM26" i="129"/>
  <c r="AN26" i="129"/>
  <c r="AO26" i="129"/>
  <c r="AP26" i="129"/>
  <c r="AQ26" i="129"/>
  <c r="AR26" i="129"/>
  <c r="AS26" i="129"/>
  <c r="AT26" i="129"/>
  <c r="AU26" i="129"/>
  <c r="AV26" i="129"/>
  <c r="AG27" i="129"/>
  <c r="AH27" i="129"/>
  <c r="AI27" i="129"/>
  <c r="AJ27" i="129"/>
  <c r="AK27" i="129"/>
  <c r="AL27" i="129"/>
  <c r="AM27" i="129"/>
  <c r="AN27" i="129"/>
  <c r="AO27" i="129"/>
  <c r="AP27" i="129"/>
  <c r="AQ27" i="129"/>
  <c r="AR27" i="129"/>
  <c r="AS27" i="129"/>
  <c r="AT27" i="129"/>
  <c r="AU27" i="129"/>
  <c r="AV27" i="129"/>
  <c r="AG28" i="129"/>
  <c r="AH28" i="129"/>
  <c r="AI28" i="129"/>
  <c r="AJ28" i="129"/>
  <c r="AK28" i="129"/>
  <c r="AL28" i="129"/>
  <c r="AM28" i="129"/>
  <c r="AN28" i="129"/>
  <c r="AO28" i="129"/>
  <c r="AP28" i="129"/>
  <c r="AQ28" i="129"/>
  <c r="AR28" i="129"/>
  <c r="AS28" i="129"/>
  <c r="AT28" i="129"/>
  <c r="AU28" i="129"/>
  <c r="AV28" i="129"/>
  <c r="AG29" i="129"/>
  <c r="AH29" i="129"/>
  <c r="AI29" i="129"/>
  <c r="AJ29" i="129"/>
  <c r="AK29" i="129"/>
  <c r="AL29" i="129"/>
  <c r="AM29" i="129"/>
  <c r="AN29" i="129"/>
  <c r="AO29" i="129"/>
  <c r="AP29" i="129"/>
  <c r="AQ29" i="129"/>
  <c r="AR29" i="129"/>
  <c r="AS29" i="129"/>
  <c r="AT29" i="129"/>
  <c r="AU29" i="129"/>
  <c r="AV29" i="129"/>
  <c r="AG30" i="129"/>
  <c r="AH30" i="129"/>
  <c r="AI30" i="129"/>
  <c r="AJ30" i="129"/>
  <c r="AK30" i="129"/>
  <c r="AL30" i="129"/>
  <c r="AM30" i="129"/>
  <c r="AN30" i="129"/>
  <c r="AO30" i="129"/>
  <c r="AP30" i="129"/>
  <c r="AQ30" i="129"/>
  <c r="AR30" i="129"/>
  <c r="AS30" i="129"/>
  <c r="AT30" i="129"/>
  <c r="AU30" i="129"/>
  <c r="AV30" i="129"/>
  <c r="AG31" i="129"/>
  <c r="AH31" i="129"/>
  <c r="AI31" i="129"/>
  <c r="AJ31" i="129"/>
  <c r="AK31" i="129"/>
  <c r="AL31" i="129"/>
  <c r="AM31" i="129"/>
  <c r="AN31" i="129"/>
  <c r="AO31" i="129"/>
  <c r="AP31" i="129"/>
  <c r="AQ31" i="129"/>
  <c r="AR31" i="129"/>
  <c r="AS31" i="129"/>
  <c r="AT31" i="129"/>
  <c r="AU31" i="129"/>
  <c r="AV31" i="129"/>
  <c r="AG7" i="128"/>
  <c r="AH7" i="128"/>
  <c r="AI7" i="128"/>
  <c r="AJ7" i="128"/>
  <c r="AK7" i="128"/>
  <c r="AL7" i="128"/>
  <c r="AM7" i="128"/>
  <c r="AN7" i="128"/>
  <c r="AO7" i="128"/>
  <c r="AP7" i="128"/>
  <c r="AQ7" i="128"/>
  <c r="AR7" i="128"/>
  <c r="AS7" i="128"/>
  <c r="AT7" i="128"/>
  <c r="AU7" i="128"/>
  <c r="AV7" i="128"/>
  <c r="AG8" i="128"/>
  <c r="AH8" i="128"/>
  <c r="AI8" i="128"/>
  <c r="AJ8" i="128"/>
  <c r="AK8" i="128"/>
  <c r="AL8" i="128"/>
  <c r="AM8" i="128"/>
  <c r="AN8" i="128"/>
  <c r="AO8" i="128"/>
  <c r="AP8" i="128"/>
  <c r="AQ8" i="128"/>
  <c r="AR8" i="128"/>
  <c r="AS8" i="128"/>
  <c r="AT8" i="128"/>
  <c r="AU8" i="128"/>
  <c r="AV8" i="128"/>
  <c r="AG9" i="128"/>
  <c r="AH9" i="128"/>
  <c r="AI9" i="128"/>
  <c r="AJ9" i="128"/>
  <c r="AK9" i="128"/>
  <c r="AL9" i="128"/>
  <c r="AM9" i="128"/>
  <c r="AN9" i="128"/>
  <c r="AO9" i="128"/>
  <c r="AP9" i="128"/>
  <c r="AQ9" i="128"/>
  <c r="AR9" i="128"/>
  <c r="AS9" i="128"/>
  <c r="AT9" i="128"/>
  <c r="AU9" i="128"/>
  <c r="AV9" i="128"/>
  <c r="AG10" i="128"/>
  <c r="AH10" i="128"/>
  <c r="AI10" i="128"/>
  <c r="AJ10" i="128"/>
  <c r="AK10" i="128"/>
  <c r="AL10" i="128"/>
  <c r="AM10" i="128"/>
  <c r="AN10" i="128"/>
  <c r="AO10" i="128"/>
  <c r="AP10" i="128"/>
  <c r="AQ10" i="128"/>
  <c r="AR10" i="128"/>
  <c r="AS10" i="128"/>
  <c r="AT10" i="128"/>
  <c r="AU10" i="128"/>
  <c r="AV10" i="128"/>
  <c r="AG11" i="128"/>
  <c r="AH11" i="128"/>
  <c r="AI11" i="128"/>
  <c r="AJ11" i="128"/>
  <c r="AK11" i="128"/>
  <c r="AL11" i="128"/>
  <c r="AM11" i="128"/>
  <c r="AN11" i="128"/>
  <c r="AO11" i="128"/>
  <c r="AP11" i="128"/>
  <c r="AQ11" i="128"/>
  <c r="AR11" i="128"/>
  <c r="AS11" i="128"/>
  <c r="AT11" i="128"/>
  <c r="AU11" i="128"/>
  <c r="AV11" i="128"/>
  <c r="AG12" i="128"/>
  <c r="AH12" i="128"/>
  <c r="AI12" i="128"/>
  <c r="AJ12" i="128"/>
  <c r="AK12" i="128"/>
  <c r="AL12" i="128"/>
  <c r="AM12" i="128"/>
  <c r="AN12" i="128"/>
  <c r="AO12" i="128"/>
  <c r="AP12" i="128"/>
  <c r="AQ12" i="128"/>
  <c r="AR12" i="128"/>
  <c r="AS12" i="128"/>
  <c r="AT12" i="128"/>
  <c r="AU12" i="128"/>
  <c r="AV12" i="128"/>
  <c r="AG13" i="128"/>
  <c r="AH13" i="128"/>
  <c r="AI13" i="128"/>
  <c r="AJ13" i="128"/>
  <c r="AK13" i="128"/>
  <c r="AL13" i="128"/>
  <c r="AM13" i="128"/>
  <c r="AN13" i="128"/>
  <c r="AO13" i="128"/>
  <c r="AP13" i="128"/>
  <c r="AQ13" i="128"/>
  <c r="AR13" i="128"/>
  <c r="AS13" i="128"/>
  <c r="AT13" i="128"/>
  <c r="AU13" i="128"/>
  <c r="AV13" i="128"/>
  <c r="AG14" i="128"/>
  <c r="AH14" i="128"/>
  <c r="AI14" i="128"/>
  <c r="AJ14" i="128"/>
  <c r="AK14" i="128"/>
  <c r="AL14" i="128"/>
  <c r="AM14" i="128"/>
  <c r="AN14" i="128"/>
  <c r="AO14" i="128"/>
  <c r="AP14" i="128"/>
  <c r="AQ14" i="128"/>
  <c r="AR14" i="128"/>
  <c r="AS14" i="128"/>
  <c r="AT14" i="128"/>
  <c r="AU14" i="128"/>
  <c r="AV14" i="128"/>
  <c r="AG15" i="128"/>
  <c r="AH15" i="128"/>
  <c r="AI15" i="128"/>
  <c r="AJ15" i="128"/>
  <c r="AK15" i="128"/>
  <c r="AL15" i="128"/>
  <c r="AM15" i="128"/>
  <c r="AN15" i="128"/>
  <c r="AO15" i="128"/>
  <c r="AP15" i="128"/>
  <c r="AQ15" i="128"/>
  <c r="AR15" i="128"/>
  <c r="AS15" i="128"/>
  <c r="AT15" i="128"/>
  <c r="AU15" i="128"/>
  <c r="AV15" i="128"/>
  <c r="AG16" i="128"/>
  <c r="AH16" i="128"/>
  <c r="AI16" i="128"/>
  <c r="AJ16" i="128"/>
  <c r="AK16" i="128"/>
  <c r="AL16" i="128"/>
  <c r="AM16" i="128"/>
  <c r="AN16" i="128"/>
  <c r="AO16" i="128"/>
  <c r="AP16" i="128"/>
  <c r="AQ16" i="128"/>
  <c r="AR16" i="128"/>
  <c r="AS16" i="128"/>
  <c r="AT16" i="128"/>
  <c r="AU16" i="128"/>
  <c r="AV16" i="128"/>
  <c r="AG17" i="128"/>
  <c r="AH17" i="128"/>
  <c r="AI17" i="128"/>
  <c r="AJ17" i="128"/>
  <c r="AK17" i="128"/>
  <c r="AL17" i="128"/>
  <c r="AM17" i="128"/>
  <c r="AN17" i="128"/>
  <c r="AO17" i="128"/>
  <c r="AP17" i="128"/>
  <c r="AQ17" i="128"/>
  <c r="AR17" i="128"/>
  <c r="AS17" i="128"/>
  <c r="AT17" i="128"/>
  <c r="AU17" i="128"/>
  <c r="AV17" i="128"/>
  <c r="AG18" i="128"/>
  <c r="AH18" i="128"/>
  <c r="AI18" i="128"/>
  <c r="AJ18" i="128"/>
  <c r="AK18" i="128"/>
  <c r="AL18" i="128"/>
  <c r="AM18" i="128"/>
  <c r="AN18" i="128"/>
  <c r="AO18" i="128"/>
  <c r="AP18" i="128"/>
  <c r="AQ18" i="128"/>
  <c r="AR18" i="128"/>
  <c r="AS18" i="128"/>
  <c r="AT18" i="128"/>
  <c r="AU18" i="128"/>
  <c r="AV18" i="128"/>
  <c r="AG19" i="128"/>
  <c r="AH19" i="128"/>
  <c r="AI19" i="128"/>
  <c r="AJ19" i="128"/>
  <c r="AK19" i="128"/>
  <c r="AL19" i="128"/>
  <c r="AM19" i="128"/>
  <c r="AN19" i="128"/>
  <c r="AO19" i="128"/>
  <c r="AP19" i="128"/>
  <c r="AQ19" i="128"/>
  <c r="AR19" i="128"/>
  <c r="AS19" i="128"/>
  <c r="AT19" i="128"/>
  <c r="AU19" i="128"/>
  <c r="AV19" i="128"/>
  <c r="AG20" i="128"/>
  <c r="AH20" i="128"/>
  <c r="AI20" i="128"/>
  <c r="AJ20" i="128"/>
  <c r="AK20" i="128"/>
  <c r="AL20" i="128"/>
  <c r="AM20" i="128"/>
  <c r="AN20" i="128"/>
  <c r="AO20" i="128"/>
  <c r="AP20" i="128"/>
  <c r="AQ20" i="128"/>
  <c r="AR20" i="128"/>
  <c r="AS20" i="128"/>
  <c r="AT20" i="128"/>
  <c r="AU20" i="128"/>
  <c r="AV20" i="128"/>
  <c r="AG21" i="128"/>
  <c r="AH21" i="128"/>
  <c r="AI21" i="128"/>
  <c r="AJ21" i="128"/>
  <c r="AK21" i="128"/>
  <c r="AL21" i="128"/>
  <c r="AM21" i="128"/>
  <c r="AN21" i="128"/>
  <c r="AO21" i="128"/>
  <c r="AP21" i="128"/>
  <c r="AQ21" i="128"/>
  <c r="AR21" i="128"/>
  <c r="AS21" i="128"/>
  <c r="AT21" i="128"/>
  <c r="AU21" i="128"/>
  <c r="AV21" i="128"/>
  <c r="AG22" i="128"/>
  <c r="AH22" i="128"/>
  <c r="AI22" i="128"/>
  <c r="AJ22" i="128"/>
  <c r="AK22" i="128"/>
  <c r="AL22" i="128"/>
  <c r="AM22" i="128"/>
  <c r="AN22" i="128"/>
  <c r="AO22" i="128"/>
  <c r="AP22" i="128"/>
  <c r="AQ22" i="128"/>
  <c r="AR22" i="128"/>
  <c r="AS22" i="128"/>
  <c r="AT22" i="128"/>
  <c r="AU22" i="128"/>
  <c r="AV22" i="128"/>
  <c r="AG23" i="128"/>
  <c r="AH23" i="128"/>
  <c r="AI23" i="128"/>
  <c r="AJ23" i="128"/>
  <c r="AK23" i="128"/>
  <c r="AL23" i="128"/>
  <c r="AM23" i="128"/>
  <c r="AN23" i="128"/>
  <c r="AO23" i="128"/>
  <c r="AP23" i="128"/>
  <c r="AQ23" i="128"/>
  <c r="AR23" i="128"/>
  <c r="AS23" i="128"/>
  <c r="AT23" i="128"/>
  <c r="AU23" i="128"/>
  <c r="AV23" i="128"/>
  <c r="AG24" i="128"/>
  <c r="AH24" i="128"/>
  <c r="AI24" i="128"/>
  <c r="AJ24" i="128"/>
  <c r="AK24" i="128"/>
  <c r="AL24" i="128"/>
  <c r="AM24" i="128"/>
  <c r="AN24" i="128"/>
  <c r="AO24" i="128"/>
  <c r="AP24" i="128"/>
  <c r="AQ24" i="128"/>
  <c r="AR24" i="128"/>
  <c r="AS24" i="128"/>
  <c r="AT24" i="128"/>
  <c r="AU24" i="128"/>
  <c r="AV24" i="128"/>
  <c r="AG25" i="128"/>
  <c r="AH25" i="128"/>
  <c r="AI25" i="128"/>
  <c r="AJ25" i="128"/>
  <c r="AK25" i="128"/>
  <c r="AL25" i="128"/>
  <c r="AM25" i="128"/>
  <c r="AN25" i="128"/>
  <c r="AO25" i="128"/>
  <c r="AP25" i="128"/>
  <c r="AQ25" i="128"/>
  <c r="AR25" i="128"/>
  <c r="AS25" i="128"/>
  <c r="AT25" i="128"/>
  <c r="AU25" i="128"/>
  <c r="AV25" i="128"/>
  <c r="AG26" i="128"/>
  <c r="AH26" i="128"/>
  <c r="AI26" i="128"/>
  <c r="AJ26" i="128"/>
  <c r="AK26" i="128"/>
  <c r="AL26" i="128"/>
  <c r="AM26" i="128"/>
  <c r="AN26" i="128"/>
  <c r="AO26" i="128"/>
  <c r="AP26" i="128"/>
  <c r="AQ26" i="128"/>
  <c r="AR26" i="128"/>
  <c r="AS26" i="128"/>
  <c r="AT26" i="128"/>
  <c r="AU26" i="128"/>
  <c r="AV26" i="128"/>
  <c r="AG27" i="128"/>
  <c r="AH27" i="128"/>
  <c r="AI27" i="128"/>
  <c r="AJ27" i="128"/>
  <c r="AK27" i="128"/>
  <c r="AL27" i="128"/>
  <c r="AM27" i="128"/>
  <c r="AN27" i="128"/>
  <c r="AO27" i="128"/>
  <c r="AP27" i="128"/>
  <c r="AQ27" i="128"/>
  <c r="AR27" i="128"/>
  <c r="AS27" i="128"/>
  <c r="AT27" i="128"/>
  <c r="AU27" i="128"/>
  <c r="AV27" i="128"/>
  <c r="AG28" i="128"/>
  <c r="AH28" i="128"/>
  <c r="AI28" i="128"/>
  <c r="AJ28" i="128"/>
  <c r="AK28" i="128"/>
  <c r="AL28" i="128"/>
  <c r="AM28" i="128"/>
  <c r="AN28" i="128"/>
  <c r="AO28" i="128"/>
  <c r="AP28" i="128"/>
  <c r="AQ28" i="128"/>
  <c r="AR28" i="128"/>
  <c r="AS28" i="128"/>
  <c r="AT28" i="128"/>
  <c r="AU28" i="128"/>
  <c r="AV28" i="128"/>
  <c r="AG29" i="128"/>
  <c r="AH29" i="128"/>
  <c r="AI29" i="128"/>
  <c r="AJ29" i="128"/>
  <c r="AK29" i="128"/>
  <c r="AL29" i="128"/>
  <c r="AM29" i="128"/>
  <c r="AN29" i="128"/>
  <c r="AO29" i="128"/>
  <c r="AP29" i="128"/>
  <c r="AQ29" i="128"/>
  <c r="AR29" i="128"/>
  <c r="AS29" i="128"/>
  <c r="AT29" i="128"/>
  <c r="AU29" i="128"/>
  <c r="AV29" i="128"/>
  <c r="AG30" i="128"/>
  <c r="AH30" i="128"/>
  <c r="AI30" i="128"/>
  <c r="AJ30" i="128"/>
  <c r="AK30" i="128"/>
  <c r="AL30" i="128"/>
  <c r="AM30" i="128"/>
  <c r="AN30" i="128"/>
  <c r="AO30" i="128"/>
  <c r="AP30" i="128"/>
  <c r="AQ30" i="128"/>
  <c r="AR30" i="128"/>
  <c r="AS30" i="128"/>
  <c r="AT30" i="128"/>
  <c r="AU30" i="128"/>
  <c r="AV30" i="128"/>
  <c r="AG31" i="128"/>
  <c r="AH31" i="128"/>
  <c r="AI31" i="128"/>
  <c r="AJ31" i="128"/>
  <c r="AK31" i="128"/>
  <c r="AL31" i="128"/>
  <c r="AM31" i="128"/>
  <c r="AN31" i="128"/>
  <c r="AO31" i="128"/>
  <c r="AP31" i="128"/>
  <c r="AQ31" i="128"/>
  <c r="AR31" i="128"/>
  <c r="AS31" i="128"/>
  <c r="AT31" i="128"/>
  <c r="AU31" i="128"/>
  <c r="AV31" i="128"/>
  <c r="AG7" i="127"/>
  <c r="AH7" i="127"/>
  <c r="AI7" i="127"/>
  <c r="AJ7" i="127"/>
  <c r="AK7" i="127"/>
  <c r="AL7" i="127"/>
  <c r="AM7" i="127"/>
  <c r="AN7" i="127"/>
  <c r="AO7" i="127"/>
  <c r="AP7" i="127"/>
  <c r="AQ7" i="127"/>
  <c r="AR7" i="127"/>
  <c r="AS7" i="127"/>
  <c r="AT7" i="127"/>
  <c r="AU7" i="127"/>
  <c r="AV7" i="127"/>
  <c r="AG8" i="127"/>
  <c r="AH8" i="127"/>
  <c r="AI8" i="127"/>
  <c r="AJ8" i="127"/>
  <c r="AK8" i="127"/>
  <c r="AL8" i="127"/>
  <c r="AM8" i="127"/>
  <c r="AN8" i="127"/>
  <c r="AO8" i="127"/>
  <c r="AP8" i="127"/>
  <c r="AQ8" i="127"/>
  <c r="AR8" i="127"/>
  <c r="AS8" i="127"/>
  <c r="AT8" i="127"/>
  <c r="AU8" i="127"/>
  <c r="AV8" i="127"/>
  <c r="AG9" i="127"/>
  <c r="AH9" i="127"/>
  <c r="AI9" i="127"/>
  <c r="AJ9" i="127"/>
  <c r="AK9" i="127"/>
  <c r="AL9" i="127"/>
  <c r="AM9" i="127"/>
  <c r="AN9" i="127"/>
  <c r="AO9" i="127"/>
  <c r="AP9" i="127"/>
  <c r="AQ9" i="127"/>
  <c r="AR9" i="127"/>
  <c r="AS9" i="127"/>
  <c r="AT9" i="127"/>
  <c r="AU9" i="127"/>
  <c r="AV9" i="127"/>
  <c r="AG10" i="127"/>
  <c r="AH10" i="127"/>
  <c r="AI10" i="127"/>
  <c r="AJ10" i="127"/>
  <c r="AK10" i="127"/>
  <c r="AL10" i="127"/>
  <c r="AM10" i="127"/>
  <c r="AN10" i="127"/>
  <c r="AO10" i="127"/>
  <c r="AP10" i="127"/>
  <c r="AQ10" i="127"/>
  <c r="AR10" i="127"/>
  <c r="AS10" i="127"/>
  <c r="AT10" i="127"/>
  <c r="AU10" i="127"/>
  <c r="AV10" i="127"/>
  <c r="AG11" i="127"/>
  <c r="AH11" i="127"/>
  <c r="AI11" i="127"/>
  <c r="AJ11" i="127"/>
  <c r="AK11" i="127"/>
  <c r="AL11" i="127"/>
  <c r="AM11" i="127"/>
  <c r="AN11" i="127"/>
  <c r="AO11" i="127"/>
  <c r="AP11" i="127"/>
  <c r="AQ11" i="127"/>
  <c r="AR11" i="127"/>
  <c r="AS11" i="127"/>
  <c r="AT11" i="127"/>
  <c r="AU11" i="127"/>
  <c r="AV11" i="127"/>
  <c r="AG12" i="127"/>
  <c r="AH12" i="127"/>
  <c r="AI12" i="127"/>
  <c r="AJ12" i="127"/>
  <c r="AK12" i="127"/>
  <c r="AL12" i="127"/>
  <c r="AM12" i="127"/>
  <c r="AN12" i="127"/>
  <c r="AO12" i="127"/>
  <c r="AP12" i="127"/>
  <c r="AQ12" i="127"/>
  <c r="AR12" i="127"/>
  <c r="AS12" i="127"/>
  <c r="AT12" i="127"/>
  <c r="AU12" i="127"/>
  <c r="AV12" i="127"/>
  <c r="AG13" i="127"/>
  <c r="AH13" i="127"/>
  <c r="AI13" i="127"/>
  <c r="AJ13" i="127"/>
  <c r="AK13" i="127"/>
  <c r="AL13" i="127"/>
  <c r="AM13" i="127"/>
  <c r="AN13" i="127"/>
  <c r="AO13" i="127"/>
  <c r="AP13" i="127"/>
  <c r="AQ13" i="127"/>
  <c r="AR13" i="127"/>
  <c r="AS13" i="127"/>
  <c r="AT13" i="127"/>
  <c r="AU13" i="127"/>
  <c r="AV13" i="127"/>
  <c r="AG14" i="127"/>
  <c r="AH14" i="127"/>
  <c r="AI14" i="127"/>
  <c r="AJ14" i="127"/>
  <c r="AK14" i="127"/>
  <c r="AL14" i="127"/>
  <c r="AM14" i="127"/>
  <c r="AN14" i="127"/>
  <c r="AO14" i="127"/>
  <c r="AP14" i="127"/>
  <c r="AQ14" i="127"/>
  <c r="AR14" i="127"/>
  <c r="AS14" i="127"/>
  <c r="AT14" i="127"/>
  <c r="AU14" i="127"/>
  <c r="AV14" i="127"/>
  <c r="AG15" i="127"/>
  <c r="AH15" i="127"/>
  <c r="AI15" i="127"/>
  <c r="AJ15" i="127"/>
  <c r="AK15" i="127"/>
  <c r="AL15" i="127"/>
  <c r="AM15" i="127"/>
  <c r="AN15" i="127"/>
  <c r="AO15" i="127"/>
  <c r="AP15" i="127"/>
  <c r="AQ15" i="127"/>
  <c r="AR15" i="127"/>
  <c r="AS15" i="127"/>
  <c r="AT15" i="127"/>
  <c r="AU15" i="127"/>
  <c r="AV15" i="127"/>
  <c r="AG16" i="127"/>
  <c r="AH16" i="127"/>
  <c r="AI16" i="127"/>
  <c r="AJ16" i="127"/>
  <c r="AK16" i="127"/>
  <c r="AL16" i="127"/>
  <c r="AM16" i="127"/>
  <c r="AN16" i="127"/>
  <c r="AO16" i="127"/>
  <c r="AP16" i="127"/>
  <c r="AQ16" i="127"/>
  <c r="AR16" i="127"/>
  <c r="AS16" i="127"/>
  <c r="AT16" i="127"/>
  <c r="AU16" i="127"/>
  <c r="AV16" i="127"/>
  <c r="AG17" i="127"/>
  <c r="AH17" i="127"/>
  <c r="AI17" i="127"/>
  <c r="AJ17" i="127"/>
  <c r="AK17" i="127"/>
  <c r="AL17" i="127"/>
  <c r="AM17" i="127"/>
  <c r="AN17" i="127"/>
  <c r="AO17" i="127"/>
  <c r="AP17" i="127"/>
  <c r="AQ17" i="127"/>
  <c r="AR17" i="127"/>
  <c r="AS17" i="127"/>
  <c r="AT17" i="127"/>
  <c r="AU17" i="127"/>
  <c r="AV17" i="127"/>
  <c r="AG18" i="127"/>
  <c r="AH18" i="127"/>
  <c r="AI18" i="127"/>
  <c r="AJ18" i="127"/>
  <c r="AK18" i="127"/>
  <c r="AL18" i="127"/>
  <c r="AM18" i="127"/>
  <c r="AN18" i="127"/>
  <c r="AO18" i="127"/>
  <c r="AP18" i="127"/>
  <c r="AQ18" i="127"/>
  <c r="AR18" i="127"/>
  <c r="AS18" i="127"/>
  <c r="AT18" i="127"/>
  <c r="AU18" i="127"/>
  <c r="AV18" i="127"/>
  <c r="AG19" i="127"/>
  <c r="AH19" i="127"/>
  <c r="AI19" i="127"/>
  <c r="AJ19" i="127"/>
  <c r="AK19" i="127"/>
  <c r="AL19" i="127"/>
  <c r="AM19" i="127"/>
  <c r="AN19" i="127"/>
  <c r="AO19" i="127"/>
  <c r="AP19" i="127"/>
  <c r="AQ19" i="127"/>
  <c r="AR19" i="127"/>
  <c r="AS19" i="127"/>
  <c r="AT19" i="127"/>
  <c r="AU19" i="127"/>
  <c r="AV19" i="127"/>
  <c r="AG20" i="127"/>
  <c r="AH20" i="127"/>
  <c r="AI20" i="127"/>
  <c r="AJ20" i="127"/>
  <c r="AK20" i="127"/>
  <c r="AL20" i="127"/>
  <c r="AM20" i="127"/>
  <c r="AN20" i="127"/>
  <c r="AO20" i="127"/>
  <c r="AP20" i="127"/>
  <c r="AQ20" i="127"/>
  <c r="AR20" i="127"/>
  <c r="AS20" i="127"/>
  <c r="AT20" i="127"/>
  <c r="AU20" i="127"/>
  <c r="AV20" i="127"/>
  <c r="AG21" i="127"/>
  <c r="AH21" i="127"/>
  <c r="AI21" i="127"/>
  <c r="AJ21" i="127"/>
  <c r="AK21" i="127"/>
  <c r="AL21" i="127"/>
  <c r="AM21" i="127"/>
  <c r="AN21" i="127"/>
  <c r="AO21" i="127"/>
  <c r="AP21" i="127"/>
  <c r="AQ21" i="127"/>
  <c r="AR21" i="127"/>
  <c r="AS21" i="127"/>
  <c r="AT21" i="127"/>
  <c r="AU21" i="127"/>
  <c r="AV21" i="127"/>
  <c r="AG22" i="127"/>
  <c r="AH22" i="127"/>
  <c r="AI22" i="127"/>
  <c r="AJ22" i="127"/>
  <c r="AK22" i="127"/>
  <c r="AL22" i="127"/>
  <c r="AM22" i="127"/>
  <c r="AN22" i="127"/>
  <c r="AO22" i="127"/>
  <c r="AP22" i="127"/>
  <c r="AQ22" i="127"/>
  <c r="AR22" i="127"/>
  <c r="AS22" i="127"/>
  <c r="AT22" i="127"/>
  <c r="AU22" i="127"/>
  <c r="AV22" i="127"/>
  <c r="AG23" i="127"/>
  <c r="AH23" i="127"/>
  <c r="AI23" i="127"/>
  <c r="AJ23" i="127"/>
  <c r="AK23" i="127"/>
  <c r="AL23" i="127"/>
  <c r="AM23" i="127"/>
  <c r="AN23" i="127"/>
  <c r="AO23" i="127"/>
  <c r="AP23" i="127"/>
  <c r="AQ23" i="127"/>
  <c r="AR23" i="127"/>
  <c r="AS23" i="127"/>
  <c r="AT23" i="127"/>
  <c r="AU23" i="127"/>
  <c r="AV23" i="127"/>
  <c r="AG24" i="127"/>
  <c r="AH24" i="127"/>
  <c r="AI24" i="127"/>
  <c r="AJ24" i="127"/>
  <c r="AK24" i="127"/>
  <c r="AL24" i="127"/>
  <c r="AM24" i="127"/>
  <c r="AN24" i="127"/>
  <c r="AO24" i="127"/>
  <c r="AP24" i="127"/>
  <c r="AQ24" i="127"/>
  <c r="AR24" i="127"/>
  <c r="AS24" i="127"/>
  <c r="AT24" i="127"/>
  <c r="AU24" i="127"/>
  <c r="AV24" i="127"/>
  <c r="AG25" i="127"/>
  <c r="AH25" i="127"/>
  <c r="AI25" i="127"/>
  <c r="AJ25" i="127"/>
  <c r="AK25" i="127"/>
  <c r="AL25" i="127"/>
  <c r="AM25" i="127"/>
  <c r="AN25" i="127"/>
  <c r="AO25" i="127"/>
  <c r="AP25" i="127"/>
  <c r="AQ25" i="127"/>
  <c r="AR25" i="127"/>
  <c r="AS25" i="127"/>
  <c r="AT25" i="127"/>
  <c r="AU25" i="127"/>
  <c r="AV25" i="127"/>
  <c r="AG26" i="127"/>
  <c r="AH26" i="127"/>
  <c r="AI26" i="127"/>
  <c r="AJ26" i="127"/>
  <c r="AK26" i="127"/>
  <c r="AL26" i="127"/>
  <c r="AM26" i="127"/>
  <c r="AN26" i="127"/>
  <c r="AO26" i="127"/>
  <c r="AP26" i="127"/>
  <c r="AQ26" i="127"/>
  <c r="AR26" i="127"/>
  <c r="AS26" i="127"/>
  <c r="AT26" i="127"/>
  <c r="AU26" i="127"/>
  <c r="AV26" i="127"/>
  <c r="AG27" i="127"/>
  <c r="AH27" i="127"/>
  <c r="AI27" i="127"/>
  <c r="AJ27" i="127"/>
  <c r="AK27" i="127"/>
  <c r="AL27" i="127"/>
  <c r="AM27" i="127"/>
  <c r="AN27" i="127"/>
  <c r="AO27" i="127"/>
  <c r="AP27" i="127"/>
  <c r="AQ27" i="127"/>
  <c r="AR27" i="127"/>
  <c r="AS27" i="127"/>
  <c r="AT27" i="127"/>
  <c r="AU27" i="127"/>
  <c r="AV27" i="127"/>
  <c r="AG28" i="127"/>
  <c r="AH28" i="127"/>
  <c r="AI28" i="127"/>
  <c r="AJ28" i="127"/>
  <c r="AK28" i="127"/>
  <c r="AL28" i="127"/>
  <c r="AM28" i="127"/>
  <c r="AN28" i="127"/>
  <c r="AO28" i="127"/>
  <c r="AP28" i="127"/>
  <c r="AQ28" i="127"/>
  <c r="AR28" i="127"/>
  <c r="AS28" i="127"/>
  <c r="AT28" i="127"/>
  <c r="AU28" i="127"/>
  <c r="AV28" i="127"/>
  <c r="AG29" i="127"/>
  <c r="AH29" i="127"/>
  <c r="AI29" i="127"/>
  <c r="AJ29" i="127"/>
  <c r="AK29" i="127"/>
  <c r="AL29" i="127"/>
  <c r="AM29" i="127"/>
  <c r="AN29" i="127"/>
  <c r="AO29" i="127"/>
  <c r="AP29" i="127"/>
  <c r="AQ29" i="127"/>
  <c r="AR29" i="127"/>
  <c r="AS29" i="127"/>
  <c r="AT29" i="127"/>
  <c r="AU29" i="127"/>
  <c r="AV29" i="127"/>
  <c r="AG30" i="127"/>
  <c r="AH30" i="127"/>
  <c r="AI30" i="127"/>
  <c r="AJ30" i="127"/>
  <c r="AK30" i="127"/>
  <c r="AL30" i="127"/>
  <c r="AM30" i="127"/>
  <c r="AN30" i="127"/>
  <c r="AO30" i="127"/>
  <c r="AP30" i="127"/>
  <c r="AQ30" i="127"/>
  <c r="AR30" i="127"/>
  <c r="AS30" i="127"/>
  <c r="AT30" i="127"/>
  <c r="AU30" i="127"/>
  <c r="AV30" i="127"/>
  <c r="AG31" i="127"/>
  <c r="AH31" i="127"/>
  <c r="AI31" i="127"/>
  <c r="AJ31" i="127"/>
  <c r="AK31" i="127"/>
  <c r="AL31" i="127"/>
  <c r="AM31" i="127"/>
  <c r="AN31" i="127"/>
  <c r="AO31" i="127"/>
  <c r="AP31" i="127"/>
  <c r="AQ31" i="127"/>
  <c r="AR31" i="127"/>
  <c r="AS31" i="127"/>
  <c r="AT31" i="127"/>
  <c r="AU31" i="127"/>
  <c r="AV31" i="127"/>
  <c r="AG32" i="89"/>
  <c r="AH32" i="89"/>
  <c r="AI32" i="89"/>
  <c r="AJ32" i="89"/>
  <c r="AK32" i="89"/>
  <c r="AL32" i="89"/>
  <c r="AM32" i="89"/>
  <c r="AN32" i="89"/>
  <c r="AO32" i="89"/>
  <c r="AP32" i="89"/>
  <c r="AQ32" i="89"/>
  <c r="AR32" i="89"/>
  <c r="AS32" i="89"/>
  <c r="AT32" i="89"/>
  <c r="AU32" i="89"/>
  <c r="AV32" i="89"/>
  <c r="AG33" i="89"/>
  <c r="AH33" i="89"/>
  <c r="AI33" i="89"/>
  <c r="AJ33" i="89"/>
  <c r="AK33" i="89"/>
  <c r="AL33" i="89"/>
  <c r="AM33" i="89"/>
  <c r="AN33" i="89"/>
  <c r="AO33" i="89"/>
  <c r="AP33" i="89"/>
  <c r="AQ33" i="89"/>
  <c r="AR33" i="89"/>
  <c r="AS33" i="89"/>
  <c r="AT33" i="89"/>
  <c r="AU33" i="89"/>
  <c r="AV33" i="89"/>
  <c r="AG34" i="89"/>
  <c r="AH34" i="89"/>
  <c r="AI34" i="89"/>
  <c r="AJ34" i="89"/>
  <c r="AK34" i="89"/>
  <c r="AL34" i="89"/>
  <c r="AM34" i="89"/>
  <c r="AN34" i="89"/>
  <c r="AO34" i="89"/>
  <c r="AP34" i="89"/>
  <c r="AQ34" i="89"/>
  <c r="AR34" i="89"/>
  <c r="AS34" i="89"/>
  <c r="AT34" i="89"/>
  <c r="AU34" i="89"/>
  <c r="AV34" i="89"/>
  <c r="AG35" i="89"/>
  <c r="AH35" i="89"/>
  <c r="AI35" i="89"/>
  <c r="AJ35" i="89"/>
  <c r="AK35" i="89"/>
  <c r="AL35" i="89"/>
  <c r="AM35" i="89"/>
  <c r="AN35" i="89"/>
  <c r="AO35" i="89"/>
  <c r="AP35" i="89"/>
  <c r="AQ35" i="89"/>
  <c r="AR35" i="89"/>
  <c r="AS35" i="89"/>
  <c r="AT35" i="89"/>
  <c r="AU35" i="89"/>
  <c r="AV35" i="89"/>
  <c r="AG36" i="89"/>
  <c r="AH36" i="89"/>
  <c r="AI36" i="89"/>
  <c r="AJ36" i="89"/>
  <c r="AK36" i="89"/>
  <c r="AL36" i="89"/>
  <c r="AM36" i="89"/>
  <c r="AN36" i="89"/>
  <c r="AO36" i="89"/>
  <c r="AP36" i="89"/>
  <c r="AQ36" i="89"/>
  <c r="AR36" i="89"/>
  <c r="AS36" i="89"/>
  <c r="AT36" i="89"/>
  <c r="AU36" i="89"/>
  <c r="AV36" i="89"/>
  <c r="AG37" i="89"/>
  <c r="AH37" i="89"/>
  <c r="AI37" i="89"/>
  <c r="AJ37" i="89"/>
  <c r="AK37" i="89"/>
  <c r="AL37" i="89"/>
  <c r="AM37" i="89"/>
  <c r="AN37" i="89"/>
  <c r="AO37" i="89"/>
  <c r="AP37" i="89"/>
  <c r="AQ37" i="89"/>
  <c r="AR37" i="89"/>
  <c r="AS37" i="89"/>
  <c r="AT37" i="89"/>
  <c r="AU37" i="89"/>
  <c r="AV37" i="89"/>
  <c r="AD44" i="144" l="1"/>
  <c r="M22" i="37"/>
  <c r="AW37" i="133"/>
  <c r="Y37" i="139"/>
  <c r="W32" i="130"/>
  <c r="AB35" i="130"/>
  <c r="W36" i="130"/>
  <c r="W37" i="130"/>
  <c r="X21" i="135"/>
  <c r="W8" i="89"/>
  <c r="AA22" i="141"/>
  <c r="AA24" i="141"/>
  <c r="AA20" i="141"/>
  <c r="W20" i="138"/>
  <c r="AI38" i="132"/>
  <c r="W22" i="131"/>
  <c r="I20" i="37"/>
  <c r="AW11" i="89"/>
  <c r="X27" i="133"/>
  <c r="X21" i="131"/>
  <c r="W24" i="133"/>
  <c r="X31" i="138"/>
  <c r="AA26" i="137"/>
  <c r="AA32" i="137"/>
  <c r="W37" i="137"/>
  <c r="X21" i="133"/>
  <c r="AW28" i="89"/>
  <c r="AW20" i="89"/>
  <c r="AA28" i="139"/>
  <c r="AA36" i="139"/>
  <c r="Z37" i="140"/>
  <c r="O22" i="37"/>
  <c r="Q22" i="37"/>
  <c r="K22" i="37"/>
  <c r="Q18" i="37"/>
  <c r="K18" i="37"/>
  <c r="O18" i="37"/>
  <c r="M18" i="37"/>
  <c r="Q17" i="37"/>
  <c r="M17" i="37"/>
  <c r="K17" i="37"/>
  <c r="O17" i="37"/>
  <c r="Q16" i="37"/>
  <c r="K16" i="37"/>
  <c r="M16" i="37"/>
  <c r="O16" i="37"/>
  <c r="AA36" i="138"/>
  <c r="AA34" i="138"/>
  <c r="AB37" i="138"/>
  <c r="AB35" i="138"/>
  <c r="W36" i="138"/>
  <c r="Y37" i="138"/>
  <c r="AA36" i="137"/>
  <c r="AA34" i="137"/>
  <c r="X35" i="137"/>
  <c r="AB37" i="137"/>
  <c r="X33" i="137"/>
  <c r="Y37" i="137"/>
  <c r="X33" i="136"/>
  <c r="AA36" i="136"/>
  <c r="AA36" i="134"/>
  <c r="X37" i="134"/>
  <c r="AA32" i="134"/>
  <c r="AA34" i="134"/>
  <c r="AA37" i="134"/>
  <c r="X35" i="134"/>
  <c r="W36" i="134"/>
  <c r="X33" i="134"/>
  <c r="Y37" i="134"/>
  <c r="AB33" i="133"/>
  <c r="AA32" i="133"/>
  <c r="X35" i="133"/>
  <c r="AA36" i="133"/>
  <c r="AB31" i="133"/>
  <c r="AB35" i="133"/>
  <c r="Z37" i="133"/>
  <c r="X33" i="133"/>
  <c r="AA34" i="133"/>
  <c r="AA34" i="131"/>
  <c r="AB33" i="131"/>
  <c r="Z37" i="131"/>
  <c r="Y37" i="131"/>
  <c r="X35" i="131"/>
  <c r="AA36" i="131"/>
  <c r="AB35" i="131"/>
  <c r="AB33" i="130"/>
  <c r="W34" i="130"/>
  <c r="W30" i="130"/>
  <c r="O21" i="37"/>
  <c r="K21" i="37"/>
  <c r="Q21" i="37"/>
  <c r="M21" i="37"/>
  <c r="M20" i="37"/>
  <c r="K20" i="37"/>
  <c r="Q20" i="37"/>
  <c r="O20" i="37"/>
  <c r="K19" i="37"/>
  <c r="Q19" i="37"/>
  <c r="O19" i="37"/>
  <c r="M19" i="37"/>
  <c r="AA30" i="141"/>
  <c r="AW26" i="89"/>
  <c r="AW22" i="89"/>
  <c r="AW17" i="89"/>
  <c r="AW12" i="89"/>
  <c r="AW7" i="89"/>
  <c r="W37" i="135"/>
  <c r="AA18" i="139"/>
  <c r="AA28" i="138"/>
  <c r="W28" i="138"/>
  <c r="AW30" i="138"/>
  <c r="AA26" i="138"/>
  <c r="Z31" i="136"/>
  <c r="AW32" i="136"/>
  <c r="AA34" i="136"/>
  <c r="Y37" i="136"/>
  <c r="W24" i="136"/>
  <c r="X23" i="137"/>
  <c r="X31" i="137"/>
  <c r="AA18" i="137"/>
  <c r="X25" i="137"/>
  <c r="AA22" i="135"/>
  <c r="W26" i="135"/>
  <c r="Y9" i="134"/>
  <c r="AB9" i="134"/>
  <c r="AB13" i="134"/>
  <c r="AA22" i="134"/>
  <c r="X25" i="134"/>
  <c r="AW26" i="134"/>
  <c r="AA30" i="134"/>
  <c r="X23" i="133"/>
  <c r="AW26" i="133"/>
  <c r="X29" i="132"/>
  <c r="AB13" i="132"/>
  <c r="AB8" i="131"/>
  <c r="AA20" i="131"/>
  <c r="X27" i="131"/>
  <c r="AA37" i="135"/>
  <c r="AA34" i="135"/>
  <c r="AB37" i="135"/>
  <c r="AA32" i="135"/>
  <c r="X33" i="135"/>
  <c r="AW36" i="135"/>
  <c r="Z37" i="135"/>
  <c r="AD37" i="135" s="1"/>
  <c r="S46" i="144"/>
  <c r="O46" i="144"/>
  <c r="K46" i="144"/>
  <c r="G46" i="144"/>
  <c r="S45" i="144"/>
  <c r="O45" i="144"/>
  <c r="K45" i="144"/>
  <c r="G45" i="144"/>
  <c r="S44" i="144"/>
  <c r="O44" i="144"/>
  <c r="K44" i="144"/>
  <c r="G44" i="144"/>
  <c r="S43" i="144"/>
  <c r="O43" i="144"/>
  <c r="K43" i="144"/>
  <c r="G43" i="144"/>
  <c r="S42" i="144"/>
  <c r="O42" i="144"/>
  <c r="K42" i="144"/>
  <c r="G42" i="144"/>
  <c r="S41" i="144"/>
  <c r="O41" i="144"/>
  <c r="K41" i="144"/>
  <c r="G41" i="144"/>
  <c r="S40" i="144"/>
  <c r="O40" i="144"/>
  <c r="K40" i="144"/>
  <c r="G40" i="144"/>
  <c r="S39" i="144"/>
  <c r="O39" i="144"/>
  <c r="K39" i="144"/>
  <c r="G39" i="144"/>
  <c r="U46" i="144"/>
  <c r="Q46" i="144"/>
  <c r="M46" i="144"/>
  <c r="I46" i="144"/>
  <c r="U45" i="144"/>
  <c r="Q45" i="144"/>
  <c r="M45" i="144"/>
  <c r="I45" i="144"/>
  <c r="U44" i="144"/>
  <c r="Q44" i="144"/>
  <c r="M44" i="144"/>
  <c r="I44" i="144"/>
  <c r="U43" i="144"/>
  <c r="Q43" i="144"/>
  <c r="M43" i="144"/>
  <c r="I43" i="144"/>
  <c r="U42" i="144"/>
  <c r="Q42" i="144"/>
  <c r="M42" i="144"/>
  <c r="I42" i="144"/>
  <c r="U41" i="144"/>
  <c r="Q41" i="144"/>
  <c r="M41" i="144"/>
  <c r="I41" i="144"/>
  <c r="U40" i="144"/>
  <c r="Q40" i="144"/>
  <c r="M40" i="144"/>
  <c r="I40" i="144"/>
  <c r="U39" i="144"/>
  <c r="Q39" i="144"/>
  <c r="M39" i="144"/>
  <c r="I39" i="144"/>
  <c r="T46" i="144"/>
  <c r="P46" i="144"/>
  <c r="L46" i="144"/>
  <c r="H46" i="144"/>
  <c r="T45" i="144"/>
  <c r="P45" i="144"/>
  <c r="L45" i="144"/>
  <c r="H45" i="144"/>
  <c r="T44" i="144"/>
  <c r="P44" i="144"/>
  <c r="L44" i="144"/>
  <c r="H44" i="144"/>
  <c r="T43" i="144"/>
  <c r="P43" i="144"/>
  <c r="L43" i="144"/>
  <c r="H43" i="144"/>
  <c r="T42" i="144"/>
  <c r="P42" i="144"/>
  <c r="L42" i="144"/>
  <c r="H42" i="144"/>
  <c r="T41" i="144"/>
  <c r="P41" i="144"/>
  <c r="L41" i="144"/>
  <c r="H41" i="144"/>
  <c r="T40" i="144"/>
  <c r="P40" i="144"/>
  <c r="L40" i="144"/>
  <c r="H40" i="144"/>
  <c r="T39" i="144"/>
  <c r="P39" i="144"/>
  <c r="L39" i="144"/>
  <c r="H39" i="144"/>
  <c r="N46" i="144"/>
  <c r="N45" i="144"/>
  <c r="N44" i="144"/>
  <c r="N43" i="144"/>
  <c r="N42" i="144"/>
  <c r="N41" i="144"/>
  <c r="N40" i="144"/>
  <c r="N39" i="144"/>
  <c r="J46" i="144"/>
  <c r="J45" i="144"/>
  <c r="J44" i="144"/>
  <c r="J43" i="144"/>
  <c r="J42" i="144"/>
  <c r="J41" i="144"/>
  <c r="J40" i="144"/>
  <c r="J39" i="144"/>
  <c r="F46" i="144"/>
  <c r="F45" i="144"/>
  <c r="F44" i="144"/>
  <c r="F43" i="144"/>
  <c r="F42" i="144"/>
  <c r="F41" i="144"/>
  <c r="F40" i="144"/>
  <c r="F39" i="144"/>
  <c r="R43" i="144"/>
  <c r="R39" i="144"/>
  <c r="R40" i="144"/>
  <c r="R46" i="144"/>
  <c r="R42" i="144"/>
  <c r="R45" i="144"/>
  <c r="R41" i="144"/>
  <c r="R44" i="144"/>
  <c r="AD46" i="144"/>
  <c r="AD45" i="144"/>
  <c r="V44" i="144"/>
  <c r="V40" i="144"/>
  <c r="J15" i="37" s="1"/>
  <c r="V45" i="144"/>
  <c r="V42" i="144"/>
  <c r="N15" i="37" s="1"/>
  <c r="N23" i="37" s="1"/>
  <c r="V43" i="144"/>
  <c r="P15" i="37" s="1"/>
  <c r="P23" i="37" s="1"/>
  <c r="V46" i="144"/>
  <c r="V41" i="144"/>
  <c r="L15" i="37" s="1"/>
  <c r="L23" i="37" s="1"/>
  <c r="Y38" i="144"/>
  <c r="AW24" i="89"/>
  <c r="AW15" i="89"/>
  <c r="X29" i="133"/>
  <c r="AW23" i="127"/>
  <c r="AW11" i="128"/>
  <c r="AW30" i="89"/>
  <c r="W20" i="139"/>
  <c r="X29" i="137"/>
  <c r="W22" i="137"/>
  <c r="W28" i="134"/>
  <c r="W22" i="135"/>
  <c r="AW24" i="131"/>
  <c r="W28" i="130"/>
  <c r="W20" i="130"/>
  <c r="W28" i="137"/>
  <c r="W24" i="138"/>
  <c r="X27" i="135"/>
  <c r="AA20" i="135"/>
  <c r="AW37" i="132"/>
  <c r="AW31" i="129"/>
  <c r="AW27" i="128"/>
  <c r="AW7" i="127"/>
  <c r="X21" i="141"/>
  <c r="AA28" i="141"/>
  <c r="X29" i="141"/>
  <c r="AA32" i="141"/>
  <c r="AA26" i="141"/>
  <c r="AA36" i="141"/>
  <c r="Y37" i="141"/>
  <c r="AA34" i="141"/>
  <c r="X25" i="140"/>
  <c r="AA26" i="140"/>
  <c r="X29" i="140"/>
  <c r="AA30" i="140"/>
  <c r="X33" i="140"/>
  <c r="AA34" i="140"/>
  <c r="AB37" i="140"/>
  <c r="X27" i="140"/>
  <c r="AA28" i="140"/>
  <c r="X31" i="140"/>
  <c r="AA32" i="140"/>
  <c r="X35" i="140"/>
  <c r="AA36" i="140"/>
  <c r="X37" i="140"/>
  <c r="AA22" i="140"/>
  <c r="AB9" i="139"/>
  <c r="W20" i="137"/>
  <c r="AA22" i="137"/>
  <c r="W22" i="136"/>
  <c r="W30" i="136"/>
  <c r="AA20" i="136"/>
  <c r="X23" i="136"/>
  <c r="X21" i="136"/>
  <c r="X23" i="132"/>
  <c r="AW26" i="132"/>
  <c r="X27" i="132"/>
  <c r="X25" i="132"/>
  <c r="W28" i="132"/>
  <c r="AB31" i="132"/>
  <c r="Z37" i="132"/>
  <c r="AA36" i="132"/>
  <c r="X29" i="135"/>
  <c r="X8" i="135"/>
  <c r="AA32" i="138"/>
  <c r="X29" i="138"/>
  <c r="W26" i="138"/>
  <c r="W22" i="138"/>
  <c r="AA20" i="138"/>
  <c r="AA18" i="138"/>
  <c r="X33" i="138"/>
  <c r="X25" i="138"/>
  <c r="X21" i="138"/>
  <c r="W18" i="138"/>
  <c r="X29" i="134"/>
  <c r="X21" i="134"/>
  <c r="X31" i="134"/>
  <c r="X27" i="134"/>
  <c r="AA24" i="134"/>
  <c r="X23" i="134"/>
  <c r="AA30" i="132"/>
  <c r="AW26" i="131"/>
  <c r="X23" i="131"/>
  <c r="AA18" i="131"/>
  <c r="W11" i="131"/>
  <c r="AB12" i="131"/>
  <c r="X23" i="130"/>
  <c r="X19" i="130"/>
  <c r="AA20" i="130"/>
  <c r="X25" i="141"/>
  <c r="X33" i="141"/>
  <c r="Z12" i="141"/>
  <c r="Y13" i="141"/>
  <c r="Z16" i="141"/>
  <c r="Z17" i="141"/>
  <c r="X23" i="141"/>
  <c r="X31" i="141"/>
  <c r="Z14" i="141"/>
  <c r="X27" i="141"/>
  <c r="X35" i="141"/>
  <c r="AB9" i="138"/>
  <c r="AB13" i="138"/>
  <c r="AA24" i="138"/>
  <c r="W24" i="135"/>
  <c r="W28" i="135"/>
  <c r="AA20" i="132"/>
  <c r="AA18" i="132"/>
  <c r="W22" i="132"/>
  <c r="AB9" i="137"/>
  <c r="AB13" i="137"/>
  <c r="AA20" i="137"/>
  <c r="W26" i="137"/>
  <c r="AA30" i="137"/>
  <c r="AA20" i="133"/>
  <c r="AA22" i="133"/>
  <c r="Y17" i="130"/>
  <c r="AB8" i="130"/>
  <c r="AB12" i="130"/>
  <c r="AB16" i="130"/>
  <c r="W26" i="136"/>
  <c r="W28" i="136"/>
  <c r="X8" i="131"/>
  <c r="W18" i="131"/>
  <c r="W7" i="131"/>
  <c r="AA11" i="131"/>
  <c r="W20" i="131"/>
  <c r="X31" i="131"/>
  <c r="W18" i="134"/>
  <c r="W20" i="134"/>
  <c r="W24" i="134"/>
  <c r="AA28" i="134"/>
  <c r="AA20" i="134"/>
  <c r="AB6" i="134"/>
  <c r="W18" i="135"/>
  <c r="AA18" i="135"/>
  <c r="AB10" i="135"/>
  <c r="Y7" i="135"/>
  <c r="X25" i="136"/>
  <c r="AA24" i="136"/>
  <c r="AA22" i="136"/>
  <c r="AB15" i="136"/>
  <c r="AB11" i="136"/>
  <c r="AB7" i="136"/>
  <c r="W30" i="137"/>
  <c r="X27" i="137"/>
  <c r="AW24" i="137"/>
  <c r="X21" i="137"/>
  <c r="W18" i="137"/>
  <c r="X29" i="130"/>
  <c r="AA26" i="130"/>
  <c r="AA18" i="130"/>
  <c r="AA22" i="131"/>
  <c r="AB13" i="131"/>
  <c r="X12" i="131"/>
  <c r="AW10" i="131"/>
  <c r="AA7" i="131"/>
  <c r="X21" i="132"/>
  <c r="W20" i="132"/>
  <c r="W24" i="132"/>
  <c r="AA22" i="132"/>
  <c r="W18" i="132"/>
  <c r="AB9" i="132"/>
  <c r="W18" i="140"/>
  <c r="W22" i="140"/>
  <c r="AA20" i="140"/>
  <c r="AA26" i="139"/>
  <c r="AA30" i="139"/>
  <c r="AA32" i="139"/>
  <c r="AA34" i="139"/>
  <c r="X31" i="139"/>
  <c r="AB13" i="139"/>
  <c r="W18" i="139"/>
  <c r="W22" i="139"/>
  <c r="AA24" i="139"/>
  <c r="X29" i="139"/>
  <c r="Z37" i="139"/>
  <c r="W24" i="139"/>
  <c r="X27" i="139"/>
  <c r="X35" i="139"/>
  <c r="AB37" i="139"/>
  <c r="X25" i="139"/>
  <c r="X33" i="139"/>
  <c r="AA22" i="139"/>
  <c r="AA20" i="139"/>
  <c r="AB10" i="141"/>
  <c r="AB6" i="141"/>
  <c r="AA24" i="140"/>
  <c r="X21" i="140"/>
  <c r="AB13" i="140"/>
  <c r="AB9" i="140"/>
  <c r="AW30" i="135"/>
  <c r="AA28" i="135"/>
  <c r="AA24" i="135"/>
  <c r="X23" i="135"/>
  <c r="W20" i="135"/>
  <c r="AB14" i="135"/>
  <c r="W28" i="133"/>
  <c r="X25" i="133"/>
  <c r="AA24" i="133"/>
  <c r="W22" i="133"/>
  <c r="AB14" i="133"/>
  <c r="AB10" i="133"/>
  <c r="AB6" i="133"/>
  <c r="AW31" i="127"/>
  <c r="AB9" i="130"/>
  <c r="Y9" i="130"/>
  <c r="Y11" i="130"/>
  <c r="AB13" i="130"/>
  <c r="Y15" i="130"/>
  <c r="AB21" i="130"/>
  <c r="AA24" i="130"/>
  <c r="AA28" i="130"/>
  <c r="AA30" i="130"/>
  <c r="AW37" i="130"/>
  <c r="AW9" i="131"/>
  <c r="X10" i="131"/>
  <c r="AB14" i="131"/>
  <c r="Z16" i="131"/>
  <c r="W24" i="131"/>
  <c r="W26" i="131"/>
  <c r="AB27" i="131"/>
  <c r="AW28" i="131"/>
  <c r="AB29" i="131"/>
  <c r="AW30" i="131"/>
  <c r="AW32" i="131"/>
  <c r="X33" i="131"/>
  <c r="AW34" i="131"/>
  <c r="AW36" i="131"/>
  <c r="AB37" i="131"/>
  <c r="AA37" i="131"/>
  <c r="AB6" i="130"/>
  <c r="Z6" i="130"/>
  <c r="AB10" i="130"/>
  <c r="Z12" i="130"/>
  <c r="AB14" i="130"/>
  <c r="Z16" i="130"/>
  <c r="AB17" i="130"/>
  <c r="AB23" i="130"/>
  <c r="AB25" i="130"/>
  <c r="Z31" i="130"/>
  <c r="AA32" i="130"/>
  <c r="AA34" i="130"/>
  <c r="AA36" i="130"/>
  <c r="Y37" i="130"/>
  <c r="AB37" i="130"/>
  <c r="AW8" i="131"/>
  <c r="W9" i="131"/>
  <c r="AB10" i="131"/>
  <c r="AW12" i="131"/>
  <c r="Y13" i="131"/>
  <c r="AB15" i="131"/>
  <c r="Z17" i="131"/>
  <c r="AW18" i="131"/>
  <c r="Z19" i="131"/>
  <c r="AW20" i="131"/>
  <c r="AA24" i="131"/>
  <c r="AA26" i="131"/>
  <c r="W28" i="131"/>
  <c r="W30" i="131"/>
  <c r="AB31" i="131"/>
  <c r="X37" i="131"/>
  <c r="AW32" i="89"/>
  <c r="AW28" i="128"/>
  <c r="AB11" i="130"/>
  <c r="Y13" i="130"/>
  <c r="AB15" i="130"/>
  <c r="W18" i="130"/>
  <c r="Z21" i="130"/>
  <c r="W24" i="130"/>
  <c r="W26" i="130"/>
  <c r="AB27" i="130"/>
  <c r="Z29" i="130"/>
  <c r="AA33" i="130"/>
  <c r="AA35" i="130"/>
  <c r="AA37" i="130"/>
  <c r="AB6" i="131"/>
  <c r="AW7" i="131"/>
  <c r="AA9" i="131"/>
  <c r="Z14" i="131"/>
  <c r="AB16" i="131"/>
  <c r="AB21" i="131"/>
  <c r="AW22" i="131"/>
  <c r="AA28" i="131"/>
  <c r="AA30" i="131"/>
  <c r="AA32" i="131"/>
  <c r="AW19" i="128"/>
  <c r="Z8" i="130"/>
  <c r="Z10" i="130"/>
  <c r="Z14" i="130"/>
  <c r="AB19" i="130"/>
  <c r="AA22" i="130"/>
  <c r="Z25" i="130"/>
  <c r="Y15" i="131"/>
  <c r="AB23" i="131"/>
  <c r="AB25" i="131"/>
  <c r="AW37" i="131"/>
  <c r="AB6" i="132"/>
  <c r="Z8" i="132"/>
  <c r="AB10" i="132"/>
  <c r="Z12" i="132"/>
  <c r="AB14" i="132"/>
  <c r="Z16" i="132"/>
  <c r="W26" i="132"/>
  <c r="AB27" i="132"/>
  <c r="AB29" i="132"/>
  <c r="AW30" i="132"/>
  <c r="AA32" i="132"/>
  <c r="AW36" i="132"/>
  <c r="W37" i="132"/>
  <c r="AA37" i="132"/>
  <c r="AB7" i="133"/>
  <c r="Y9" i="133"/>
  <c r="AB11" i="133"/>
  <c r="Y13" i="133"/>
  <c r="AB15" i="133"/>
  <c r="Z17" i="133"/>
  <c r="AW18" i="133"/>
  <c r="Z19" i="133"/>
  <c r="AW20" i="133"/>
  <c r="W26" i="133"/>
  <c r="AB27" i="133"/>
  <c r="AB29" i="133"/>
  <c r="AW30" i="133"/>
  <c r="X31" i="133"/>
  <c r="AW32" i="133"/>
  <c r="AW34" i="133"/>
  <c r="AW36" i="133"/>
  <c r="W37" i="133"/>
  <c r="AA37" i="133"/>
  <c r="AB7" i="134"/>
  <c r="AB10" i="134"/>
  <c r="Z12" i="134"/>
  <c r="AB14" i="134"/>
  <c r="Z16" i="134"/>
  <c r="Z19" i="134"/>
  <c r="AW20" i="134"/>
  <c r="W26" i="134"/>
  <c r="AB27" i="134"/>
  <c r="AW28" i="134"/>
  <c r="AB33" i="134"/>
  <c r="AB35" i="134"/>
  <c r="Y9" i="135"/>
  <c r="AB11" i="135"/>
  <c r="Y13" i="135"/>
  <c r="AB15" i="135"/>
  <c r="AW18" i="135"/>
  <c r="Z19" i="135"/>
  <c r="AW20" i="135"/>
  <c r="AA26" i="135"/>
  <c r="W30" i="135"/>
  <c r="W36" i="135"/>
  <c r="X37" i="135"/>
  <c r="Z6" i="136"/>
  <c r="AB8" i="136"/>
  <c r="Z10" i="136"/>
  <c r="AB12" i="136"/>
  <c r="Z14" i="136"/>
  <c r="AB16" i="136"/>
  <c r="AA18" i="136"/>
  <c r="AW20" i="136"/>
  <c r="W20" i="136"/>
  <c r="AW28" i="136"/>
  <c r="AA28" i="136"/>
  <c r="AB29" i="136"/>
  <c r="Z37" i="136"/>
  <c r="AB7" i="132"/>
  <c r="Y9" i="132"/>
  <c r="AB11" i="132"/>
  <c r="Y13" i="132"/>
  <c r="AB15" i="132"/>
  <c r="Z17" i="132"/>
  <c r="AW18" i="132"/>
  <c r="Z19" i="132"/>
  <c r="AW20" i="132"/>
  <c r="AA24" i="132"/>
  <c r="AA26" i="132"/>
  <c r="W30" i="132"/>
  <c r="AB33" i="132"/>
  <c r="X37" i="132"/>
  <c r="AB37" i="132"/>
  <c r="Z6" i="133"/>
  <c r="AB8" i="133"/>
  <c r="Z10" i="133"/>
  <c r="AB12" i="133"/>
  <c r="Z14" i="133"/>
  <c r="AB16" i="133"/>
  <c r="W18" i="133"/>
  <c r="W20" i="133"/>
  <c r="AB21" i="133"/>
  <c r="AW22" i="133"/>
  <c r="AA26" i="133"/>
  <c r="W30" i="133"/>
  <c r="X37" i="133"/>
  <c r="AB37" i="133"/>
  <c r="Z6" i="134"/>
  <c r="AB8" i="134"/>
  <c r="AB11" i="134"/>
  <c r="Y13" i="134"/>
  <c r="AB15" i="134"/>
  <c r="Z17" i="134"/>
  <c r="AB21" i="134"/>
  <c r="AW22" i="134"/>
  <c r="AA26" i="134"/>
  <c r="AB29" i="134"/>
  <c r="AW30" i="134"/>
  <c r="AW32" i="134"/>
  <c r="AW34" i="134"/>
  <c r="Z37" i="134"/>
  <c r="AW37" i="134"/>
  <c r="X6" i="135"/>
  <c r="Z8" i="135"/>
  <c r="Z10" i="135"/>
  <c r="AB12" i="135"/>
  <c r="Z14" i="135"/>
  <c r="AB16" i="135"/>
  <c r="AB21" i="135"/>
  <c r="AW22" i="135"/>
  <c r="AA30" i="135"/>
  <c r="AB33" i="135"/>
  <c r="AB35" i="135"/>
  <c r="AA36" i="135"/>
  <c r="Y37" i="135"/>
  <c r="Y7" i="136"/>
  <c r="AB9" i="136"/>
  <c r="Y11" i="136"/>
  <c r="AB13" i="136"/>
  <c r="Y15" i="136"/>
  <c r="Z19" i="136"/>
  <c r="AB23" i="136"/>
  <c r="AW24" i="136"/>
  <c r="AW26" i="136"/>
  <c r="AA26" i="136"/>
  <c r="AB27" i="136"/>
  <c r="AA32" i="136"/>
  <c r="Z6" i="132"/>
  <c r="AB8" i="132"/>
  <c r="Z10" i="132"/>
  <c r="AB12" i="132"/>
  <c r="Z14" i="132"/>
  <c r="AB16" i="132"/>
  <c r="AB21" i="132"/>
  <c r="AW22" i="132"/>
  <c r="AA28" i="132"/>
  <c r="X31" i="132"/>
  <c r="AA34" i="132"/>
  <c r="Y37" i="132"/>
  <c r="Y7" i="133"/>
  <c r="AB9" i="133"/>
  <c r="Y11" i="133"/>
  <c r="AB13" i="133"/>
  <c r="Y15" i="133"/>
  <c r="AA18" i="133"/>
  <c r="AB23" i="133"/>
  <c r="AW24" i="133"/>
  <c r="AA28" i="133"/>
  <c r="AA30" i="133"/>
  <c r="Y37" i="133"/>
  <c r="Y7" i="134"/>
  <c r="Z10" i="134"/>
  <c r="AB12" i="134"/>
  <c r="Z14" i="134"/>
  <c r="AB16" i="134"/>
  <c r="W22" i="134"/>
  <c r="AB23" i="134"/>
  <c r="AW24" i="134"/>
  <c r="W30" i="134"/>
  <c r="AB31" i="134"/>
  <c r="AW36" i="134"/>
  <c r="W37" i="134"/>
  <c r="AW7" i="135"/>
  <c r="AB9" i="135"/>
  <c r="Y11" i="135"/>
  <c r="AB13" i="135"/>
  <c r="Y15" i="135"/>
  <c r="AB23" i="135"/>
  <c r="AW24" i="135"/>
  <c r="AB25" i="135"/>
  <c r="AB27" i="135"/>
  <c r="AW28" i="135"/>
  <c r="AW32" i="135"/>
  <c r="AW34" i="135"/>
  <c r="X35" i="135"/>
  <c r="AW37" i="135"/>
  <c r="AB6" i="136"/>
  <c r="AB25" i="136"/>
  <c r="AA37" i="136"/>
  <c r="W37" i="136"/>
  <c r="Y7" i="132"/>
  <c r="Y11" i="132"/>
  <c r="Y15" i="132"/>
  <c r="AB23" i="132"/>
  <c r="AB25" i="132"/>
  <c r="Z8" i="133"/>
  <c r="Z12" i="133"/>
  <c r="Z16" i="133"/>
  <c r="AB25" i="133"/>
  <c r="Z8" i="134"/>
  <c r="Y11" i="134"/>
  <c r="Y15" i="134"/>
  <c r="AA18" i="134"/>
  <c r="AB25" i="134"/>
  <c r="Z12" i="135"/>
  <c r="Z16" i="135"/>
  <c r="AB29" i="135"/>
  <c r="AB31" i="135"/>
  <c r="Y9" i="136"/>
  <c r="Y13" i="136"/>
  <c r="Z17" i="136"/>
  <c r="AB37" i="136"/>
  <c r="Z8" i="136"/>
  <c r="AB10" i="136"/>
  <c r="Z12" i="136"/>
  <c r="AB14" i="136"/>
  <c r="Z16" i="136"/>
  <c r="AB21" i="136"/>
  <c r="AW22" i="136"/>
  <c r="X37" i="136"/>
  <c r="Z6" i="137"/>
  <c r="AB8" i="137"/>
  <c r="Z10" i="137"/>
  <c r="AB12" i="137"/>
  <c r="Z14" i="137"/>
  <c r="AB16" i="137"/>
  <c r="AB21" i="137"/>
  <c r="AW22" i="137"/>
  <c r="AB31" i="137"/>
  <c r="X37" i="137"/>
  <c r="Z6" i="138"/>
  <c r="AB8" i="138"/>
  <c r="Z10" i="138"/>
  <c r="AB12" i="138"/>
  <c r="Z14" i="138"/>
  <c r="AB16" i="138"/>
  <c r="AB21" i="138"/>
  <c r="AB25" i="138"/>
  <c r="AW26" i="138"/>
  <c r="AB27" i="138"/>
  <c r="AW28" i="138"/>
  <c r="X37" i="138"/>
  <c r="AB8" i="139"/>
  <c r="AB12" i="139"/>
  <c r="AB16" i="139"/>
  <c r="X37" i="139"/>
  <c r="Z6" i="140"/>
  <c r="AB8" i="140"/>
  <c r="Z10" i="140"/>
  <c r="AB12" i="140"/>
  <c r="Z14" i="140"/>
  <c r="AB16" i="140"/>
  <c r="Z37" i="141"/>
  <c r="Y7" i="137"/>
  <c r="Y11" i="137"/>
  <c r="Y15" i="137"/>
  <c r="AB23" i="137"/>
  <c r="AA28" i="137"/>
  <c r="Y7" i="138"/>
  <c r="Y11" i="138"/>
  <c r="Y15" i="138"/>
  <c r="AB29" i="138"/>
  <c r="Y11" i="140"/>
  <c r="Y15" i="140"/>
  <c r="AA18" i="140"/>
  <c r="AW37" i="136"/>
  <c r="AB6" i="137"/>
  <c r="Z8" i="137"/>
  <c r="AB10" i="137"/>
  <c r="Z12" i="137"/>
  <c r="AB14" i="137"/>
  <c r="Z16" i="137"/>
  <c r="W24" i="137"/>
  <c r="AB25" i="137"/>
  <c r="AW26" i="137"/>
  <c r="AB33" i="137"/>
  <c r="AB35" i="137"/>
  <c r="Z37" i="137"/>
  <c r="AW37" i="137"/>
  <c r="AB6" i="138"/>
  <c r="Z8" i="138"/>
  <c r="AB10" i="138"/>
  <c r="Z12" i="138"/>
  <c r="AB14" i="138"/>
  <c r="Z16" i="138"/>
  <c r="AA22" i="138"/>
  <c r="W30" i="138"/>
  <c r="AB31" i="138"/>
  <c r="AW32" i="138"/>
  <c r="AW34" i="138"/>
  <c r="X35" i="138"/>
  <c r="AW37" i="138"/>
  <c r="AB6" i="139"/>
  <c r="AB10" i="139"/>
  <c r="AB14" i="139"/>
  <c r="AB25" i="139"/>
  <c r="AB27" i="139"/>
  <c r="AB29" i="139"/>
  <c r="AB31" i="139"/>
  <c r="AB33" i="139"/>
  <c r="AB35" i="139"/>
  <c r="AW37" i="139"/>
  <c r="AB6" i="140"/>
  <c r="Z8" i="140"/>
  <c r="AB10" i="140"/>
  <c r="Z12" i="140"/>
  <c r="AB14" i="140"/>
  <c r="Z16" i="140"/>
  <c r="Z19" i="140"/>
  <c r="AW20" i="140"/>
  <c r="AW24" i="140"/>
  <c r="AW26" i="140"/>
  <c r="AW28" i="140"/>
  <c r="AW30" i="140"/>
  <c r="AW32" i="140"/>
  <c r="AW34" i="140"/>
  <c r="AW36" i="140"/>
  <c r="W37" i="140"/>
  <c r="AA37" i="141"/>
  <c r="W37" i="141"/>
  <c r="AW36" i="136"/>
  <c r="AB7" i="137"/>
  <c r="Y9" i="137"/>
  <c r="AB11" i="137"/>
  <c r="Y13" i="137"/>
  <c r="AB15" i="137"/>
  <c r="Z17" i="137"/>
  <c r="AW18" i="137"/>
  <c r="Z19" i="137"/>
  <c r="AW20" i="137"/>
  <c r="AA24" i="137"/>
  <c r="AB27" i="137"/>
  <c r="AB29" i="137"/>
  <c r="AW30" i="137"/>
  <c r="AW32" i="137"/>
  <c r="AW34" i="137"/>
  <c r="AW36" i="137"/>
  <c r="AA37" i="137"/>
  <c r="AB7" i="138"/>
  <c r="Y9" i="138"/>
  <c r="AB11" i="138"/>
  <c r="Y13" i="138"/>
  <c r="AB15" i="138"/>
  <c r="Z17" i="138"/>
  <c r="AW18" i="138"/>
  <c r="Z19" i="138"/>
  <c r="AW20" i="138"/>
  <c r="AB23" i="138"/>
  <c r="AW24" i="138"/>
  <c r="AA30" i="138"/>
  <c r="W32" i="138"/>
  <c r="AB33" i="138"/>
  <c r="AW36" i="138"/>
  <c r="W37" i="138"/>
  <c r="AA37" i="138"/>
  <c r="AD37" i="138" s="1"/>
  <c r="AB7" i="139"/>
  <c r="AB11" i="139"/>
  <c r="AB15" i="139"/>
  <c r="AW18" i="139"/>
  <c r="AW20" i="139"/>
  <c r="X21" i="139"/>
  <c r="X23" i="139"/>
  <c r="AW24" i="139"/>
  <c r="AW26" i="139"/>
  <c r="AW28" i="139"/>
  <c r="AW30" i="139"/>
  <c r="AW32" i="139"/>
  <c r="AW34" i="139"/>
  <c r="AW36" i="139"/>
  <c r="W37" i="139"/>
  <c r="AA37" i="139"/>
  <c r="AB7" i="140"/>
  <c r="Y9" i="140"/>
  <c r="AB11" i="140"/>
  <c r="Y13" i="140"/>
  <c r="AB15" i="140"/>
  <c r="Z17" i="140"/>
  <c r="W20" i="140"/>
  <c r="AB21" i="140"/>
  <c r="AW22" i="140"/>
  <c r="AB23" i="140"/>
  <c r="AA37" i="140"/>
  <c r="AC37" i="140" s="1"/>
  <c r="V37" i="140" s="1"/>
  <c r="Y37" i="140"/>
  <c r="Z8" i="141"/>
  <c r="Y11" i="141"/>
  <c r="Y15" i="141"/>
  <c r="AA18" i="141"/>
  <c r="W18" i="141"/>
  <c r="AB37" i="141"/>
  <c r="Z6" i="141"/>
  <c r="AB8" i="141"/>
  <c r="Z10" i="141"/>
  <c r="Y7" i="141"/>
  <c r="AB9" i="141"/>
  <c r="X37" i="141"/>
  <c r="AB7" i="141"/>
  <c r="Y9" i="141"/>
  <c r="AB17" i="141"/>
  <c r="Z19" i="141"/>
  <c r="AB21" i="141"/>
  <c r="AB23" i="141"/>
  <c r="AB25" i="141"/>
  <c r="AB27" i="141"/>
  <c r="AB29" i="141"/>
  <c r="AB31" i="141"/>
  <c r="AB33" i="141"/>
  <c r="AB35" i="141"/>
  <c r="AW22" i="139"/>
  <c r="Y7" i="140"/>
  <c r="AB23" i="139"/>
  <c r="AB21" i="139"/>
  <c r="Z19" i="139"/>
  <c r="Z17" i="139"/>
  <c r="Z16" i="139"/>
  <c r="Y15" i="139"/>
  <c r="Z14" i="139"/>
  <c r="Y13" i="139"/>
  <c r="Z12" i="139"/>
  <c r="Y11" i="139"/>
  <c r="Z10" i="139"/>
  <c r="Y9" i="139"/>
  <c r="Z8" i="139"/>
  <c r="Y7" i="139"/>
  <c r="Z6" i="139"/>
  <c r="AA23" i="139"/>
  <c r="AA21" i="139"/>
  <c r="AB19" i="139"/>
  <c r="AB17" i="139"/>
  <c r="AA23" i="140"/>
  <c r="AA21" i="140"/>
  <c r="AB19" i="140"/>
  <c r="AW18" i="140"/>
  <c r="AB17" i="140"/>
  <c r="X23" i="140"/>
  <c r="AB25" i="140"/>
  <c r="AB27" i="140"/>
  <c r="AB29" i="140"/>
  <c r="AB31" i="140"/>
  <c r="AB33" i="140"/>
  <c r="AB35" i="140"/>
  <c r="AW37" i="140"/>
  <c r="AB11" i="141"/>
  <c r="AB12" i="141"/>
  <c r="AB13" i="141"/>
  <c r="AB14" i="141"/>
  <c r="AB15" i="141"/>
  <c r="AB16" i="141"/>
  <c r="AB19" i="141"/>
  <c r="W20" i="141"/>
  <c r="AA21" i="141"/>
  <c r="W22" i="141"/>
  <c r="AA23" i="141"/>
  <c r="W24" i="141"/>
  <c r="AA25" i="141"/>
  <c r="W26" i="141"/>
  <c r="AA27" i="141"/>
  <c r="W28" i="141"/>
  <c r="AA29" i="141"/>
  <c r="W30" i="141"/>
  <c r="AA31" i="141"/>
  <c r="W32" i="141"/>
  <c r="AA33" i="141"/>
  <c r="W34" i="141"/>
  <c r="AA35" i="141"/>
  <c r="W36" i="141"/>
  <c r="W24" i="140"/>
  <c r="AA25" i="140"/>
  <c r="W26" i="140"/>
  <c r="AA27" i="140"/>
  <c r="W28" i="140"/>
  <c r="AA29" i="140"/>
  <c r="W30" i="140"/>
  <c r="AA31" i="140"/>
  <c r="W32" i="140"/>
  <c r="AA33" i="140"/>
  <c r="W34" i="140"/>
  <c r="AA35" i="140"/>
  <c r="W36" i="140"/>
  <c r="AA25" i="139"/>
  <c r="W26" i="139"/>
  <c r="AA27" i="139"/>
  <c r="W28" i="139"/>
  <c r="AA29" i="139"/>
  <c r="W30" i="139"/>
  <c r="AA31" i="139"/>
  <c r="W32" i="139"/>
  <c r="AA33" i="139"/>
  <c r="W34" i="139"/>
  <c r="AA35" i="139"/>
  <c r="W36" i="139"/>
  <c r="X23" i="138"/>
  <c r="X27" i="130"/>
  <c r="AB7" i="130"/>
  <c r="Y7" i="130"/>
  <c r="AB31" i="130"/>
  <c r="AB29" i="130"/>
  <c r="Z27" i="130"/>
  <c r="Z23" i="130"/>
  <c r="W22" i="130"/>
  <c r="Z19" i="130"/>
  <c r="X29" i="131"/>
  <c r="X25" i="131"/>
  <c r="X6" i="131"/>
  <c r="AA31" i="131"/>
  <c r="AA29" i="131"/>
  <c r="AA27" i="131"/>
  <c r="AA25" i="131"/>
  <c r="AA23" i="131"/>
  <c r="AA21" i="131"/>
  <c r="AB19" i="131"/>
  <c r="AB17" i="131"/>
  <c r="AW11" i="131"/>
  <c r="AA6" i="131"/>
  <c r="X33" i="132"/>
  <c r="AB35" i="132"/>
  <c r="AA29" i="132"/>
  <c r="AW28" i="132"/>
  <c r="AA27" i="132"/>
  <c r="AA25" i="132"/>
  <c r="AW24" i="132"/>
  <c r="AA23" i="132"/>
  <c r="AA21" i="132"/>
  <c r="AB19" i="132"/>
  <c r="AB17" i="132"/>
  <c r="AA31" i="132"/>
  <c r="AW32" i="132"/>
  <c r="AW34" i="132"/>
  <c r="X35" i="132"/>
  <c r="W36" i="132"/>
  <c r="AA29" i="133"/>
  <c r="AW28" i="133"/>
  <c r="AA27" i="133"/>
  <c r="AA25" i="133"/>
  <c r="AA23" i="133"/>
  <c r="AA21" i="133"/>
  <c r="AB19" i="133"/>
  <c r="AB17" i="133"/>
  <c r="AA31" i="134"/>
  <c r="AA29" i="134"/>
  <c r="AA27" i="134"/>
  <c r="AA25" i="134"/>
  <c r="AA23" i="134"/>
  <c r="AA21" i="134"/>
  <c r="AB19" i="134"/>
  <c r="AW18" i="134"/>
  <c r="AB17" i="134"/>
  <c r="X31" i="135"/>
  <c r="X25" i="135"/>
  <c r="AA31" i="135"/>
  <c r="AA29" i="135"/>
  <c r="AA27" i="135"/>
  <c r="AW26" i="135"/>
  <c r="AA25" i="135"/>
  <c r="AA23" i="135"/>
  <c r="AA21" i="135"/>
  <c r="AB19" i="135"/>
  <c r="AB17" i="135"/>
  <c r="X27" i="136"/>
  <c r="AA29" i="136"/>
  <c r="AA27" i="136"/>
  <c r="AA25" i="136"/>
  <c r="AA23" i="136"/>
  <c r="AA21" i="136"/>
  <c r="AB19" i="136"/>
  <c r="W18" i="136"/>
  <c r="AW18" i="136"/>
  <c r="AB17" i="136"/>
  <c r="AB33" i="136"/>
  <c r="AB35" i="136"/>
  <c r="AW34" i="136"/>
  <c r="X35" i="136"/>
  <c r="W36" i="136"/>
  <c r="X29" i="136"/>
  <c r="AA30" i="136"/>
  <c r="AB31" i="136"/>
  <c r="X27" i="138"/>
  <c r="AA33" i="138"/>
  <c r="AA31" i="138"/>
  <c r="AA29" i="138"/>
  <c r="AA27" i="138"/>
  <c r="AA25" i="138"/>
  <c r="AA23" i="138"/>
  <c r="AW22" i="138"/>
  <c r="AA21" i="138"/>
  <c r="AB19" i="138"/>
  <c r="AB17" i="138"/>
  <c r="AA31" i="137"/>
  <c r="AA29" i="137"/>
  <c r="AW28" i="137"/>
  <c r="AA27" i="137"/>
  <c r="AA25" i="137"/>
  <c r="AA23" i="137"/>
  <c r="AA21" i="137"/>
  <c r="AB19" i="137"/>
  <c r="AB17" i="137"/>
  <c r="W34" i="138"/>
  <c r="AA35" i="138"/>
  <c r="W32" i="137"/>
  <c r="AA33" i="137"/>
  <c r="W34" i="137"/>
  <c r="AA35" i="137"/>
  <c r="W36" i="137"/>
  <c r="AW30" i="136"/>
  <c r="X31" i="136"/>
  <c r="AA31" i="136"/>
  <c r="W32" i="136"/>
  <c r="AA33" i="136"/>
  <c r="W34" i="136"/>
  <c r="AA35" i="136"/>
  <c r="W32" i="135"/>
  <c r="AA33" i="135"/>
  <c r="W34" i="135"/>
  <c r="AA35" i="135"/>
  <c r="W32" i="134"/>
  <c r="AA33" i="134"/>
  <c r="W34" i="134"/>
  <c r="AA35" i="134"/>
  <c r="AA31" i="133"/>
  <c r="W32" i="133"/>
  <c r="AA33" i="133"/>
  <c r="W34" i="133"/>
  <c r="AA35" i="133"/>
  <c r="W36" i="133"/>
  <c r="W32" i="132"/>
  <c r="AA33" i="132"/>
  <c r="W34" i="132"/>
  <c r="AA35" i="132"/>
  <c r="W32" i="131"/>
  <c r="AA33" i="131"/>
  <c r="W34" i="131"/>
  <c r="AA35" i="131"/>
  <c r="W36" i="131"/>
  <c r="AW32" i="130"/>
  <c r="X33" i="130"/>
  <c r="AW34" i="130"/>
  <c r="X35" i="130"/>
  <c r="AW36" i="130"/>
  <c r="B33" i="37"/>
  <c r="B43" i="37" s="1"/>
  <c r="Y32" i="141"/>
  <c r="AB32" i="141"/>
  <c r="Z33" i="141"/>
  <c r="Y34" i="141"/>
  <c r="AB34" i="141"/>
  <c r="Z35" i="141"/>
  <c r="Y36" i="141"/>
  <c r="AB36" i="141"/>
  <c r="Y32" i="140"/>
  <c r="AB32" i="140"/>
  <c r="Z33" i="140"/>
  <c r="Y34" i="140"/>
  <c r="AB34" i="140"/>
  <c r="Z35" i="140"/>
  <c r="Y36" i="140"/>
  <c r="AB36" i="140"/>
  <c r="Y32" i="139"/>
  <c r="AB32" i="139"/>
  <c r="Z33" i="139"/>
  <c r="Y34" i="139"/>
  <c r="AB34" i="139"/>
  <c r="Z35" i="139"/>
  <c r="Y36" i="139"/>
  <c r="AB36" i="139"/>
  <c r="Y32" i="138"/>
  <c r="AB32" i="138"/>
  <c r="Z33" i="138"/>
  <c r="Y34" i="138"/>
  <c r="AB34" i="138"/>
  <c r="Z35" i="138"/>
  <c r="Y36" i="138"/>
  <c r="AB36" i="138"/>
  <c r="Y32" i="137"/>
  <c r="AB32" i="137"/>
  <c r="Z33" i="137"/>
  <c r="Y34" i="137"/>
  <c r="AB34" i="137"/>
  <c r="Z35" i="137"/>
  <c r="Y36" i="137"/>
  <c r="AB36" i="137"/>
  <c r="Y32" i="136"/>
  <c r="AB32" i="136"/>
  <c r="Z33" i="136"/>
  <c r="Y34" i="136"/>
  <c r="AB34" i="136"/>
  <c r="Z35" i="136"/>
  <c r="Y36" i="136"/>
  <c r="AB36" i="136"/>
  <c r="Y32" i="135"/>
  <c r="AB32" i="135"/>
  <c r="Z33" i="135"/>
  <c r="Y34" i="135"/>
  <c r="AB34" i="135"/>
  <c r="Z35" i="135"/>
  <c r="Y36" i="135"/>
  <c r="AB36" i="135"/>
  <c r="Y32" i="134"/>
  <c r="AB32" i="134"/>
  <c r="Z33" i="134"/>
  <c r="Y34" i="134"/>
  <c r="AB34" i="134"/>
  <c r="Z35" i="134"/>
  <c r="Y36" i="134"/>
  <c r="AB36" i="134"/>
  <c r="AD37" i="134"/>
  <c r="Y32" i="133"/>
  <c r="AB32" i="133"/>
  <c r="Z33" i="133"/>
  <c r="Y34" i="133"/>
  <c r="AB34" i="133"/>
  <c r="Z35" i="133"/>
  <c r="Y36" i="133"/>
  <c r="AB36" i="133"/>
  <c r="Y32" i="132"/>
  <c r="AB32" i="132"/>
  <c r="Z33" i="132"/>
  <c r="Y34" i="132"/>
  <c r="AB34" i="132"/>
  <c r="Z35" i="132"/>
  <c r="Y36" i="132"/>
  <c r="AB36" i="132"/>
  <c r="Y32" i="131"/>
  <c r="AB32" i="131"/>
  <c r="Z33" i="131"/>
  <c r="Y34" i="131"/>
  <c r="AB34" i="131"/>
  <c r="Z35" i="131"/>
  <c r="Y36" i="131"/>
  <c r="AB36" i="131"/>
  <c r="Y32" i="130"/>
  <c r="AB32" i="130"/>
  <c r="Z33" i="130"/>
  <c r="Y34" i="130"/>
  <c r="AB34" i="130"/>
  <c r="Z35" i="130"/>
  <c r="Y36" i="130"/>
  <c r="AB36" i="130"/>
  <c r="X6" i="141"/>
  <c r="AA6" i="141"/>
  <c r="W7" i="141"/>
  <c r="AA7" i="141"/>
  <c r="X8" i="141"/>
  <c r="W9" i="141"/>
  <c r="AA9" i="141"/>
  <c r="X10" i="141"/>
  <c r="W11" i="141"/>
  <c r="AA11" i="141"/>
  <c r="X12" i="141"/>
  <c r="W13" i="141"/>
  <c r="AA13" i="141"/>
  <c r="X14" i="141"/>
  <c r="W15" i="141"/>
  <c r="AA15" i="141"/>
  <c r="X16" i="141"/>
  <c r="W17" i="141"/>
  <c r="Y18" i="141"/>
  <c r="Y20" i="141"/>
  <c r="Z21" i="141"/>
  <c r="Y22" i="141"/>
  <c r="AB22" i="141"/>
  <c r="Z23" i="141"/>
  <c r="Y24" i="141"/>
  <c r="AB24" i="141"/>
  <c r="Z25" i="141"/>
  <c r="Y26" i="141"/>
  <c r="AB26" i="141"/>
  <c r="Z27" i="141"/>
  <c r="Y28" i="141"/>
  <c r="AB28" i="141"/>
  <c r="Z29" i="141"/>
  <c r="Y30" i="141"/>
  <c r="AB30" i="141"/>
  <c r="Z31" i="141"/>
  <c r="X6" i="140"/>
  <c r="AA6" i="140"/>
  <c r="W7" i="140"/>
  <c r="AA7" i="140"/>
  <c r="AW7" i="140"/>
  <c r="X8" i="140"/>
  <c r="AW8" i="140"/>
  <c r="W9" i="140"/>
  <c r="AA9" i="140"/>
  <c r="AW9" i="140"/>
  <c r="X10" i="140"/>
  <c r="AW10" i="140"/>
  <c r="W11" i="140"/>
  <c r="AA11" i="140"/>
  <c r="AW11" i="140"/>
  <c r="X12" i="140"/>
  <c r="AW12" i="140"/>
  <c r="W13" i="140"/>
  <c r="AA13" i="140"/>
  <c r="AW13" i="140"/>
  <c r="X14" i="140"/>
  <c r="AW14" i="140"/>
  <c r="W15" i="140"/>
  <c r="AA15" i="140"/>
  <c r="AW15" i="140"/>
  <c r="X16" i="140"/>
  <c r="AW16" i="140"/>
  <c r="W17" i="140"/>
  <c r="Y18" i="140"/>
  <c r="Y20" i="140"/>
  <c r="Z21" i="140"/>
  <c r="Y22" i="140"/>
  <c r="AB22" i="140"/>
  <c r="Z23" i="140"/>
  <c r="Y24" i="140"/>
  <c r="AB24" i="140"/>
  <c r="Z25" i="140"/>
  <c r="Y26" i="140"/>
  <c r="AB26" i="140"/>
  <c r="Z27" i="140"/>
  <c r="Y28" i="140"/>
  <c r="AB28" i="140"/>
  <c r="Z29" i="140"/>
  <c r="Y30" i="140"/>
  <c r="AB30" i="140"/>
  <c r="Z31" i="140"/>
  <c r="X6" i="139"/>
  <c r="AA6" i="139"/>
  <c r="W7" i="139"/>
  <c r="AA7" i="139"/>
  <c r="AW7" i="139"/>
  <c r="X8" i="139"/>
  <c r="AW8" i="139"/>
  <c r="W9" i="139"/>
  <c r="AA9" i="139"/>
  <c r="AW9" i="139"/>
  <c r="X10" i="139"/>
  <c r="AW10" i="139"/>
  <c r="W11" i="139"/>
  <c r="AA11" i="139"/>
  <c r="AW11" i="139"/>
  <c r="X12" i="139"/>
  <c r="AW12" i="139"/>
  <c r="W13" i="139"/>
  <c r="AA13" i="139"/>
  <c r="AW13" i="139"/>
  <c r="X14" i="139"/>
  <c r="AW14" i="139"/>
  <c r="W15" i="139"/>
  <c r="AA15" i="139"/>
  <c r="AW15" i="139"/>
  <c r="X16" i="139"/>
  <c r="AW16" i="139"/>
  <c r="W17" i="139"/>
  <c r="Y18" i="139"/>
  <c r="Y20" i="139"/>
  <c r="Z21" i="139"/>
  <c r="Y22" i="139"/>
  <c r="AB22" i="139"/>
  <c r="Z23" i="139"/>
  <c r="Y24" i="139"/>
  <c r="AB24" i="139"/>
  <c r="Z25" i="139"/>
  <c r="Y26" i="139"/>
  <c r="AB26" i="139"/>
  <c r="Z27" i="139"/>
  <c r="Y28" i="139"/>
  <c r="AB28" i="139"/>
  <c r="Z29" i="139"/>
  <c r="Y30" i="139"/>
  <c r="AB30" i="139"/>
  <c r="Z31" i="139"/>
  <c r="X6" i="138"/>
  <c r="AA6" i="138"/>
  <c r="W7" i="138"/>
  <c r="AA7" i="138"/>
  <c r="AW7" i="138"/>
  <c r="X8" i="138"/>
  <c r="AW8" i="138"/>
  <c r="W9" i="138"/>
  <c r="AA9" i="138"/>
  <c r="AW9" i="138"/>
  <c r="X10" i="138"/>
  <c r="AW10" i="138"/>
  <c r="W11" i="138"/>
  <c r="AA11" i="138"/>
  <c r="AW11" i="138"/>
  <c r="X12" i="138"/>
  <c r="AW12" i="138"/>
  <c r="W13" i="138"/>
  <c r="AA13" i="138"/>
  <c r="AW13" i="138"/>
  <c r="X14" i="138"/>
  <c r="AW14" i="138"/>
  <c r="W15" i="138"/>
  <c r="AA15" i="138"/>
  <c r="AW15" i="138"/>
  <c r="X16" i="138"/>
  <c r="AW16" i="138"/>
  <c r="W17" i="138"/>
  <c r="Y18" i="138"/>
  <c r="Y20" i="138"/>
  <c r="Z21" i="138"/>
  <c r="Y22" i="138"/>
  <c r="AB22" i="138"/>
  <c r="Z23" i="138"/>
  <c r="Y24" i="138"/>
  <c r="AB24" i="138"/>
  <c r="Z25" i="138"/>
  <c r="Y26" i="138"/>
  <c r="AB26" i="138"/>
  <c r="Z27" i="138"/>
  <c r="Y28" i="138"/>
  <c r="AB28" i="138"/>
  <c r="Z29" i="138"/>
  <c r="Y30" i="138"/>
  <c r="AB30" i="138"/>
  <c r="Z31" i="138"/>
  <c r="X6" i="137"/>
  <c r="AA6" i="137"/>
  <c r="W7" i="137"/>
  <c r="AA7" i="137"/>
  <c r="AW7" i="137"/>
  <c r="X8" i="137"/>
  <c r="AW8" i="137"/>
  <c r="W9" i="137"/>
  <c r="AA9" i="137"/>
  <c r="AW9" i="137"/>
  <c r="X10" i="137"/>
  <c r="AW10" i="137"/>
  <c r="W11" i="137"/>
  <c r="AA11" i="137"/>
  <c r="AW11" i="137"/>
  <c r="X12" i="137"/>
  <c r="AW12" i="137"/>
  <c r="W13" i="137"/>
  <c r="AA13" i="137"/>
  <c r="AW13" i="137"/>
  <c r="X14" i="137"/>
  <c r="AW14" i="137"/>
  <c r="W15" i="137"/>
  <c r="AA15" i="137"/>
  <c r="AW15" i="137"/>
  <c r="X16" i="137"/>
  <c r="AW16" i="137"/>
  <c r="W17" i="137"/>
  <c r="Y18" i="137"/>
  <c r="Y20" i="137"/>
  <c r="Z21" i="137"/>
  <c r="Y22" i="137"/>
  <c r="AB22" i="137"/>
  <c r="Z23" i="137"/>
  <c r="Y24" i="137"/>
  <c r="AB24" i="137"/>
  <c r="Z25" i="137"/>
  <c r="Y26" i="137"/>
  <c r="AB26" i="137"/>
  <c r="Z27" i="137"/>
  <c r="Y28" i="137"/>
  <c r="AB28" i="137"/>
  <c r="Z29" i="137"/>
  <c r="Y30" i="137"/>
  <c r="AB30" i="137"/>
  <c r="Z31" i="137"/>
  <c r="X6" i="136"/>
  <c r="AA6" i="136"/>
  <c r="W7" i="136"/>
  <c r="AA7" i="136"/>
  <c r="AW7" i="136"/>
  <c r="X8" i="136"/>
  <c r="AW8" i="136"/>
  <c r="W9" i="136"/>
  <c r="AA9" i="136"/>
  <c r="AW9" i="136"/>
  <c r="X10" i="136"/>
  <c r="AW10" i="136"/>
  <c r="W11" i="136"/>
  <c r="AA11" i="136"/>
  <c r="AW11" i="136"/>
  <c r="X12" i="136"/>
  <c r="AW12" i="136"/>
  <c r="W13" i="136"/>
  <c r="AA13" i="136"/>
  <c r="AW13" i="136"/>
  <c r="X14" i="136"/>
  <c r="AW14" i="136"/>
  <c r="W15" i="136"/>
  <c r="AA15" i="136"/>
  <c r="AW15" i="136"/>
  <c r="X16" i="136"/>
  <c r="AW16" i="136"/>
  <c r="W17" i="136"/>
  <c r="Y18" i="136"/>
  <c r="Y20" i="136"/>
  <c r="Z21" i="136"/>
  <c r="Y22" i="136"/>
  <c r="AB22" i="136"/>
  <c r="Z23" i="136"/>
  <c r="Y24" i="136"/>
  <c r="AB24" i="136"/>
  <c r="Z25" i="136"/>
  <c r="Y26" i="136"/>
  <c r="AB26" i="136"/>
  <c r="Z27" i="136"/>
  <c r="Y28" i="136"/>
  <c r="AB28" i="136"/>
  <c r="Z29" i="136"/>
  <c r="Y30" i="136"/>
  <c r="AB30" i="136"/>
  <c r="Z17" i="135"/>
  <c r="AA6" i="135"/>
  <c r="W7" i="135"/>
  <c r="AA7" i="135"/>
  <c r="AA8" i="135"/>
  <c r="W9" i="135"/>
  <c r="AA9" i="135"/>
  <c r="AW9" i="135"/>
  <c r="X10" i="135"/>
  <c r="AA10" i="135"/>
  <c r="W11" i="135"/>
  <c r="AA11" i="135"/>
  <c r="AW11" i="135"/>
  <c r="X12" i="135"/>
  <c r="AW12" i="135"/>
  <c r="W13" i="135"/>
  <c r="AA13" i="135"/>
  <c r="AW13" i="135"/>
  <c r="X14" i="135"/>
  <c r="AA14" i="135"/>
  <c r="W15" i="135"/>
  <c r="AA15" i="135"/>
  <c r="AW15" i="135"/>
  <c r="X16" i="135"/>
  <c r="AW16" i="135"/>
  <c r="Y18" i="135"/>
  <c r="Y20" i="135"/>
  <c r="Z21" i="135"/>
  <c r="Y22" i="135"/>
  <c r="AB22" i="135"/>
  <c r="Z23" i="135"/>
  <c r="Y24" i="135"/>
  <c r="AB24" i="135"/>
  <c r="Z25" i="135"/>
  <c r="Y26" i="135"/>
  <c r="AB26" i="135"/>
  <c r="Z27" i="135"/>
  <c r="Y28" i="135"/>
  <c r="AB28" i="135"/>
  <c r="Z29" i="135"/>
  <c r="Y30" i="135"/>
  <c r="AB30" i="135"/>
  <c r="Z31" i="135"/>
  <c r="X6" i="134"/>
  <c r="AA6" i="134"/>
  <c r="W7" i="134"/>
  <c r="AA7" i="134"/>
  <c r="AW7" i="134"/>
  <c r="X8" i="134"/>
  <c r="AW8" i="134"/>
  <c r="W9" i="134"/>
  <c r="AA9" i="134"/>
  <c r="AW9" i="134"/>
  <c r="X10" i="134"/>
  <c r="AW10" i="134"/>
  <c r="W11" i="134"/>
  <c r="AA11" i="134"/>
  <c r="AW11" i="134"/>
  <c r="X12" i="134"/>
  <c r="AW12" i="134"/>
  <c r="W13" i="134"/>
  <c r="AA13" i="134"/>
  <c r="AW13" i="134"/>
  <c r="X14" i="134"/>
  <c r="AW14" i="134"/>
  <c r="W15" i="134"/>
  <c r="AA15" i="134"/>
  <c r="AW15" i="134"/>
  <c r="X16" i="134"/>
  <c r="AW16" i="134"/>
  <c r="W17" i="134"/>
  <c r="Y18" i="134"/>
  <c r="Y20" i="134"/>
  <c r="Z21" i="134"/>
  <c r="Y22" i="134"/>
  <c r="AB22" i="134"/>
  <c r="Z23" i="134"/>
  <c r="Y24" i="134"/>
  <c r="AB24" i="134"/>
  <c r="Z25" i="134"/>
  <c r="Y26" i="134"/>
  <c r="AB26" i="134"/>
  <c r="Z27" i="134"/>
  <c r="Y28" i="134"/>
  <c r="AB28" i="134"/>
  <c r="Z29" i="134"/>
  <c r="Y30" i="134"/>
  <c r="AB30" i="134"/>
  <c r="Z31" i="134"/>
  <c r="X6" i="133"/>
  <c r="AA6" i="133"/>
  <c r="W7" i="133"/>
  <c r="AA7" i="133"/>
  <c r="AW7" i="133"/>
  <c r="X8" i="133"/>
  <c r="AW8" i="133"/>
  <c r="W9" i="133"/>
  <c r="AA9" i="133"/>
  <c r="AW9" i="133"/>
  <c r="X10" i="133"/>
  <c r="AW10" i="133"/>
  <c r="W11" i="133"/>
  <c r="AA11" i="133"/>
  <c r="AW11" i="133"/>
  <c r="X12" i="133"/>
  <c r="AW12" i="133"/>
  <c r="W13" i="133"/>
  <c r="AA13" i="133"/>
  <c r="AW13" i="133"/>
  <c r="X14" i="133"/>
  <c r="AW14" i="133"/>
  <c r="W15" i="133"/>
  <c r="AA15" i="133"/>
  <c r="AW15" i="133"/>
  <c r="X16" i="133"/>
  <c r="AW16" i="133"/>
  <c r="W17" i="133"/>
  <c r="Y18" i="133"/>
  <c r="Y20" i="133"/>
  <c r="Z21" i="133"/>
  <c r="Y22" i="133"/>
  <c r="AB22" i="133"/>
  <c r="Z23" i="133"/>
  <c r="Y24" i="133"/>
  <c r="AB24" i="133"/>
  <c r="Z25" i="133"/>
  <c r="Y26" i="133"/>
  <c r="AB26" i="133"/>
  <c r="Z27" i="133"/>
  <c r="Y28" i="133"/>
  <c r="AB28" i="133"/>
  <c r="Z29" i="133"/>
  <c r="Y30" i="133"/>
  <c r="AB30" i="133"/>
  <c r="Z31" i="133"/>
  <c r="X6" i="132"/>
  <c r="AA6" i="132"/>
  <c r="W7" i="132"/>
  <c r="AA7" i="132"/>
  <c r="AW7" i="132"/>
  <c r="X8" i="132"/>
  <c r="AW8" i="132"/>
  <c r="W9" i="132"/>
  <c r="AA9" i="132"/>
  <c r="AW9" i="132"/>
  <c r="X10" i="132"/>
  <c r="AW10" i="132"/>
  <c r="W11" i="132"/>
  <c r="AA11" i="132"/>
  <c r="AW11" i="132"/>
  <c r="X12" i="132"/>
  <c r="AW12" i="132"/>
  <c r="W13" i="132"/>
  <c r="AA13" i="132"/>
  <c r="AW13" i="132"/>
  <c r="X14" i="132"/>
  <c r="AW14" i="132"/>
  <c r="W15" i="132"/>
  <c r="AA15" i="132"/>
  <c r="AW15" i="132"/>
  <c r="X16" i="132"/>
  <c r="AW16" i="132"/>
  <c r="W17" i="132"/>
  <c r="Y18" i="132"/>
  <c r="Y20" i="132"/>
  <c r="Z21" i="132"/>
  <c r="Y22" i="132"/>
  <c r="AB22" i="132"/>
  <c r="Z23" i="132"/>
  <c r="Y24" i="132"/>
  <c r="AB24" i="132"/>
  <c r="Z25" i="132"/>
  <c r="Y26" i="132"/>
  <c r="AB26" i="132"/>
  <c r="Z27" i="132"/>
  <c r="Y28" i="132"/>
  <c r="AB28" i="132"/>
  <c r="Z29" i="132"/>
  <c r="Y30" i="132"/>
  <c r="AB30" i="132"/>
  <c r="Z31" i="132"/>
  <c r="Z6" i="131"/>
  <c r="Y7" i="131"/>
  <c r="AB7" i="131"/>
  <c r="Z8" i="131"/>
  <c r="Y9" i="131"/>
  <c r="AB9" i="131"/>
  <c r="Z10" i="131"/>
  <c r="Y11" i="131"/>
  <c r="AB11" i="131"/>
  <c r="Z12" i="131"/>
  <c r="W13" i="131"/>
  <c r="AA13" i="131"/>
  <c r="AW13" i="131"/>
  <c r="X14" i="131"/>
  <c r="AW14" i="131"/>
  <c r="W15" i="131"/>
  <c r="AA15" i="131"/>
  <c r="AW15" i="131"/>
  <c r="X16" i="131"/>
  <c r="AW16" i="131"/>
  <c r="W17" i="131"/>
  <c r="Y18" i="131"/>
  <c r="Y20" i="131"/>
  <c r="Z21" i="131"/>
  <c r="Y22" i="131"/>
  <c r="AB22" i="131"/>
  <c r="Z23" i="131"/>
  <c r="Y24" i="131"/>
  <c r="AB24" i="131"/>
  <c r="Z25" i="131"/>
  <c r="Y26" i="131"/>
  <c r="AB26" i="131"/>
  <c r="Z27" i="131"/>
  <c r="Y28" i="131"/>
  <c r="AB28" i="131"/>
  <c r="Z29" i="131"/>
  <c r="Y30" i="131"/>
  <c r="AB30" i="131"/>
  <c r="Z31" i="131"/>
  <c r="X6" i="130"/>
  <c r="W7" i="130"/>
  <c r="AA7" i="130"/>
  <c r="AW7" i="130"/>
  <c r="X8" i="130"/>
  <c r="AA8" i="130"/>
  <c r="W9" i="130"/>
  <c r="AA9" i="130"/>
  <c r="AW9" i="130"/>
  <c r="X10" i="130"/>
  <c r="AA10" i="130"/>
  <c r="W11" i="130"/>
  <c r="AA11" i="130"/>
  <c r="AW11" i="130"/>
  <c r="X12" i="130"/>
  <c r="AA12" i="130"/>
  <c r="W13" i="130"/>
  <c r="AA13" i="130"/>
  <c r="AW13" i="130"/>
  <c r="X14" i="130"/>
  <c r="AA14" i="130"/>
  <c r="W15" i="130"/>
  <c r="AA15" i="130"/>
  <c r="AW15" i="130"/>
  <c r="X16" i="130"/>
  <c r="AA16" i="130"/>
  <c r="W17" i="130"/>
  <c r="AA17" i="130"/>
  <c r="AW17" i="130"/>
  <c r="X21" i="130"/>
  <c r="X25" i="130"/>
  <c r="AH44" i="141"/>
  <c r="AH43" i="141"/>
  <c r="AH42" i="141"/>
  <c r="AH40" i="141"/>
  <c r="AH38" i="141"/>
  <c r="AH45" i="141"/>
  <c r="AH41" i="141"/>
  <c r="AH39" i="141"/>
  <c r="AJ44" i="141"/>
  <c r="AJ43" i="141"/>
  <c r="AJ42" i="141"/>
  <c r="AJ40" i="141"/>
  <c r="AJ38" i="141"/>
  <c r="AJ45" i="141"/>
  <c r="AJ41" i="141"/>
  <c r="AJ39" i="141"/>
  <c r="AL44" i="141"/>
  <c r="AL43" i="141"/>
  <c r="AL42" i="141"/>
  <c r="AL40" i="141"/>
  <c r="AL38" i="141"/>
  <c r="AL45" i="141"/>
  <c r="AL41" i="141"/>
  <c r="AL39" i="141"/>
  <c r="AN44" i="141"/>
  <c r="AN43" i="141"/>
  <c r="AN42" i="141"/>
  <c r="AN40" i="141"/>
  <c r="AN38" i="141"/>
  <c r="AN45" i="141"/>
  <c r="AN41" i="141"/>
  <c r="AN39" i="141"/>
  <c r="AP44" i="141"/>
  <c r="AP43" i="141"/>
  <c r="AP42" i="141"/>
  <c r="AP40" i="141"/>
  <c r="AP38" i="141"/>
  <c r="AP45" i="141"/>
  <c r="AP41" i="141"/>
  <c r="AP39" i="141"/>
  <c r="AR44" i="141"/>
  <c r="AR43" i="141"/>
  <c r="AR42" i="141"/>
  <c r="AR40" i="141"/>
  <c r="AR38" i="141"/>
  <c r="AR45" i="141"/>
  <c r="AR41" i="141"/>
  <c r="AR39" i="141"/>
  <c r="AT44" i="141"/>
  <c r="AT43" i="141"/>
  <c r="AT42" i="141"/>
  <c r="AT40" i="141"/>
  <c r="AT38" i="141"/>
  <c r="AT45" i="141"/>
  <c r="AT41" i="141"/>
  <c r="AT39" i="141"/>
  <c r="AV44" i="141"/>
  <c r="AV43" i="141"/>
  <c r="AV42" i="141"/>
  <c r="AV40" i="141"/>
  <c r="AV38" i="141"/>
  <c r="AV45" i="141"/>
  <c r="AV41" i="141"/>
  <c r="AV39" i="141"/>
  <c r="AB18" i="141"/>
  <c r="Z18" i="141"/>
  <c r="X18" i="141"/>
  <c r="AB20" i="141"/>
  <c r="Z20" i="141"/>
  <c r="X20" i="141"/>
  <c r="W6" i="141"/>
  <c r="Y6" i="141"/>
  <c r="X7" i="141"/>
  <c r="Z7" i="141"/>
  <c r="W8" i="141"/>
  <c r="Y8" i="141"/>
  <c r="AA8" i="141"/>
  <c r="X9" i="141"/>
  <c r="Z9" i="141"/>
  <c r="W10" i="141"/>
  <c r="Y10" i="141"/>
  <c r="AA10" i="141"/>
  <c r="X11" i="141"/>
  <c r="Z11" i="141"/>
  <c r="W12" i="141"/>
  <c r="Y12" i="141"/>
  <c r="AA12" i="141"/>
  <c r="X13" i="141"/>
  <c r="Z13" i="141"/>
  <c r="W14" i="141"/>
  <c r="Y14" i="141"/>
  <c r="AA14" i="141"/>
  <c r="X15" i="141"/>
  <c r="Z15" i="141"/>
  <c r="W16" i="141"/>
  <c r="Y16" i="141"/>
  <c r="AA16" i="141"/>
  <c r="X17" i="141"/>
  <c r="X19" i="141"/>
  <c r="AG45" i="141"/>
  <c r="AG41" i="141"/>
  <c r="AG39" i="141"/>
  <c r="AG44" i="141"/>
  <c r="AG43" i="141"/>
  <c r="AG42" i="141"/>
  <c r="AG40" i="141"/>
  <c r="AG38" i="141"/>
  <c r="AI45" i="141"/>
  <c r="AI41" i="141"/>
  <c r="AI39" i="141"/>
  <c r="AI44" i="141"/>
  <c r="AI43" i="141"/>
  <c r="AI42" i="141"/>
  <c r="AI40" i="141"/>
  <c r="AI38" i="141"/>
  <c r="AK45" i="141"/>
  <c r="AK41" i="141"/>
  <c r="AK39" i="141"/>
  <c r="AK44" i="141"/>
  <c r="AK43" i="141"/>
  <c r="AK42" i="141"/>
  <c r="AK40" i="141"/>
  <c r="AK38" i="141"/>
  <c r="AM45" i="141"/>
  <c r="AM41" i="141"/>
  <c r="AM39" i="141"/>
  <c r="AM44" i="141"/>
  <c r="AM43" i="141"/>
  <c r="AM42" i="141"/>
  <c r="AM40" i="141"/>
  <c r="AM38" i="141"/>
  <c r="AO45" i="141"/>
  <c r="AO41" i="141"/>
  <c r="AO39" i="141"/>
  <c r="AO44" i="141"/>
  <c r="AO43" i="141"/>
  <c r="AO42" i="141"/>
  <c r="AO40" i="141"/>
  <c r="AO38" i="141"/>
  <c r="AQ45" i="141"/>
  <c r="AQ41" i="141"/>
  <c r="AQ39" i="141"/>
  <c r="AQ44" i="141"/>
  <c r="AQ43" i="141"/>
  <c r="AQ42" i="141"/>
  <c r="AQ40" i="141"/>
  <c r="AQ38" i="141"/>
  <c r="AS45" i="141"/>
  <c r="AS41" i="141"/>
  <c r="AS39" i="141"/>
  <c r="AS44" i="141"/>
  <c r="AS43" i="141"/>
  <c r="AS42" i="141"/>
  <c r="AS40" i="141"/>
  <c r="AS38" i="141"/>
  <c r="AU45" i="141"/>
  <c r="AU41" i="141"/>
  <c r="AU39" i="141"/>
  <c r="AU44" i="141"/>
  <c r="AU43" i="141"/>
  <c r="AU42" i="141"/>
  <c r="AU40" i="141"/>
  <c r="AU38" i="141"/>
  <c r="AA17" i="141"/>
  <c r="Y17" i="141"/>
  <c r="AA19" i="141"/>
  <c r="Y19" i="141"/>
  <c r="W19" i="141"/>
  <c r="AW6" i="141"/>
  <c r="AE6" i="141" s="1"/>
  <c r="AE43" i="141" s="1"/>
  <c r="W21" i="141"/>
  <c r="Y21" i="141"/>
  <c r="X22" i="141"/>
  <c r="Z22" i="141"/>
  <c r="W23" i="141"/>
  <c r="Y23" i="141"/>
  <c r="X24" i="141"/>
  <c r="Z24" i="141"/>
  <c r="W25" i="141"/>
  <c r="Y25" i="141"/>
  <c r="X26" i="141"/>
  <c r="Z26" i="141"/>
  <c r="W27" i="141"/>
  <c r="Y27" i="141"/>
  <c r="X28" i="141"/>
  <c r="Z28" i="141"/>
  <c r="W29" i="141"/>
  <c r="Y29" i="141"/>
  <c r="X30" i="141"/>
  <c r="Z30" i="141"/>
  <c r="W31" i="141"/>
  <c r="Y31" i="141"/>
  <c r="X32" i="141"/>
  <c r="Z32" i="141"/>
  <c r="W33" i="141"/>
  <c r="Y33" i="141"/>
  <c r="X34" i="141"/>
  <c r="Z34" i="141"/>
  <c r="W35" i="141"/>
  <c r="Y35" i="141"/>
  <c r="X36" i="141"/>
  <c r="Z36" i="141"/>
  <c r="AE45" i="140"/>
  <c r="AE41" i="140"/>
  <c r="AE44" i="140"/>
  <c r="AE43" i="140"/>
  <c r="AE42" i="140"/>
  <c r="AE40" i="140"/>
  <c r="AH44" i="140"/>
  <c r="AH43" i="140"/>
  <c r="AH42" i="140"/>
  <c r="AH40" i="140"/>
  <c r="AH38" i="140"/>
  <c r="AH45" i="140"/>
  <c r="AH41" i="140"/>
  <c r="AH39" i="140"/>
  <c r="AJ44" i="140"/>
  <c r="AJ43" i="140"/>
  <c r="AJ42" i="140"/>
  <c r="AJ40" i="140"/>
  <c r="AJ38" i="140"/>
  <c r="AJ45" i="140"/>
  <c r="AJ41" i="140"/>
  <c r="AJ39" i="140"/>
  <c r="AL44" i="140"/>
  <c r="AL43" i="140"/>
  <c r="AL42" i="140"/>
  <c r="AL40" i="140"/>
  <c r="AL38" i="140"/>
  <c r="AL45" i="140"/>
  <c r="AL41" i="140"/>
  <c r="AL39" i="140"/>
  <c r="AN44" i="140"/>
  <c r="AN43" i="140"/>
  <c r="AN42" i="140"/>
  <c r="AN40" i="140"/>
  <c r="AN38" i="140"/>
  <c r="AN45" i="140"/>
  <c r="AN41" i="140"/>
  <c r="AN39" i="140"/>
  <c r="AP44" i="140"/>
  <c r="AP43" i="140"/>
  <c r="AP42" i="140"/>
  <c r="AP40" i="140"/>
  <c r="AP38" i="140"/>
  <c r="AP45" i="140"/>
  <c r="AP41" i="140"/>
  <c r="AP39" i="140"/>
  <c r="AR44" i="140"/>
  <c r="AR43" i="140"/>
  <c r="AR42" i="140"/>
  <c r="AR40" i="140"/>
  <c r="AR38" i="140"/>
  <c r="AR45" i="140"/>
  <c r="AR41" i="140"/>
  <c r="AR39" i="140"/>
  <c r="AT44" i="140"/>
  <c r="AT43" i="140"/>
  <c r="AT42" i="140"/>
  <c r="AT40" i="140"/>
  <c r="AT38" i="140"/>
  <c r="AT45" i="140"/>
  <c r="AT41" i="140"/>
  <c r="AT39" i="140"/>
  <c r="AV44" i="140"/>
  <c r="AV43" i="140"/>
  <c r="AV42" i="140"/>
  <c r="AV40" i="140"/>
  <c r="AV38" i="140"/>
  <c r="AV45" i="140"/>
  <c r="AV41" i="140"/>
  <c r="AV39" i="140"/>
  <c r="AB18" i="140"/>
  <c r="Z18" i="140"/>
  <c r="X18" i="140"/>
  <c r="AB20" i="140"/>
  <c r="Z20" i="140"/>
  <c r="X20" i="140"/>
  <c r="W6" i="140"/>
  <c r="Y6" i="140"/>
  <c r="X7" i="140"/>
  <c r="Z7" i="140"/>
  <c r="W8" i="140"/>
  <c r="Y8" i="140"/>
  <c r="AA8" i="140"/>
  <c r="X9" i="140"/>
  <c r="Z9" i="140"/>
  <c r="W10" i="140"/>
  <c r="Y10" i="140"/>
  <c r="AA10" i="140"/>
  <c r="X11" i="140"/>
  <c r="Z11" i="140"/>
  <c r="W12" i="140"/>
  <c r="Y12" i="140"/>
  <c r="AA12" i="140"/>
  <c r="X13" i="140"/>
  <c r="Z13" i="140"/>
  <c r="W14" i="140"/>
  <c r="Y14" i="140"/>
  <c r="AA14" i="140"/>
  <c r="X15" i="140"/>
  <c r="Z15" i="140"/>
  <c r="W16" i="140"/>
  <c r="Y16" i="140"/>
  <c r="AA16" i="140"/>
  <c r="X17" i="140"/>
  <c r="X19" i="140"/>
  <c r="AG45" i="140"/>
  <c r="AG41" i="140"/>
  <c r="AG39" i="140"/>
  <c r="AG44" i="140"/>
  <c r="AG43" i="140"/>
  <c r="AG42" i="140"/>
  <c r="AG40" i="140"/>
  <c r="AG38" i="140"/>
  <c r="AI45" i="140"/>
  <c r="AI41" i="140"/>
  <c r="AI39" i="140"/>
  <c r="AI44" i="140"/>
  <c r="AI43" i="140"/>
  <c r="AI42" i="140"/>
  <c r="AI40" i="140"/>
  <c r="AI38" i="140"/>
  <c r="AK45" i="140"/>
  <c r="AK41" i="140"/>
  <c r="AK39" i="140"/>
  <c r="AK44" i="140"/>
  <c r="AK43" i="140"/>
  <c r="AK42" i="140"/>
  <c r="AK40" i="140"/>
  <c r="AK38" i="140"/>
  <c r="AM45" i="140"/>
  <c r="AM41" i="140"/>
  <c r="AM39" i="140"/>
  <c r="AM44" i="140"/>
  <c r="AM43" i="140"/>
  <c r="AM42" i="140"/>
  <c r="AM40" i="140"/>
  <c r="AM38" i="140"/>
  <c r="AO45" i="140"/>
  <c r="AO41" i="140"/>
  <c r="AO39" i="140"/>
  <c r="AO44" i="140"/>
  <c r="AO43" i="140"/>
  <c r="AO42" i="140"/>
  <c r="AO40" i="140"/>
  <c r="AO38" i="140"/>
  <c r="AQ45" i="140"/>
  <c r="AQ41" i="140"/>
  <c r="AQ39" i="140"/>
  <c r="AQ44" i="140"/>
  <c r="AQ43" i="140"/>
  <c r="AQ42" i="140"/>
  <c r="AQ40" i="140"/>
  <c r="AQ38" i="140"/>
  <c r="AS45" i="140"/>
  <c r="AS41" i="140"/>
  <c r="AS39" i="140"/>
  <c r="AS44" i="140"/>
  <c r="AS43" i="140"/>
  <c r="AS42" i="140"/>
  <c r="AS40" i="140"/>
  <c r="AS38" i="140"/>
  <c r="AU45" i="140"/>
  <c r="AU41" i="140"/>
  <c r="AU39" i="140"/>
  <c r="AU44" i="140"/>
  <c r="AU43" i="140"/>
  <c r="AU42" i="140"/>
  <c r="AU40" i="140"/>
  <c r="AU38" i="140"/>
  <c r="AA17" i="140"/>
  <c r="Y17" i="140"/>
  <c r="AA19" i="140"/>
  <c r="Y19" i="140"/>
  <c r="W19" i="140"/>
  <c r="AW6" i="140"/>
  <c r="AW17" i="140"/>
  <c r="AW19" i="140"/>
  <c r="AW21" i="140"/>
  <c r="AW23" i="140"/>
  <c r="AW25" i="140"/>
  <c r="AW27" i="140"/>
  <c r="AW29" i="140"/>
  <c r="AW31" i="140"/>
  <c r="AW33" i="140"/>
  <c r="AW35" i="140"/>
  <c r="W21" i="140"/>
  <c r="Y21" i="140"/>
  <c r="X22" i="140"/>
  <c r="Z22" i="140"/>
  <c r="W23" i="140"/>
  <c r="Y23" i="140"/>
  <c r="X24" i="140"/>
  <c r="Z24" i="140"/>
  <c r="W25" i="140"/>
  <c r="Y25" i="140"/>
  <c r="X26" i="140"/>
  <c r="Z26" i="140"/>
  <c r="W27" i="140"/>
  <c r="Y27" i="140"/>
  <c r="X28" i="140"/>
  <c r="Z28" i="140"/>
  <c r="W29" i="140"/>
  <c r="Y29" i="140"/>
  <c r="X30" i="140"/>
  <c r="Z30" i="140"/>
  <c r="W31" i="140"/>
  <c r="Y31" i="140"/>
  <c r="X32" i="140"/>
  <c r="Z32" i="140"/>
  <c r="W33" i="140"/>
  <c r="Y33" i="140"/>
  <c r="X34" i="140"/>
  <c r="Z34" i="140"/>
  <c r="W35" i="140"/>
  <c r="Y35" i="140"/>
  <c r="X36" i="140"/>
  <c r="Z36" i="140"/>
  <c r="AE45" i="139"/>
  <c r="AE41" i="139"/>
  <c r="AE44" i="139"/>
  <c r="AE43" i="139"/>
  <c r="AE42" i="139"/>
  <c r="AE40" i="139"/>
  <c r="AH44" i="139"/>
  <c r="AH43" i="139"/>
  <c r="AH42" i="139"/>
  <c r="AH40" i="139"/>
  <c r="AH38" i="139"/>
  <c r="AH45" i="139"/>
  <c r="AH41" i="139"/>
  <c r="AH39" i="139"/>
  <c r="AJ44" i="139"/>
  <c r="AJ43" i="139"/>
  <c r="AJ42" i="139"/>
  <c r="AJ40" i="139"/>
  <c r="AJ38" i="139"/>
  <c r="AJ45" i="139"/>
  <c r="AJ41" i="139"/>
  <c r="AJ39" i="139"/>
  <c r="AL44" i="139"/>
  <c r="AL43" i="139"/>
  <c r="AL42" i="139"/>
  <c r="AL40" i="139"/>
  <c r="AL38" i="139"/>
  <c r="AL45" i="139"/>
  <c r="AL41" i="139"/>
  <c r="AL39" i="139"/>
  <c r="AN44" i="139"/>
  <c r="AN43" i="139"/>
  <c r="AN42" i="139"/>
  <c r="AN40" i="139"/>
  <c r="AN38" i="139"/>
  <c r="AN45" i="139"/>
  <c r="AN41" i="139"/>
  <c r="AN39" i="139"/>
  <c r="AP44" i="139"/>
  <c r="AP43" i="139"/>
  <c r="AP42" i="139"/>
  <c r="AP40" i="139"/>
  <c r="AP38" i="139"/>
  <c r="AP45" i="139"/>
  <c r="AP41" i="139"/>
  <c r="AP39" i="139"/>
  <c r="AR44" i="139"/>
  <c r="AR43" i="139"/>
  <c r="AR42" i="139"/>
  <c r="AR40" i="139"/>
  <c r="AR38" i="139"/>
  <c r="AR45" i="139"/>
  <c r="AR41" i="139"/>
  <c r="AR39" i="139"/>
  <c r="AT44" i="139"/>
  <c r="AT43" i="139"/>
  <c r="AT42" i="139"/>
  <c r="AT40" i="139"/>
  <c r="AT38" i="139"/>
  <c r="AT45" i="139"/>
  <c r="AT41" i="139"/>
  <c r="AT39" i="139"/>
  <c r="AV44" i="139"/>
  <c r="AV43" i="139"/>
  <c r="AV42" i="139"/>
  <c r="AV40" i="139"/>
  <c r="AV38" i="139"/>
  <c r="AV45" i="139"/>
  <c r="AV41" i="139"/>
  <c r="AV39" i="139"/>
  <c r="AB18" i="139"/>
  <c r="Z18" i="139"/>
  <c r="X18" i="139"/>
  <c r="AB20" i="139"/>
  <c r="Z20" i="139"/>
  <c r="X20" i="139"/>
  <c r="W6" i="139"/>
  <c r="Y6" i="139"/>
  <c r="X7" i="139"/>
  <c r="Z7" i="139"/>
  <c r="W8" i="139"/>
  <c r="Y8" i="139"/>
  <c r="AA8" i="139"/>
  <c r="X9" i="139"/>
  <c r="Z9" i="139"/>
  <c r="W10" i="139"/>
  <c r="Y10" i="139"/>
  <c r="AA10" i="139"/>
  <c r="X11" i="139"/>
  <c r="Z11" i="139"/>
  <c r="W12" i="139"/>
  <c r="Y12" i="139"/>
  <c r="AA12" i="139"/>
  <c r="X13" i="139"/>
  <c r="Z13" i="139"/>
  <c r="W14" i="139"/>
  <c r="Y14" i="139"/>
  <c r="AA14" i="139"/>
  <c r="X15" i="139"/>
  <c r="Z15" i="139"/>
  <c r="W16" i="139"/>
  <c r="Y16" i="139"/>
  <c r="AA16" i="139"/>
  <c r="X17" i="139"/>
  <c r="X19" i="139"/>
  <c r="AG45" i="139"/>
  <c r="AG41" i="139"/>
  <c r="AG39" i="139"/>
  <c r="AG44" i="139"/>
  <c r="AG43" i="139"/>
  <c r="AG42" i="139"/>
  <c r="AG40" i="139"/>
  <c r="AG38" i="139"/>
  <c r="AI45" i="139"/>
  <c r="AI41" i="139"/>
  <c r="AI39" i="139"/>
  <c r="AI44" i="139"/>
  <c r="AI43" i="139"/>
  <c r="AI42" i="139"/>
  <c r="AI40" i="139"/>
  <c r="AI38" i="139"/>
  <c r="AK45" i="139"/>
  <c r="AK41" i="139"/>
  <c r="AK39" i="139"/>
  <c r="AK44" i="139"/>
  <c r="AK43" i="139"/>
  <c r="AK42" i="139"/>
  <c r="AK40" i="139"/>
  <c r="AK38" i="139"/>
  <c r="AM45" i="139"/>
  <c r="AM41" i="139"/>
  <c r="AM39" i="139"/>
  <c r="AM44" i="139"/>
  <c r="AM43" i="139"/>
  <c r="AM42" i="139"/>
  <c r="AM40" i="139"/>
  <c r="AM38" i="139"/>
  <c r="AO45" i="139"/>
  <c r="AO41" i="139"/>
  <c r="AO39" i="139"/>
  <c r="AO44" i="139"/>
  <c r="AO43" i="139"/>
  <c r="AO42" i="139"/>
  <c r="AO40" i="139"/>
  <c r="AO38" i="139"/>
  <c r="AQ45" i="139"/>
  <c r="AQ41" i="139"/>
  <c r="AQ39" i="139"/>
  <c r="AQ44" i="139"/>
  <c r="AQ43" i="139"/>
  <c r="AQ42" i="139"/>
  <c r="AQ40" i="139"/>
  <c r="AQ38" i="139"/>
  <c r="AS45" i="139"/>
  <c r="AS41" i="139"/>
  <c r="AS39" i="139"/>
  <c r="AS44" i="139"/>
  <c r="AS43" i="139"/>
  <c r="AS42" i="139"/>
  <c r="AS40" i="139"/>
  <c r="AS38" i="139"/>
  <c r="AU45" i="139"/>
  <c r="AU41" i="139"/>
  <c r="AU39" i="139"/>
  <c r="AU44" i="139"/>
  <c r="AU43" i="139"/>
  <c r="AU42" i="139"/>
  <c r="AU40" i="139"/>
  <c r="AU38" i="139"/>
  <c r="AA17" i="139"/>
  <c r="Y17" i="139"/>
  <c r="AA19" i="139"/>
  <c r="Y19" i="139"/>
  <c r="W19" i="139"/>
  <c r="AW6" i="139"/>
  <c r="AW17" i="139"/>
  <c r="AW19" i="139"/>
  <c r="AW21" i="139"/>
  <c r="AW23" i="139"/>
  <c r="AW25" i="139"/>
  <c r="AW27" i="139"/>
  <c r="AW29" i="139"/>
  <c r="AW31" i="139"/>
  <c r="AW33" i="139"/>
  <c r="AW35" i="139"/>
  <c r="W21" i="139"/>
  <c r="Y21" i="139"/>
  <c r="X22" i="139"/>
  <c r="Z22" i="139"/>
  <c r="W23" i="139"/>
  <c r="Y23" i="139"/>
  <c r="X24" i="139"/>
  <c r="Z24" i="139"/>
  <c r="W25" i="139"/>
  <c r="Y25" i="139"/>
  <c r="X26" i="139"/>
  <c r="Z26" i="139"/>
  <c r="W27" i="139"/>
  <c r="Y27" i="139"/>
  <c r="X28" i="139"/>
  <c r="Z28" i="139"/>
  <c r="W29" i="139"/>
  <c r="Y29" i="139"/>
  <c r="X30" i="139"/>
  <c r="Z30" i="139"/>
  <c r="W31" i="139"/>
  <c r="Y31" i="139"/>
  <c r="X32" i="139"/>
  <c r="Z32" i="139"/>
  <c r="W33" i="139"/>
  <c r="Y33" i="139"/>
  <c r="X34" i="139"/>
  <c r="Z34" i="139"/>
  <c r="W35" i="139"/>
  <c r="Y35" i="139"/>
  <c r="X36" i="139"/>
  <c r="Z36" i="139"/>
  <c r="AE45" i="138"/>
  <c r="AE41" i="138"/>
  <c r="AE44" i="138"/>
  <c r="AE43" i="138"/>
  <c r="AE42" i="138"/>
  <c r="AE40" i="138"/>
  <c r="AH44" i="138"/>
  <c r="AH43" i="138"/>
  <c r="AH42" i="138"/>
  <c r="AH40" i="138"/>
  <c r="AH38" i="138"/>
  <c r="AH45" i="138"/>
  <c r="AH41" i="138"/>
  <c r="AH39" i="138"/>
  <c r="AJ44" i="138"/>
  <c r="AJ43" i="138"/>
  <c r="AJ42" i="138"/>
  <c r="AJ40" i="138"/>
  <c r="AJ38" i="138"/>
  <c r="AJ45" i="138"/>
  <c r="AJ41" i="138"/>
  <c r="AJ39" i="138"/>
  <c r="AL44" i="138"/>
  <c r="AL43" i="138"/>
  <c r="AL42" i="138"/>
  <c r="AL40" i="138"/>
  <c r="AL38" i="138"/>
  <c r="AL45" i="138"/>
  <c r="AL41" i="138"/>
  <c r="AL39" i="138"/>
  <c r="AN44" i="138"/>
  <c r="AN43" i="138"/>
  <c r="AN42" i="138"/>
  <c r="AN40" i="138"/>
  <c r="AN38" i="138"/>
  <c r="AN45" i="138"/>
  <c r="AN41" i="138"/>
  <c r="AN39" i="138"/>
  <c r="AP44" i="138"/>
  <c r="AP43" i="138"/>
  <c r="AP42" i="138"/>
  <c r="AP40" i="138"/>
  <c r="AP38" i="138"/>
  <c r="AP45" i="138"/>
  <c r="AP41" i="138"/>
  <c r="AP39" i="138"/>
  <c r="AR44" i="138"/>
  <c r="AR43" i="138"/>
  <c r="AR42" i="138"/>
  <c r="AR40" i="138"/>
  <c r="AR38" i="138"/>
  <c r="AR45" i="138"/>
  <c r="AR41" i="138"/>
  <c r="AR39" i="138"/>
  <c r="AT44" i="138"/>
  <c r="AT43" i="138"/>
  <c r="AT42" i="138"/>
  <c r="AT40" i="138"/>
  <c r="AT38" i="138"/>
  <c r="AT45" i="138"/>
  <c r="AT41" i="138"/>
  <c r="AT39" i="138"/>
  <c r="AV44" i="138"/>
  <c r="AV43" i="138"/>
  <c r="AV42" i="138"/>
  <c r="AV40" i="138"/>
  <c r="AV38" i="138"/>
  <c r="AV45" i="138"/>
  <c r="AV41" i="138"/>
  <c r="AV39" i="138"/>
  <c r="AB18" i="138"/>
  <c r="Z18" i="138"/>
  <c r="X18" i="138"/>
  <c r="AB20" i="138"/>
  <c r="Z20" i="138"/>
  <c r="X20" i="138"/>
  <c r="W6" i="138"/>
  <c r="Y6" i="138"/>
  <c r="X7" i="138"/>
  <c r="Z7" i="138"/>
  <c r="W8" i="138"/>
  <c r="Y8" i="138"/>
  <c r="AA8" i="138"/>
  <c r="X9" i="138"/>
  <c r="Z9" i="138"/>
  <c r="W10" i="138"/>
  <c r="Y10" i="138"/>
  <c r="AA10" i="138"/>
  <c r="X11" i="138"/>
  <c r="Z11" i="138"/>
  <c r="W12" i="138"/>
  <c r="Y12" i="138"/>
  <c r="AA12" i="138"/>
  <c r="X13" i="138"/>
  <c r="Z13" i="138"/>
  <c r="W14" i="138"/>
  <c r="Y14" i="138"/>
  <c r="AA14" i="138"/>
  <c r="X15" i="138"/>
  <c r="Z15" i="138"/>
  <c r="W16" i="138"/>
  <c r="Y16" i="138"/>
  <c r="AA16" i="138"/>
  <c r="X17" i="138"/>
  <c r="X19" i="138"/>
  <c r="AG45" i="138"/>
  <c r="AG41" i="138"/>
  <c r="AG39" i="138"/>
  <c r="AG44" i="138"/>
  <c r="AG43" i="138"/>
  <c r="AG42" i="138"/>
  <c r="AG40" i="138"/>
  <c r="AG38" i="138"/>
  <c r="AI45" i="138"/>
  <c r="AI41" i="138"/>
  <c r="AI39" i="138"/>
  <c r="AI44" i="138"/>
  <c r="AI43" i="138"/>
  <c r="AI42" i="138"/>
  <c r="AI40" i="138"/>
  <c r="AI38" i="138"/>
  <c r="AK45" i="138"/>
  <c r="AK41" i="138"/>
  <c r="AK39" i="138"/>
  <c r="AK44" i="138"/>
  <c r="AK43" i="138"/>
  <c r="AK42" i="138"/>
  <c r="AK40" i="138"/>
  <c r="AK38" i="138"/>
  <c r="AM45" i="138"/>
  <c r="AM41" i="138"/>
  <c r="AM39" i="138"/>
  <c r="AM44" i="138"/>
  <c r="AM43" i="138"/>
  <c r="AM42" i="138"/>
  <c r="AM40" i="138"/>
  <c r="AM38" i="138"/>
  <c r="AO45" i="138"/>
  <c r="AO41" i="138"/>
  <c r="AO39" i="138"/>
  <c r="AO44" i="138"/>
  <c r="AO43" i="138"/>
  <c r="AO42" i="138"/>
  <c r="AO40" i="138"/>
  <c r="AO38" i="138"/>
  <c r="AQ45" i="138"/>
  <c r="AQ41" i="138"/>
  <c r="AQ39" i="138"/>
  <c r="AQ44" i="138"/>
  <c r="AQ43" i="138"/>
  <c r="AQ42" i="138"/>
  <c r="AQ40" i="138"/>
  <c r="AQ38" i="138"/>
  <c r="AS45" i="138"/>
  <c r="AS41" i="138"/>
  <c r="AS39" i="138"/>
  <c r="AS44" i="138"/>
  <c r="AS43" i="138"/>
  <c r="AS42" i="138"/>
  <c r="AS40" i="138"/>
  <c r="AS38" i="138"/>
  <c r="AU45" i="138"/>
  <c r="AU41" i="138"/>
  <c r="AU39" i="138"/>
  <c r="AU44" i="138"/>
  <c r="AU43" i="138"/>
  <c r="AU42" i="138"/>
  <c r="AU40" i="138"/>
  <c r="AU38" i="138"/>
  <c r="AA17" i="138"/>
  <c r="Y17" i="138"/>
  <c r="AA19" i="138"/>
  <c r="Y19" i="138"/>
  <c r="W19" i="138"/>
  <c r="AW6" i="138"/>
  <c r="AW17" i="138"/>
  <c r="AW19" i="138"/>
  <c r="AW21" i="138"/>
  <c r="AW23" i="138"/>
  <c r="AW25" i="138"/>
  <c r="AW27" i="138"/>
  <c r="AW29" i="138"/>
  <c r="AW31" i="138"/>
  <c r="AW33" i="138"/>
  <c r="AW35" i="138"/>
  <c r="AC37" i="138"/>
  <c r="V37" i="138" s="1"/>
  <c r="W21" i="138"/>
  <c r="Y21" i="138"/>
  <c r="X22" i="138"/>
  <c r="Z22" i="138"/>
  <c r="W23" i="138"/>
  <c r="Y23" i="138"/>
  <c r="X24" i="138"/>
  <c r="Z24" i="138"/>
  <c r="W25" i="138"/>
  <c r="Y25" i="138"/>
  <c r="X26" i="138"/>
  <c r="Z26" i="138"/>
  <c r="W27" i="138"/>
  <c r="Y27" i="138"/>
  <c r="X28" i="138"/>
  <c r="Z28" i="138"/>
  <c r="W29" i="138"/>
  <c r="Y29" i="138"/>
  <c r="X30" i="138"/>
  <c r="Z30" i="138"/>
  <c r="W31" i="138"/>
  <c r="Y31" i="138"/>
  <c r="X32" i="138"/>
  <c r="Z32" i="138"/>
  <c r="W33" i="138"/>
  <c r="Y33" i="138"/>
  <c r="X34" i="138"/>
  <c r="Z34" i="138"/>
  <c r="W35" i="138"/>
  <c r="Y35" i="138"/>
  <c r="X36" i="138"/>
  <c r="Z36" i="138"/>
  <c r="AE45" i="137"/>
  <c r="AE41" i="137"/>
  <c r="AE44" i="137"/>
  <c r="AE43" i="137"/>
  <c r="AE42" i="137"/>
  <c r="AE40" i="137"/>
  <c r="AH44" i="137"/>
  <c r="AH43" i="137"/>
  <c r="AH42" i="137"/>
  <c r="AH40" i="137"/>
  <c r="AH38" i="137"/>
  <c r="AH45" i="137"/>
  <c r="AH41" i="137"/>
  <c r="AH39" i="137"/>
  <c r="AJ44" i="137"/>
  <c r="AJ43" i="137"/>
  <c r="AJ42" i="137"/>
  <c r="AJ40" i="137"/>
  <c r="AJ38" i="137"/>
  <c r="AJ45" i="137"/>
  <c r="AJ41" i="137"/>
  <c r="AJ39" i="137"/>
  <c r="AL44" i="137"/>
  <c r="AL43" i="137"/>
  <c r="AL42" i="137"/>
  <c r="AL40" i="137"/>
  <c r="AL38" i="137"/>
  <c r="AL45" i="137"/>
  <c r="AL41" i="137"/>
  <c r="AL39" i="137"/>
  <c r="AN44" i="137"/>
  <c r="AN43" i="137"/>
  <c r="AN42" i="137"/>
  <c r="AN40" i="137"/>
  <c r="AN38" i="137"/>
  <c r="AN45" i="137"/>
  <c r="AN41" i="137"/>
  <c r="AN39" i="137"/>
  <c r="AP44" i="137"/>
  <c r="AP43" i="137"/>
  <c r="AP42" i="137"/>
  <c r="AP40" i="137"/>
  <c r="AP38" i="137"/>
  <c r="AP45" i="137"/>
  <c r="AP41" i="137"/>
  <c r="AP39" i="137"/>
  <c r="AR44" i="137"/>
  <c r="AR43" i="137"/>
  <c r="AR42" i="137"/>
  <c r="AR40" i="137"/>
  <c r="AR38" i="137"/>
  <c r="AR45" i="137"/>
  <c r="AR41" i="137"/>
  <c r="AR39" i="137"/>
  <c r="AT44" i="137"/>
  <c r="AT43" i="137"/>
  <c r="AT42" i="137"/>
  <c r="AT40" i="137"/>
  <c r="AT38" i="137"/>
  <c r="AT45" i="137"/>
  <c r="AT41" i="137"/>
  <c r="AT39" i="137"/>
  <c r="AV44" i="137"/>
  <c r="AV43" i="137"/>
  <c r="AV42" i="137"/>
  <c r="AV40" i="137"/>
  <c r="AV38" i="137"/>
  <c r="AV45" i="137"/>
  <c r="AV41" i="137"/>
  <c r="AV39" i="137"/>
  <c r="AB18" i="137"/>
  <c r="Z18" i="137"/>
  <c r="X18" i="137"/>
  <c r="AB20" i="137"/>
  <c r="Z20" i="137"/>
  <c r="X20" i="137"/>
  <c r="W6" i="137"/>
  <c r="Y6" i="137"/>
  <c r="X7" i="137"/>
  <c r="Z7" i="137"/>
  <c r="W8" i="137"/>
  <c r="Y8" i="137"/>
  <c r="AA8" i="137"/>
  <c r="X9" i="137"/>
  <c r="Z9" i="137"/>
  <c r="W10" i="137"/>
  <c r="Y10" i="137"/>
  <c r="AA10" i="137"/>
  <c r="X11" i="137"/>
  <c r="Z11" i="137"/>
  <c r="W12" i="137"/>
  <c r="Y12" i="137"/>
  <c r="AA12" i="137"/>
  <c r="X13" i="137"/>
  <c r="Z13" i="137"/>
  <c r="W14" i="137"/>
  <c r="Y14" i="137"/>
  <c r="AA14" i="137"/>
  <c r="X15" i="137"/>
  <c r="Z15" i="137"/>
  <c r="W16" i="137"/>
  <c r="Y16" i="137"/>
  <c r="AA16" i="137"/>
  <c r="X17" i="137"/>
  <c r="X19" i="137"/>
  <c r="AG45" i="137"/>
  <c r="AG41" i="137"/>
  <c r="AG39" i="137"/>
  <c r="AG44" i="137"/>
  <c r="AG43" i="137"/>
  <c r="AG42" i="137"/>
  <c r="AG40" i="137"/>
  <c r="AG38" i="137"/>
  <c r="AI45" i="137"/>
  <c r="AI41" i="137"/>
  <c r="AI39" i="137"/>
  <c r="AI44" i="137"/>
  <c r="AI43" i="137"/>
  <c r="AI42" i="137"/>
  <c r="AI40" i="137"/>
  <c r="AI38" i="137"/>
  <c r="AK45" i="137"/>
  <c r="AK41" i="137"/>
  <c r="AK39" i="137"/>
  <c r="AK44" i="137"/>
  <c r="AK43" i="137"/>
  <c r="AK42" i="137"/>
  <c r="AK40" i="137"/>
  <c r="AK38" i="137"/>
  <c r="AM45" i="137"/>
  <c r="AM41" i="137"/>
  <c r="AM39" i="137"/>
  <c r="AM44" i="137"/>
  <c r="AM43" i="137"/>
  <c r="AM42" i="137"/>
  <c r="AM40" i="137"/>
  <c r="AM38" i="137"/>
  <c r="AO45" i="137"/>
  <c r="AO41" i="137"/>
  <c r="AO39" i="137"/>
  <c r="AO44" i="137"/>
  <c r="AO43" i="137"/>
  <c r="AO42" i="137"/>
  <c r="AO40" i="137"/>
  <c r="AO38" i="137"/>
  <c r="AQ45" i="137"/>
  <c r="AQ41" i="137"/>
  <c r="AQ39" i="137"/>
  <c r="AQ44" i="137"/>
  <c r="AQ43" i="137"/>
  <c r="AQ42" i="137"/>
  <c r="AQ40" i="137"/>
  <c r="AQ38" i="137"/>
  <c r="AS45" i="137"/>
  <c r="AS41" i="137"/>
  <c r="AS39" i="137"/>
  <c r="AS44" i="137"/>
  <c r="AS43" i="137"/>
  <c r="AS42" i="137"/>
  <c r="AS40" i="137"/>
  <c r="AS38" i="137"/>
  <c r="AU45" i="137"/>
  <c r="AU41" i="137"/>
  <c r="AU39" i="137"/>
  <c r="AU44" i="137"/>
  <c r="AU43" i="137"/>
  <c r="AU42" i="137"/>
  <c r="AU40" i="137"/>
  <c r="AU38" i="137"/>
  <c r="AA17" i="137"/>
  <c r="Y17" i="137"/>
  <c r="AA19" i="137"/>
  <c r="Y19" i="137"/>
  <c r="W19" i="137"/>
  <c r="AW6" i="137"/>
  <c r="AW17" i="137"/>
  <c r="AW19" i="137"/>
  <c r="AW21" i="137"/>
  <c r="AW23" i="137"/>
  <c r="AW25" i="137"/>
  <c r="AW27" i="137"/>
  <c r="AW29" i="137"/>
  <c r="AW31" i="137"/>
  <c r="AW33" i="137"/>
  <c r="AW35" i="137"/>
  <c r="W21" i="137"/>
  <c r="Y21" i="137"/>
  <c r="X22" i="137"/>
  <c r="Z22" i="137"/>
  <c r="W23" i="137"/>
  <c r="Y23" i="137"/>
  <c r="X24" i="137"/>
  <c r="Z24" i="137"/>
  <c r="W25" i="137"/>
  <c r="Y25" i="137"/>
  <c r="X26" i="137"/>
  <c r="Z26" i="137"/>
  <c r="W27" i="137"/>
  <c r="Y27" i="137"/>
  <c r="X28" i="137"/>
  <c r="Z28" i="137"/>
  <c r="W29" i="137"/>
  <c r="Y29" i="137"/>
  <c r="X30" i="137"/>
  <c r="Z30" i="137"/>
  <c r="W31" i="137"/>
  <c r="Y31" i="137"/>
  <c r="X32" i="137"/>
  <c r="Z32" i="137"/>
  <c r="W33" i="137"/>
  <c r="Y33" i="137"/>
  <c r="X34" i="137"/>
  <c r="Z34" i="137"/>
  <c r="W35" i="137"/>
  <c r="Y35" i="137"/>
  <c r="X36" i="137"/>
  <c r="Z36" i="137"/>
  <c r="AE45" i="136"/>
  <c r="AE41" i="136"/>
  <c r="AE44" i="136"/>
  <c r="AE43" i="136"/>
  <c r="AE42" i="136"/>
  <c r="AE40" i="136"/>
  <c r="AH44" i="136"/>
  <c r="AH43" i="136"/>
  <c r="AH42" i="136"/>
  <c r="AH40" i="136"/>
  <c r="AH38" i="136"/>
  <c r="AH45" i="136"/>
  <c r="AH41" i="136"/>
  <c r="AH39" i="136"/>
  <c r="AJ44" i="136"/>
  <c r="AJ43" i="136"/>
  <c r="AJ42" i="136"/>
  <c r="AJ40" i="136"/>
  <c r="AJ38" i="136"/>
  <c r="AJ45" i="136"/>
  <c r="AJ41" i="136"/>
  <c r="AJ39" i="136"/>
  <c r="AL44" i="136"/>
  <c r="AL43" i="136"/>
  <c r="AL42" i="136"/>
  <c r="AL40" i="136"/>
  <c r="AL38" i="136"/>
  <c r="AL45" i="136"/>
  <c r="AL41" i="136"/>
  <c r="AL39" i="136"/>
  <c r="AN44" i="136"/>
  <c r="AN43" i="136"/>
  <c r="AN42" i="136"/>
  <c r="AN40" i="136"/>
  <c r="AN38" i="136"/>
  <c r="AN45" i="136"/>
  <c r="AN41" i="136"/>
  <c r="AN39" i="136"/>
  <c r="AP44" i="136"/>
  <c r="AP43" i="136"/>
  <c r="AP42" i="136"/>
  <c r="AP40" i="136"/>
  <c r="AP38" i="136"/>
  <c r="AP45" i="136"/>
  <c r="AP41" i="136"/>
  <c r="AP39" i="136"/>
  <c r="AR44" i="136"/>
  <c r="AR43" i="136"/>
  <c r="AR42" i="136"/>
  <c r="AR40" i="136"/>
  <c r="AR38" i="136"/>
  <c r="AR45" i="136"/>
  <c r="AR41" i="136"/>
  <c r="AR39" i="136"/>
  <c r="AT44" i="136"/>
  <c r="AT43" i="136"/>
  <c r="AT42" i="136"/>
  <c r="AT40" i="136"/>
  <c r="AT38" i="136"/>
  <c r="AT45" i="136"/>
  <c r="AT41" i="136"/>
  <c r="AT39" i="136"/>
  <c r="AV44" i="136"/>
  <c r="AV43" i="136"/>
  <c r="AV42" i="136"/>
  <c r="AV40" i="136"/>
  <c r="AV38" i="136"/>
  <c r="AV45" i="136"/>
  <c r="AV41" i="136"/>
  <c r="AV39" i="136"/>
  <c r="AB18" i="136"/>
  <c r="Z18" i="136"/>
  <c r="X18" i="136"/>
  <c r="AB20" i="136"/>
  <c r="Z20" i="136"/>
  <c r="X20" i="136"/>
  <c r="W6" i="136"/>
  <c r="Y6" i="136"/>
  <c r="X7" i="136"/>
  <c r="Z7" i="136"/>
  <c r="W8" i="136"/>
  <c r="Y8" i="136"/>
  <c r="AA8" i="136"/>
  <c r="X9" i="136"/>
  <c r="Z9" i="136"/>
  <c r="W10" i="136"/>
  <c r="Y10" i="136"/>
  <c r="AA10" i="136"/>
  <c r="X11" i="136"/>
  <c r="Z11" i="136"/>
  <c r="W12" i="136"/>
  <c r="Y12" i="136"/>
  <c r="AA12" i="136"/>
  <c r="X13" i="136"/>
  <c r="Z13" i="136"/>
  <c r="W14" i="136"/>
  <c r="Y14" i="136"/>
  <c r="AA14" i="136"/>
  <c r="X15" i="136"/>
  <c r="Z15" i="136"/>
  <c r="W16" i="136"/>
  <c r="Y16" i="136"/>
  <c r="AA16" i="136"/>
  <c r="X17" i="136"/>
  <c r="X19" i="136"/>
  <c r="AG45" i="136"/>
  <c r="AG41" i="136"/>
  <c r="AG39" i="136"/>
  <c r="AG44" i="136"/>
  <c r="AG43" i="136"/>
  <c r="AG42" i="136"/>
  <c r="AG40" i="136"/>
  <c r="AG38" i="136"/>
  <c r="AI45" i="136"/>
  <c r="AI41" i="136"/>
  <c r="AI39" i="136"/>
  <c r="AI44" i="136"/>
  <c r="AI43" i="136"/>
  <c r="AI42" i="136"/>
  <c r="AI40" i="136"/>
  <c r="AI38" i="136"/>
  <c r="AK45" i="136"/>
  <c r="AK41" i="136"/>
  <c r="AK39" i="136"/>
  <c r="AK44" i="136"/>
  <c r="AK43" i="136"/>
  <c r="AK42" i="136"/>
  <c r="AK40" i="136"/>
  <c r="AK38" i="136"/>
  <c r="AM45" i="136"/>
  <c r="AM41" i="136"/>
  <c r="AM39" i="136"/>
  <c r="AM44" i="136"/>
  <c r="AM43" i="136"/>
  <c r="AM42" i="136"/>
  <c r="AM40" i="136"/>
  <c r="AM38" i="136"/>
  <c r="AO45" i="136"/>
  <c r="AO41" i="136"/>
  <c r="AO39" i="136"/>
  <c r="AO44" i="136"/>
  <c r="AO43" i="136"/>
  <c r="AO42" i="136"/>
  <c r="AO40" i="136"/>
  <c r="AO38" i="136"/>
  <c r="AQ45" i="136"/>
  <c r="AQ41" i="136"/>
  <c r="AQ39" i="136"/>
  <c r="AQ44" i="136"/>
  <c r="AQ43" i="136"/>
  <c r="AQ42" i="136"/>
  <c r="AQ40" i="136"/>
  <c r="AQ38" i="136"/>
  <c r="AS45" i="136"/>
  <c r="AS41" i="136"/>
  <c r="AS39" i="136"/>
  <c r="AS44" i="136"/>
  <c r="AS43" i="136"/>
  <c r="AS42" i="136"/>
  <c r="AS40" i="136"/>
  <c r="AS38" i="136"/>
  <c r="AU45" i="136"/>
  <c r="AU41" i="136"/>
  <c r="AU39" i="136"/>
  <c r="AU44" i="136"/>
  <c r="AU43" i="136"/>
  <c r="AU42" i="136"/>
  <c r="AU40" i="136"/>
  <c r="AU38" i="136"/>
  <c r="AA17" i="136"/>
  <c r="Y17" i="136"/>
  <c r="AA19" i="136"/>
  <c r="Y19" i="136"/>
  <c r="W19" i="136"/>
  <c r="AW6" i="136"/>
  <c r="AW17" i="136"/>
  <c r="AW19" i="136"/>
  <c r="AW21" i="136"/>
  <c r="AW23" i="136"/>
  <c r="AW25" i="136"/>
  <c r="AW27" i="136"/>
  <c r="AW29" i="136"/>
  <c r="AW31" i="136"/>
  <c r="AW33" i="136"/>
  <c r="AW35" i="136"/>
  <c r="W21" i="136"/>
  <c r="Y21" i="136"/>
  <c r="X22" i="136"/>
  <c r="Z22" i="136"/>
  <c r="W23" i="136"/>
  <c r="Y23" i="136"/>
  <c r="X24" i="136"/>
  <c r="Z24" i="136"/>
  <c r="W25" i="136"/>
  <c r="Y25" i="136"/>
  <c r="X26" i="136"/>
  <c r="Z26" i="136"/>
  <c r="W27" i="136"/>
  <c r="Y27" i="136"/>
  <c r="X28" i="136"/>
  <c r="Z28" i="136"/>
  <c r="W29" i="136"/>
  <c r="Y29" i="136"/>
  <c r="X30" i="136"/>
  <c r="Z30" i="136"/>
  <c r="W31" i="136"/>
  <c r="Y31" i="136"/>
  <c r="X32" i="136"/>
  <c r="Z32" i="136"/>
  <c r="W33" i="136"/>
  <c r="Y33" i="136"/>
  <c r="X34" i="136"/>
  <c r="Z34" i="136"/>
  <c r="W35" i="136"/>
  <c r="Y35" i="136"/>
  <c r="X36" i="136"/>
  <c r="Z36" i="136"/>
  <c r="AI45" i="135"/>
  <c r="AI41" i="135"/>
  <c r="AI39" i="135"/>
  <c r="AI44" i="135"/>
  <c r="AI43" i="135"/>
  <c r="AI42" i="135"/>
  <c r="AI40" i="135"/>
  <c r="AI38" i="135"/>
  <c r="AM45" i="135"/>
  <c r="AM41" i="135"/>
  <c r="AM39" i="135"/>
  <c r="AM44" i="135"/>
  <c r="AM43" i="135"/>
  <c r="AM42" i="135"/>
  <c r="AM40" i="135"/>
  <c r="AM38" i="135"/>
  <c r="AQ45" i="135"/>
  <c r="AQ41" i="135"/>
  <c r="AQ39" i="135"/>
  <c r="AQ44" i="135"/>
  <c r="AQ43" i="135"/>
  <c r="AQ42" i="135"/>
  <c r="AQ40" i="135"/>
  <c r="AQ38" i="135"/>
  <c r="AU45" i="135"/>
  <c r="AU41" i="135"/>
  <c r="AU39" i="135"/>
  <c r="AU44" i="135"/>
  <c r="AU43" i="135"/>
  <c r="AU42" i="135"/>
  <c r="AU40" i="135"/>
  <c r="AU38" i="135"/>
  <c r="AE45" i="135"/>
  <c r="AE41" i="135"/>
  <c r="AE44" i="135"/>
  <c r="AE43" i="135"/>
  <c r="AE42" i="135"/>
  <c r="AE40" i="135"/>
  <c r="AH44" i="135"/>
  <c r="AH43" i="135"/>
  <c r="AH42" i="135"/>
  <c r="AH40" i="135"/>
  <c r="AH38" i="135"/>
  <c r="AH45" i="135"/>
  <c r="AH41" i="135"/>
  <c r="AH39" i="135"/>
  <c r="AJ44" i="135"/>
  <c r="AJ43" i="135"/>
  <c r="AJ42" i="135"/>
  <c r="AJ40" i="135"/>
  <c r="AJ38" i="135"/>
  <c r="AJ45" i="135"/>
  <c r="AJ41" i="135"/>
  <c r="AJ39" i="135"/>
  <c r="AL44" i="135"/>
  <c r="AL43" i="135"/>
  <c r="AL42" i="135"/>
  <c r="AL40" i="135"/>
  <c r="AL38" i="135"/>
  <c r="AL45" i="135"/>
  <c r="AL41" i="135"/>
  <c r="AL39" i="135"/>
  <c r="AN44" i="135"/>
  <c r="AN43" i="135"/>
  <c r="AN42" i="135"/>
  <c r="AN40" i="135"/>
  <c r="AN38" i="135"/>
  <c r="AN45" i="135"/>
  <c r="AN41" i="135"/>
  <c r="AN39" i="135"/>
  <c r="AP44" i="135"/>
  <c r="AP43" i="135"/>
  <c r="AP42" i="135"/>
  <c r="AP40" i="135"/>
  <c r="AP38" i="135"/>
  <c r="AP45" i="135"/>
  <c r="AP41" i="135"/>
  <c r="AP39" i="135"/>
  <c r="AR44" i="135"/>
  <c r="AR43" i="135"/>
  <c r="AR42" i="135"/>
  <c r="AR40" i="135"/>
  <c r="AR38" i="135"/>
  <c r="AR45" i="135"/>
  <c r="AR41" i="135"/>
  <c r="AR39" i="135"/>
  <c r="AT44" i="135"/>
  <c r="AT43" i="135"/>
  <c r="AT42" i="135"/>
  <c r="AT40" i="135"/>
  <c r="AT38" i="135"/>
  <c r="AT45" i="135"/>
  <c r="AT41" i="135"/>
  <c r="AT39" i="135"/>
  <c r="AV44" i="135"/>
  <c r="AV43" i="135"/>
  <c r="AV42" i="135"/>
  <c r="AV40" i="135"/>
  <c r="AV38" i="135"/>
  <c r="AV45" i="135"/>
  <c r="AV41" i="135"/>
  <c r="AV39" i="135"/>
  <c r="AB18" i="135"/>
  <c r="Z18" i="135"/>
  <c r="X18" i="135"/>
  <c r="AB20" i="135"/>
  <c r="Z20" i="135"/>
  <c r="X20" i="135"/>
  <c r="Z6" i="135"/>
  <c r="AB6" i="135"/>
  <c r="AW6" i="135"/>
  <c r="AB8" i="135"/>
  <c r="AW8" i="135"/>
  <c r="AW10" i="135"/>
  <c r="AW14" i="135"/>
  <c r="W6" i="135"/>
  <c r="Y6" i="135"/>
  <c r="X7" i="135"/>
  <c r="Z7" i="135"/>
  <c r="AB7" i="135"/>
  <c r="W8" i="135"/>
  <c r="Y8" i="135"/>
  <c r="X9" i="135"/>
  <c r="Z9" i="135"/>
  <c r="W10" i="135"/>
  <c r="Y10" i="135"/>
  <c r="X11" i="135"/>
  <c r="Z11" i="135"/>
  <c r="W12" i="135"/>
  <c r="Y12" i="135"/>
  <c r="AA12" i="135"/>
  <c r="X13" i="135"/>
  <c r="Z13" i="135"/>
  <c r="W14" i="135"/>
  <c r="Y14" i="135"/>
  <c r="X15" i="135"/>
  <c r="Z15" i="135"/>
  <c r="W16" i="135"/>
  <c r="Y16" i="135"/>
  <c r="AA16" i="135"/>
  <c r="X17" i="135"/>
  <c r="X19" i="135"/>
  <c r="AG45" i="135"/>
  <c r="AG41" i="135"/>
  <c r="AG39" i="135"/>
  <c r="AG44" i="135"/>
  <c r="AG43" i="135"/>
  <c r="AG42" i="135"/>
  <c r="AG40" i="135"/>
  <c r="AG38" i="135"/>
  <c r="AK45" i="135"/>
  <c r="AK41" i="135"/>
  <c r="AK39" i="135"/>
  <c r="AK44" i="135"/>
  <c r="AK43" i="135"/>
  <c r="AK42" i="135"/>
  <c r="AK40" i="135"/>
  <c r="AK38" i="135"/>
  <c r="AO45" i="135"/>
  <c r="AO41" i="135"/>
  <c r="AO39" i="135"/>
  <c r="AO44" i="135"/>
  <c r="AO43" i="135"/>
  <c r="AO42" i="135"/>
  <c r="AO40" i="135"/>
  <c r="AO38" i="135"/>
  <c r="AS45" i="135"/>
  <c r="AS41" i="135"/>
  <c r="AS39" i="135"/>
  <c r="AS44" i="135"/>
  <c r="AS43" i="135"/>
  <c r="AS42" i="135"/>
  <c r="AS40" i="135"/>
  <c r="AS38" i="135"/>
  <c r="AA17" i="135"/>
  <c r="Y17" i="135"/>
  <c r="AA19" i="135"/>
  <c r="Y19" i="135"/>
  <c r="W19" i="135"/>
  <c r="W17" i="135"/>
  <c r="AW17" i="135"/>
  <c r="AW19" i="135"/>
  <c r="AW21" i="135"/>
  <c r="AW23" i="135"/>
  <c r="AW25" i="135"/>
  <c r="AW27" i="135"/>
  <c r="AW29" i="135"/>
  <c r="AW31" i="135"/>
  <c r="AW33" i="135"/>
  <c r="AW35" i="135"/>
  <c r="W21" i="135"/>
  <c r="Y21" i="135"/>
  <c r="X22" i="135"/>
  <c r="Z22" i="135"/>
  <c r="W23" i="135"/>
  <c r="Y23" i="135"/>
  <c r="X24" i="135"/>
  <c r="Z24" i="135"/>
  <c r="W25" i="135"/>
  <c r="Y25" i="135"/>
  <c r="X26" i="135"/>
  <c r="Z26" i="135"/>
  <c r="W27" i="135"/>
  <c r="Y27" i="135"/>
  <c r="X28" i="135"/>
  <c r="Z28" i="135"/>
  <c r="W29" i="135"/>
  <c r="Y29" i="135"/>
  <c r="X30" i="135"/>
  <c r="Z30" i="135"/>
  <c r="W31" i="135"/>
  <c r="Y31" i="135"/>
  <c r="X32" i="135"/>
  <c r="Z32" i="135"/>
  <c r="W33" i="135"/>
  <c r="Y33" i="135"/>
  <c r="X34" i="135"/>
  <c r="Z34" i="135"/>
  <c r="W35" i="135"/>
  <c r="Y35" i="135"/>
  <c r="AC35" i="135" s="1"/>
  <c r="V35" i="135" s="1"/>
  <c r="X36" i="135"/>
  <c r="Z36" i="135"/>
  <c r="AE45" i="134"/>
  <c r="AE41" i="134"/>
  <c r="AE44" i="134"/>
  <c r="AE43" i="134"/>
  <c r="AE42" i="134"/>
  <c r="AE40" i="134"/>
  <c r="AH44" i="134"/>
  <c r="AH43" i="134"/>
  <c r="AH42" i="134"/>
  <c r="AH40" i="134"/>
  <c r="AH38" i="134"/>
  <c r="AH45" i="134"/>
  <c r="AH41" i="134"/>
  <c r="AH39" i="134"/>
  <c r="AJ44" i="134"/>
  <c r="AJ43" i="134"/>
  <c r="AJ42" i="134"/>
  <c r="AJ40" i="134"/>
  <c r="AJ38" i="134"/>
  <c r="AJ45" i="134"/>
  <c r="AJ41" i="134"/>
  <c r="AJ39" i="134"/>
  <c r="AL44" i="134"/>
  <c r="AL43" i="134"/>
  <c r="AL42" i="134"/>
  <c r="AL40" i="134"/>
  <c r="AL38" i="134"/>
  <c r="AL45" i="134"/>
  <c r="AL41" i="134"/>
  <c r="AL39" i="134"/>
  <c r="AN44" i="134"/>
  <c r="AN43" i="134"/>
  <c r="AN42" i="134"/>
  <c r="AN40" i="134"/>
  <c r="AN38" i="134"/>
  <c r="AN45" i="134"/>
  <c r="AN41" i="134"/>
  <c r="AN39" i="134"/>
  <c r="AP44" i="134"/>
  <c r="AP43" i="134"/>
  <c r="AP42" i="134"/>
  <c r="AP40" i="134"/>
  <c r="AP38" i="134"/>
  <c r="AP45" i="134"/>
  <c r="AP41" i="134"/>
  <c r="AP39" i="134"/>
  <c r="AR44" i="134"/>
  <c r="AR43" i="134"/>
  <c r="AR42" i="134"/>
  <c r="AR40" i="134"/>
  <c r="AR38" i="134"/>
  <c r="AR45" i="134"/>
  <c r="AR41" i="134"/>
  <c r="AR39" i="134"/>
  <c r="AT44" i="134"/>
  <c r="AT43" i="134"/>
  <c r="AT42" i="134"/>
  <c r="AT40" i="134"/>
  <c r="AT38" i="134"/>
  <c r="AT45" i="134"/>
  <c r="AT41" i="134"/>
  <c r="AT39" i="134"/>
  <c r="AV44" i="134"/>
  <c r="AV43" i="134"/>
  <c r="AV42" i="134"/>
  <c r="AV40" i="134"/>
  <c r="AV38" i="134"/>
  <c r="AV45" i="134"/>
  <c r="AV41" i="134"/>
  <c r="AV39" i="134"/>
  <c r="AB18" i="134"/>
  <c r="Z18" i="134"/>
  <c r="X18" i="134"/>
  <c r="AB20" i="134"/>
  <c r="Z20" i="134"/>
  <c r="X20" i="134"/>
  <c r="W6" i="134"/>
  <c r="Y6" i="134"/>
  <c r="X7" i="134"/>
  <c r="Z7" i="134"/>
  <c r="W8" i="134"/>
  <c r="Y8" i="134"/>
  <c r="AA8" i="134"/>
  <c r="X9" i="134"/>
  <c r="Z9" i="134"/>
  <c r="W10" i="134"/>
  <c r="Y10" i="134"/>
  <c r="AA10" i="134"/>
  <c r="X11" i="134"/>
  <c r="Z11" i="134"/>
  <c r="W12" i="134"/>
  <c r="Y12" i="134"/>
  <c r="AA12" i="134"/>
  <c r="X13" i="134"/>
  <c r="Z13" i="134"/>
  <c r="W14" i="134"/>
  <c r="Y14" i="134"/>
  <c r="AA14" i="134"/>
  <c r="X15" i="134"/>
  <c r="Z15" i="134"/>
  <c r="W16" i="134"/>
  <c r="Y16" i="134"/>
  <c r="AA16" i="134"/>
  <c r="X17" i="134"/>
  <c r="X19" i="134"/>
  <c r="AG45" i="134"/>
  <c r="AG41" i="134"/>
  <c r="AG39" i="134"/>
  <c r="AG44" i="134"/>
  <c r="AG43" i="134"/>
  <c r="AG42" i="134"/>
  <c r="AG40" i="134"/>
  <c r="AG38" i="134"/>
  <c r="AI45" i="134"/>
  <c r="AI41" i="134"/>
  <c r="AI39" i="134"/>
  <c r="AI44" i="134"/>
  <c r="AI43" i="134"/>
  <c r="AI42" i="134"/>
  <c r="AI40" i="134"/>
  <c r="AI38" i="134"/>
  <c r="AK45" i="134"/>
  <c r="AK41" i="134"/>
  <c r="AK39" i="134"/>
  <c r="AK44" i="134"/>
  <c r="AK43" i="134"/>
  <c r="AK42" i="134"/>
  <c r="AK40" i="134"/>
  <c r="AK38" i="134"/>
  <c r="AM45" i="134"/>
  <c r="AM41" i="134"/>
  <c r="AM39" i="134"/>
  <c r="AM44" i="134"/>
  <c r="AM43" i="134"/>
  <c r="AM42" i="134"/>
  <c r="AM40" i="134"/>
  <c r="AM38" i="134"/>
  <c r="AO45" i="134"/>
  <c r="AO41" i="134"/>
  <c r="AO39" i="134"/>
  <c r="AO44" i="134"/>
  <c r="AO43" i="134"/>
  <c r="AO42" i="134"/>
  <c r="AO40" i="134"/>
  <c r="AO38" i="134"/>
  <c r="AQ45" i="134"/>
  <c r="AQ41" i="134"/>
  <c r="AQ39" i="134"/>
  <c r="AQ44" i="134"/>
  <c r="AQ43" i="134"/>
  <c r="AQ42" i="134"/>
  <c r="AQ40" i="134"/>
  <c r="AQ38" i="134"/>
  <c r="AS45" i="134"/>
  <c r="AS41" i="134"/>
  <c r="AS39" i="134"/>
  <c r="AS44" i="134"/>
  <c r="AS43" i="134"/>
  <c r="AS42" i="134"/>
  <c r="AS40" i="134"/>
  <c r="AS38" i="134"/>
  <c r="AU45" i="134"/>
  <c r="AU41" i="134"/>
  <c r="AU39" i="134"/>
  <c r="AU44" i="134"/>
  <c r="AU43" i="134"/>
  <c r="AU42" i="134"/>
  <c r="AU40" i="134"/>
  <c r="AU38" i="134"/>
  <c r="AA17" i="134"/>
  <c r="Y17" i="134"/>
  <c r="AA19" i="134"/>
  <c r="Y19" i="134"/>
  <c r="W19" i="134"/>
  <c r="AW6" i="134"/>
  <c r="AW17" i="134"/>
  <c r="AW19" i="134"/>
  <c r="AW21" i="134"/>
  <c r="AW23" i="134"/>
  <c r="AW25" i="134"/>
  <c r="AW27" i="134"/>
  <c r="AW29" i="134"/>
  <c r="AW31" i="134"/>
  <c r="AW33" i="134"/>
  <c r="AW35" i="134"/>
  <c r="AC37" i="134"/>
  <c r="V37" i="134" s="1"/>
  <c r="W21" i="134"/>
  <c r="Y21" i="134"/>
  <c r="X22" i="134"/>
  <c r="Z22" i="134"/>
  <c r="W23" i="134"/>
  <c r="Y23" i="134"/>
  <c r="X24" i="134"/>
  <c r="Z24" i="134"/>
  <c r="W25" i="134"/>
  <c r="Y25" i="134"/>
  <c r="X26" i="134"/>
  <c r="Z26" i="134"/>
  <c r="W27" i="134"/>
  <c r="Y27" i="134"/>
  <c r="X28" i="134"/>
  <c r="Z28" i="134"/>
  <c r="W29" i="134"/>
  <c r="Y29" i="134"/>
  <c r="X30" i="134"/>
  <c r="Z30" i="134"/>
  <c r="W31" i="134"/>
  <c r="Y31" i="134"/>
  <c r="X32" i="134"/>
  <c r="Z32" i="134"/>
  <c r="W33" i="134"/>
  <c r="Y33" i="134"/>
  <c r="X34" i="134"/>
  <c r="Z34" i="134"/>
  <c r="W35" i="134"/>
  <c r="Y35" i="134"/>
  <c r="X36" i="134"/>
  <c r="Z36" i="134"/>
  <c r="AE45" i="133"/>
  <c r="AE41" i="133"/>
  <c r="AE44" i="133"/>
  <c r="AE43" i="133"/>
  <c r="AE42" i="133"/>
  <c r="AE40" i="133"/>
  <c r="AH44" i="133"/>
  <c r="AH43" i="133"/>
  <c r="AH42" i="133"/>
  <c r="AH40" i="133"/>
  <c r="AH38" i="133"/>
  <c r="AH45" i="133"/>
  <c r="AH41" i="133"/>
  <c r="AH39" i="133"/>
  <c r="AJ44" i="133"/>
  <c r="AJ43" i="133"/>
  <c r="AJ42" i="133"/>
  <c r="AJ40" i="133"/>
  <c r="AJ38" i="133"/>
  <c r="AJ45" i="133"/>
  <c r="AJ41" i="133"/>
  <c r="AJ39" i="133"/>
  <c r="AL44" i="133"/>
  <c r="AL43" i="133"/>
  <c r="AL42" i="133"/>
  <c r="AL40" i="133"/>
  <c r="AL38" i="133"/>
  <c r="AL45" i="133"/>
  <c r="AL41" i="133"/>
  <c r="AL39" i="133"/>
  <c r="AN44" i="133"/>
  <c r="AN43" i="133"/>
  <c r="AN42" i="133"/>
  <c r="AN40" i="133"/>
  <c r="AN38" i="133"/>
  <c r="AN45" i="133"/>
  <c r="AN41" i="133"/>
  <c r="AN39" i="133"/>
  <c r="AP44" i="133"/>
  <c r="AP43" i="133"/>
  <c r="AP42" i="133"/>
  <c r="AP40" i="133"/>
  <c r="AP38" i="133"/>
  <c r="AP45" i="133"/>
  <c r="AP41" i="133"/>
  <c r="AP39" i="133"/>
  <c r="AR44" i="133"/>
  <c r="AR43" i="133"/>
  <c r="AR42" i="133"/>
  <c r="AR40" i="133"/>
  <c r="AR38" i="133"/>
  <c r="AR45" i="133"/>
  <c r="AR41" i="133"/>
  <c r="AR39" i="133"/>
  <c r="AT44" i="133"/>
  <c r="AT43" i="133"/>
  <c r="AT42" i="133"/>
  <c r="AT40" i="133"/>
  <c r="AT38" i="133"/>
  <c r="AT45" i="133"/>
  <c r="AT41" i="133"/>
  <c r="AT39" i="133"/>
  <c r="AV44" i="133"/>
  <c r="AV43" i="133"/>
  <c r="AV42" i="133"/>
  <c r="AV40" i="133"/>
  <c r="AV38" i="133"/>
  <c r="AV45" i="133"/>
  <c r="AV41" i="133"/>
  <c r="AV39" i="133"/>
  <c r="AB18" i="133"/>
  <c r="Z18" i="133"/>
  <c r="X18" i="133"/>
  <c r="AB20" i="133"/>
  <c r="Z20" i="133"/>
  <c r="X20" i="133"/>
  <c r="W6" i="133"/>
  <c r="Y6" i="133"/>
  <c r="X7" i="133"/>
  <c r="Z7" i="133"/>
  <c r="W8" i="133"/>
  <c r="Y8" i="133"/>
  <c r="AA8" i="133"/>
  <c r="X9" i="133"/>
  <c r="Z9" i="133"/>
  <c r="W10" i="133"/>
  <c r="Y10" i="133"/>
  <c r="AA10" i="133"/>
  <c r="X11" i="133"/>
  <c r="Z11" i="133"/>
  <c r="W12" i="133"/>
  <c r="Y12" i="133"/>
  <c r="AA12" i="133"/>
  <c r="X13" i="133"/>
  <c r="Z13" i="133"/>
  <c r="W14" i="133"/>
  <c r="Y14" i="133"/>
  <c r="AA14" i="133"/>
  <c r="X15" i="133"/>
  <c r="Z15" i="133"/>
  <c r="W16" i="133"/>
  <c r="Y16" i="133"/>
  <c r="AA16" i="133"/>
  <c r="X17" i="133"/>
  <c r="X19" i="133"/>
  <c r="AG45" i="133"/>
  <c r="AG41" i="133"/>
  <c r="AG39" i="133"/>
  <c r="AG44" i="133"/>
  <c r="AG43" i="133"/>
  <c r="AG42" i="133"/>
  <c r="AG40" i="133"/>
  <c r="AG38" i="133"/>
  <c r="AI45" i="133"/>
  <c r="AI41" i="133"/>
  <c r="AI39" i="133"/>
  <c r="AI44" i="133"/>
  <c r="AI43" i="133"/>
  <c r="AI42" i="133"/>
  <c r="AI40" i="133"/>
  <c r="AI38" i="133"/>
  <c r="AK45" i="133"/>
  <c r="AK41" i="133"/>
  <c r="AK39" i="133"/>
  <c r="AK44" i="133"/>
  <c r="AK43" i="133"/>
  <c r="AK42" i="133"/>
  <c r="AK40" i="133"/>
  <c r="AK38" i="133"/>
  <c r="AM45" i="133"/>
  <c r="AM41" i="133"/>
  <c r="AM39" i="133"/>
  <c r="AM44" i="133"/>
  <c r="AM43" i="133"/>
  <c r="AM42" i="133"/>
  <c r="AM40" i="133"/>
  <c r="AM38" i="133"/>
  <c r="AO45" i="133"/>
  <c r="AO41" i="133"/>
  <c r="AO39" i="133"/>
  <c r="AO44" i="133"/>
  <c r="AO43" i="133"/>
  <c r="AO42" i="133"/>
  <c r="AO40" i="133"/>
  <c r="AO38" i="133"/>
  <c r="AQ45" i="133"/>
  <c r="AQ41" i="133"/>
  <c r="AQ39" i="133"/>
  <c r="AQ44" i="133"/>
  <c r="AQ43" i="133"/>
  <c r="AQ42" i="133"/>
  <c r="AQ40" i="133"/>
  <c r="AQ38" i="133"/>
  <c r="AS45" i="133"/>
  <c r="AS41" i="133"/>
  <c r="AS39" i="133"/>
  <c r="AS44" i="133"/>
  <c r="AS43" i="133"/>
  <c r="AS42" i="133"/>
  <c r="AS40" i="133"/>
  <c r="AS38" i="133"/>
  <c r="AU45" i="133"/>
  <c r="AU41" i="133"/>
  <c r="AU39" i="133"/>
  <c r="AU44" i="133"/>
  <c r="AU43" i="133"/>
  <c r="AU42" i="133"/>
  <c r="AU40" i="133"/>
  <c r="AU38" i="133"/>
  <c r="AA17" i="133"/>
  <c r="Y17" i="133"/>
  <c r="AA19" i="133"/>
  <c r="Y19" i="133"/>
  <c r="W19" i="133"/>
  <c r="AW6" i="133"/>
  <c r="AW17" i="133"/>
  <c r="AW19" i="133"/>
  <c r="AW21" i="133"/>
  <c r="AW23" i="133"/>
  <c r="AW25" i="133"/>
  <c r="AW27" i="133"/>
  <c r="AW29" i="133"/>
  <c r="AW31" i="133"/>
  <c r="AW33" i="133"/>
  <c r="AW35" i="133"/>
  <c r="W21" i="133"/>
  <c r="Y21" i="133"/>
  <c r="X22" i="133"/>
  <c r="Z22" i="133"/>
  <c r="W23" i="133"/>
  <c r="Y23" i="133"/>
  <c r="X24" i="133"/>
  <c r="Z24" i="133"/>
  <c r="W25" i="133"/>
  <c r="Y25" i="133"/>
  <c r="X26" i="133"/>
  <c r="Z26" i="133"/>
  <c r="W27" i="133"/>
  <c r="Y27" i="133"/>
  <c r="X28" i="133"/>
  <c r="Z28" i="133"/>
  <c r="W29" i="133"/>
  <c r="Y29" i="133"/>
  <c r="X30" i="133"/>
  <c r="Z30" i="133"/>
  <c r="W31" i="133"/>
  <c r="Y31" i="133"/>
  <c r="X32" i="133"/>
  <c r="Z32" i="133"/>
  <c r="W33" i="133"/>
  <c r="Y33" i="133"/>
  <c r="X34" i="133"/>
  <c r="Z34" i="133"/>
  <c r="W35" i="133"/>
  <c r="Y35" i="133"/>
  <c r="X36" i="133"/>
  <c r="Z36" i="133"/>
  <c r="AE45" i="132"/>
  <c r="AE41" i="132"/>
  <c r="AE44" i="132"/>
  <c r="AE43" i="132"/>
  <c r="AE42" i="132"/>
  <c r="AE40" i="132"/>
  <c r="AH44" i="132"/>
  <c r="AH43" i="132"/>
  <c r="AH42" i="132"/>
  <c r="AH40" i="132"/>
  <c r="AH38" i="132"/>
  <c r="AH45" i="132"/>
  <c r="AH41" i="132"/>
  <c r="AH39" i="132"/>
  <c r="AJ44" i="132"/>
  <c r="AJ43" i="132"/>
  <c r="AJ42" i="132"/>
  <c r="AJ40" i="132"/>
  <c r="AJ38" i="132"/>
  <c r="AJ45" i="132"/>
  <c r="AJ41" i="132"/>
  <c r="AJ39" i="132"/>
  <c r="AL44" i="132"/>
  <c r="AL43" i="132"/>
  <c r="AL42" i="132"/>
  <c r="AL40" i="132"/>
  <c r="AL38" i="132"/>
  <c r="AL45" i="132"/>
  <c r="AL41" i="132"/>
  <c r="AL39" i="132"/>
  <c r="AN44" i="132"/>
  <c r="AN43" i="132"/>
  <c r="AN42" i="132"/>
  <c r="AN40" i="132"/>
  <c r="AN38" i="132"/>
  <c r="AN45" i="132"/>
  <c r="AN41" i="132"/>
  <c r="AN39" i="132"/>
  <c r="AP44" i="132"/>
  <c r="AP43" i="132"/>
  <c r="AP42" i="132"/>
  <c r="AP40" i="132"/>
  <c r="AP38" i="132"/>
  <c r="AP45" i="132"/>
  <c r="AP41" i="132"/>
  <c r="AP39" i="132"/>
  <c r="AR44" i="132"/>
  <c r="AR43" i="132"/>
  <c r="AR42" i="132"/>
  <c r="AR40" i="132"/>
  <c r="AR38" i="132"/>
  <c r="AR45" i="132"/>
  <c r="AR41" i="132"/>
  <c r="AR39" i="132"/>
  <c r="AT44" i="132"/>
  <c r="AT43" i="132"/>
  <c r="AT42" i="132"/>
  <c r="AT40" i="132"/>
  <c r="AT38" i="132"/>
  <c r="AT45" i="132"/>
  <c r="AT41" i="132"/>
  <c r="AT39" i="132"/>
  <c r="AV44" i="132"/>
  <c r="AV43" i="132"/>
  <c r="AV42" i="132"/>
  <c r="AV40" i="132"/>
  <c r="AV38" i="132"/>
  <c r="AV45" i="132"/>
  <c r="AV41" i="132"/>
  <c r="AV39" i="132"/>
  <c r="AB18" i="132"/>
  <c r="Z18" i="132"/>
  <c r="X18" i="132"/>
  <c r="AB20" i="132"/>
  <c r="Z20" i="132"/>
  <c r="X20" i="132"/>
  <c r="W6" i="132"/>
  <c r="Y6" i="132"/>
  <c r="X7" i="132"/>
  <c r="Z7" i="132"/>
  <c r="W8" i="132"/>
  <c r="Y8" i="132"/>
  <c r="AA8" i="132"/>
  <c r="X9" i="132"/>
  <c r="Z9" i="132"/>
  <c r="W10" i="132"/>
  <c r="Y10" i="132"/>
  <c r="AA10" i="132"/>
  <c r="X11" i="132"/>
  <c r="Z11" i="132"/>
  <c r="W12" i="132"/>
  <c r="Y12" i="132"/>
  <c r="AA12" i="132"/>
  <c r="X13" i="132"/>
  <c r="Z13" i="132"/>
  <c r="W14" i="132"/>
  <c r="Y14" i="132"/>
  <c r="AA14" i="132"/>
  <c r="X15" i="132"/>
  <c r="Z15" i="132"/>
  <c r="W16" i="132"/>
  <c r="Y16" i="132"/>
  <c r="AA16" i="132"/>
  <c r="X17" i="132"/>
  <c r="X19" i="132"/>
  <c r="AG45" i="132"/>
  <c r="AG41" i="132"/>
  <c r="AG39" i="132"/>
  <c r="AG44" i="132"/>
  <c r="AG43" i="132"/>
  <c r="AG42" i="132"/>
  <c r="AG40" i="132"/>
  <c r="AG38" i="132"/>
  <c r="AI45" i="132"/>
  <c r="AI41" i="132"/>
  <c r="AI39" i="132"/>
  <c r="AI44" i="132"/>
  <c r="AI43" i="132"/>
  <c r="AI42" i="132"/>
  <c r="AI40" i="132"/>
  <c r="AK45" i="132"/>
  <c r="AK41" i="132"/>
  <c r="AK39" i="132"/>
  <c r="AK44" i="132"/>
  <c r="AK43" i="132"/>
  <c r="AK42" i="132"/>
  <c r="AK40" i="132"/>
  <c r="AK38" i="132"/>
  <c r="AM45" i="132"/>
  <c r="AM41" i="132"/>
  <c r="AM39" i="132"/>
  <c r="AM44" i="132"/>
  <c r="AM43" i="132"/>
  <c r="AM42" i="132"/>
  <c r="AM40" i="132"/>
  <c r="AM38" i="132"/>
  <c r="AO45" i="132"/>
  <c r="AO41" i="132"/>
  <c r="AO39" i="132"/>
  <c r="AO44" i="132"/>
  <c r="AO43" i="132"/>
  <c r="AO42" i="132"/>
  <c r="AO40" i="132"/>
  <c r="AO38" i="132"/>
  <c r="AQ45" i="132"/>
  <c r="AQ41" i="132"/>
  <c r="AQ39" i="132"/>
  <c r="AQ44" i="132"/>
  <c r="AQ43" i="132"/>
  <c r="AQ42" i="132"/>
  <c r="AQ40" i="132"/>
  <c r="AQ38" i="132"/>
  <c r="AS45" i="132"/>
  <c r="AS41" i="132"/>
  <c r="AS39" i="132"/>
  <c r="AS44" i="132"/>
  <c r="AS43" i="132"/>
  <c r="AS42" i="132"/>
  <c r="AS40" i="132"/>
  <c r="AS38" i="132"/>
  <c r="AU45" i="132"/>
  <c r="AU41" i="132"/>
  <c r="AU39" i="132"/>
  <c r="AU44" i="132"/>
  <c r="AU43" i="132"/>
  <c r="AU42" i="132"/>
  <c r="AU40" i="132"/>
  <c r="AU38" i="132"/>
  <c r="AA17" i="132"/>
  <c r="Y17" i="132"/>
  <c r="AA19" i="132"/>
  <c r="Y19" i="132"/>
  <c r="W19" i="132"/>
  <c r="AW6" i="132"/>
  <c r="AW17" i="132"/>
  <c r="AW19" i="132"/>
  <c r="AW21" i="132"/>
  <c r="AW23" i="132"/>
  <c r="AW25" i="132"/>
  <c r="AW27" i="132"/>
  <c r="AW29" i="132"/>
  <c r="AW31" i="132"/>
  <c r="AW33" i="132"/>
  <c r="AW35" i="132"/>
  <c r="W21" i="132"/>
  <c r="Y21" i="132"/>
  <c r="X22" i="132"/>
  <c r="Z22" i="132"/>
  <c r="W23" i="132"/>
  <c r="Y23" i="132"/>
  <c r="X24" i="132"/>
  <c r="Z24" i="132"/>
  <c r="W25" i="132"/>
  <c r="Y25" i="132"/>
  <c r="X26" i="132"/>
  <c r="Z26" i="132"/>
  <c r="W27" i="132"/>
  <c r="Y27" i="132"/>
  <c r="X28" i="132"/>
  <c r="Z28" i="132"/>
  <c r="W29" i="132"/>
  <c r="Y29" i="132"/>
  <c r="X30" i="132"/>
  <c r="Z30" i="132"/>
  <c r="W31" i="132"/>
  <c r="Y31" i="132"/>
  <c r="X32" i="132"/>
  <c r="Z32" i="132"/>
  <c r="W33" i="132"/>
  <c r="Y33" i="132"/>
  <c r="X34" i="132"/>
  <c r="Z34" i="132"/>
  <c r="W35" i="132"/>
  <c r="Y35" i="132"/>
  <c r="X36" i="132"/>
  <c r="Z36" i="132"/>
  <c r="AE45" i="131"/>
  <c r="AE41" i="131"/>
  <c r="AE44" i="131"/>
  <c r="AE43" i="131"/>
  <c r="AE42" i="131"/>
  <c r="AE40" i="131"/>
  <c r="AH44" i="131"/>
  <c r="AH43" i="131"/>
  <c r="AH42" i="131"/>
  <c r="AH40" i="131"/>
  <c r="AH38" i="131"/>
  <c r="AH45" i="131"/>
  <c r="AH41" i="131"/>
  <c r="AH39" i="131"/>
  <c r="AJ44" i="131"/>
  <c r="AJ43" i="131"/>
  <c r="AJ42" i="131"/>
  <c r="AJ40" i="131"/>
  <c r="AJ38" i="131"/>
  <c r="AJ45" i="131"/>
  <c r="AJ41" i="131"/>
  <c r="AJ39" i="131"/>
  <c r="AL44" i="131"/>
  <c r="AL43" i="131"/>
  <c r="AL42" i="131"/>
  <c r="AL40" i="131"/>
  <c r="AL38" i="131"/>
  <c r="AL45" i="131"/>
  <c r="AL41" i="131"/>
  <c r="AL39" i="131"/>
  <c r="AN44" i="131"/>
  <c r="AN43" i="131"/>
  <c r="AN42" i="131"/>
  <c r="AN40" i="131"/>
  <c r="AN38" i="131"/>
  <c r="AN45" i="131"/>
  <c r="AN41" i="131"/>
  <c r="AN39" i="131"/>
  <c r="AP44" i="131"/>
  <c r="AP43" i="131"/>
  <c r="AP42" i="131"/>
  <c r="AP40" i="131"/>
  <c r="AP38" i="131"/>
  <c r="AP45" i="131"/>
  <c r="AP41" i="131"/>
  <c r="AP39" i="131"/>
  <c r="AR44" i="131"/>
  <c r="AR43" i="131"/>
  <c r="AR42" i="131"/>
  <c r="AR40" i="131"/>
  <c r="AR38" i="131"/>
  <c r="AR45" i="131"/>
  <c r="AR41" i="131"/>
  <c r="AR39" i="131"/>
  <c r="AT44" i="131"/>
  <c r="AT43" i="131"/>
  <c r="AT42" i="131"/>
  <c r="AT40" i="131"/>
  <c r="AT38" i="131"/>
  <c r="AT45" i="131"/>
  <c r="AT41" i="131"/>
  <c r="AT39" i="131"/>
  <c r="AV44" i="131"/>
  <c r="AV43" i="131"/>
  <c r="AV42" i="131"/>
  <c r="AV40" i="131"/>
  <c r="AV38" i="131"/>
  <c r="AV45" i="131"/>
  <c r="AV41" i="131"/>
  <c r="AV39" i="131"/>
  <c r="AB18" i="131"/>
  <c r="Z18" i="131"/>
  <c r="X18" i="131"/>
  <c r="AB20" i="131"/>
  <c r="Z20" i="131"/>
  <c r="X20" i="131"/>
  <c r="W6" i="131"/>
  <c r="Y6" i="131"/>
  <c r="X7" i="131"/>
  <c r="Z7" i="131"/>
  <c r="W8" i="131"/>
  <c r="Y8" i="131"/>
  <c r="AA8" i="131"/>
  <c r="X9" i="131"/>
  <c r="Z9" i="131"/>
  <c r="W10" i="131"/>
  <c r="Y10" i="131"/>
  <c r="AA10" i="131"/>
  <c r="X11" i="131"/>
  <c r="Z11" i="131"/>
  <c r="W12" i="131"/>
  <c r="Y12" i="131"/>
  <c r="AA12" i="131"/>
  <c r="X13" i="131"/>
  <c r="Z13" i="131"/>
  <c r="W14" i="131"/>
  <c r="Y14" i="131"/>
  <c r="AA14" i="131"/>
  <c r="X15" i="131"/>
  <c r="Z15" i="131"/>
  <c r="W16" i="131"/>
  <c r="Y16" i="131"/>
  <c r="AA16" i="131"/>
  <c r="X17" i="131"/>
  <c r="X19" i="131"/>
  <c r="AG45" i="131"/>
  <c r="AG41" i="131"/>
  <c r="AG39" i="131"/>
  <c r="AG44" i="131"/>
  <c r="AG43" i="131"/>
  <c r="AG42" i="131"/>
  <c r="AG40" i="131"/>
  <c r="AG38" i="131"/>
  <c r="AI45" i="131"/>
  <c r="AI41" i="131"/>
  <c r="AI39" i="131"/>
  <c r="AI44" i="131"/>
  <c r="AI43" i="131"/>
  <c r="AI42" i="131"/>
  <c r="AI40" i="131"/>
  <c r="AI38" i="131"/>
  <c r="AK45" i="131"/>
  <c r="AK41" i="131"/>
  <c r="AK39" i="131"/>
  <c r="AK44" i="131"/>
  <c r="AK43" i="131"/>
  <c r="AK42" i="131"/>
  <c r="AK40" i="131"/>
  <c r="AK38" i="131"/>
  <c r="AM45" i="131"/>
  <c r="AM41" i="131"/>
  <c r="AM39" i="131"/>
  <c r="AM44" i="131"/>
  <c r="AM43" i="131"/>
  <c r="AM42" i="131"/>
  <c r="AM40" i="131"/>
  <c r="AM38" i="131"/>
  <c r="AO45" i="131"/>
  <c r="AO41" i="131"/>
  <c r="AO39" i="131"/>
  <c r="AO44" i="131"/>
  <c r="AO43" i="131"/>
  <c r="AO42" i="131"/>
  <c r="AO40" i="131"/>
  <c r="AO38" i="131"/>
  <c r="AQ45" i="131"/>
  <c r="AQ41" i="131"/>
  <c r="AQ39" i="131"/>
  <c r="AQ44" i="131"/>
  <c r="AQ43" i="131"/>
  <c r="AQ42" i="131"/>
  <c r="AQ40" i="131"/>
  <c r="AQ38" i="131"/>
  <c r="AS45" i="131"/>
  <c r="AS41" i="131"/>
  <c r="AS39" i="131"/>
  <c r="AS44" i="131"/>
  <c r="AS43" i="131"/>
  <c r="AS42" i="131"/>
  <c r="AS40" i="131"/>
  <c r="AS38" i="131"/>
  <c r="AU45" i="131"/>
  <c r="AU41" i="131"/>
  <c r="AU39" i="131"/>
  <c r="AU44" i="131"/>
  <c r="AU43" i="131"/>
  <c r="AU42" i="131"/>
  <c r="AU40" i="131"/>
  <c r="AU38" i="131"/>
  <c r="AA17" i="131"/>
  <c r="Y17" i="131"/>
  <c r="AA19" i="131"/>
  <c r="Y19" i="131"/>
  <c r="W19" i="131"/>
  <c r="AW6" i="131"/>
  <c r="AW17" i="131"/>
  <c r="AW19" i="131"/>
  <c r="AW21" i="131"/>
  <c r="AW23" i="131"/>
  <c r="AW25" i="131"/>
  <c r="AW27" i="131"/>
  <c r="AW29" i="131"/>
  <c r="AW31" i="131"/>
  <c r="AW33" i="131"/>
  <c r="AW35" i="131"/>
  <c r="AC37" i="131"/>
  <c r="V37" i="131" s="1"/>
  <c r="W21" i="131"/>
  <c r="Y21" i="131"/>
  <c r="X22" i="131"/>
  <c r="Z22" i="131"/>
  <c r="W23" i="131"/>
  <c r="Y23" i="131"/>
  <c r="X24" i="131"/>
  <c r="Z24" i="131"/>
  <c r="W25" i="131"/>
  <c r="Y25" i="131"/>
  <c r="X26" i="131"/>
  <c r="Z26" i="131"/>
  <c r="W27" i="131"/>
  <c r="Y27" i="131"/>
  <c r="X28" i="131"/>
  <c r="Z28" i="131"/>
  <c r="W29" i="131"/>
  <c r="Y29" i="131"/>
  <c r="X30" i="131"/>
  <c r="Z30" i="131"/>
  <c r="W31" i="131"/>
  <c r="Y31" i="131"/>
  <c r="X32" i="131"/>
  <c r="Z32" i="131"/>
  <c r="W33" i="131"/>
  <c r="Y33" i="131"/>
  <c r="X34" i="131"/>
  <c r="Z34" i="131"/>
  <c r="W35" i="131"/>
  <c r="Y35" i="131"/>
  <c r="X36" i="131"/>
  <c r="Z36" i="131"/>
  <c r="AG45" i="130"/>
  <c r="AG41" i="130"/>
  <c r="AG39" i="130"/>
  <c r="AG44" i="130"/>
  <c r="AG43" i="130"/>
  <c r="AG42" i="130"/>
  <c r="AG40" i="130"/>
  <c r="AG38" i="130"/>
  <c r="AI45" i="130"/>
  <c r="AI41" i="130"/>
  <c r="AI39" i="130"/>
  <c r="AI44" i="130"/>
  <c r="AI43" i="130"/>
  <c r="AI42" i="130"/>
  <c r="AI40" i="130"/>
  <c r="AI38" i="130"/>
  <c r="AK45" i="130"/>
  <c r="AK41" i="130"/>
  <c r="AK39" i="130"/>
  <c r="AK44" i="130"/>
  <c r="AK43" i="130"/>
  <c r="AK42" i="130"/>
  <c r="AK40" i="130"/>
  <c r="AK38" i="130"/>
  <c r="AM45" i="130"/>
  <c r="AM41" i="130"/>
  <c r="AM39" i="130"/>
  <c r="AM44" i="130"/>
  <c r="AM43" i="130"/>
  <c r="AM42" i="130"/>
  <c r="AM40" i="130"/>
  <c r="AM38" i="130"/>
  <c r="AO45" i="130"/>
  <c r="AO41" i="130"/>
  <c r="AO39" i="130"/>
  <c r="AO44" i="130"/>
  <c r="AO43" i="130"/>
  <c r="AO42" i="130"/>
  <c r="AO40" i="130"/>
  <c r="AO38" i="130"/>
  <c r="AQ45" i="130"/>
  <c r="AQ41" i="130"/>
  <c r="AQ39" i="130"/>
  <c r="AQ44" i="130"/>
  <c r="AQ43" i="130"/>
  <c r="AQ42" i="130"/>
  <c r="AQ40" i="130"/>
  <c r="AQ38" i="130"/>
  <c r="AS45" i="130"/>
  <c r="AS41" i="130"/>
  <c r="AS39" i="130"/>
  <c r="AS44" i="130"/>
  <c r="AS43" i="130"/>
  <c r="AS42" i="130"/>
  <c r="AS40" i="130"/>
  <c r="AS38" i="130"/>
  <c r="AU45" i="130"/>
  <c r="AU41" i="130"/>
  <c r="AU39" i="130"/>
  <c r="AU44" i="130"/>
  <c r="AU43" i="130"/>
  <c r="AU42" i="130"/>
  <c r="AU40" i="130"/>
  <c r="AU38" i="130"/>
  <c r="AB18" i="130"/>
  <c r="Z18" i="130"/>
  <c r="X18" i="130"/>
  <c r="AB20" i="130"/>
  <c r="Z20" i="130"/>
  <c r="X20" i="130"/>
  <c r="AB22" i="130"/>
  <c r="Z22" i="130"/>
  <c r="X22" i="130"/>
  <c r="AB24" i="130"/>
  <c r="Z24" i="130"/>
  <c r="X24" i="130"/>
  <c r="AB26" i="130"/>
  <c r="Z26" i="130"/>
  <c r="X26" i="130"/>
  <c r="AB28" i="130"/>
  <c r="Z28" i="130"/>
  <c r="X28" i="130"/>
  <c r="AB30" i="130"/>
  <c r="Z30" i="130"/>
  <c r="X30" i="130"/>
  <c r="AW6" i="130"/>
  <c r="AW8" i="130"/>
  <c r="AW10" i="130"/>
  <c r="AW12" i="130"/>
  <c r="AW14" i="130"/>
  <c r="AW16" i="130"/>
  <c r="X31" i="130"/>
  <c r="AE45" i="130"/>
  <c r="AE41" i="130"/>
  <c r="AE44" i="130"/>
  <c r="AE43" i="130"/>
  <c r="AE42" i="130"/>
  <c r="AE40" i="130"/>
  <c r="AH44" i="130"/>
  <c r="AH43" i="130"/>
  <c r="AH42" i="130"/>
  <c r="AH40" i="130"/>
  <c r="AH38" i="130"/>
  <c r="AH45" i="130"/>
  <c r="AH41" i="130"/>
  <c r="AH39" i="130"/>
  <c r="AJ44" i="130"/>
  <c r="AJ43" i="130"/>
  <c r="AJ42" i="130"/>
  <c r="AJ40" i="130"/>
  <c r="AJ38" i="130"/>
  <c r="AJ45" i="130"/>
  <c r="AJ41" i="130"/>
  <c r="AJ39" i="130"/>
  <c r="AL44" i="130"/>
  <c r="AL43" i="130"/>
  <c r="AL42" i="130"/>
  <c r="AL40" i="130"/>
  <c r="AL38" i="130"/>
  <c r="AL45" i="130"/>
  <c r="AL41" i="130"/>
  <c r="AL39" i="130"/>
  <c r="AN44" i="130"/>
  <c r="AN43" i="130"/>
  <c r="AN42" i="130"/>
  <c r="AN40" i="130"/>
  <c r="AN38" i="130"/>
  <c r="AN45" i="130"/>
  <c r="AN41" i="130"/>
  <c r="AN39" i="130"/>
  <c r="AP44" i="130"/>
  <c r="AP43" i="130"/>
  <c r="AP42" i="130"/>
  <c r="AP40" i="130"/>
  <c r="AP38" i="130"/>
  <c r="AP45" i="130"/>
  <c r="AP41" i="130"/>
  <c r="AP39" i="130"/>
  <c r="AR44" i="130"/>
  <c r="AR43" i="130"/>
  <c r="AR42" i="130"/>
  <c r="AR40" i="130"/>
  <c r="AR38" i="130"/>
  <c r="AR45" i="130"/>
  <c r="AR41" i="130"/>
  <c r="AR39" i="130"/>
  <c r="AT44" i="130"/>
  <c r="AT43" i="130"/>
  <c r="AT42" i="130"/>
  <c r="AT40" i="130"/>
  <c r="AT38" i="130"/>
  <c r="AT45" i="130"/>
  <c r="AT41" i="130"/>
  <c r="AT39" i="130"/>
  <c r="AV44" i="130"/>
  <c r="AV43" i="130"/>
  <c r="AV42" i="130"/>
  <c r="AV40" i="130"/>
  <c r="AV38" i="130"/>
  <c r="AV45" i="130"/>
  <c r="AV41" i="130"/>
  <c r="AV39" i="130"/>
  <c r="AA19" i="130"/>
  <c r="Y19" i="130"/>
  <c r="W19" i="130"/>
  <c r="AA21" i="130"/>
  <c r="Y21" i="130"/>
  <c r="W21" i="130"/>
  <c r="AA23" i="130"/>
  <c r="Y23" i="130"/>
  <c r="W23" i="130"/>
  <c r="AA25" i="130"/>
  <c r="Y25" i="130"/>
  <c r="W25" i="130"/>
  <c r="AA27" i="130"/>
  <c r="Y27" i="130"/>
  <c r="W27" i="130"/>
  <c r="AA29" i="130"/>
  <c r="Y29" i="130"/>
  <c r="W29" i="130"/>
  <c r="AA31" i="130"/>
  <c r="Y31" i="130"/>
  <c r="W31" i="130"/>
  <c r="W6" i="130"/>
  <c r="Y6" i="130"/>
  <c r="AA6" i="130"/>
  <c r="X7" i="130"/>
  <c r="Z7" i="130"/>
  <c r="W8" i="130"/>
  <c r="Y8" i="130"/>
  <c r="X9" i="130"/>
  <c r="Z9" i="130"/>
  <c r="W10" i="130"/>
  <c r="Y10" i="130"/>
  <c r="X11" i="130"/>
  <c r="Z11" i="130"/>
  <c r="W12" i="130"/>
  <c r="Y12" i="130"/>
  <c r="X13" i="130"/>
  <c r="Z13" i="130"/>
  <c r="W14" i="130"/>
  <c r="Y14" i="130"/>
  <c r="X15" i="130"/>
  <c r="Z15" i="130"/>
  <c r="W16" i="130"/>
  <c r="Y16" i="130"/>
  <c r="X17" i="130"/>
  <c r="Z17" i="130"/>
  <c r="Y18" i="130"/>
  <c r="AW18" i="130"/>
  <c r="AW19" i="130"/>
  <c r="Y20" i="130"/>
  <c r="AW20" i="130"/>
  <c r="AW21" i="130"/>
  <c r="Y22" i="130"/>
  <c r="AW22" i="130"/>
  <c r="AW23" i="130"/>
  <c r="Y24" i="130"/>
  <c r="AW24" i="130"/>
  <c r="AW25" i="130"/>
  <c r="Y26" i="130"/>
  <c r="AW26" i="130"/>
  <c r="AW27" i="130"/>
  <c r="Y28" i="130"/>
  <c r="AW28" i="130"/>
  <c r="AW29" i="130"/>
  <c r="Y30" i="130"/>
  <c r="AW30" i="130"/>
  <c r="AW31" i="130"/>
  <c r="AW33" i="130"/>
  <c r="AW35" i="130"/>
  <c r="X32" i="130"/>
  <c r="Z32" i="130"/>
  <c r="W33" i="130"/>
  <c r="Y33" i="130"/>
  <c r="AC33" i="130" s="1"/>
  <c r="V33" i="130" s="1"/>
  <c r="X34" i="130"/>
  <c r="Z34" i="130"/>
  <c r="W35" i="130"/>
  <c r="Y35" i="130"/>
  <c r="X36" i="130"/>
  <c r="Z36" i="130"/>
  <c r="X37" i="130"/>
  <c r="Z37" i="130"/>
  <c r="AW15" i="127"/>
  <c r="AW11" i="127"/>
  <c r="AW23" i="129"/>
  <c r="AW30" i="128"/>
  <c r="AW23" i="128"/>
  <c r="AW15" i="128"/>
  <c r="AW7" i="128"/>
  <c r="AW27" i="127"/>
  <c r="AW19" i="127"/>
  <c r="AW24" i="127"/>
  <c r="AW16" i="127"/>
  <c r="AW12" i="128"/>
  <c r="AW19" i="129"/>
  <c r="AW11" i="129"/>
  <c r="AW28" i="127"/>
  <c r="AW20" i="127"/>
  <c r="AW12" i="127"/>
  <c r="AW24" i="128"/>
  <c r="AW16" i="128"/>
  <c r="AW8" i="128"/>
  <c r="AW36" i="89"/>
  <c r="AW34" i="89"/>
  <c r="AW15" i="129"/>
  <c r="AW29" i="129"/>
  <c r="AW27" i="129"/>
  <c r="AW8" i="89"/>
  <c r="AW8" i="127"/>
  <c r="AW25" i="129"/>
  <c r="AW21" i="129"/>
  <c r="AW17" i="129"/>
  <c r="AW7" i="129"/>
  <c r="AW18" i="89"/>
  <c r="AW16" i="89"/>
  <c r="AW14" i="89"/>
  <c r="AW13" i="129"/>
  <c r="AW9" i="129"/>
  <c r="AW31" i="128"/>
  <c r="AW29" i="128"/>
  <c r="AW25" i="128"/>
  <c r="AW21" i="128"/>
  <c r="AW17" i="128"/>
  <c r="AW13" i="128"/>
  <c r="AW9" i="128"/>
  <c r="AW31" i="89"/>
  <c r="AW29" i="89"/>
  <c r="AW27" i="89"/>
  <c r="AW25" i="89"/>
  <c r="AW23" i="89"/>
  <c r="AW21" i="89"/>
  <c r="AW9" i="89"/>
  <c r="AW29" i="127"/>
  <c r="AW25" i="127"/>
  <c r="AW21" i="127"/>
  <c r="AW17" i="127"/>
  <c r="AW13" i="127"/>
  <c r="AW9" i="127"/>
  <c r="AW28" i="129"/>
  <c r="AW24" i="129"/>
  <c r="AW20" i="129"/>
  <c r="AW16" i="129"/>
  <c r="AW12" i="129"/>
  <c r="AW8" i="129"/>
  <c r="AW30" i="129"/>
  <c r="AW26" i="129"/>
  <c r="AW22" i="129"/>
  <c r="AW18" i="129"/>
  <c r="AW14" i="129"/>
  <c r="AW10" i="129"/>
  <c r="AW26" i="128"/>
  <c r="AW22" i="128"/>
  <c r="AW18" i="128"/>
  <c r="AW14" i="128"/>
  <c r="AW10" i="128"/>
  <c r="AW30" i="127"/>
  <c r="AW26" i="127"/>
  <c r="AW22" i="127"/>
  <c r="AW18" i="127"/>
  <c r="AW14" i="127"/>
  <c r="AW10" i="127"/>
  <c r="AW10" i="89"/>
  <c r="AW20" i="128"/>
  <c r="AW37" i="89"/>
  <c r="AW33" i="89"/>
  <c r="AW35" i="89"/>
  <c r="AW19" i="89"/>
  <c r="AW13" i="89"/>
  <c r="E37" i="129"/>
  <c r="B40" i="37" s="1"/>
  <c r="AF45" i="129"/>
  <c r="AF44" i="129"/>
  <c r="CB43" i="129"/>
  <c r="CA43" i="129"/>
  <c r="BZ43" i="129"/>
  <c r="BY43" i="129"/>
  <c r="BX43" i="129"/>
  <c r="BW43" i="129"/>
  <c r="BV43" i="129"/>
  <c r="BU43" i="129"/>
  <c r="BT43" i="129"/>
  <c r="BS43" i="129"/>
  <c r="BR43" i="129"/>
  <c r="BQ43" i="129"/>
  <c r="BP43" i="129"/>
  <c r="BO43" i="129"/>
  <c r="BN43" i="129"/>
  <c r="BM43" i="129"/>
  <c r="BL43" i="129"/>
  <c r="BK43" i="129"/>
  <c r="BJ43" i="129"/>
  <c r="BI43" i="129"/>
  <c r="BH43" i="129"/>
  <c r="BG43" i="129"/>
  <c r="BF43" i="129"/>
  <c r="BE43" i="129"/>
  <c r="BD43" i="129"/>
  <c r="BC43" i="129"/>
  <c r="BB43" i="129"/>
  <c r="BA43" i="129"/>
  <c r="AZ43" i="129"/>
  <c r="AY43" i="129"/>
  <c r="AX43" i="129"/>
  <c r="AF43" i="129"/>
  <c r="AF42" i="129"/>
  <c r="AF41" i="129"/>
  <c r="AF40" i="129"/>
  <c r="AV37" i="129"/>
  <c r="AU37" i="129"/>
  <c r="AT37" i="129"/>
  <c r="AS37" i="129"/>
  <c r="AR37" i="129"/>
  <c r="AQ37" i="129"/>
  <c r="AP37" i="129"/>
  <c r="AO37" i="129"/>
  <c r="AN37" i="129"/>
  <c r="AM37" i="129"/>
  <c r="AL37" i="129"/>
  <c r="AK37" i="129"/>
  <c r="AJ37" i="129"/>
  <c r="AI37" i="129"/>
  <c r="AH37" i="129"/>
  <c r="AG37" i="129"/>
  <c r="AE37" i="129"/>
  <c r="AV36" i="129"/>
  <c r="AU36" i="129"/>
  <c r="AT36" i="129"/>
  <c r="AS36" i="129"/>
  <c r="AR36" i="129"/>
  <c r="AQ36" i="129"/>
  <c r="AP36" i="129"/>
  <c r="AO36" i="129"/>
  <c r="AN36" i="129"/>
  <c r="AM36" i="129"/>
  <c r="AL36" i="129"/>
  <c r="AK36" i="129"/>
  <c r="AJ36" i="129"/>
  <c r="AI36" i="129"/>
  <c r="AH36" i="129"/>
  <c r="AG36" i="129"/>
  <c r="AE36" i="129"/>
  <c r="AV35" i="129"/>
  <c r="AU35" i="129"/>
  <c r="AT35" i="129"/>
  <c r="AS35" i="129"/>
  <c r="AR35" i="129"/>
  <c r="AQ35" i="129"/>
  <c r="AP35" i="129"/>
  <c r="AO35" i="129"/>
  <c r="AN35" i="129"/>
  <c r="AM35" i="129"/>
  <c r="AL35" i="129"/>
  <c r="AK35" i="129"/>
  <c r="AJ35" i="129"/>
  <c r="AI35" i="129"/>
  <c r="AH35" i="129"/>
  <c r="AG35" i="129"/>
  <c r="AE35" i="129"/>
  <c r="AV34" i="129"/>
  <c r="AU34" i="129"/>
  <c r="AT34" i="129"/>
  <c r="AS34" i="129"/>
  <c r="AR34" i="129"/>
  <c r="AQ34" i="129"/>
  <c r="AP34" i="129"/>
  <c r="AO34" i="129"/>
  <c r="AN34" i="129"/>
  <c r="AM34" i="129"/>
  <c r="AL34" i="129"/>
  <c r="AK34" i="129"/>
  <c r="AJ34" i="129"/>
  <c r="AI34" i="129"/>
  <c r="AH34" i="129"/>
  <c r="AG34" i="129"/>
  <c r="AE34" i="129"/>
  <c r="AV33" i="129"/>
  <c r="AU33" i="129"/>
  <c r="AT33" i="129"/>
  <c r="AS33" i="129"/>
  <c r="AR33" i="129"/>
  <c r="AQ33" i="129"/>
  <c r="AP33" i="129"/>
  <c r="AO33" i="129"/>
  <c r="AN33" i="129"/>
  <c r="AM33" i="129"/>
  <c r="AL33" i="129"/>
  <c r="AK33" i="129"/>
  <c r="AJ33" i="129"/>
  <c r="AI33" i="129"/>
  <c r="AH33" i="129"/>
  <c r="AG33" i="129"/>
  <c r="AE33" i="129"/>
  <c r="AV32" i="129"/>
  <c r="AU32" i="129"/>
  <c r="AT32" i="129"/>
  <c r="AS32" i="129"/>
  <c r="AR32" i="129"/>
  <c r="AQ32" i="129"/>
  <c r="AP32" i="129"/>
  <c r="AO32" i="129"/>
  <c r="AN32" i="129"/>
  <c r="AM32" i="129"/>
  <c r="AL32" i="129"/>
  <c r="AK32" i="129"/>
  <c r="AJ32" i="129"/>
  <c r="AI32" i="129"/>
  <c r="AH32" i="129"/>
  <c r="AG32" i="129"/>
  <c r="AE32" i="129"/>
  <c r="AE31" i="129"/>
  <c r="AA31" i="129"/>
  <c r="AE30" i="129"/>
  <c r="AB30" i="129"/>
  <c r="AE29" i="129"/>
  <c r="AA29" i="129"/>
  <c r="AE28" i="129"/>
  <c r="AB28" i="129"/>
  <c r="AE27" i="129"/>
  <c r="AA27" i="129"/>
  <c r="AE26" i="129"/>
  <c r="AB26" i="129"/>
  <c r="AE25" i="129"/>
  <c r="AA25" i="129"/>
  <c r="AE24" i="129"/>
  <c r="AB24" i="129"/>
  <c r="X24" i="129"/>
  <c r="AE23" i="129"/>
  <c r="AA23" i="129"/>
  <c r="AE22" i="129"/>
  <c r="AB22" i="129"/>
  <c r="W21" i="129"/>
  <c r="AE21" i="129"/>
  <c r="AA21" i="129"/>
  <c r="AE20" i="129"/>
  <c r="W19" i="129"/>
  <c r="AE19" i="129"/>
  <c r="AA19" i="129"/>
  <c r="W18" i="129"/>
  <c r="AE18" i="129"/>
  <c r="X18" i="129"/>
  <c r="AE17" i="129"/>
  <c r="AA17" i="129"/>
  <c r="AE16" i="129"/>
  <c r="X16" i="129"/>
  <c r="AE15" i="129"/>
  <c r="AA15" i="129"/>
  <c r="AE14" i="129"/>
  <c r="X14" i="129"/>
  <c r="AE13" i="129"/>
  <c r="AA13" i="129"/>
  <c r="AE12" i="129"/>
  <c r="AE11" i="129"/>
  <c r="AA11" i="129"/>
  <c r="AE10" i="129"/>
  <c r="X10" i="129"/>
  <c r="AE9" i="129"/>
  <c r="AA9" i="129"/>
  <c r="AE8" i="129"/>
  <c r="X8" i="129"/>
  <c r="AE7" i="129"/>
  <c r="AA7" i="129"/>
  <c r="AV6" i="129"/>
  <c r="AU6" i="129"/>
  <c r="AT6" i="129"/>
  <c r="AS6" i="129"/>
  <c r="AR6" i="129"/>
  <c r="AQ6" i="129"/>
  <c r="AP6" i="129"/>
  <c r="AO6" i="129"/>
  <c r="AN6" i="129"/>
  <c r="AM6" i="129"/>
  <c r="AL6" i="129"/>
  <c r="AK6" i="129"/>
  <c r="AJ6" i="129"/>
  <c r="AI6" i="129"/>
  <c r="AH6" i="129"/>
  <c r="AG6" i="129"/>
  <c r="AE6" i="129"/>
  <c r="D1" i="129"/>
  <c r="E37" i="128"/>
  <c r="B39" i="37" s="1"/>
  <c r="AF45" i="128"/>
  <c r="AF44" i="128"/>
  <c r="CB43" i="128"/>
  <c r="CA43" i="128"/>
  <c r="BZ43" i="128"/>
  <c r="BY43" i="128"/>
  <c r="BX43" i="128"/>
  <c r="BW43" i="128"/>
  <c r="BV43" i="128"/>
  <c r="BU43" i="128"/>
  <c r="BT43" i="128"/>
  <c r="BS43" i="128"/>
  <c r="BR43" i="128"/>
  <c r="BQ43" i="128"/>
  <c r="BP43" i="128"/>
  <c r="BO43" i="128"/>
  <c r="BN43" i="128"/>
  <c r="BM43" i="128"/>
  <c r="BL43" i="128"/>
  <c r="BK43" i="128"/>
  <c r="BJ43" i="128"/>
  <c r="BI43" i="128"/>
  <c r="BH43" i="128"/>
  <c r="BG43" i="128"/>
  <c r="BF43" i="128"/>
  <c r="BE43" i="128"/>
  <c r="BD43" i="128"/>
  <c r="BC43" i="128"/>
  <c r="BB43" i="128"/>
  <c r="BA43" i="128"/>
  <c r="AZ43" i="128"/>
  <c r="AY43" i="128"/>
  <c r="AX43" i="128"/>
  <c r="AF43" i="128"/>
  <c r="AF42" i="128"/>
  <c r="AF41" i="128"/>
  <c r="AF40" i="128"/>
  <c r="AV37" i="128"/>
  <c r="AU37" i="128"/>
  <c r="AT37" i="128"/>
  <c r="AS37" i="128"/>
  <c r="AR37" i="128"/>
  <c r="AQ37" i="128"/>
  <c r="AP37" i="128"/>
  <c r="AO37" i="128"/>
  <c r="AN37" i="128"/>
  <c r="AM37" i="128"/>
  <c r="AL37" i="128"/>
  <c r="AK37" i="128"/>
  <c r="AJ37" i="128"/>
  <c r="X37" i="128" s="1"/>
  <c r="AI37" i="128"/>
  <c r="AH37" i="128"/>
  <c r="AG37" i="128"/>
  <c r="AE37" i="128"/>
  <c r="AV36" i="128"/>
  <c r="AU36" i="128"/>
  <c r="AT36" i="128"/>
  <c r="AS36" i="128"/>
  <c r="AR36" i="128"/>
  <c r="AQ36" i="128"/>
  <c r="AP36" i="128"/>
  <c r="AO36" i="128"/>
  <c r="AN36" i="128"/>
  <c r="AM36" i="128"/>
  <c r="AL36" i="128"/>
  <c r="AK36" i="128"/>
  <c r="AJ36" i="128"/>
  <c r="AI36" i="128"/>
  <c r="AH36" i="128"/>
  <c r="AG36" i="128"/>
  <c r="AE36" i="128"/>
  <c r="AV35" i="128"/>
  <c r="AU35" i="128"/>
  <c r="AT35" i="128"/>
  <c r="AS35" i="128"/>
  <c r="AR35" i="128"/>
  <c r="AQ35" i="128"/>
  <c r="AP35" i="128"/>
  <c r="AO35" i="128"/>
  <c r="AN35" i="128"/>
  <c r="AM35" i="128"/>
  <c r="AL35" i="128"/>
  <c r="AK35" i="128"/>
  <c r="AJ35" i="128"/>
  <c r="AI35" i="128"/>
  <c r="AH35" i="128"/>
  <c r="AG35" i="128"/>
  <c r="AE35" i="128"/>
  <c r="AV34" i="128"/>
  <c r="AU34" i="128"/>
  <c r="AT34" i="128"/>
  <c r="AS34" i="128"/>
  <c r="AR34" i="128"/>
  <c r="AQ34" i="128"/>
  <c r="AP34" i="128"/>
  <c r="AO34" i="128"/>
  <c r="AN34" i="128"/>
  <c r="AM34" i="128"/>
  <c r="AL34" i="128"/>
  <c r="AK34" i="128"/>
  <c r="AJ34" i="128"/>
  <c r="AI34" i="128"/>
  <c r="AH34" i="128"/>
  <c r="AG34" i="128"/>
  <c r="AE34" i="128"/>
  <c r="AV33" i="128"/>
  <c r="AU33" i="128"/>
  <c r="AT33" i="128"/>
  <c r="AS33" i="128"/>
  <c r="AR33" i="128"/>
  <c r="AQ33" i="128"/>
  <c r="AP33" i="128"/>
  <c r="AO33" i="128"/>
  <c r="AN33" i="128"/>
  <c r="AM33" i="128"/>
  <c r="AL33" i="128"/>
  <c r="AK33" i="128"/>
  <c r="AJ33" i="128"/>
  <c r="AI33" i="128"/>
  <c r="AH33" i="128"/>
  <c r="AG33" i="128"/>
  <c r="AE33" i="128"/>
  <c r="AV32" i="128"/>
  <c r="AU32" i="128"/>
  <c r="AT32" i="128"/>
  <c r="AS32" i="128"/>
  <c r="AR32" i="128"/>
  <c r="AQ32" i="128"/>
  <c r="AP32" i="128"/>
  <c r="AO32" i="128"/>
  <c r="AN32" i="128"/>
  <c r="AM32" i="128"/>
  <c r="AL32" i="128"/>
  <c r="AK32" i="128"/>
  <c r="AJ32" i="128"/>
  <c r="AI32" i="128"/>
  <c r="AH32" i="128"/>
  <c r="AG32" i="128"/>
  <c r="AE32" i="128"/>
  <c r="AE31" i="128"/>
  <c r="AE30" i="128"/>
  <c r="AA30" i="128"/>
  <c r="W30" i="128"/>
  <c r="AE29" i="128"/>
  <c r="X29" i="128"/>
  <c r="AE28" i="128"/>
  <c r="AA28" i="128"/>
  <c r="AE27" i="128"/>
  <c r="X27" i="128"/>
  <c r="AE26" i="128"/>
  <c r="AA26" i="128"/>
  <c r="AE25" i="128"/>
  <c r="X25" i="128"/>
  <c r="AE24" i="128"/>
  <c r="AA24" i="128"/>
  <c r="AE23" i="128"/>
  <c r="X23" i="128"/>
  <c r="AE22" i="128"/>
  <c r="AA22" i="128"/>
  <c r="AE21" i="128"/>
  <c r="X21" i="128"/>
  <c r="AE20" i="128"/>
  <c r="AA20" i="128"/>
  <c r="AE19" i="128"/>
  <c r="AE18" i="128"/>
  <c r="AA18" i="128"/>
  <c r="W18" i="128"/>
  <c r="AE17" i="128"/>
  <c r="AE16" i="128"/>
  <c r="AB16" i="128"/>
  <c r="X16" i="128"/>
  <c r="AE15" i="128"/>
  <c r="AA15" i="128"/>
  <c r="AE14" i="128"/>
  <c r="AB14" i="128"/>
  <c r="X14" i="128"/>
  <c r="AE13" i="128"/>
  <c r="AA13" i="128"/>
  <c r="AE12" i="128"/>
  <c r="AB12" i="128"/>
  <c r="X12" i="128"/>
  <c r="AE11" i="128"/>
  <c r="AA11" i="128"/>
  <c r="AE10" i="128"/>
  <c r="AB10" i="128"/>
  <c r="X10" i="128"/>
  <c r="AE9" i="128"/>
  <c r="AA9" i="128"/>
  <c r="AE8" i="128"/>
  <c r="AB8" i="128"/>
  <c r="X8" i="128"/>
  <c r="AE7" i="128"/>
  <c r="AA7" i="128"/>
  <c r="AV6" i="128"/>
  <c r="AU6" i="128"/>
  <c r="AT6" i="128"/>
  <c r="AS6" i="128"/>
  <c r="AR6" i="128"/>
  <c r="AQ6" i="128"/>
  <c r="AP6" i="128"/>
  <c r="AO6" i="128"/>
  <c r="AN6" i="128"/>
  <c r="AM6" i="128"/>
  <c r="AL6" i="128"/>
  <c r="AK6" i="128"/>
  <c r="AJ6" i="128"/>
  <c r="AI6" i="128"/>
  <c r="AH6" i="128"/>
  <c r="AG6" i="128"/>
  <c r="AE6" i="128"/>
  <c r="D1" i="128"/>
  <c r="E37" i="127"/>
  <c r="B38" i="37" s="1"/>
  <c r="AF45" i="127"/>
  <c r="AF44" i="127"/>
  <c r="CB43" i="127"/>
  <c r="CA43" i="127"/>
  <c r="BZ43" i="127"/>
  <c r="BY43" i="127"/>
  <c r="BX43" i="127"/>
  <c r="BW43" i="127"/>
  <c r="BV43" i="127"/>
  <c r="BU43" i="127"/>
  <c r="BT43" i="127"/>
  <c r="BS43" i="127"/>
  <c r="BR43" i="127"/>
  <c r="BQ43" i="127"/>
  <c r="BP43" i="127"/>
  <c r="BO43" i="127"/>
  <c r="BN43" i="127"/>
  <c r="BM43" i="127"/>
  <c r="BL43" i="127"/>
  <c r="BK43" i="127"/>
  <c r="BJ43" i="127"/>
  <c r="BI43" i="127"/>
  <c r="BH43" i="127"/>
  <c r="BG43" i="127"/>
  <c r="BF43" i="127"/>
  <c r="BE43" i="127"/>
  <c r="BD43" i="127"/>
  <c r="BC43" i="127"/>
  <c r="BB43" i="127"/>
  <c r="BA43" i="127"/>
  <c r="AZ43" i="127"/>
  <c r="AY43" i="127"/>
  <c r="AX43" i="127"/>
  <c r="AF43" i="127"/>
  <c r="AF42" i="127"/>
  <c r="AF41" i="127"/>
  <c r="AF40" i="127"/>
  <c r="AV37" i="127"/>
  <c r="AU37" i="127"/>
  <c r="AT37" i="127"/>
  <c r="AS37" i="127"/>
  <c r="AR37" i="127"/>
  <c r="AQ37" i="127"/>
  <c r="AP37" i="127"/>
  <c r="AO37" i="127"/>
  <c r="AN37" i="127"/>
  <c r="AM37" i="127"/>
  <c r="Z37" i="127" s="1"/>
  <c r="AL37" i="127"/>
  <c r="AK37" i="127"/>
  <c r="AJ37" i="127"/>
  <c r="AI37" i="127"/>
  <c r="AH37" i="127"/>
  <c r="AG37" i="127"/>
  <c r="AE37" i="127"/>
  <c r="AV36" i="127"/>
  <c r="AU36" i="127"/>
  <c r="AT36" i="127"/>
  <c r="AS36" i="127"/>
  <c r="AR36" i="127"/>
  <c r="AQ36" i="127"/>
  <c r="AP36" i="127"/>
  <c r="AO36" i="127"/>
  <c r="AN36" i="127"/>
  <c r="AM36" i="127"/>
  <c r="AL36" i="127"/>
  <c r="AK36" i="127"/>
  <c r="AJ36" i="127"/>
  <c r="AI36" i="127"/>
  <c r="AH36" i="127"/>
  <c r="AG36" i="127"/>
  <c r="AE36" i="127"/>
  <c r="AV35" i="127"/>
  <c r="AU35" i="127"/>
  <c r="AT35" i="127"/>
  <c r="AS35" i="127"/>
  <c r="AR35" i="127"/>
  <c r="AQ35" i="127"/>
  <c r="AP35" i="127"/>
  <c r="AO35" i="127"/>
  <c r="AN35" i="127"/>
  <c r="AM35" i="127"/>
  <c r="AL35" i="127"/>
  <c r="AK35" i="127"/>
  <c r="AJ35" i="127"/>
  <c r="AI35" i="127"/>
  <c r="AH35" i="127"/>
  <c r="AG35" i="127"/>
  <c r="AE35" i="127"/>
  <c r="AV34" i="127"/>
  <c r="AU34" i="127"/>
  <c r="AT34" i="127"/>
  <c r="AS34" i="127"/>
  <c r="AR34" i="127"/>
  <c r="AQ34" i="127"/>
  <c r="AP34" i="127"/>
  <c r="AO34" i="127"/>
  <c r="AN34" i="127"/>
  <c r="AM34" i="127"/>
  <c r="AL34" i="127"/>
  <c r="AK34" i="127"/>
  <c r="AJ34" i="127"/>
  <c r="AI34" i="127"/>
  <c r="AH34" i="127"/>
  <c r="AG34" i="127"/>
  <c r="AE34" i="127"/>
  <c r="AV33" i="127"/>
  <c r="AU33" i="127"/>
  <c r="AT33" i="127"/>
  <c r="AS33" i="127"/>
  <c r="AR33" i="127"/>
  <c r="AQ33" i="127"/>
  <c r="AP33" i="127"/>
  <c r="AO33" i="127"/>
  <c r="AN33" i="127"/>
  <c r="AM33" i="127"/>
  <c r="AL33" i="127"/>
  <c r="AK33" i="127"/>
  <c r="AJ33" i="127"/>
  <c r="AI33" i="127"/>
  <c r="AH33" i="127"/>
  <c r="AG33" i="127"/>
  <c r="AE33" i="127"/>
  <c r="AV32" i="127"/>
  <c r="AU32" i="127"/>
  <c r="AT32" i="127"/>
  <c r="AS32" i="127"/>
  <c r="AR32" i="127"/>
  <c r="AQ32" i="127"/>
  <c r="AP32" i="127"/>
  <c r="AO32" i="127"/>
  <c r="AN32" i="127"/>
  <c r="AM32" i="127"/>
  <c r="AL32" i="127"/>
  <c r="AK32" i="127"/>
  <c r="AJ32" i="127"/>
  <c r="AI32" i="127"/>
  <c r="AH32" i="127"/>
  <c r="W32" i="127" s="1"/>
  <c r="AG32" i="127"/>
  <c r="AE32" i="127"/>
  <c r="AE31" i="127"/>
  <c r="AE30" i="127"/>
  <c r="AA30" i="127"/>
  <c r="AB29" i="127"/>
  <c r="AE29" i="127"/>
  <c r="AE28" i="127"/>
  <c r="AA28" i="127"/>
  <c r="AE27" i="127"/>
  <c r="AA26" i="127"/>
  <c r="AE26" i="127"/>
  <c r="AB25" i="127"/>
  <c r="AE25" i="127"/>
  <c r="AE24" i="127"/>
  <c r="AA24" i="127"/>
  <c r="AB23" i="127"/>
  <c r="AE23" i="127"/>
  <c r="X23" i="127"/>
  <c r="AE22" i="127"/>
  <c r="AA22" i="127"/>
  <c r="W22" i="127"/>
  <c r="AE21" i="127"/>
  <c r="X21" i="127"/>
  <c r="AE20" i="127"/>
  <c r="AA20" i="127"/>
  <c r="AE19" i="127"/>
  <c r="X19" i="127"/>
  <c r="W18" i="127"/>
  <c r="AE18" i="127"/>
  <c r="AA18" i="127"/>
  <c r="W17" i="127"/>
  <c r="AE17" i="127"/>
  <c r="X17" i="127"/>
  <c r="AE16" i="127"/>
  <c r="AA16" i="127"/>
  <c r="W16" i="127"/>
  <c r="AE15" i="127"/>
  <c r="AB15" i="127"/>
  <c r="AE14" i="127"/>
  <c r="AA14" i="127"/>
  <c r="AE13" i="127"/>
  <c r="AB13" i="127"/>
  <c r="AE12" i="127"/>
  <c r="AA12" i="127"/>
  <c r="W12" i="127"/>
  <c r="AE11" i="127"/>
  <c r="AB11" i="127"/>
  <c r="AE10" i="127"/>
  <c r="AA10" i="127"/>
  <c r="AE9" i="127"/>
  <c r="AB9" i="127"/>
  <c r="AE8" i="127"/>
  <c r="AA8" i="127"/>
  <c r="W8" i="127"/>
  <c r="AE7" i="127"/>
  <c r="AB7" i="127"/>
  <c r="AV6" i="127"/>
  <c r="AU6" i="127"/>
  <c r="AT6" i="127"/>
  <c r="AS6" i="127"/>
  <c r="AR6" i="127"/>
  <c r="AQ6" i="127"/>
  <c r="AP6" i="127"/>
  <c r="AO6" i="127"/>
  <c r="AN6" i="127"/>
  <c r="AM6" i="127"/>
  <c r="AL6" i="127"/>
  <c r="AK6" i="127"/>
  <c r="AJ6" i="127"/>
  <c r="AI6" i="127"/>
  <c r="AH6" i="127"/>
  <c r="AG6" i="127"/>
  <c r="AE6" i="127"/>
  <c r="D1" i="127"/>
  <c r="E38" i="126"/>
  <c r="B36" i="37" s="1"/>
  <c r="AF46" i="126"/>
  <c r="AF45" i="126"/>
  <c r="CB44" i="126"/>
  <c r="CA44" i="126"/>
  <c r="BZ44" i="126"/>
  <c r="BY44" i="126"/>
  <c r="BX44" i="126"/>
  <c r="BW44" i="126"/>
  <c r="BV44" i="126"/>
  <c r="BU44" i="126"/>
  <c r="BT44" i="126"/>
  <c r="BS44" i="126"/>
  <c r="BR44" i="126"/>
  <c r="BQ44" i="126"/>
  <c r="BP44" i="126"/>
  <c r="BO44" i="126"/>
  <c r="BN44" i="126"/>
  <c r="BM44" i="126"/>
  <c r="BL44" i="126"/>
  <c r="BK44" i="126"/>
  <c r="BJ44" i="126"/>
  <c r="BI44" i="126"/>
  <c r="BH44" i="126"/>
  <c r="BG44" i="126"/>
  <c r="BF44" i="126"/>
  <c r="BE44" i="126"/>
  <c r="BD44" i="126"/>
  <c r="BC44" i="126"/>
  <c r="BB44" i="126"/>
  <c r="BA44" i="126"/>
  <c r="AZ44" i="126"/>
  <c r="AY44" i="126"/>
  <c r="AX44" i="126"/>
  <c r="AF44" i="126"/>
  <c r="AF43" i="126"/>
  <c r="AF42" i="126"/>
  <c r="AF41" i="126"/>
  <c r="AV38" i="126"/>
  <c r="AU38" i="126"/>
  <c r="AT38" i="126"/>
  <c r="AS38" i="126"/>
  <c r="AR38" i="126"/>
  <c r="AQ38" i="126"/>
  <c r="AP38" i="126"/>
  <c r="AO38" i="126"/>
  <c r="AN38" i="126"/>
  <c r="AM38" i="126"/>
  <c r="AL38" i="126"/>
  <c r="AK38" i="126"/>
  <c r="AJ38" i="126"/>
  <c r="AI38" i="126"/>
  <c r="AH38" i="126"/>
  <c r="AG38" i="126"/>
  <c r="AE38" i="126"/>
  <c r="AV37" i="126"/>
  <c r="AU37" i="126"/>
  <c r="AT37" i="126"/>
  <c r="AS37" i="126"/>
  <c r="AR37" i="126"/>
  <c r="AQ37" i="126"/>
  <c r="AP37" i="126"/>
  <c r="AO37" i="126"/>
  <c r="AN37" i="126"/>
  <c r="AM37" i="126"/>
  <c r="AL37" i="126"/>
  <c r="AK37" i="126"/>
  <c r="AJ37" i="126"/>
  <c r="AI37" i="126"/>
  <c r="AH37" i="126"/>
  <c r="AG37" i="126"/>
  <c r="AE37" i="126"/>
  <c r="AV36" i="126"/>
  <c r="AU36" i="126"/>
  <c r="AT36" i="126"/>
  <c r="AS36" i="126"/>
  <c r="AR36" i="126"/>
  <c r="AQ36" i="126"/>
  <c r="AP36" i="126"/>
  <c r="AO36" i="126"/>
  <c r="AN36" i="126"/>
  <c r="AM36" i="126"/>
  <c r="AL36" i="126"/>
  <c r="AK36" i="126"/>
  <c r="AJ36" i="126"/>
  <c r="AI36" i="126"/>
  <c r="AH36" i="126"/>
  <c r="AG36" i="126"/>
  <c r="AE36" i="126"/>
  <c r="AV35" i="126"/>
  <c r="AU35" i="126"/>
  <c r="AT35" i="126"/>
  <c r="AS35" i="126"/>
  <c r="AR35" i="126"/>
  <c r="AQ35" i="126"/>
  <c r="AP35" i="126"/>
  <c r="AO35" i="126"/>
  <c r="AN35" i="126"/>
  <c r="AM35" i="126"/>
  <c r="AL35" i="126"/>
  <c r="AK35" i="126"/>
  <c r="AJ35" i="126"/>
  <c r="AI35" i="126"/>
  <c r="AH35" i="126"/>
  <c r="AG35" i="126"/>
  <c r="AE35" i="126"/>
  <c r="AV34" i="126"/>
  <c r="AU34" i="126"/>
  <c r="AT34" i="126"/>
  <c r="AS34" i="126"/>
  <c r="AR34" i="126"/>
  <c r="AQ34" i="126"/>
  <c r="AP34" i="126"/>
  <c r="AO34" i="126"/>
  <c r="AN34" i="126"/>
  <c r="AM34" i="126"/>
  <c r="AL34" i="126"/>
  <c r="AK34" i="126"/>
  <c r="AJ34" i="126"/>
  <c r="AI34" i="126"/>
  <c r="AH34" i="126"/>
  <c r="AG34" i="126"/>
  <c r="AE34" i="126"/>
  <c r="AV33" i="126"/>
  <c r="AU33" i="126"/>
  <c r="AT33" i="126"/>
  <c r="AS33" i="126"/>
  <c r="AR33" i="126"/>
  <c r="AQ33" i="126"/>
  <c r="AP33" i="126"/>
  <c r="AO33" i="126"/>
  <c r="AN33" i="126"/>
  <c r="AM33" i="126"/>
  <c r="AL33" i="126"/>
  <c r="AK33" i="126"/>
  <c r="AJ33" i="126"/>
  <c r="AI33" i="126"/>
  <c r="AH33" i="126"/>
  <c r="AG33" i="126"/>
  <c r="AE33" i="126"/>
  <c r="AV32" i="126"/>
  <c r="AU32" i="126"/>
  <c r="AT32" i="126"/>
  <c r="AS32" i="126"/>
  <c r="AR32" i="126"/>
  <c r="AQ32" i="126"/>
  <c r="AP32" i="126"/>
  <c r="AO32" i="126"/>
  <c r="AN32" i="126"/>
  <c r="AM32" i="126"/>
  <c r="AL32" i="126"/>
  <c r="AK32" i="126"/>
  <c r="AJ32" i="126"/>
  <c r="AI32" i="126"/>
  <c r="AH32" i="126"/>
  <c r="AG32" i="126"/>
  <c r="AE32" i="126"/>
  <c r="AV31" i="126"/>
  <c r="AU31" i="126"/>
  <c r="AT31" i="126"/>
  <c r="AS31" i="126"/>
  <c r="AR31" i="126"/>
  <c r="AQ31" i="126"/>
  <c r="AP31" i="126"/>
  <c r="AO31" i="126"/>
  <c r="AN31" i="126"/>
  <c r="AM31" i="126"/>
  <c r="AL31" i="126"/>
  <c r="AK31" i="126"/>
  <c r="AJ31" i="126"/>
  <c r="AI31" i="126"/>
  <c r="AH31" i="126"/>
  <c r="AG31" i="126"/>
  <c r="AE31" i="126"/>
  <c r="AV30" i="126"/>
  <c r="AU30" i="126"/>
  <c r="AT30" i="126"/>
  <c r="AS30" i="126"/>
  <c r="AR30" i="126"/>
  <c r="AQ30" i="126"/>
  <c r="AP30" i="126"/>
  <c r="AO30" i="126"/>
  <c r="AN30" i="126"/>
  <c r="AM30" i="126"/>
  <c r="AL30" i="126"/>
  <c r="AK30" i="126"/>
  <c r="AJ30" i="126"/>
  <c r="AI30" i="126"/>
  <c r="AH30" i="126"/>
  <c r="AG30" i="126"/>
  <c r="AE30" i="126"/>
  <c r="AV29" i="126"/>
  <c r="AU29" i="126"/>
  <c r="AT29" i="126"/>
  <c r="AS29" i="126"/>
  <c r="AR29" i="126"/>
  <c r="AQ29" i="126"/>
  <c r="AP29" i="126"/>
  <c r="AO29" i="126"/>
  <c r="AN29" i="126"/>
  <c r="AM29" i="126"/>
  <c r="AL29" i="126"/>
  <c r="AK29" i="126"/>
  <c r="AJ29" i="126"/>
  <c r="AI29" i="126"/>
  <c r="AH29" i="126"/>
  <c r="AG29" i="126"/>
  <c r="AE29" i="126"/>
  <c r="AV28" i="126"/>
  <c r="AU28" i="126"/>
  <c r="AT28" i="126"/>
  <c r="AS28" i="126"/>
  <c r="AR28" i="126"/>
  <c r="AQ28" i="126"/>
  <c r="AP28" i="126"/>
  <c r="AO28" i="126"/>
  <c r="AN28" i="126"/>
  <c r="AM28" i="126"/>
  <c r="AL28" i="126"/>
  <c r="AK28" i="126"/>
  <c r="AJ28" i="126"/>
  <c r="AI28" i="126"/>
  <c r="AH28" i="126"/>
  <c r="AG28" i="126"/>
  <c r="AE28" i="126"/>
  <c r="AV27" i="126"/>
  <c r="AU27" i="126"/>
  <c r="AT27" i="126"/>
  <c r="AS27" i="126"/>
  <c r="AR27" i="126"/>
  <c r="AQ27" i="126"/>
  <c r="AP27" i="126"/>
  <c r="AO27" i="126"/>
  <c r="AN27" i="126"/>
  <c r="AM27" i="126"/>
  <c r="AL27" i="126"/>
  <c r="AK27" i="126"/>
  <c r="AJ27" i="126"/>
  <c r="AI27" i="126"/>
  <c r="AH27" i="126"/>
  <c r="AG27" i="126"/>
  <c r="AE27" i="126"/>
  <c r="AV26" i="126"/>
  <c r="AU26" i="126"/>
  <c r="AT26" i="126"/>
  <c r="AS26" i="126"/>
  <c r="AR26" i="126"/>
  <c r="AQ26" i="126"/>
  <c r="AP26" i="126"/>
  <c r="AO26" i="126"/>
  <c r="AN26" i="126"/>
  <c r="AM26" i="126"/>
  <c r="AL26" i="126"/>
  <c r="AK26" i="126"/>
  <c r="AJ26" i="126"/>
  <c r="AI26" i="126"/>
  <c r="AH26" i="126"/>
  <c r="AG26" i="126"/>
  <c r="AE26" i="126"/>
  <c r="AV25" i="126"/>
  <c r="AU25" i="126"/>
  <c r="AT25" i="126"/>
  <c r="AS25" i="126"/>
  <c r="AR25" i="126"/>
  <c r="AQ25" i="126"/>
  <c r="AP25" i="126"/>
  <c r="AO25" i="126"/>
  <c r="AN25" i="126"/>
  <c r="AM25" i="126"/>
  <c r="AL25" i="126"/>
  <c r="AK25" i="126"/>
  <c r="AJ25" i="126"/>
  <c r="AI25" i="126"/>
  <c r="AH25" i="126"/>
  <c r="AG25" i="126"/>
  <c r="AE25" i="126"/>
  <c r="AV24" i="126"/>
  <c r="AU24" i="126"/>
  <c r="AT24" i="126"/>
  <c r="AS24" i="126"/>
  <c r="AR24" i="126"/>
  <c r="AQ24" i="126"/>
  <c r="AP24" i="126"/>
  <c r="AO24" i="126"/>
  <c r="AN24" i="126"/>
  <c r="AM24" i="126"/>
  <c r="AL24" i="126"/>
  <c r="AK24" i="126"/>
  <c r="AJ24" i="126"/>
  <c r="AI24" i="126"/>
  <c r="AE24" i="126"/>
  <c r="AE23" i="126"/>
  <c r="AE22" i="126"/>
  <c r="AE21" i="126"/>
  <c r="AE20" i="126"/>
  <c r="AE19" i="126"/>
  <c r="AE18" i="126"/>
  <c r="AE17" i="126"/>
  <c r="AE16" i="126"/>
  <c r="AE15" i="126"/>
  <c r="AE14" i="126"/>
  <c r="AE13" i="126"/>
  <c r="AE12" i="126"/>
  <c r="AE11" i="126"/>
  <c r="AE10" i="126"/>
  <c r="AE9" i="126"/>
  <c r="AE8" i="126"/>
  <c r="AE7" i="126"/>
  <c r="AV6" i="126"/>
  <c r="AU6" i="126"/>
  <c r="AT6" i="126"/>
  <c r="AS6" i="126"/>
  <c r="AR6" i="126"/>
  <c r="AQ6" i="126"/>
  <c r="AP6" i="126"/>
  <c r="AO6" i="126"/>
  <c r="AN6" i="126"/>
  <c r="AM6" i="126"/>
  <c r="AL6" i="126"/>
  <c r="AK6" i="126"/>
  <c r="AJ6" i="126"/>
  <c r="AI6" i="126"/>
  <c r="AH6" i="126"/>
  <c r="AG6" i="126"/>
  <c r="AE6" i="126"/>
  <c r="D1" i="126"/>
  <c r="E38" i="125"/>
  <c r="B35" i="37" s="1"/>
  <c r="AF46" i="125"/>
  <c r="AF45" i="125"/>
  <c r="CB44" i="125"/>
  <c r="CA44" i="125"/>
  <c r="BZ44" i="125"/>
  <c r="BY44" i="125"/>
  <c r="BX44" i="125"/>
  <c r="BW44" i="125"/>
  <c r="BV44" i="125"/>
  <c r="BU44" i="125"/>
  <c r="BT44" i="125"/>
  <c r="BS44" i="125"/>
  <c r="BR44" i="125"/>
  <c r="BQ44" i="125"/>
  <c r="BP44" i="125"/>
  <c r="BO44" i="125"/>
  <c r="BN44" i="125"/>
  <c r="BM44" i="125"/>
  <c r="BL44" i="125"/>
  <c r="BK44" i="125"/>
  <c r="BJ44" i="125"/>
  <c r="BI44" i="125"/>
  <c r="BH44" i="125"/>
  <c r="BG44" i="125"/>
  <c r="BF44" i="125"/>
  <c r="BE44" i="125"/>
  <c r="BD44" i="125"/>
  <c r="BC44" i="125"/>
  <c r="BB44" i="125"/>
  <c r="BA44" i="125"/>
  <c r="AZ44" i="125"/>
  <c r="AY44" i="125"/>
  <c r="AX44" i="125"/>
  <c r="AF44" i="125"/>
  <c r="AF43" i="125"/>
  <c r="AF42" i="125"/>
  <c r="AF41" i="125"/>
  <c r="AV38" i="125"/>
  <c r="AU38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A38" i="125" s="1"/>
  <c r="AE38" i="125"/>
  <c r="AV37" i="125"/>
  <c r="AU37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A37" i="125" s="1"/>
  <c r="AI37" i="125"/>
  <c r="W37" i="125" s="1"/>
  <c r="AH37" i="125"/>
  <c r="AG37" i="125"/>
  <c r="AE37" i="125"/>
  <c r="AV36" i="125"/>
  <c r="AU36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X36" i="125" s="1"/>
  <c r="AH36" i="125"/>
  <c r="AG36" i="125"/>
  <c r="AE36" i="125"/>
  <c r="AB36" i="125"/>
  <c r="AV35" i="125"/>
  <c r="AU35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A35" i="125" s="1"/>
  <c r="AE35" i="125"/>
  <c r="AV34" i="125"/>
  <c r="AU34" i="125"/>
  <c r="AT34" i="125"/>
  <c r="AS34" i="125"/>
  <c r="AR34" i="125"/>
  <c r="AQ34" i="125"/>
  <c r="AP34" i="125"/>
  <c r="AO34" i="125"/>
  <c r="AN34" i="125"/>
  <c r="AM34" i="125"/>
  <c r="AL34" i="125"/>
  <c r="AK34" i="125"/>
  <c r="AJ34" i="125"/>
  <c r="Z34" i="125" s="1"/>
  <c r="AI34" i="125"/>
  <c r="AH34" i="125"/>
  <c r="AG34" i="125"/>
  <c r="AE34" i="125"/>
  <c r="AV33" i="125"/>
  <c r="AU33" i="125"/>
  <c r="AT33" i="125"/>
  <c r="AS33" i="125"/>
  <c r="AR33" i="125"/>
  <c r="AQ33" i="125"/>
  <c r="AP33" i="125"/>
  <c r="AO33" i="125"/>
  <c r="AN33" i="125"/>
  <c r="AM33" i="125"/>
  <c r="AL33" i="125"/>
  <c r="AK33" i="125"/>
  <c r="AJ33" i="125"/>
  <c r="AI33" i="125"/>
  <c r="AH33" i="125"/>
  <c r="AG33" i="125"/>
  <c r="AE33" i="125"/>
  <c r="AV32" i="125"/>
  <c r="AU32" i="125"/>
  <c r="AT32" i="125"/>
  <c r="AS32" i="125"/>
  <c r="AR32" i="125"/>
  <c r="AQ32" i="125"/>
  <c r="AP32" i="125"/>
  <c r="AO32" i="125"/>
  <c r="AN32" i="125"/>
  <c r="AM32" i="125"/>
  <c r="AL32" i="125"/>
  <c r="AK32" i="125"/>
  <c r="AJ32" i="125"/>
  <c r="AI32" i="125"/>
  <c r="AH32" i="125"/>
  <c r="AG32" i="125"/>
  <c r="AE32" i="125"/>
  <c r="AV31" i="125"/>
  <c r="AU31" i="125"/>
  <c r="AT31" i="125"/>
  <c r="AS31" i="125"/>
  <c r="AR31" i="125"/>
  <c r="AQ31" i="125"/>
  <c r="AP31" i="125"/>
  <c r="AO31" i="125"/>
  <c r="AN31" i="125"/>
  <c r="AM31" i="125"/>
  <c r="AL31" i="125"/>
  <c r="AK31" i="125"/>
  <c r="AJ31" i="125"/>
  <c r="AI31" i="125"/>
  <c r="AH31" i="125"/>
  <c r="AG31" i="125"/>
  <c r="W31" i="125" s="1"/>
  <c r="AE31" i="125"/>
  <c r="AV30" i="125"/>
  <c r="AU30" i="125"/>
  <c r="AT30" i="125"/>
  <c r="AS30" i="125"/>
  <c r="AR30" i="125"/>
  <c r="AQ30" i="125"/>
  <c r="AP30" i="125"/>
  <c r="AO30" i="125"/>
  <c r="AN30" i="125"/>
  <c r="AM30" i="125"/>
  <c r="AL30" i="125"/>
  <c r="AK30" i="125"/>
  <c r="AJ30" i="125"/>
  <c r="AI30" i="125"/>
  <c r="Z30" i="125" s="1"/>
  <c r="AH30" i="125"/>
  <c r="AG30" i="125"/>
  <c r="AE30" i="125"/>
  <c r="AV29" i="125"/>
  <c r="AU29" i="125"/>
  <c r="AT29" i="125"/>
  <c r="AS29" i="125"/>
  <c r="AR29" i="125"/>
  <c r="AQ29" i="125"/>
  <c r="AP29" i="125"/>
  <c r="AO29" i="125"/>
  <c r="AN29" i="125"/>
  <c r="AM29" i="125"/>
  <c r="AL29" i="125"/>
  <c r="AK29" i="125"/>
  <c r="AJ29" i="125"/>
  <c r="AI29" i="125"/>
  <c r="AH29" i="125"/>
  <c r="AG29" i="125"/>
  <c r="AE29" i="125"/>
  <c r="AV28" i="125"/>
  <c r="AU28" i="125"/>
  <c r="AT28" i="125"/>
  <c r="AS28" i="125"/>
  <c r="AR28" i="125"/>
  <c r="AQ28" i="125"/>
  <c r="AP28" i="125"/>
  <c r="AO28" i="125"/>
  <c r="AN28" i="125"/>
  <c r="AM28" i="125"/>
  <c r="AL28" i="125"/>
  <c r="AK28" i="125"/>
  <c r="AJ28" i="125"/>
  <c r="AI28" i="125"/>
  <c r="AH28" i="125"/>
  <c r="AG28" i="125"/>
  <c r="AE28" i="125"/>
  <c r="AV27" i="125"/>
  <c r="AU27" i="125"/>
  <c r="AT27" i="125"/>
  <c r="AS27" i="125"/>
  <c r="AR27" i="125"/>
  <c r="AQ27" i="125"/>
  <c r="AP27" i="125"/>
  <c r="AO27" i="125"/>
  <c r="AN27" i="125"/>
  <c r="AM27" i="125"/>
  <c r="AL27" i="125"/>
  <c r="AK27" i="125"/>
  <c r="AJ27" i="125"/>
  <c r="AI27" i="125"/>
  <c r="AH27" i="125"/>
  <c r="AG27" i="125"/>
  <c r="AE27" i="125"/>
  <c r="AV26" i="125"/>
  <c r="AU26" i="125"/>
  <c r="AT26" i="125"/>
  <c r="AS26" i="125"/>
  <c r="AR26" i="125"/>
  <c r="AQ26" i="125"/>
  <c r="AP26" i="125"/>
  <c r="AO26" i="125"/>
  <c r="AN26" i="125"/>
  <c r="AM26" i="125"/>
  <c r="AL26" i="125"/>
  <c r="AK26" i="125"/>
  <c r="AJ26" i="125"/>
  <c r="AI26" i="125"/>
  <c r="AH26" i="125"/>
  <c r="AG26" i="125"/>
  <c r="AE26" i="125"/>
  <c r="AV25" i="125"/>
  <c r="AU25" i="125"/>
  <c r="AT25" i="125"/>
  <c r="AS25" i="125"/>
  <c r="AR25" i="125"/>
  <c r="AQ25" i="125"/>
  <c r="AP25" i="125"/>
  <c r="AO25" i="125"/>
  <c r="AN25" i="125"/>
  <c r="AM25" i="125"/>
  <c r="AL25" i="125"/>
  <c r="AK25" i="125"/>
  <c r="AJ25" i="125"/>
  <c r="AI25" i="125"/>
  <c r="AH25" i="125"/>
  <c r="AG25" i="125"/>
  <c r="AE25" i="125"/>
  <c r="AV24" i="125"/>
  <c r="AU24" i="125"/>
  <c r="AT24" i="125"/>
  <c r="AS24" i="125"/>
  <c r="AR24" i="125"/>
  <c r="AQ24" i="125"/>
  <c r="AP24" i="125"/>
  <c r="AO24" i="125"/>
  <c r="AN24" i="125"/>
  <c r="AM24" i="125"/>
  <c r="AL24" i="125"/>
  <c r="AK24" i="125"/>
  <c r="AJ24" i="125"/>
  <c r="AI24" i="125"/>
  <c r="AH24" i="125"/>
  <c r="AG24" i="125"/>
  <c r="AE24" i="125"/>
  <c r="AV23" i="125"/>
  <c r="AU23" i="125"/>
  <c r="AT23" i="125"/>
  <c r="AS23" i="125"/>
  <c r="AR23" i="125"/>
  <c r="AQ23" i="125"/>
  <c r="AP23" i="125"/>
  <c r="AO23" i="125"/>
  <c r="AN23" i="125"/>
  <c r="AM23" i="125"/>
  <c r="AL23" i="125"/>
  <c r="AK23" i="125"/>
  <c r="AJ23" i="125"/>
  <c r="AI23" i="125"/>
  <c r="AH23" i="125"/>
  <c r="AG23" i="125"/>
  <c r="AE23" i="125"/>
  <c r="AV22" i="125"/>
  <c r="AU22" i="125"/>
  <c r="AT22" i="125"/>
  <c r="AS22" i="125"/>
  <c r="AR22" i="125"/>
  <c r="AQ22" i="125"/>
  <c r="AP22" i="125"/>
  <c r="AO22" i="125"/>
  <c r="AN22" i="125"/>
  <c r="AM22" i="125"/>
  <c r="AL22" i="125"/>
  <c r="AK22" i="125"/>
  <c r="AJ22" i="125"/>
  <c r="AI22" i="125"/>
  <c r="AH22" i="125"/>
  <c r="AG22" i="125"/>
  <c r="AE22" i="125"/>
  <c r="AV21" i="125"/>
  <c r="AU21" i="125"/>
  <c r="AT21" i="125"/>
  <c r="AS21" i="125"/>
  <c r="AR21" i="125"/>
  <c r="AQ21" i="125"/>
  <c r="AP21" i="125"/>
  <c r="AO21" i="125"/>
  <c r="AN21" i="125"/>
  <c r="AM21" i="125"/>
  <c r="AL21" i="125"/>
  <c r="AK21" i="125"/>
  <c r="AJ21" i="125"/>
  <c r="AI21" i="125"/>
  <c r="AH21" i="125"/>
  <c r="AG21" i="125"/>
  <c r="AE21" i="125"/>
  <c r="AV20" i="125"/>
  <c r="AU20" i="125"/>
  <c r="AT20" i="125"/>
  <c r="AS20" i="125"/>
  <c r="AR20" i="125"/>
  <c r="AQ20" i="125"/>
  <c r="AP20" i="125"/>
  <c r="AO20" i="125"/>
  <c r="AN20" i="125"/>
  <c r="AM20" i="125"/>
  <c r="AL20" i="125"/>
  <c r="AK20" i="125"/>
  <c r="AJ20" i="125"/>
  <c r="AI20" i="125"/>
  <c r="AH20" i="125"/>
  <c r="AG20" i="125"/>
  <c r="AE20" i="125"/>
  <c r="AV19" i="125"/>
  <c r="AU19" i="125"/>
  <c r="AT19" i="125"/>
  <c r="AS19" i="125"/>
  <c r="AR19" i="125"/>
  <c r="AQ19" i="125"/>
  <c r="AP19" i="125"/>
  <c r="AO19" i="125"/>
  <c r="AN19" i="125"/>
  <c r="AM19" i="125"/>
  <c r="AL19" i="125"/>
  <c r="AK19" i="125"/>
  <c r="AJ19" i="125"/>
  <c r="AI19" i="125"/>
  <c r="AH19" i="125"/>
  <c r="AG19" i="125"/>
  <c r="AE19" i="125"/>
  <c r="AV18" i="125"/>
  <c r="AU18" i="125"/>
  <c r="AT18" i="125"/>
  <c r="AS18" i="125"/>
  <c r="AR18" i="125"/>
  <c r="AQ18" i="125"/>
  <c r="AP18" i="125"/>
  <c r="AO18" i="125"/>
  <c r="AN18" i="125"/>
  <c r="AM18" i="125"/>
  <c r="AL18" i="125"/>
  <c r="AK18" i="125"/>
  <c r="AJ18" i="125"/>
  <c r="AI18" i="125"/>
  <c r="AH18" i="125"/>
  <c r="AG18" i="125"/>
  <c r="AE18" i="125"/>
  <c r="AV17" i="125"/>
  <c r="AU17" i="125"/>
  <c r="AT17" i="125"/>
  <c r="AS17" i="125"/>
  <c r="AR17" i="125"/>
  <c r="AQ17" i="125"/>
  <c r="AP17" i="125"/>
  <c r="AO17" i="125"/>
  <c r="AN17" i="125"/>
  <c r="AM17" i="125"/>
  <c r="AL17" i="125"/>
  <c r="AK17" i="125"/>
  <c r="AJ17" i="125"/>
  <c r="AI17" i="125"/>
  <c r="AH17" i="125"/>
  <c r="AG17" i="125"/>
  <c r="AE17" i="125"/>
  <c r="AV16" i="125"/>
  <c r="AU16" i="125"/>
  <c r="AT16" i="125"/>
  <c r="AS16" i="125"/>
  <c r="AR16" i="125"/>
  <c r="AQ16" i="125"/>
  <c r="AP16" i="125"/>
  <c r="AO16" i="125"/>
  <c r="AN16" i="125"/>
  <c r="AM16" i="125"/>
  <c r="AL16" i="125"/>
  <c r="AK16" i="125"/>
  <c r="AJ16" i="125"/>
  <c r="AI16" i="125"/>
  <c r="AH16" i="125"/>
  <c r="AG16" i="125"/>
  <c r="AE16" i="125"/>
  <c r="AV15" i="125"/>
  <c r="AU15" i="125"/>
  <c r="AT15" i="125"/>
  <c r="AS15" i="125"/>
  <c r="AR15" i="125"/>
  <c r="AQ15" i="125"/>
  <c r="AP15" i="125"/>
  <c r="AO15" i="125"/>
  <c r="AN15" i="125"/>
  <c r="AM15" i="125"/>
  <c r="AL15" i="125"/>
  <c r="AK15" i="125"/>
  <c r="AJ15" i="125"/>
  <c r="AI15" i="125"/>
  <c r="AH15" i="125"/>
  <c r="AG15" i="125"/>
  <c r="AE15" i="125"/>
  <c r="AV14" i="125"/>
  <c r="AU14" i="125"/>
  <c r="AT14" i="125"/>
  <c r="AS14" i="125"/>
  <c r="AR14" i="125"/>
  <c r="AQ14" i="125"/>
  <c r="AP14" i="125"/>
  <c r="AO14" i="125"/>
  <c r="AN14" i="125"/>
  <c r="AM14" i="125"/>
  <c r="AL14" i="125"/>
  <c r="AK14" i="125"/>
  <c r="AJ14" i="125"/>
  <c r="AI14" i="125"/>
  <c r="AH14" i="125"/>
  <c r="AG14" i="125"/>
  <c r="AE14" i="125"/>
  <c r="AV13" i="125"/>
  <c r="AU13" i="125"/>
  <c r="AT13" i="125"/>
  <c r="AS13" i="125"/>
  <c r="AR13" i="125"/>
  <c r="AQ13" i="125"/>
  <c r="AP13" i="125"/>
  <c r="AO13" i="125"/>
  <c r="AN13" i="125"/>
  <c r="AM13" i="125"/>
  <c r="AL13" i="125"/>
  <c r="AK13" i="125"/>
  <c r="AJ13" i="125"/>
  <c r="AI13" i="125"/>
  <c r="AH13" i="125"/>
  <c r="AG13" i="125"/>
  <c r="AE13" i="125"/>
  <c r="AV12" i="125"/>
  <c r="AU12" i="125"/>
  <c r="AT12" i="125"/>
  <c r="AS12" i="125"/>
  <c r="AR12" i="125"/>
  <c r="AQ12" i="125"/>
  <c r="AP12" i="125"/>
  <c r="AO12" i="125"/>
  <c r="AN12" i="125"/>
  <c r="AM12" i="125"/>
  <c r="AL12" i="125"/>
  <c r="AK12" i="125"/>
  <c r="AJ12" i="125"/>
  <c r="AI12" i="125"/>
  <c r="AH12" i="125"/>
  <c r="AG12" i="125"/>
  <c r="AE12" i="125"/>
  <c r="AV11" i="125"/>
  <c r="AU11" i="125"/>
  <c r="AT11" i="125"/>
  <c r="AS11" i="125"/>
  <c r="AR11" i="125"/>
  <c r="AQ11" i="125"/>
  <c r="AP11" i="125"/>
  <c r="AO11" i="125"/>
  <c r="AN11" i="125"/>
  <c r="AM11" i="125"/>
  <c r="AL11" i="125"/>
  <c r="AK11" i="125"/>
  <c r="AJ11" i="125"/>
  <c r="AI11" i="125"/>
  <c r="AH11" i="125"/>
  <c r="AG11" i="125"/>
  <c r="AE11" i="125"/>
  <c r="AV10" i="125"/>
  <c r="AU10" i="125"/>
  <c r="AT10" i="125"/>
  <c r="AS10" i="125"/>
  <c r="AR10" i="125"/>
  <c r="AQ10" i="125"/>
  <c r="AP10" i="125"/>
  <c r="AO10" i="125"/>
  <c r="AN10" i="125"/>
  <c r="AM10" i="125"/>
  <c r="AL10" i="125"/>
  <c r="AK10" i="125"/>
  <c r="AJ10" i="125"/>
  <c r="AI10" i="125"/>
  <c r="AH10" i="125"/>
  <c r="AG10" i="125"/>
  <c r="AE10" i="125"/>
  <c r="AV9" i="125"/>
  <c r="AU9" i="125"/>
  <c r="AT9" i="125"/>
  <c r="AS9" i="125"/>
  <c r="AR9" i="125"/>
  <c r="AQ9" i="125"/>
  <c r="AP9" i="125"/>
  <c r="AO9" i="125"/>
  <c r="AN9" i="125"/>
  <c r="AM9" i="125"/>
  <c r="AL9" i="125"/>
  <c r="AK9" i="125"/>
  <c r="AJ9" i="125"/>
  <c r="AI9" i="125"/>
  <c r="AH9" i="125"/>
  <c r="AG9" i="125"/>
  <c r="AE9" i="125"/>
  <c r="AV8" i="125"/>
  <c r="AU8" i="125"/>
  <c r="AT8" i="125"/>
  <c r="AS8" i="125"/>
  <c r="AR8" i="125"/>
  <c r="AQ8" i="125"/>
  <c r="AP8" i="125"/>
  <c r="AO8" i="125"/>
  <c r="AN8" i="125"/>
  <c r="AM8" i="125"/>
  <c r="AL8" i="125"/>
  <c r="AK8" i="125"/>
  <c r="AJ8" i="125"/>
  <c r="AI8" i="125"/>
  <c r="AH8" i="125"/>
  <c r="AG8" i="125"/>
  <c r="AE8" i="125"/>
  <c r="AV7" i="125"/>
  <c r="AU7" i="125"/>
  <c r="AT7" i="125"/>
  <c r="AS7" i="125"/>
  <c r="AR7" i="125"/>
  <c r="AQ7" i="125"/>
  <c r="AP7" i="125"/>
  <c r="AO7" i="125"/>
  <c r="AN7" i="125"/>
  <c r="AM7" i="125"/>
  <c r="AL7" i="125"/>
  <c r="AK7" i="125"/>
  <c r="AJ7" i="125"/>
  <c r="AI7" i="125"/>
  <c r="AH7" i="125"/>
  <c r="AG7" i="125"/>
  <c r="AE7" i="125"/>
  <c r="AV6" i="125"/>
  <c r="AU6" i="125"/>
  <c r="AT6" i="125"/>
  <c r="AS6" i="125"/>
  <c r="AR6" i="125"/>
  <c r="AQ6" i="125"/>
  <c r="AP6" i="125"/>
  <c r="AO6" i="125"/>
  <c r="AN6" i="125"/>
  <c r="AM6" i="125"/>
  <c r="AL6" i="125"/>
  <c r="AK6" i="125"/>
  <c r="AJ6" i="125"/>
  <c r="AI6" i="125"/>
  <c r="AH6" i="125"/>
  <c r="AG6" i="125"/>
  <c r="AE6" i="125"/>
  <c r="D1" i="125"/>
  <c r="E38" i="90"/>
  <c r="B34" i="37" s="1"/>
  <c r="AB37" i="129" l="1"/>
  <c r="AD37" i="133"/>
  <c r="AC37" i="133"/>
  <c r="V37" i="133" s="1"/>
  <c r="AD35" i="133"/>
  <c r="AD37" i="140"/>
  <c r="T17" i="37"/>
  <c r="V39" i="146" s="1"/>
  <c r="T21" i="37"/>
  <c r="V38" i="150" s="1"/>
  <c r="T22" i="37"/>
  <c r="V38" i="151" s="1"/>
  <c r="AC33" i="136"/>
  <c r="V33" i="136" s="1"/>
  <c r="AE44" i="141"/>
  <c r="AE40" i="141"/>
  <c r="AE41" i="141"/>
  <c r="AE42" i="141"/>
  <c r="AE45" i="141"/>
  <c r="AC29" i="139"/>
  <c r="V29" i="139" s="1"/>
  <c r="W43" i="140"/>
  <c r="X33" i="128"/>
  <c r="AD35" i="138"/>
  <c r="T19" i="37"/>
  <c r="V38" i="148" s="1"/>
  <c r="T18" i="37"/>
  <c r="V39" i="147" s="1"/>
  <c r="AD35" i="139"/>
  <c r="AC33" i="139"/>
  <c r="V33" i="139" s="1"/>
  <c r="AD31" i="139"/>
  <c r="AD27" i="139"/>
  <c r="AC25" i="139"/>
  <c r="V25" i="139" s="1"/>
  <c r="AC35" i="130"/>
  <c r="V35" i="130" s="1"/>
  <c r="T16" i="37"/>
  <c r="V39" i="145" s="1"/>
  <c r="T20" i="37"/>
  <c r="V38" i="149" s="1"/>
  <c r="AD37" i="141"/>
  <c r="Z37" i="128"/>
  <c r="X35" i="128"/>
  <c r="Y37" i="128"/>
  <c r="AC37" i="128" s="1"/>
  <c r="V37" i="128" s="1"/>
  <c r="AC16" i="138"/>
  <c r="V16" i="138" s="1"/>
  <c r="AD6" i="138"/>
  <c r="AD12" i="136"/>
  <c r="AC21" i="132"/>
  <c r="V21" i="132" s="1"/>
  <c r="AD23" i="134"/>
  <c r="Y38" i="126"/>
  <c r="X32" i="126"/>
  <c r="W36" i="127"/>
  <c r="W34" i="127"/>
  <c r="AA35" i="127"/>
  <c r="AA33" i="127"/>
  <c r="X37" i="127"/>
  <c r="AW31" i="126"/>
  <c r="AA33" i="126"/>
  <c r="AA27" i="126"/>
  <c r="AC37" i="136"/>
  <c r="V37" i="136" s="1"/>
  <c r="AD37" i="139"/>
  <c r="AD37" i="136"/>
  <c r="AC37" i="137"/>
  <c r="V37" i="137" s="1"/>
  <c r="AD35" i="137"/>
  <c r="AC33" i="137"/>
  <c r="V33" i="137" s="1"/>
  <c r="AD37" i="137"/>
  <c r="AD35" i="136"/>
  <c r="AD31" i="136"/>
  <c r="AD35" i="134"/>
  <c r="AC33" i="134"/>
  <c r="V33" i="134" s="1"/>
  <c r="AC33" i="133"/>
  <c r="V33" i="133" s="1"/>
  <c r="AD31" i="133"/>
  <c r="AD37" i="132"/>
  <c r="AD37" i="131"/>
  <c r="AD35" i="131"/>
  <c r="AC33" i="131"/>
  <c r="V33" i="131" s="1"/>
  <c r="J23" i="37"/>
  <c r="R15" i="37"/>
  <c r="R23" i="37" s="1"/>
  <c r="AC38" i="144"/>
  <c r="E15" i="37"/>
  <c r="E23" i="37" s="1"/>
  <c r="AD35" i="141"/>
  <c r="AD27" i="141"/>
  <c r="AD23" i="141"/>
  <c r="AD12" i="141"/>
  <c r="AC37" i="141"/>
  <c r="V37" i="141" s="1"/>
  <c r="X7" i="126"/>
  <c r="W27" i="125"/>
  <c r="AC33" i="135"/>
  <c r="V33" i="135" s="1"/>
  <c r="AC37" i="135"/>
  <c r="V37" i="135" s="1"/>
  <c r="AD31" i="138"/>
  <c r="AD23" i="138"/>
  <c r="AC21" i="138"/>
  <c r="V21" i="138" s="1"/>
  <c r="AD6" i="134"/>
  <c r="AC14" i="130"/>
  <c r="V14" i="130" s="1"/>
  <c r="AD39" i="144"/>
  <c r="S15" i="37" s="1"/>
  <c r="X40" i="144"/>
  <c r="AD40" i="144" s="1"/>
  <c r="W15" i="125"/>
  <c r="W13" i="125"/>
  <c r="X12" i="125"/>
  <c r="W35" i="129"/>
  <c r="AA10" i="126"/>
  <c r="W33" i="129"/>
  <c r="X37" i="129"/>
  <c r="AB13" i="126"/>
  <c r="AD27" i="136"/>
  <c r="AC25" i="136"/>
  <c r="V25" i="136" s="1"/>
  <c r="AD23" i="136"/>
  <c r="AD8" i="136"/>
  <c r="AD6" i="136"/>
  <c r="AC29" i="132"/>
  <c r="V29" i="132" s="1"/>
  <c r="AD31" i="132"/>
  <c r="AC25" i="133"/>
  <c r="V25" i="133" s="1"/>
  <c r="AD16" i="130"/>
  <c r="AD12" i="130"/>
  <c r="AC25" i="137"/>
  <c r="V25" i="137" s="1"/>
  <c r="AC21" i="137"/>
  <c r="V21" i="137" s="1"/>
  <c r="AD6" i="137"/>
  <c r="AC25" i="138"/>
  <c r="V25" i="138" s="1"/>
  <c r="AC14" i="138"/>
  <c r="V14" i="138" s="1"/>
  <c r="AC29" i="135"/>
  <c r="V29" i="135" s="1"/>
  <c r="AC21" i="139"/>
  <c r="V21" i="139" s="1"/>
  <c r="AD6" i="139"/>
  <c r="AC23" i="135"/>
  <c r="V23" i="135" s="1"/>
  <c r="AC37" i="132"/>
  <c r="V37" i="132" s="1"/>
  <c r="AD8" i="141"/>
  <c r="AD6" i="141"/>
  <c r="AB42" i="141"/>
  <c r="AA17" i="125"/>
  <c r="AD14" i="137"/>
  <c r="AD10" i="137"/>
  <c r="AD16" i="136"/>
  <c r="AB42" i="136"/>
  <c r="AD35" i="132"/>
  <c r="AC33" i="132"/>
  <c r="V33" i="132" s="1"/>
  <c r="AD27" i="138"/>
  <c r="AC29" i="138"/>
  <c r="V29" i="138" s="1"/>
  <c r="AC33" i="138"/>
  <c r="V33" i="138" s="1"/>
  <c r="AC10" i="138"/>
  <c r="V10" i="138" s="1"/>
  <c r="AB41" i="138"/>
  <c r="AD16" i="134"/>
  <c r="AD10" i="134"/>
  <c r="AD12" i="134"/>
  <c r="AC8" i="134"/>
  <c r="V8" i="134" s="1"/>
  <c r="AD31" i="134"/>
  <c r="AC25" i="134"/>
  <c r="V25" i="134" s="1"/>
  <c r="AD6" i="133"/>
  <c r="AD6" i="132"/>
  <c r="AD27" i="131"/>
  <c r="AC8" i="131"/>
  <c r="V8" i="131" s="1"/>
  <c r="AC10" i="130"/>
  <c r="V10" i="130" s="1"/>
  <c r="AD8" i="130"/>
  <c r="AC33" i="141"/>
  <c r="V33" i="141" s="1"/>
  <c r="AD31" i="141"/>
  <c r="AC29" i="141"/>
  <c r="V29" i="141" s="1"/>
  <c r="AC25" i="141"/>
  <c r="V25" i="141" s="1"/>
  <c r="AC21" i="141"/>
  <c r="V21" i="141" s="1"/>
  <c r="AD14" i="141"/>
  <c r="AD16" i="141"/>
  <c r="AC14" i="141"/>
  <c r="V14" i="141" s="1"/>
  <c r="AC10" i="141"/>
  <c r="V10" i="141" s="1"/>
  <c r="AC8" i="138"/>
  <c r="V8" i="138" s="1"/>
  <c r="AC12" i="138"/>
  <c r="V12" i="138" s="1"/>
  <c r="AD16" i="135"/>
  <c r="AD14" i="135"/>
  <c r="AD12" i="135"/>
  <c r="AC27" i="135"/>
  <c r="V27" i="135" s="1"/>
  <c r="AC14" i="132"/>
  <c r="V14" i="132" s="1"/>
  <c r="AD27" i="132"/>
  <c r="AC25" i="132"/>
  <c r="V25" i="132" s="1"/>
  <c r="AD23" i="132"/>
  <c r="AC8" i="132"/>
  <c r="V8" i="132" s="1"/>
  <c r="AD31" i="137"/>
  <c r="AC29" i="137"/>
  <c r="V29" i="137" s="1"/>
  <c r="AD27" i="137"/>
  <c r="AD23" i="137"/>
  <c r="AD16" i="137"/>
  <c r="AD8" i="137"/>
  <c r="AC29" i="133"/>
  <c r="V29" i="133" s="1"/>
  <c r="AD27" i="133"/>
  <c r="AD23" i="133"/>
  <c r="AC21" i="133"/>
  <c r="V21" i="133" s="1"/>
  <c r="AD29" i="130"/>
  <c r="AD21" i="130"/>
  <c r="AD14" i="136"/>
  <c r="AC29" i="136"/>
  <c r="V29" i="136" s="1"/>
  <c r="AC21" i="136"/>
  <c r="V21" i="136" s="1"/>
  <c r="AC10" i="136"/>
  <c r="V10" i="136" s="1"/>
  <c r="AD31" i="131"/>
  <c r="AC29" i="131"/>
  <c r="V29" i="131" s="1"/>
  <c r="AD23" i="131"/>
  <c r="AC21" i="131"/>
  <c r="V21" i="131" s="1"/>
  <c r="AC16" i="131"/>
  <c r="V16" i="131" s="1"/>
  <c r="AD6" i="131"/>
  <c r="AC29" i="134"/>
  <c r="V29" i="134" s="1"/>
  <c r="AD27" i="134"/>
  <c r="AC21" i="134"/>
  <c r="V21" i="134" s="1"/>
  <c r="AD14" i="134"/>
  <c r="AC12" i="134"/>
  <c r="V12" i="134" s="1"/>
  <c r="AC16" i="134"/>
  <c r="V16" i="134" s="1"/>
  <c r="AD8" i="134"/>
  <c r="AB42" i="134"/>
  <c r="AC14" i="136"/>
  <c r="V14" i="136" s="1"/>
  <c r="AD10" i="136"/>
  <c r="AB42" i="137"/>
  <c r="AC14" i="137"/>
  <c r="V14" i="137" s="1"/>
  <c r="AD12" i="137"/>
  <c r="AC10" i="137"/>
  <c r="V10" i="137" s="1"/>
  <c r="AC21" i="140"/>
  <c r="V21" i="140" s="1"/>
  <c r="AD12" i="140"/>
  <c r="AD25" i="130"/>
  <c r="AD23" i="130"/>
  <c r="AB41" i="131"/>
  <c r="AC25" i="131"/>
  <c r="V25" i="131" s="1"/>
  <c r="AC12" i="131"/>
  <c r="V12" i="131" s="1"/>
  <c r="AB41" i="132"/>
  <c r="AC16" i="132"/>
  <c r="V16" i="132" s="1"/>
  <c r="AC12" i="132"/>
  <c r="V12" i="132" s="1"/>
  <c r="AB40" i="132"/>
  <c r="AC10" i="132"/>
  <c r="V10" i="132" s="1"/>
  <c r="AC12" i="140"/>
  <c r="V12" i="140" s="1"/>
  <c r="AC16" i="140"/>
  <c r="V16" i="140" s="1"/>
  <c r="AC8" i="140"/>
  <c r="V8" i="140" s="1"/>
  <c r="AC37" i="139"/>
  <c r="V37" i="139" s="1"/>
  <c r="AD23" i="139"/>
  <c r="AI48" i="139"/>
  <c r="AC35" i="139"/>
  <c r="V35" i="139" s="1"/>
  <c r="AC12" i="139"/>
  <c r="V12" i="139" s="1"/>
  <c r="AC10" i="139"/>
  <c r="V10" i="139" s="1"/>
  <c r="AC16" i="139"/>
  <c r="V16" i="139" s="1"/>
  <c r="AC14" i="139"/>
  <c r="V14" i="139" s="1"/>
  <c r="AC8" i="139"/>
  <c r="V8" i="139" s="1"/>
  <c r="AD10" i="141"/>
  <c r="AD16" i="140"/>
  <c r="AD14" i="140"/>
  <c r="AD10" i="140"/>
  <c r="AD8" i="140"/>
  <c r="AB40" i="140"/>
  <c r="AD6" i="140"/>
  <c r="AC31" i="135"/>
  <c r="V31" i="135" s="1"/>
  <c r="AC25" i="135"/>
  <c r="V25" i="135" s="1"/>
  <c r="AC21" i="135"/>
  <c r="V21" i="135" s="1"/>
  <c r="AC12" i="135"/>
  <c r="V12" i="135" s="1"/>
  <c r="AC10" i="135"/>
  <c r="V10" i="135" s="1"/>
  <c r="AC16" i="133"/>
  <c r="V16" i="133" s="1"/>
  <c r="AC12" i="133"/>
  <c r="V12" i="133" s="1"/>
  <c r="AB40" i="133"/>
  <c r="AC8" i="133"/>
  <c r="V8" i="133" s="1"/>
  <c r="AB41" i="133"/>
  <c r="AW33" i="125"/>
  <c r="AA32" i="127"/>
  <c r="AA34" i="127"/>
  <c r="AA36" i="127"/>
  <c r="AW37" i="127"/>
  <c r="AW32" i="128"/>
  <c r="AW34" i="128"/>
  <c r="AW36" i="128"/>
  <c r="W37" i="128"/>
  <c r="AA37" i="128"/>
  <c r="AW32" i="129"/>
  <c r="AW34" i="129"/>
  <c r="AW36" i="129"/>
  <c r="AC27" i="130"/>
  <c r="V27" i="130" s="1"/>
  <c r="AC19" i="130"/>
  <c r="V19" i="130" s="1"/>
  <c r="AD14" i="131"/>
  <c r="AD10" i="131"/>
  <c r="AD16" i="132"/>
  <c r="AD12" i="132"/>
  <c r="AD8" i="132"/>
  <c r="AB42" i="132"/>
  <c r="AD14" i="133"/>
  <c r="AD10" i="133"/>
  <c r="AB40" i="136"/>
  <c r="AB41" i="137"/>
  <c r="AD14" i="138"/>
  <c r="AD10" i="138"/>
  <c r="AD14" i="139"/>
  <c r="AD10" i="139"/>
  <c r="AC16" i="141"/>
  <c r="V16" i="141" s="1"/>
  <c r="AC12" i="141"/>
  <c r="V12" i="141" s="1"/>
  <c r="AC8" i="141"/>
  <c r="V8" i="141" s="1"/>
  <c r="X8" i="125"/>
  <c r="AA31" i="125"/>
  <c r="AA33" i="125"/>
  <c r="W38" i="125"/>
  <c r="AA14" i="126"/>
  <c r="X24" i="126"/>
  <c r="X34" i="126"/>
  <c r="AB37" i="127"/>
  <c r="AA32" i="128"/>
  <c r="AA34" i="128"/>
  <c r="AA36" i="128"/>
  <c r="AB32" i="129"/>
  <c r="AB34" i="129"/>
  <c r="AB36" i="129"/>
  <c r="AD27" i="130"/>
  <c r="AC23" i="130"/>
  <c r="V23" i="130" s="1"/>
  <c r="AD16" i="131"/>
  <c r="AC14" i="131"/>
  <c r="V14" i="131" s="1"/>
  <c r="AD12" i="131"/>
  <c r="AC10" i="131"/>
  <c r="V10" i="131" s="1"/>
  <c r="AD8" i="131"/>
  <c r="AB42" i="131"/>
  <c r="AD14" i="132"/>
  <c r="AD10" i="132"/>
  <c r="AD16" i="133"/>
  <c r="AC14" i="133"/>
  <c r="V14" i="133" s="1"/>
  <c r="AD12" i="133"/>
  <c r="AC10" i="133"/>
  <c r="V10" i="133" s="1"/>
  <c r="AD8" i="133"/>
  <c r="AB42" i="133"/>
  <c r="AB41" i="134"/>
  <c r="AD16" i="138"/>
  <c r="AD12" i="138"/>
  <c r="AD8" i="138"/>
  <c r="AB42" i="138"/>
  <c r="AD16" i="139"/>
  <c r="AD12" i="139"/>
  <c r="AD8" i="139"/>
  <c r="AB45" i="139"/>
  <c r="AB41" i="141"/>
  <c r="X19" i="125"/>
  <c r="Z32" i="125"/>
  <c r="Z36" i="125"/>
  <c r="AW10" i="126"/>
  <c r="AA29" i="126"/>
  <c r="AA31" i="126"/>
  <c r="AB33" i="127"/>
  <c r="AB35" i="127"/>
  <c r="W37" i="127"/>
  <c r="AB33" i="128"/>
  <c r="AB35" i="128"/>
  <c r="AB37" i="128"/>
  <c r="AA33" i="129"/>
  <c r="AA35" i="129"/>
  <c r="AW37" i="129"/>
  <c r="AC14" i="134"/>
  <c r="V14" i="134" s="1"/>
  <c r="AC10" i="134"/>
  <c r="V10" i="134" s="1"/>
  <c r="AC8" i="135"/>
  <c r="V8" i="135" s="1"/>
  <c r="AB41" i="136"/>
  <c r="AC16" i="136"/>
  <c r="V16" i="136" s="1"/>
  <c r="AC12" i="136"/>
  <c r="V12" i="136" s="1"/>
  <c r="AC8" i="136"/>
  <c r="V8" i="136" s="1"/>
  <c r="AC16" i="137"/>
  <c r="V16" i="137" s="1"/>
  <c r="AC12" i="137"/>
  <c r="V12" i="137" s="1"/>
  <c r="AC8" i="137"/>
  <c r="V8" i="137" s="1"/>
  <c r="AC14" i="140"/>
  <c r="V14" i="140" s="1"/>
  <c r="AC10" i="140"/>
  <c r="V10" i="140" s="1"/>
  <c r="AB38" i="139"/>
  <c r="H11" i="37" s="1"/>
  <c r="AB43" i="139"/>
  <c r="AB42" i="139"/>
  <c r="AB41" i="140"/>
  <c r="AD35" i="140"/>
  <c r="AC33" i="140"/>
  <c r="V33" i="140" s="1"/>
  <c r="AD31" i="140"/>
  <c r="AC29" i="140"/>
  <c r="V29" i="140" s="1"/>
  <c r="AD27" i="140"/>
  <c r="AC25" i="140"/>
  <c r="V25" i="140" s="1"/>
  <c r="AD23" i="140"/>
  <c r="AB42" i="140"/>
  <c r="AB40" i="141"/>
  <c r="AC27" i="139"/>
  <c r="V27" i="139" s="1"/>
  <c r="AD19" i="130"/>
  <c r="AC6" i="130"/>
  <c r="V6" i="130" s="1"/>
  <c r="AB40" i="131"/>
  <c r="AB44" i="132"/>
  <c r="AB45" i="132"/>
  <c r="AB44" i="133"/>
  <c r="AB45" i="133"/>
  <c r="AB40" i="134"/>
  <c r="AB40" i="138"/>
  <c r="AB40" i="137"/>
  <c r="AC35" i="141"/>
  <c r="V35" i="141" s="1"/>
  <c r="AC35" i="140"/>
  <c r="V35" i="140" s="1"/>
  <c r="AC35" i="138"/>
  <c r="V35" i="138" s="1"/>
  <c r="AC35" i="137"/>
  <c r="V35" i="137" s="1"/>
  <c r="AC35" i="136"/>
  <c r="V35" i="136" s="1"/>
  <c r="AC35" i="134"/>
  <c r="V35" i="134" s="1"/>
  <c r="AC35" i="133"/>
  <c r="V35" i="133" s="1"/>
  <c r="AC35" i="132"/>
  <c r="V35" i="132" s="1"/>
  <c r="AC35" i="131"/>
  <c r="V35" i="131" s="1"/>
  <c r="AC27" i="141"/>
  <c r="V27" i="141" s="1"/>
  <c r="AI48" i="141"/>
  <c r="AB44" i="141"/>
  <c r="AB45" i="141"/>
  <c r="AA43" i="141"/>
  <c r="Z42" i="141"/>
  <c r="AC31" i="141"/>
  <c r="V31" i="141" s="1"/>
  <c r="AC23" i="141"/>
  <c r="V23" i="141" s="1"/>
  <c r="Z45" i="141"/>
  <c r="AC27" i="140"/>
  <c r="V27" i="140" s="1"/>
  <c r="AI48" i="140"/>
  <c r="AB44" i="140"/>
  <c r="AB45" i="140"/>
  <c r="AA43" i="140"/>
  <c r="Z42" i="140"/>
  <c r="AC31" i="140"/>
  <c r="V31" i="140" s="1"/>
  <c r="AC23" i="140"/>
  <c r="V23" i="140" s="1"/>
  <c r="Z45" i="140"/>
  <c r="Z42" i="139"/>
  <c r="AC31" i="139"/>
  <c r="V31" i="139" s="1"/>
  <c r="AC23" i="139"/>
  <c r="V23" i="139" s="1"/>
  <c r="AB41" i="139"/>
  <c r="AB44" i="139"/>
  <c r="AB40" i="139"/>
  <c r="AA43" i="139"/>
  <c r="Z44" i="139"/>
  <c r="Z45" i="139"/>
  <c r="Z42" i="138"/>
  <c r="AC31" i="138"/>
  <c r="V31" i="138" s="1"/>
  <c r="AC23" i="138"/>
  <c r="V23" i="138" s="1"/>
  <c r="Z45" i="138"/>
  <c r="AC27" i="138"/>
  <c r="V27" i="138" s="1"/>
  <c r="AI48" i="138"/>
  <c r="AB44" i="138"/>
  <c r="AB45" i="138"/>
  <c r="AA43" i="138"/>
  <c r="Z42" i="137"/>
  <c r="AC31" i="137"/>
  <c r="V31" i="137" s="1"/>
  <c r="AC23" i="137"/>
  <c r="V23" i="137" s="1"/>
  <c r="Z45" i="137"/>
  <c r="AC27" i="137"/>
  <c r="V27" i="137" s="1"/>
  <c r="AI48" i="137"/>
  <c r="AB44" i="137"/>
  <c r="AB45" i="137"/>
  <c r="AA43" i="137"/>
  <c r="Z42" i="136"/>
  <c r="AC31" i="136"/>
  <c r="V31" i="136" s="1"/>
  <c r="AC23" i="136"/>
  <c r="V23" i="136" s="1"/>
  <c r="Z45" i="136"/>
  <c r="AC27" i="136"/>
  <c r="V27" i="136" s="1"/>
  <c r="AI48" i="136"/>
  <c r="AB44" i="136"/>
  <c r="AB45" i="136"/>
  <c r="AA43" i="136"/>
  <c r="AC16" i="135"/>
  <c r="V16" i="135" s="1"/>
  <c r="AA43" i="135"/>
  <c r="AI48" i="135"/>
  <c r="Z42" i="134"/>
  <c r="AC31" i="134"/>
  <c r="V31" i="134" s="1"/>
  <c r="AC23" i="134"/>
  <c r="V23" i="134" s="1"/>
  <c r="Z45" i="134"/>
  <c r="AC27" i="134"/>
  <c r="V27" i="134" s="1"/>
  <c r="AI48" i="134"/>
  <c r="AB44" i="134"/>
  <c r="AB45" i="134"/>
  <c r="AA43" i="134"/>
  <c r="Z42" i="133"/>
  <c r="AC31" i="133"/>
  <c r="V31" i="133" s="1"/>
  <c r="AC23" i="133"/>
  <c r="V23" i="133" s="1"/>
  <c r="Z45" i="133"/>
  <c r="AC27" i="133"/>
  <c r="V27" i="133" s="1"/>
  <c r="AI48" i="133"/>
  <c r="AA43" i="133"/>
  <c r="Z42" i="132"/>
  <c r="AC31" i="132"/>
  <c r="V31" i="132" s="1"/>
  <c r="AC23" i="132"/>
  <c r="V23" i="132" s="1"/>
  <c r="Z45" i="132"/>
  <c r="AC27" i="132"/>
  <c r="V27" i="132" s="1"/>
  <c r="AI48" i="132"/>
  <c r="AA43" i="132"/>
  <c r="Z42" i="131"/>
  <c r="AC31" i="131"/>
  <c r="V31" i="131" s="1"/>
  <c r="AC23" i="131"/>
  <c r="V23" i="131" s="1"/>
  <c r="Z45" i="131"/>
  <c r="AC27" i="131"/>
  <c r="V27" i="131" s="1"/>
  <c r="AI48" i="131"/>
  <c r="AB44" i="131"/>
  <c r="AB45" i="131"/>
  <c r="AA43" i="131"/>
  <c r="Z45" i="130"/>
  <c r="AC29" i="130"/>
  <c r="V29" i="130" s="1"/>
  <c r="AC25" i="130"/>
  <c r="V25" i="130" s="1"/>
  <c r="AC21" i="130"/>
  <c r="V21" i="130" s="1"/>
  <c r="AB42" i="130"/>
  <c r="X43" i="130"/>
  <c r="AI48" i="130"/>
  <c r="AD36" i="141"/>
  <c r="AC36" i="141"/>
  <c r="V36" i="141" s="1"/>
  <c r="AD34" i="141"/>
  <c r="AC34" i="141"/>
  <c r="V34" i="141" s="1"/>
  <c r="AD32" i="141"/>
  <c r="AC32" i="141"/>
  <c r="V32" i="141" s="1"/>
  <c r="AD30" i="141"/>
  <c r="AC30" i="141"/>
  <c r="V30" i="141" s="1"/>
  <c r="AD28" i="141"/>
  <c r="AC28" i="141"/>
  <c r="V28" i="141" s="1"/>
  <c r="AD26" i="141"/>
  <c r="AC26" i="141"/>
  <c r="V26" i="141" s="1"/>
  <c r="AD24" i="141"/>
  <c r="AC24" i="141"/>
  <c r="V24" i="141" s="1"/>
  <c r="AD22" i="141"/>
  <c r="AC22" i="141"/>
  <c r="V22" i="141" s="1"/>
  <c r="AW45" i="141"/>
  <c r="AW44" i="141"/>
  <c r="AW43" i="141"/>
  <c r="AC19" i="141"/>
  <c r="V19" i="141" s="1"/>
  <c r="AD19" i="141"/>
  <c r="Y44" i="141"/>
  <c r="Y43" i="141"/>
  <c r="Y41" i="141"/>
  <c r="Y45" i="141"/>
  <c r="Y42" i="141"/>
  <c r="Y40" i="141"/>
  <c r="AD20" i="141"/>
  <c r="AC20" i="141"/>
  <c r="V20" i="141" s="1"/>
  <c r="F38" i="141" a="1"/>
  <c r="Z43" i="141"/>
  <c r="Z38" i="141"/>
  <c r="F12" i="37" s="1"/>
  <c r="X43" i="141"/>
  <c r="AA38" i="141"/>
  <c r="G12" i="37" s="1"/>
  <c r="AA42" i="141"/>
  <c r="AA41" i="141"/>
  <c r="AA44" i="141"/>
  <c r="AC17" i="141"/>
  <c r="V17" i="141" s="1"/>
  <c r="AD17" i="141"/>
  <c r="AC15" i="141"/>
  <c r="V15" i="141" s="1"/>
  <c r="AD15" i="141"/>
  <c r="AC13" i="141"/>
  <c r="V13" i="141" s="1"/>
  <c r="AD13" i="141"/>
  <c r="AC11" i="141"/>
  <c r="V11" i="141" s="1"/>
  <c r="AD11" i="141"/>
  <c r="AC9" i="141"/>
  <c r="V9" i="141" s="1"/>
  <c r="AD9" i="141"/>
  <c r="AC7" i="141"/>
  <c r="V7" i="141" s="1"/>
  <c r="AD7" i="141"/>
  <c r="W43" i="141"/>
  <c r="W38" i="141"/>
  <c r="C12" i="37" s="1"/>
  <c r="AD18" i="141"/>
  <c r="AC18" i="141"/>
  <c r="V18" i="141" s="1"/>
  <c r="AD33" i="141"/>
  <c r="AD29" i="141"/>
  <c r="AD25" i="141"/>
  <c r="AD21" i="141"/>
  <c r="AB43" i="141"/>
  <c r="AB38" i="141"/>
  <c r="H12" i="37" s="1"/>
  <c r="Z41" i="141"/>
  <c r="Z44" i="141"/>
  <c r="Z40" i="141"/>
  <c r="X38" i="141"/>
  <c r="D12" i="37" s="1"/>
  <c r="AC6" i="141"/>
  <c r="V6" i="141" s="1"/>
  <c r="AA40" i="141"/>
  <c r="AA45" i="141"/>
  <c r="AD36" i="140"/>
  <c r="AC36" i="140"/>
  <c r="V36" i="140" s="1"/>
  <c r="AD34" i="140"/>
  <c r="AC34" i="140"/>
  <c r="V34" i="140" s="1"/>
  <c r="AD32" i="140"/>
  <c r="AC32" i="140"/>
  <c r="V32" i="140" s="1"/>
  <c r="AD30" i="140"/>
  <c r="AC30" i="140"/>
  <c r="V30" i="140" s="1"/>
  <c r="AD28" i="140"/>
  <c r="AC28" i="140"/>
  <c r="V28" i="140" s="1"/>
  <c r="AD26" i="140"/>
  <c r="AC26" i="140"/>
  <c r="V26" i="140" s="1"/>
  <c r="AD24" i="140"/>
  <c r="AC24" i="140"/>
  <c r="V24" i="140" s="1"/>
  <c r="AD22" i="140"/>
  <c r="AC22" i="140"/>
  <c r="V22" i="140" s="1"/>
  <c r="AW45" i="140"/>
  <c r="AW44" i="140"/>
  <c r="AW43" i="140"/>
  <c r="AC19" i="140"/>
  <c r="V19" i="140" s="1"/>
  <c r="AD19" i="140"/>
  <c r="Y44" i="140"/>
  <c r="Y43" i="140"/>
  <c r="Y41" i="140"/>
  <c r="Y45" i="140"/>
  <c r="Y42" i="140"/>
  <c r="Y40" i="140"/>
  <c r="AD20" i="140"/>
  <c r="AC20" i="140"/>
  <c r="V20" i="140" s="1"/>
  <c r="F38" i="140" a="1"/>
  <c r="Z43" i="140"/>
  <c r="Z38" i="140"/>
  <c r="F13" i="37" s="1"/>
  <c r="X43" i="140"/>
  <c r="AA38" i="140"/>
  <c r="G13" i="37" s="1"/>
  <c r="AA42" i="140"/>
  <c r="AA41" i="140"/>
  <c r="AA44" i="140"/>
  <c r="AC17" i="140"/>
  <c r="V17" i="140" s="1"/>
  <c r="AD17" i="140"/>
  <c r="AC15" i="140"/>
  <c r="V15" i="140" s="1"/>
  <c r="AD15" i="140"/>
  <c r="AC13" i="140"/>
  <c r="V13" i="140" s="1"/>
  <c r="AD13" i="140"/>
  <c r="AC11" i="140"/>
  <c r="V11" i="140" s="1"/>
  <c r="AD11" i="140"/>
  <c r="AC9" i="140"/>
  <c r="V9" i="140" s="1"/>
  <c r="AD9" i="140"/>
  <c r="AC7" i="140"/>
  <c r="V7" i="140" s="1"/>
  <c r="AD7" i="140"/>
  <c r="W38" i="140"/>
  <c r="C13" i="37" s="1"/>
  <c r="AD18" i="140"/>
  <c r="AC18" i="140"/>
  <c r="V18" i="140" s="1"/>
  <c r="AD33" i="140"/>
  <c r="AD29" i="140"/>
  <c r="AD25" i="140"/>
  <c r="AD21" i="140"/>
  <c r="AB43" i="140"/>
  <c r="AB38" i="140"/>
  <c r="H13" i="37" s="1"/>
  <c r="Z41" i="140"/>
  <c r="Z44" i="140"/>
  <c r="Z40" i="140"/>
  <c r="X38" i="140"/>
  <c r="D13" i="37" s="1"/>
  <c r="AC6" i="140"/>
  <c r="V6" i="140" s="1"/>
  <c r="AA40" i="140"/>
  <c r="AA45" i="140"/>
  <c r="AD36" i="139"/>
  <c r="AC36" i="139"/>
  <c r="V36" i="139" s="1"/>
  <c r="AD34" i="139"/>
  <c r="AC34" i="139"/>
  <c r="V34" i="139" s="1"/>
  <c r="AD32" i="139"/>
  <c r="AC32" i="139"/>
  <c r="V32" i="139" s="1"/>
  <c r="AD30" i="139"/>
  <c r="AC30" i="139"/>
  <c r="V30" i="139" s="1"/>
  <c r="AD28" i="139"/>
  <c r="AC28" i="139"/>
  <c r="V28" i="139" s="1"/>
  <c r="AD26" i="139"/>
  <c r="AC26" i="139"/>
  <c r="V26" i="139" s="1"/>
  <c r="AD24" i="139"/>
  <c r="AC24" i="139"/>
  <c r="V24" i="139" s="1"/>
  <c r="AD22" i="139"/>
  <c r="AC22" i="139"/>
  <c r="V22" i="139" s="1"/>
  <c r="AW45" i="139"/>
  <c r="AW44" i="139"/>
  <c r="AW43" i="139"/>
  <c r="AC19" i="139"/>
  <c r="V19" i="139" s="1"/>
  <c r="AD19" i="139"/>
  <c r="Y44" i="139"/>
  <c r="Y43" i="139"/>
  <c r="Y41" i="139"/>
  <c r="Y45" i="139"/>
  <c r="Y42" i="139"/>
  <c r="Y40" i="139"/>
  <c r="AD20" i="139"/>
  <c r="AC20" i="139"/>
  <c r="V20" i="139" s="1"/>
  <c r="F38" i="139" a="1"/>
  <c r="Z43" i="139"/>
  <c r="Z38" i="139"/>
  <c r="F11" i="37" s="1"/>
  <c r="X43" i="139"/>
  <c r="AA38" i="139"/>
  <c r="G11" i="37" s="1"/>
  <c r="AA42" i="139"/>
  <c r="AA41" i="139"/>
  <c r="AA44" i="139"/>
  <c r="AC17" i="139"/>
  <c r="V17" i="139" s="1"/>
  <c r="AD17" i="139"/>
  <c r="AC15" i="139"/>
  <c r="V15" i="139" s="1"/>
  <c r="AD15" i="139"/>
  <c r="AC13" i="139"/>
  <c r="V13" i="139" s="1"/>
  <c r="AD13" i="139"/>
  <c r="AC11" i="139"/>
  <c r="V11" i="139" s="1"/>
  <c r="AD11" i="139"/>
  <c r="AC9" i="139"/>
  <c r="V9" i="139" s="1"/>
  <c r="AD9" i="139"/>
  <c r="AC7" i="139"/>
  <c r="V7" i="139" s="1"/>
  <c r="AD7" i="139"/>
  <c r="W43" i="139"/>
  <c r="W38" i="139"/>
  <c r="C11" i="37" s="1"/>
  <c r="AD18" i="139"/>
  <c r="AC18" i="139"/>
  <c r="V18" i="139" s="1"/>
  <c r="AD33" i="139"/>
  <c r="AD29" i="139"/>
  <c r="AD25" i="139"/>
  <c r="AD21" i="139"/>
  <c r="Z41" i="139"/>
  <c r="Z40" i="139"/>
  <c r="X38" i="139"/>
  <c r="D11" i="37" s="1"/>
  <c r="AC6" i="139"/>
  <c r="V6" i="139" s="1"/>
  <c r="AA40" i="139"/>
  <c r="AA45" i="139"/>
  <c r="AD36" i="138"/>
  <c r="AC36" i="138"/>
  <c r="V36" i="138" s="1"/>
  <c r="AD34" i="138"/>
  <c r="AC34" i="138"/>
  <c r="V34" i="138" s="1"/>
  <c r="AD32" i="138"/>
  <c r="AC32" i="138"/>
  <c r="V32" i="138" s="1"/>
  <c r="AD30" i="138"/>
  <c r="AC30" i="138"/>
  <c r="V30" i="138" s="1"/>
  <c r="AD28" i="138"/>
  <c r="AC28" i="138"/>
  <c r="V28" i="138" s="1"/>
  <c r="AD26" i="138"/>
  <c r="AC26" i="138"/>
  <c r="V26" i="138" s="1"/>
  <c r="AD24" i="138"/>
  <c r="AC24" i="138"/>
  <c r="V24" i="138" s="1"/>
  <c r="AD22" i="138"/>
  <c r="AC22" i="138"/>
  <c r="V22" i="138" s="1"/>
  <c r="AW45" i="138"/>
  <c r="AW44" i="138"/>
  <c r="AW43" i="138"/>
  <c r="AC19" i="138"/>
  <c r="V19" i="138" s="1"/>
  <c r="AD19" i="138"/>
  <c r="Y44" i="138"/>
  <c r="Y43" i="138"/>
  <c r="Y41" i="138"/>
  <c r="Y45" i="138"/>
  <c r="Y42" i="138"/>
  <c r="Y40" i="138"/>
  <c r="AD20" i="138"/>
  <c r="AC20" i="138"/>
  <c r="V20" i="138" s="1"/>
  <c r="F38" i="138" a="1"/>
  <c r="Z43" i="138"/>
  <c r="Z38" i="138"/>
  <c r="F29" i="37" s="1"/>
  <c r="X43" i="138"/>
  <c r="AA38" i="138"/>
  <c r="G29" i="37" s="1"/>
  <c r="AA42" i="138"/>
  <c r="AA41" i="138"/>
  <c r="AA44" i="138"/>
  <c r="AC17" i="138"/>
  <c r="V17" i="138" s="1"/>
  <c r="AD17" i="138"/>
  <c r="AC15" i="138"/>
  <c r="V15" i="138" s="1"/>
  <c r="AD15" i="138"/>
  <c r="AC13" i="138"/>
  <c r="V13" i="138" s="1"/>
  <c r="AD13" i="138"/>
  <c r="AC11" i="138"/>
  <c r="V11" i="138" s="1"/>
  <c r="AD11" i="138"/>
  <c r="AC9" i="138"/>
  <c r="V9" i="138" s="1"/>
  <c r="AD9" i="138"/>
  <c r="AC7" i="138"/>
  <c r="V7" i="138" s="1"/>
  <c r="AD7" i="138"/>
  <c r="W43" i="138"/>
  <c r="W38" i="138"/>
  <c r="C29" i="37" s="1"/>
  <c r="AD18" i="138"/>
  <c r="AC18" i="138"/>
  <c r="V18" i="138" s="1"/>
  <c r="AD33" i="138"/>
  <c r="AD29" i="138"/>
  <c r="AD25" i="138"/>
  <c r="AD21" i="138"/>
  <c r="AB43" i="138"/>
  <c r="AB38" i="138"/>
  <c r="H29" i="37" s="1"/>
  <c r="Z41" i="138"/>
  <c r="Z44" i="138"/>
  <c r="Z40" i="138"/>
  <c r="X38" i="138"/>
  <c r="D29" i="37" s="1"/>
  <c r="AC6" i="138"/>
  <c r="V6" i="138" s="1"/>
  <c r="AA40" i="138"/>
  <c r="AA45" i="138"/>
  <c r="AD36" i="137"/>
  <c r="AC36" i="137"/>
  <c r="V36" i="137" s="1"/>
  <c r="AD34" i="137"/>
  <c r="AC34" i="137"/>
  <c r="V34" i="137" s="1"/>
  <c r="AD32" i="137"/>
  <c r="AC32" i="137"/>
  <c r="V32" i="137" s="1"/>
  <c r="AD30" i="137"/>
  <c r="AC30" i="137"/>
  <c r="V30" i="137" s="1"/>
  <c r="AD28" i="137"/>
  <c r="AC28" i="137"/>
  <c r="V28" i="137" s="1"/>
  <c r="AD26" i="137"/>
  <c r="AC26" i="137"/>
  <c r="V26" i="137" s="1"/>
  <c r="AD24" i="137"/>
  <c r="AC24" i="137"/>
  <c r="V24" i="137" s="1"/>
  <c r="AD22" i="137"/>
  <c r="AC22" i="137"/>
  <c r="V22" i="137" s="1"/>
  <c r="AW45" i="137"/>
  <c r="AW44" i="137"/>
  <c r="AW43" i="137"/>
  <c r="AC19" i="137"/>
  <c r="V19" i="137" s="1"/>
  <c r="AD19" i="137"/>
  <c r="Y44" i="137"/>
  <c r="Y43" i="137"/>
  <c r="Y41" i="137"/>
  <c r="Y45" i="137"/>
  <c r="Y42" i="137"/>
  <c r="Y40" i="137"/>
  <c r="AD20" i="137"/>
  <c r="AC20" i="137"/>
  <c r="V20" i="137" s="1"/>
  <c r="F38" i="137" a="1"/>
  <c r="Z43" i="137"/>
  <c r="Z38" i="137"/>
  <c r="F32" i="37" s="1"/>
  <c r="X43" i="137"/>
  <c r="AA38" i="137"/>
  <c r="G32" i="37" s="1"/>
  <c r="AA42" i="137"/>
  <c r="AA41" i="137"/>
  <c r="AA44" i="137"/>
  <c r="AC17" i="137"/>
  <c r="V17" i="137" s="1"/>
  <c r="AD17" i="137"/>
  <c r="AC15" i="137"/>
  <c r="V15" i="137" s="1"/>
  <c r="AD15" i="137"/>
  <c r="AC13" i="137"/>
  <c r="V13" i="137" s="1"/>
  <c r="AD13" i="137"/>
  <c r="AC11" i="137"/>
  <c r="V11" i="137" s="1"/>
  <c r="AD11" i="137"/>
  <c r="AC9" i="137"/>
  <c r="V9" i="137" s="1"/>
  <c r="AD9" i="137"/>
  <c r="AC7" i="137"/>
  <c r="V7" i="137" s="1"/>
  <c r="AD7" i="137"/>
  <c r="W43" i="137"/>
  <c r="W38" i="137"/>
  <c r="C32" i="37" s="1"/>
  <c r="AD18" i="137"/>
  <c r="AC18" i="137"/>
  <c r="V18" i="137" s="1"/>
  <c r="AD33" i="137"/>
  <c r="AD29" i="137"/>
  <c r="AD25" i="137"/>
  <c r="AD21" i="137"/>
  <c r="AB43" i="137"/>
  <c r="AB38" i="137"/>
  <c r="H32" i="37" s="1"/>
  <c r="Z41" i="137"/>
  <c r="Z44" i="137"/>
  <c r="Z40" i="137"/>
  <c r="X38" i="137"/>
  <c r="D32" i="37" s="1"/>
  <c r="AC6" i="137"/>
  <c r="V6" i="137" s="1"/>
  <c r="AA40" i="137"/>
  <c r="AA45" i="137"/>
  <c r="AD36" i="136"/>
  <c r="AC36" i="136"/>
  <c r="V36" i="136" s="1"/>
  <c r="AD34" i="136"/>
  <c r="AC34" i="136"/>
  <c r="V34" i="136" s="1"/>
  <c r="AD32" i="136"/>
  <c r="AC32" i="136"/>
  <c r="V32" i="136" s="1"/>
  <c r="AD30" i="136"/>
  <c r="AC30" i="136"/>
  <c r="V30" i="136" s="1"/>
  <c r="AD28" i="136"/>
  <c r="AC28" i="136"/>
  <c r="V28" i="136" s="1"/>
  <c r="AD26" i="136"/>
  <c r="AC26" i="136"/>
  <c r="V26" i="136" s="1"/>
  <c r="AD24" i="136"/>
  <c r="AC24" i="136"/>
  <c r="V24" i="136" s="1"/>
  <c r="AD22" i="136"/>
  <c r="AC22" i="136"/>
  <c r="V22" i="136" s="1"/>
  <c r="AW45" i="136"/>
  <c r="AW44" i="136"/>
  <c r="AW43" i="136"/>
  <c r="AC19" i="136"/>
  <c r="V19" i="136" s="1"/>
  <c r="AD19" i="136"/>
  <c r="Y44" i="136"/>
  <c r="Y43" i="136"/>
  <c r="Y41" i="136"/>
  <c r="Y45" i="136"/>
  <c r="Y42" i="136"/>
  <c r="Y40" i="136"/>
  <c r="AD20" i="136"/>
  <c r="AC20" i="136"/>
  <c r="V20" i="136" s="1"/>
  <c r="F38" i="136" a="1"/>
  <c r="Z43" i="136"/>
  <c r="Z38" i="136"/>
  <c r="F31" i="37" s="1"/>
  <c r="X43" i="136"/>
  <c r="AA38" i="136"/>
  <c r="G31" i="37" s="1"/>
  <c r="AA42" i="136"/>
  <c r="AA41" i="136"/>
  <c r="AA44" i="136"/>
  <c r="AC17" i="136"/>
  <c r="V17" i="136" s="1"/>
  <c r="AD17" i="136"/>
  <c r="AC15" i="136"/>
  <c r="V15" i="136" s="1"/>
  <c r="AD15" i="136"/>
  <c r="AC13" i="136"/>
  <c r="V13" i="136" s="1"/>
  <c r="AD13" i="136"/>
  <c r="AC11" i="136"/>
  <c r="V11" i="136" s="1"/>
  <c r="AD11" i="136"/>
  <c r="AC9" i="136"/>
  <c r="V9" i="136" s="1"/>
  <c r="AD9" i="136"/>
  <c r="AC7" i="136"/>
  <c r="V7" i="136" s="1"/>
  <c r="AD7" i="136"/>
  <c r="W43" i="136"/>
  <c r="W38" i="136"/>
  <c r="C31" i="37" s="1"/>
  <c r="AD18" i="136"/>
  <c r="AC18" i="136"/>
  <c r="V18" i="136" s="1"/>
  <c r="AD33" i="136"/>
  <c r="AD29" i="136"/>
  <c r="AD25" i="136"/>
  <c r="AD21" i="136"/>
  <c r="AB43" i="136"/>
  <c r="AB38" i="136"/>
  <c r="H31" i="37" s="1"/>
  <c r="Z41" i="136"/>
  <c r="Z44" i="136"/>
  <c r="Z40" i="136"/>
  <c r="X38" i="136"/>
  <c r="D31" i="37" s="1"/>
  <c r="AC6" i="136"/>
  <c r="V6" i="136" s="1"/>
  <c r="AA40" i="136"/>
  <c r="AA45" i="136"/>
  <c r="AC17" i="135"/>
  <c r="V17" i="135" s="1"/>
  <c r="AD17" i="135"/>
  <c r="AC15" i="135"/>
  <c r="V15" i="135" s="1"/>
  <c r="AD15" i="135"/>
  <c r="AC7" i="135"/>
  <c r="V7" i="135" s="1"/>
  <c r="AD7" i="135"/>
  <c r="Y44" i="135"/>
  <c r="Y43" i="135"/>
  <c r="Y41" i="135"/>
  <c r="Y45" i="135"/>
  <c r="Y42" i="135"/>
  <c r="Y40" i="135"/>
  <c r="AW45" i="135"/>
  <c r="AW44" i="135"/>
  <c r="AW43" i="135"/>
  <c r="AB45" i="135"/>
  <c r="AB42" i="135"/>
  <c r="AB40" i="135"/>
  <c r="AB38" i="135"/>
  <c r="H30" i="37" s="1"/>
  <c r="AB44" i="135"/>
  <c r="AB43" i="135"/>
  <c r="AB41" i="135"/>
  <c r="AD20" i="135"/>
  <c r="AC20" i="135"/>
  <c r="V20" i="135" s="1"/>
  <c r="AD35" i="135"/>
  <c r="AD33" i="135"/>
  <c r="AD31" i="135"/>
  <c r="AD29" i="135"/>
  <c r="AD27" i="135"/>
  <c r="AD25" i="135"/>
  <c r="AD23" i="135"/>
  <c r="AD21" i="135"/>
  <c r="AD10" i="135"/>
  <c r="AD8" i="135"/>
  <c r="X38" i="135"/>
  <c r="D30" i="37" s="1"/>
  <c r="AA38" i="135"/>
  <c r="G30" i="37" s="1"/>
  <c r="AA42" i="135"/>
  <c r="AA41" i="135"/>
  <c r="AA44" i="135"/>
  <c r="AD36" i="135"/>
  <c r="AC36" i="135"/>
  <c r="V36" i="135" s="1"/>
  <c r="AD34" i="135"/>
  <c r="AC34" i="135"/>
  <c r="V34" i="135" s="1"/>
  <c r="AD32" i="135"/>
  <c r="AC32" i="135"/>
  <c r="V32" i="135" s="1"/>
  <c r="AD30" i="135"/>
  <c r="AC30" i="135"/>
  <c r="V30" i="135" s="1"/>
  <c r="AD28" i="135"/>
  <c r="AC28" i="135"/>
  <c r="V28" i="135" s="1"/>
  <c r="AD26" i="135"/>
  <c r="AC26" i="135"/>
  <c r="V26" i="135" s="1"/>
  <c r="AD24" i="135"/>
  <c r="AC24" i="135"/>
  <c r="V24" i="135" s="1"/>
  <c r="AD22" i="135"/>
  <c r="AC22" i="135"/>
  <c r="V22" i="135" s="1"/>
  <c r="AC19" i="135"/>
  <c r="V19" i="135" s="1"/>
  <c r="AD19" i="135"/>
  <c r="AC13" i="135"/>
  <c r="V13" i="135" s="1"/>
  <c r="AD13" i="135"/>
  <c r="AD11" i="135"/>
  <c r="AC11" i="135"/>
  <c r="V11" i="135" s="1"/>
  <c r="AD9" i="135"/>
  <c r="AC9" i="135"/>
  <c r="V9" i="135" s="1"/>
  <c r="W43" i="135"/>
  <c r="W38" i="135"/>
  <c r="C30" i="37" s="1"/>
  <c r="Z45" i="135"/>
  <c r="Z42" i="135"/>
  <c r="Z40" i="135"/>
  <c r="Z38" i="135"/>
  <c r="F30" i="37" s="1"/>
  <c r="Z44" i="135"/>
  <c r="Z43" i="135"/>
  <c r="Z41" i="135"/>
  <c r="AD18" i="135"/>
  <c r="AC18" i="135"/>
  <c r="V18" i="135" s="1"/>
  <c r="F38" i="135" a="1"/>
  <c r="AC14" i="135"/>
  <c r="V14" i="135" s="1"/>
  <c r="AC6" i="135"/>
  <c r="V6" i="135" s="1"/>
  <c r="AD6" i="135"/>
  <c r="X43" i="135"/>
  <c r="AA40" i="135"/>
  <c r="AA45" i="135"/>
  <c r="AD36" i="134"/>
  <c r="AC36" i="134"/>
  <c r="V36" i="134" s="1"/>
  <c r="AD34" i="134"/>
  <c r="AC34" i="134"/>
  <c r="V34" i="134" s="1"/>
  <c r="AD32" i="134"/>
  <c r="AC32" i="134"/>
  <c r="V32" i="134" s="1"/>
  <c r="AD30" i="134"/>
  <c r="AC30" i="134"/>
  <c r="V30" i="134" s="1"/>
  <c r="AD28" i="134"/>
  <c r="AC28" i="134"/>
  <c r="V28" i="134" s="1"/>
  <c r="AD26" i="134"/>
  <c r="AC26" i="134"/>
  <c r="V26" i="134" s="1"/>
  <c r="AD24" i="134"/>
  <c r="AC24" i="134"/>
  <c r="V24" i="134" s="1"/>
  <c r="AD22" i="134"/>
  <c r="AC22" i="134"/>
  <c r="V22" i="134" s="1"/>
  <c r="AW45" i="134"/>
  <c r="AW44" i="134"/>
  <c r="AW43" i="134"/>
  <c r="AC19" i="134"/>
  <c r="V19" i="134" s="1"/>
  <c r="AD19" i="134"/>
  <c r="Y44" i="134"/>
  <c r="Y43" i="134"/>
  <c r="Y41" i="134"/>
  <c r="Y45" i="134"/>
  <c r="Y42" i="134"/>
  <c r="Y40" i="134"/>
  <c r="AD20" i="134"/>
  <c r="AC20" i="134"/>
  <c r="V20" i="134" s="1"/>
  <c r="F38" i="134" a="1"/>
  <c r="Z43" i="134"/>
  <c r="Z38" i="134"/>
  <c r="F28" i="37" s="1"/>
  <c r="X43" i="134"/>
  <c r="AA38" i="134"/>
  <c r="G28" i="37" s="1"/>
  <c r="AA42" i="134"/>
  <c r="AA41" i="134"/>
  <c r="AA44" i="134"/>
  <c r="AC17" i="134"/>
  <c r="V17" i="134" s="1"/>
  <c r="AD17" i="134"/>
  <c r="AC15" i="134"/>
  <c r="V15" i="134" s="1"/>
  <c r="AD15" i="134"/>
  <c r="AC13" i="134"/>
  <c r="V13" i="134" s="1"/>
  <c r="AD13" i="134"/>
  <c r="AC11" i="134"/>
  <c r="V11" i="134" s="1"/>
  <c r="AD11" i="134"/>
  <c r="AC9" i="134"/>
  <c r="V9" i="134" s="1"/>
  <c r="AD9" i="134"/>
  <c r="AC7" i="134"/>
  <c r="V7" i="134" s="1"/>
  <c r="AD7" i="134"/>
  <c r="W43" i="134"/>
  <c r="W38" i="134"/>
  <c r="C28" i="37" s="1"/>
  <c r="AD18" i="134"/>
  <c r="AC18" i="134"/>
  <c r="V18" i="134" s="1"/>
  <c r="AD33" i="134"/>
  <c r="AD29" i="134"/>
  <c r="AD25" i="134"/>
  <c r="AD21" i="134"/>
  <c r="AB43" i="134"/>
  <c r="AB38" i="134"/>
  <c r="H28" i="37" s="1"/>
  <c r="Z41" i="134"/>
  <c r="Z44" i="134"/>
  <c r="Z40" i="134"/>
  <c r="X38" i="134"/>
  <c r="D28" i="37" s="1"/>
  <c r="AC6" i="134"/>
  <c r="V6" i="134" s="1"/>
  <c r="AA40" i="134"/>
  <c r="AA45" i="134"/>
  <c r="AD34" i="133"/>
  <c r="AC34" i="133"/>
  <c r="V34" i="133" s="1"/>
  <c r="AD32" i="133"/>
  <c r="AC32" i="133"/>
  <c r="V32" i="133" s="1"/>
  <c r="AD30" i="133"/>
  <c r="AC30" i="133"/>
  <c r="V30" i="133" s="1"/>
  <c r="AD28" i="133"/>
  <c r="AC28" i="133"/>
  <c r="V28" i="133" s="1"/>
  <c r="AD24" i="133"/>
  <c r="AC24" i="133"/>
  <c r="V24" i="133" s="1"/>
  <c r="AD22" i="133"/>
  <c r="AC22" i="133"/>
  <c r="V22" i="133" s="1"/>
  <c r="AW45" i="133"/>
  <c r="AW44" i="133"/>
  <c r="AW43" i="133"/>
  <c r="AC19" i="133"/>
  <c r="V19" i="133" s="1"/>
  <c r="AD19" i="133"/>
  <c r="Y44" i="133"/>
  <c r="Y43" i="133"/>
  <c r="Y41" i="133"/>
  <c r="Y45" i="133"/>
  <c r="Y42" i="133"/>
  <c r="Y40" i="133"/>
  <c r="AD20" i="133"/>
  <c r="AC20" i="133"/>
  <c r="V20" i="133" s="1"/>
  <c r="F38" i="133" a="1"/>
  <c r="Z43" i="133"/>
  <c r="Z38" i="133"/>
  <c r="F27" i="37" s="1"/>
  <c r="X43" i="133"/>
  <c r="AA38" i="133"/>
  <c r="G27" i="37" s="1"/>
  <c r="AA42" i="133"/>
  <c r="AA41" i="133"/>
  <c r="AA44" i="133"/>
  <c r="AD36" i="133"/>
  <c r="AC36" i="133"/>
  <c r="V36" i="133" s="1"/>
  <c r="AD26" i="133"/>
  <c r="AC26" i="133"/>
  <c r="V26" i="133" s="1"/>
  <c r="AC17" i="133"/>
  <c r="V17" i="133" s="1"/>
  <c r="AD17" i="133"/>
  <c r="AC15" i="133"/>
  <c r="V15" i="133" s="1"/>
  <c r="AD15" i="133"/>
  <c r="AC13" i="133"/>
  <c r="V13" i="133" s="1"/>
  <c r="AD13" i="133"/>
  <c r="AC11" i="133"/>
  <c r="V11" i="133" s="1"/>
  <c r="AD11" i="133"/>
  <c r="AC9" i="133"/>
  <c r="V9" i="133" s="1"/>
  <c r="AD9" i="133"/>
  <c r="AC7" i="133"/>
  <c r="V7" i="133" s="1"/>
  <c r="AD7" i="133"/>
  <c r="W43" i="133"/>
  <c r="W38" i="133"/>
  <c r="C27" i="37" s="1"/>
  <c r="AD18" i="133"/>
  <c r="AC18" i="133"/>
  <c r="V18" i="133" s="1"/>
  <c r="AD33" i="133"/>
  <c r="AD29" i="133"/>
  <c r="AD25" i="133"/>
  <c r="AD21" i="133"/>
  <c r="AB43" i="133"/>
  <c r="AB38" i="133"/>
  <c r="H27" i="37" s="1"/>
  <c r="Z41" i="133"/>
  <c r="Z44" i="133"/>
  <c r="Z40" i="133"/>
  <c r="X38" i="133"/>
  <c r="D27" i="37" s="1"/>
  <c r="AC6" i="133"/>
  <c r="V6" i="133" s="1"/>
  <c r="AA40" i="133"/>
  <c r="AA45" i="133"/>
  <c r="AD36" i="132"/>
  <c r="AC36" i="132"/>
  <c r="V36" i="132" s="1"/>
  <c r="AD34" i="132"/>
  <c r="AC34" i="132"/>
  <c r="V34" i="132" s="1"/>
  <c r="AD32" i="132"/>
  <c r="AC32" i="132"/>
  <c r="V32" i="132" s="1"/>
  <c r="AD30" i="132"/>
  <c r="AC30" i="132"/>
  <c r="V30" i="132" s="1"/>
  <c r="AD28" i="132"/>
  <c r="AC28" i="132"/>
  <c r="V28" i="132" s="1"/>
  <c r="AD26" i="132"/>
  <c r="AC26" i="132"/>
  <c r="V26" i="132" s="1"/>
  <c r="AD24" i="132"/>
  <c r="AC24" i="132"/>
  <c r="V24" i="132" s="1"/>
  <c r="AD22" i="132"/>
  <c r="AC22" i="132"/>
  <c r="V22" i="132" s="1"/>
  <c r="AW45" i="132"/>
  <c r="AW44" i="132"/>
  <c r="AW43" i="132"/>
  <c r="AC19" i="132"/>
  <c r="V19" i="132" s="1"/>
  <c r="AD19" i="132"/>
  <c r="Y44" i="132"/>
  <c r="Y43" i="132"/>
  <c r="Y41" i="132"/>
  <c r="Y45" i="132"/>
  <c r="Y42" i="132"/>
  <c r="Y40" i="132"/>
  <c r="AD20" i="132"/>
  <c r="AC20" i="132"/>
  <c r="V20" i="132" s="1"/>
  <c r="F38" i="132" a="1"/>
  <c r="Z43" i="132"/>
  <c r="Z38" i="132"/>
  <c r="F26" i="37" s="1"/>
  <c r="X43" i="132"/>
  <c r="AA38" i="132"/>
  <c r="G26" i="37" s="1"/>
  <c r="AA42" i="132"/>
  <c r="AA41" i="132"/>
  <c r="AA44" i="132"/>
  <c r="AC17" i="132"/>
  <c r="V17" i="132" s="1"/>
  <c r="AD17" i="132"/>
  <c r="AC15" i="132"/>
  <c r="V15" i="132" s="1"/>
  <c r="AD15" i="132"/>
  <c r="AC13" i="132"/>
  <c r="V13" i="132" s="1"/>
  <c r="AD13" i="132"/>
  <c r="AC11" i="132"/>
  <c r="V11" i="132" s="1"/>
  <c r="AD11" i="132"/>
  <c r="AC9" i="132"/>
  <c r="V9" i="132" s="1"/>
  <c r="AD9" i="132"/>
  <c r="AC7" i="132"/>
  <c r="V7" i="132" s="1"/>
  <c r="AD7" i="132"/>
  <c r="W43" i="132"/>
  <c r="W38" i="132"/>
  <c r="C26" i="37" s="1"/>
  <c r="AD18" i="132"/>
  <c r="AC18" i="132"/>
  <c r="V18" i="132" s="1"/>
  <c r="AD33" i="132"/>
  <c r="AD29" i="132"/>
  <c r="AD25" i="132"/>
  <c r="AD21" i="132"/>
  <c r="AB43" i="132"/>
  <c r="AB38" i="132"/>
  <c r="H26" i="37" s="1"/>
  <c r="Z41" i="132"/>
  <c r="Z44" i="132"/>
  <c r="Z40" i="132"/>
  <c r="X38" i="132"/>
  <c r="D26" i="37" s="1"/>
  <c r="AC6" i="132"/>
  <c r="V6" i="132" s="1"/>
  <c r="AA40" i="132"/>
  <c r="AA45" i="132"/>
  <c r="AD36" i="131"/>
  <c r="AC36" i="131"/>
  <c r="V36" i="131" s="1"/>
  <c r="AD34" i="131"/>
  <c r="AC34" i="131"/>
  <c r="V34" i="131" s="1"/>
  <c r="AD32" i="131"/>
  <c r="AC32" i="131"/>
  <c r="V32" i="131" s="1"/>
  <c r="AD30" i="131"/>
  <c r="AC30" i="131"/>
  <c r="V30" i="131" s="1"/>
  <c r="AD28" i="131"/>
  <c r="AC28" i="131"/>
  <c r="V28" i="131" s="1"/>
  <c r="AD26" i="131"/>
  <c r="AC26" i="131"/>
  <c r="V26" i="131" s="1"/>
  <c r="AD24" i="131"/>
  <c r="AC24" i="131"/>
  <c r="V24" i="131" s="1"/>
  <c r="AD22" i="131"/>
  <c r="AC22" i="131"/>
  <c r="V22" i="131" s="1"/>
  <c r="AW45" i="131"/>
  <c r="AW44" i="131"/>
  <c r="AW43" i="131"/>
  <c r="AC19" i="131"/>
  <c r="V19" i="131" s="1"/>
  <c r="AD19" i="131"/>
  <c r="Y44" i="131"/>
  <c r="Y43" i="131"/>
  <c r="Y41" i="131"/>
  <c r="Y45" i="131"/>
  <c r="Y42" i="131"/>
  <c r="Y40" i="131"/>
  <c r="AD20" i="131"/>
  <c r="AC20" i="131"/>
  <c r="V20" i="131" s="1"/>
  <c r="F38" i="131" a="1"/>
  <c r="Z43" i="131"/>
  <c r="Z38" i="131"/>
  <c r="F25" i="37" s="1"/>
  <c r="X43" i="131"/>
  <c r="AA38" i="131"/>
  <c r="G25" i="37" s="1"/>
  <c r="AA42" i="131"/>
  <c r="AA41" i="131"/>
  <c r="AA44" i="131"/>
  <c r="AC17" i="131"/>
  <c r="V17" i="131" s="1"/>
  <c r="AD17" i="131"/>
  <c r="AC15" i="131"/>
  <c r="V15" i="131" s="1"/>
  <c r="AD15" i="131"/>
  <c r="AC13" i="131"/>
  <c r="V13" i="131" s="1"/>
  <c r="AD13" i="131"/>
  <c r="AC11" i="131"/>
  <c r="V11" i="131" s="1"/>
  <c r="AD11" i="131"/>
  <c r="AC9" i="131"/>
  <c r="V9" i="131" s="1"/>
  <c r="AD9" i="131"/>
  <c r="AC7" i="131"/>
  <c r="V7" i="131" s="1"/>
  <c r="AD7" i="131"/>
  <c r="W43" i="131"/>
  <c r="W38" i="131"/>
  <c r="C25" i="37" s="1"/>
  <c r="AD18" i="131"/>
  <c r="AC18" i="131"/>
  <c r="V18" i="131" s="1"/>
  <c r="AD33" i="131"/>
  <c r="AD29" i="131"/>
  <c r="AD25" i="131"/>
  <c r="AD21" i="131"/>
  <c r="AB43" i="131"/>
  <c r="AB38" i="131"/>
  <c r="H25" i="37" s="1"/>
  <c r="Z41" i="131"/>
  <c r="Z44" i="131"/>
  <c r="Z40" i="131"/>
  <c r="X38" i="131"/>
  <c r="D25" i="37" s="1"/>
  <c r="AC6" i="131"/>
  <c r="V6" i="131" s="1"/>
  <c r="AA40" i="131"/>
  <c r="AA45" i="131"/>
  <c r="AD37" i="130"/>
  <c r="AC37" i="130"/>
  <c r="V37" i="130" s="1"/>
  <c r="AD36" i="130"/>
  <c r="AC36" i="130"/>
  <c r="V36" i="130" s="1"/>
  <c r="AD34" i="130"/>
  <c r="AC34" i="130"/>
  <c r="V34" i="130" s="1"/>
  <c r="AD32" i="130"/>
  <c r="AC32" i="130"/>
  <c r="V32" i="130" s="1"/>
  <c r="Y44" i="130"/>
  <c r="Y43" i="130"/>
  <c r="Y41" i="130"/>
  <c r="Y45" i="130"/>
  <c r="Y42" i="130"/>
  <c r="Y40" i="130"/>
  <c r="AW45" i="130"/>
  <c r="AW44" i="130"/>
  <c r="AW43" i="130"/>
  <c r="AD30" i="130"/>
  <c r="AC30" i="130"/>
  <c r="V30" i="130" s="1"/>
  <c r="AD26" i="130"/>
  <c r="AC26" i="130"/>
  <c r="V26" i="130" s="1"/>
  <c r="AD22" i="130"/>
  <c r="AC22" i="130"/>
  <c r="V22" i="130" s="1"/>
  <c r="AD18" i="130"/>
  <c r="AC18" i="130"/>
  <c r="V18" i="130" s="1"/>
  <c r="AD35" i="130"/>
  <c r="AD33" i="130"/>
  <c r="F38" i="130" a="1"/>
  <c r="AB41" i="130"/>
  <c r="AB44" i="130"/>
  <c r="AB40" i="130"/>
  <c r="AB45" i="130"/>
  <c r="Z43" i="130"/>
  <c r="Z38" i="130"/>
  <c r="F24" i="37" s="1"/>
  <c r="Z42" i="130"/>
  <c r="AC16" i="130"/>
  <c r="V16" i="130" s="1"/>
  <c r="AC12" i="130"/>
  <c r="V12" i="130" s="1"/>
  <c r="AC8" i="130"/>
  <c r="V8" i="130" s="1"/>
  <c r="AD17" i="130"/>
  <c r="AC17" i="130"/>
  <c r="V17" i="130" s="1"/>
  <c r="AD15" i="130"/>
  <c r="AC15" i="130"/>
  <c r="V15" i="130" s="1"/>
  <c r="AD13" i="130"/>
  <c r="AC13" i="130"/>
  <c r="V13" i="130" s="1"/>
  <c r="AD11" i="130"/>
  <c r="AC11" i="130"/>
  <c r="V11" i="130" s="1"/>
  <c r="AD9" i="130"/>
  <c r="AC9" i="130"/>
  <c r="V9" i="130" s="1"/>
  <c r="AD7" i="130"/>
  <c r="AC7" i="130"/>
  <c r="V7" i="130" s="1"/>
  <c r="AA44" i="130"/>
  <c r="AA43" i="130"/>
  <c r="AA41" i="130"/>
  <c r="AA45" i="130"/>
  <c r="AA42" i="130"/>
  <c r="AA40" i="130"/>
  <c r="AA38" i="130"/>
  <c r="G24" i="37" s="1"/>
  <c r="W43" i="130"/>
  <c r="W38" i="130"/>
  <c r="C24" i="37" s="1"/>
  <c r="AC31" i="130"/>
  <c r="V31" i="130" s="1"/>
  <c r="AD31" i="130"/>
  <c r="AD28" i="130"/>
  <c r="AC28" i="130"/>
  <c r="V28" i="130" s="1"/>
  <c r="AD24" i="130"/>
  <c r="AC24" i="130"/>
  <c r="V24" i="130" s="1"/>
  <c r="AD20" i="130"/>
  <c r="AC20" i="130"/>
  <c r="V20" i="130" s="1"/>
  <c r="AD14" i="130"/>
  <c r="AD10" i="130"/>
  <c r="AD6" i="130"/>
  <c r="AB43" i="130"/>
  <c r="AB38" i="130"/>
  <c r="H24" i="37" s="1"/>
  <c r="Z41" i="130"/>
  <c r="Z44" i="130"/>
  <c r="Z40" i="130"/>
  <c r="X38" i="130"/>
  <c r="D24" i="37" s="1"/>
  <c r="AW13" i="126"/>
  <c r="AW14" i="126"/>
  <c r="X16" i="125"/>
  <c r="X18" i="125"/>
  <c r="AB17" i="126"/>
  <c r="AA25" i="126"/>
  <c r="AA23" i="126"/>
  <c r="AA18" i="126"/>
  <c r="AW13" i="125"/>
  <c r="X15" i="126"/>
  <c r="AW17" i="126"/>
  <c r="AW25" i="126"/>
  <c r="AW32" i="127"/>
  <c r="X33" i="127"/>
  <c r="AW34" i="127"/>
  <c r="X35" i="127"/>
  <c r="AW36" i="127"/>
  <c r="Y37" i="127"/>
  <c r="AD37" i="127" s="1"/>
  <c r="AA37" i="127"/>
  <c r="X14" i="125"/>
  <c r="AW15" i="125"/>
  <c r="AW17" i="125"/>
  <c r="AW31" i="125"/>
  <c r="W33" i="125"/>
  <c r="X9" i="126"/>
  <c r="W12" i="126"/>
  <c r="AW33" i="126"/>
  <c r="AB38" i="126"/>
  <c r="W32" i="128"/>
  <c r="AA33" i="128"/>
  <c r="W34" i="128"/>
  <c r="AA35" i="128"/>
  <c r="W36" i="128"/>
  <c r="AW37" i="128"/>
  <c r="X32" i="129"/>
  <c r="AW33" i="129"/>
  <c r="X34" i="129"/>
  <c r="AW35" i="129"/>
  <c r="X36" i="129"/>
  <c r="Z37" i="129"/>
  <c r="AB35" i="126"/>
  <c r="AB37" i="126"/>
  <c r="X26" i="126"/>
  <c r="AW27" i="126"/>
  <c r="W37" i="126"/>
  <c r="W38" i="126"/>
  <c r="C36" i="37" s="1"/>
  <c r="AA38" i="126"/>
  <c r="AW38" i="126"/>
  <c r="AW18" i="126"/>
  <c r="W7" i="125"/>
  <c r="AA21" i="126"/>
  <c r="X19" i="126"/>
  <c r="AA16" i="126"/>
  <c r="AB15" i="126"/>
  <c r="AW29" i="126"/>
  <c r="AB32" i="126"/>
  <c r="AB34" i="126"/>
  <c r="AB36" i="126"/>
  <c r="Y37" i="126"/>
  <c r="W29" i="126"/>
  <c r="W31" i="126"/>
  <c r="AA32" i="126"/>
  <c r="W33" i="126"/>
  <c r="AA34" i="126"/>
  <c r="Y35" i="126"/>
  <c r="Z36" i="126"/>
  <c r="AA37" i="126"/>
  <c r="AW7" i="126"/>
  <c r="AA27" i="125"/>
  <c r="AA25" i="125"/>
  <c r="AA23" i="125"/>
  <c r="AW8" i="126"/>
  <c r="AW9" i="126"/>
  <c r="W10" i="126"/>
  <c r="AW11" i="126"/>
  <c r="AW12" i="126"/>
  <c r="X13" i="126"/>
  <c r="AW15" i="126"/>
  <c r="AW16" i="126"/>
  <c r="X17" i="126"/>
  <c r="W21" i="126"/>
  <c r="AW7" i="125"/>
  <c r="X10" i="125"/>
  <c r="W11" i="125"/>
  <c r="AB19" i="125"/>
  <c r="AA21" i="125"/>
  <c r="W23" i="125"/>
  <c r="AW11" i="125"/>
  <c r="W6" i="126"/>
  <c r="AA29" i="125"/>
  <c r="W28" i="128"/>
  <c r="W7" i="128"/>
  <c r="W9" i="128"/>
  <c r="W11" i="128"/>
  <c r="W13" i="128"/>
  <c r="W15" i="128"/>
  <c r="W14" i="126"/>
  <c r="W16" i="126"/>
  <c r="W18" i="126"/>
  <c r="W8" i="126"/>
  <c r="X28" i="126"/>
  <c r="X22" i="129"/>
  <c r="X26" i="129"/>
  <c r="X30" i="129"/>
  <c r="X12" i="129"/>
  <c r="X28" i="129"/>
  <c r="AW21" i="125"/>
  <c r="AW23" i="125"/>
  <c r="AW9" i="125"/>
  <c r="AW19" i="125"/>
  <c r="AW25" i="125"/>
  <c r="AW27" i="125"/>
  <c r="AW29" i="125"/>
  <c r="W9" i="125"/>
  <c r="W17" i="125"/>
  <c r="AB20" i="129"/>
  <c r="AB18" i="129"/>
  <c r="AB16" i="129"/>
  <c r="AB14" i="129"/>
  <c r="AB12" i="129"/>
  <c r="AB10" i="129"/>
  <c r="AB8" i="129"/>
  <c r="AB6" i="129"/>
  <c r="AB31" i="128"/>
  <c r="AB29" i="128"/>
  <c r="AB27" i="128"/>
  <c r="AB25" i="128"/>
  <c r="AB23" i="128"/>
  <c r="AB21" i="128"/>
  <c r="Z19" i="128"/>
  <c r="Z17" i="128"/>
  <c r="AB6" i="128"/>
  <c r="AA31" i="128"/>
  <c r="AA29" i="128"/>
  <c r="AA27" i="128"/>
  <c r="AA25" i="128"/>
  <c r="AA23" i="128"/>
  <c r="AA21" i="128"/>
  <c r="AB19" i="128"/>
  <c r="AB17" i="128"/>
  <c r="AA6" i="128"/>
  <c r="W27" i="126"/>
  <c r="AB30" i="126"/>
  <c r="AB28" i="126"/>
  <c r="AB26" i="126"/>
  <c r="AB24" i="126"/>
  <c r="Z22" i="126"/>
  <c r="Z20" i="126"/>
  <c r="AB19" i="126"/>
  <c r="AB27" i="127"/>
  <c r="AB31" i="127"/>
  <c r="W30" i="127"/>
  <c r="W10" i="127"/>
  <c r="W14" i="127"/>
  <c r="AB17" i="127"/>
  <c r="AB19" i="127"/>
  <c r="AB21" i="127"/>
  <c r="W24" i="127"/>
  <c r="W26" i="127"/>
  <c r="W28" i="127"/>
  <c r="AA6" i="127"/>
  <c r="AA31" i="127"/>
  <c r="AA29" i="127"/>
  <c r="AA27" i="127"/>
  <c r="AA25" i="127"/>
  <c r="AA23" i="127"/>
  <c r="AA21" i="127"/>
  <c r="Z19" i="127"/>
  <c r="Z17" i="127"/>
  <c r="Y6" i="127"/>
  <c r="Z19" i="125"/>
  <c r="Z20" i="129"/>
  <c r="Z18" i="129"/>
  <c r="AA16" i="129"/>
  <c r="AA14" i="129"/>
  <c r="AA12" i="129"/>
  <c r="AA10" i="129"/>
  <c r="AA8" i="129"/>
  <c r="Z6" i="129"/>
  <c r="Z28" i="125"/>
  <c r="Z26" i="125"/>
  <c r="Z24" i="125"/>
  <c r="Z22" i="125"/>
  <c r="Z20" i="125"/>
  <c r="AB18" i="125"/>
  <c r="AB12" i="125"/>
  <c r="AA30" i="126"/>
  <c r="AA28" i="126"/>
  <c r="AA26" i="126"/>
  <c r="AA24" i="126"/>
  <c r="Z19" i="126"/>
  <c r="AA18" i="125"/>
  <c r="AA16" i="125"/>
  <c r="AA14" i="125"/>
  <c r="AA12" i="125"/>
  <c r="AA10" i="125"/>
  <c r="AA8" i="125"/>
  <c r="Z32" i="129"/>
  <c r="Y33" i="129"/>
  <c r="AB33" i="129"/>
  <c r="Z34" i="129"/>
  <c r="Y35" i="129"/>
  <c r="AB35" i="129"/>
  <c r="Z36" i="129"/>
  <c r="Y32" i="127"/>
  <c r="AB32" i="127"/>
  <c r="Z33" i="127"/>
  <c r="Y34" i="127"/>
  <c r="AB34" i="127"/>
  <c r="Z35" i="127"/>
  <c r="Y36" i="127"/>
  <c r="AB36" i="127"/>
  <c r="Y32" i="128"/>
  <c r="AB32" i="128"/>
  <c r="Z33" i="128"/>
  <c r="Y34" i="128"/>
  <c r="AB34" i="128"/>
  <c r="Z35" i="128"/>
  <c r="Y36" i="128"/>
  <c r="AB36" i="128"/>
  <c r="Y31" i="126"/>
  <c r="AB31" i="126"/>
  <c r="Z32" i="126"/>
  <c r="Y33" i="126"/>
  <c r="AB33" i="126"/>
  <c r="Z34" i="126"/>
  <c r="AA35" i="126"/>
  <c r="AW35" i="126"/>
  <c r="X36" i="126"/>
  <c r="AA36" i="126"/>
  <c r="AW37" i="126"/>
  <c r="Y31" i="125"/>
  <c r="Y33" i="125"/>
  <c r="X20" i="129"/>
  <c r="W23" i="129"/>
  <c r="W25" i="129"/>
  <c r="W27" i="129"/>
  <c r="W29" i="129"/>
  <c r="W31" i="129"/>
  <c r="W7" i="129"/>
  <c r="W9" i="129"/>
  <c r="W11" i="129"/>
  <c r="W13" i="129"/>
  <c r="W15" i="129"/>
  <c r="W17" i="129"/>
  <c r="X31" i="128"/>
  <c r="Y7" i="128"/>
  <c r="AB7" i="128"/>
  <c r="Z8" i="128"/>
  <c r="Y9" i="128"/>
  <c r="AB9" i="128"/>
  <c r="Z10" i="128"/>
  <c r="Y11" i="128"/>
  <c r="AB11" i="128"/>
  <c r="Z12" i="128"/>
  <c r="Y13" i="128"/>
  <c r="AB13" i="128"/>
  <c r="Z14" i="128"/>
  <c r="Y15" i="128"/>
  <c r="AB15" i="128"/>
  <c r="Z16" i="128"/>
  <c r="W20" i="128"/>
  <c r="W22" i="128"/>
  <c r="W24" i="128"/>
  <c r="W26" i="128"/>
  <c r="W20" i="127"/>
  <c r="X7" i="127"/>
  <c r="X9" i="127"/>
  <c r="X11" i="127"/>
  <c r="X13" i="127"/>
  <c r="X15" i="127"/>
  <c r="X16" i="127"/>
  <c r="X25" i="127"/>
  <c r="X27" i="127"/>
  <c r="X29" i="127"/>
  <c r="X31" i="127"/>
  <c r="Y6" i="126"/>
  <c r="AA8" i="126"/>
  <c r="AB9" i="126"/>
  <c r="AA12" i="126"/>
  <c r="Z7" i="126"/>
  <c r="Y8" i="126"/>
  <c r="AB8" i="126"/>
  <c r="Z9" i="126"/>
  <c r="Y10" i="126"/>
  <c r="AB10" i="126"/>
  <c r="Z11" i="126"/>
  <c r="Y12" i="126"/>
  <c r="AB12" i="126"/>
  <c r="Z13" i="126"/>
  <c r="Y14" i="126"/>
  <c r="AB14" i="126"/>
  <c r="Z15" i="126"/>
  <c r="Y16" i="126"/>
  <c r="AB16" i="126"/>
  <c r="Z17" i="126"/>
  <c r="Y18" i="126"/>
  <c r="AB18" i="126"/>
  <c r="AA19" i="126"/>
  <c r="X30" i="126"/>
  <c r="AB7" i="126"/>
  <c r="X11" i="126"/>
  <c r="AB11" i="126"/>
  <c r="W23" i="126"/>
  <c r="W25" i="126"/>
  <c r="AA9" i="125"/>
  <c r="AB10" i="125"/>
  <c r="AA11" i="125"/>
  <c r="AA15" i="125"/>
  <c r="AB16" i="125"/>
  <c r="Y7" i="125"/>
  <c r="AB7" i="125"/>
  <c r="Z8" i="125"/>
  <c r="Y9" i="125"/>
  <c r="AB9" i="125"/>
  <c r="Z10" i="125"/>
  <c r="Y11" i="125"/>
  <c r="AB11" i="125"/>
  <c r="Z12" i="125"/>
  <c r="Y13" i="125"/>
  <c r="AB13" i="125"/>
  <c r="Z14" i="125"/>
  <c r="Y15" i="125"/>
  <c r="AB15" i="125"/>
  <c r="Z16" i="125"/>
  <c r="Y17" i="125"/>
  <c r="AB17" i="125"/>
  <c r="Z18" i="125"/>
  <c r="AA7" i="125"/>
  <c r="AB8" i="125"/>
  <c r="AA13" i="125"/>
  <c r="AB14" i="125"/>
  <c r="W21" i="125"/>
  <c r="W25" i="125"/>
  <c r="W29" i="125"/>
  <c r="Y21" i="126"/>
  <c r="Y23" i="126"/>
  <c r="AB23" i="126"/>
  <c r="Z24" i="126"/>
  <c r="Y25" i="126"/>
  <c r="AB25" i="126"/>
  <c r="Z26" i="126"/>
  <c r="Y27" i="126"/>
  <c r="AB27" i="126"/>
  <c r="Z28" i="126"/>
  <c r="Y29" i="126"/>
  <c r="AB29" i="126"/>
  <c r="Z30" i="126"/>
  <c r="W19" i="125"/>
  <c r="Y19" i="125"/>
  <c r="AA19" i="125"/>
  <c r="Y21" i="125"/>
  <c r="Y23" i="125"/>
  <c r="Y25" i="125"/>
  <c r="Y27" i="125"/>
  <c r="Y29" i="125"/>
  <c r="AW6" i="125"/>
  <c r="W17" i="128"/>
  <c r="Y18" i="128"/>
  <c r="Y20" i="128"/>
  <c r="AB20" i="128"/>
  <c r="Z21" i="128"/>
  <c r="Y22" i="128"/>
  <c r="AB22" i="128"/>
  <c r="Z23" i="128"/>
  <c r="Y24" i="128"/>
  <c r="AB24" i="128"/>
  <c r="Z25" i="128"/>
  <c r="Y26" i="128"/>
  <c r="AB26" i="128"/>
  <c r="Z27" i="128"/>
  <c r="Y28" i="128"/>
  <c r="AB28" i="128"/>
  <c r="Z29" i="128"/>
  <c r="Y30" i="128"/>
  <c r="AB30" i="128"/>
  <c r="Z31" i="128"/>
  <c r="Y31" i="129"/>
  <c r="AB31" i="129"/>
  <c r="Z30" i="129"/>
  <c r="Y29" i="129"/>
  <c r="AB29" i="129"/>
  <c r="Z28" i="129"/>
  <c r="Y27" i="129"/>
  <c r="AB27" i="129"/>
  <c r="Z26" i="129"/>
  <c r="Y25" i="129"/>
  <c r="AB25" i="129"/>
  <c r="Z24" i="129"/>
  <c r="Y23" i="129"/>
  <c r="AB23" i="129"/>
  <c r="Z22" i="129"/>
  <c r="Y17" i="129"/>
  <c r="AB17" i="129"/>
  <c r="Z16" i="129"/>
  <c r="Y15" i="129"/>
  <c r="AB15" i="129"/>
  <c r="Z14" i="129"/>
  <c r="Y13" i="129"/>
  <c r="AB13" i="129"/>
  <c r="Z12" i="129"/>
  <c r="Y11" i="129"/>
  <c r="AB11" i="129"/>
  <c r="Z10" i="129"/>
  <c r="Y9" i="129"/>
  <c r="AB9" i="129"/>
  <c r="Z8" i="129"/>
  <c r="Y7" i="129"/>
  <c r="AB7" i="129"/>
  <c r="Z31" i="127"/>
  <c r="Y30" i="127"/>
  <c r="AB30" i="127"/>
  <c r="Z29" i="127"/>
  <c r="Y28" i="127"/>
  <c r="AB28" i="127"/>
  <c r="Z27" i="127"/>
  <c r="Y26" i="127"/>
  <c r="AB26" i="127"/>
  <c r="Z25" i="127"/>
  <c r="Y24" i="127"/>
  <c r="AB24" i="127"/>
  <c r="Z23" i="127"/>
  <c r="Y22" i="127"/>
  <c r="AB22" i="127"/>
  <c r="Z21" i="127"/>
  <c r="Y20" i="127"/>
  <c r="AB20" i="127"/>
  <c r="Y18" i="127"/>
  <c r="Y16" i="127"/>
  <c r="AB16" i="127"/>
  <c r="Z15" i="127"/>
  <c r="Y14" i="127"/>
  <c r="AB14" i="127"/>
  <c r="Z13" i="127"/>
  <c r="Y12" i="127"/>
  <c r="AB12" i="127"/>
  <c r="Z11" i="127"/>
  <c r="Y10" i="127"/>
  <c r="AB10" i="127"/>
  <c r="Z9" i="127"/>
  <c r="Y8" i="127"/>
  <c r="AB8" i="127"/>
  <c r="Z7" i="127"/>
  <c r="X6" i="129"/>
  <c r="X6" i="128"/>
  <c r="W6" i="127"/>
  <c r="X6" i="125"/>
  <c r="Z6" i="128"/>
  <c r="AB6" i="127"/>
  <c r="AB6" i="126"/>
  <c r="AB6" i="125"/>
  <c r="Z6" i="125"/>
  <c r="AG45" i="129"/>
  <c r="AG41" i="129"/>
  <c r="AG39" i="129"/>
  <c r="AG44" i="129"/>
  <c r="AG43" i="129"/>
  <c r="AG42" i="129"/>
  <c r="AG40" i="129"/>
  <c r="AG38" i="129"/>
  <c r="AI45" i="129"/>
  <c r="AI41" i="129"/>
  <c r="AI39" i="129"/>
  <c r="AI44" i="129"/>
  <c r="AI43" i="129"/>
  <c r="AI42" i="129"/>
  <c r="AI40" i="129"/>
  <c r="AI38" i="129"/>
  <c r="AK45" i="129"/>
  <c r="AK41" i="129"/>
  <c r="AK39" i="129"/>
  <c r="AK44" i="129"/>
  <c r="AK43" i="129"/>
  <c r="AK42" i="129"/>
  <c r="AK40" i="129"/>
  <c r="AK38" i="129"/>
  <c r="AM45" i="129"/>
  <c r="AM41" i="129"/>
  <c r="AM39" i="129"/>
  <c r="AM44" i="129"/>
  <c r="AM43" i="129"/>
  <c r="AM42" i="129"/>
  <c r="AM40" i="129"/>
  <c r="AM38" i="129"/>
  <c r="AO45" i="129"/>
  <c r="AO41" i="129"/>
  <c r="AO39" i="129"/>
  <c r="AO44" i="129"/>
  <c r="AO43" i="129"/>
  <c r="AO42" i="129"/>
  <c r="AO40" i="129"/>
  <c r="AO38" i="129"/>
  <c r="AQ45" i="129"/>
  <c r="AQ41" i="129"/>
  <c r="AQ39" i="129"/>
  <c r="AQ44" i="129"/>
  <c r="AQ43" i="129"/>
  <c r="AQ42" i="129"/>
  <c r="AQ40" i="129"/>
  <c r="AQ38" i="129"/>
  <c r="AS45" i="129"/>
  <c r="AS41" i="129"/>
  <c r="AS39" i="129"/>
  <c r="AS44" i="129"/>
  <c r="AS43" i="129"/>
  <c r="AS42" i="129"/>
  <c r="AS40" i="129"/>
  <c r="AS38" i="129"/>
  <c r="AU45" i="129"/>
  <c r="AU41" i="129"/>
  <c r="AU39" i="129"/>
  <c r="AU44" i="129"/>
  <c r="AU43" i="129"/>
  <c r="AU42" i="129"/>
  <c r="AU40" i="129"/>
  <c r="AU38" i="129"/>
  <c r="AB19" i="129"/>
  <c r="Z19" i="129"/>
  <c r="X19" i="129"/>
  <c r="AB21" i="129"/>
  <c r="Z21" i="129"/>
  <c r="X21" i="129"/>
  <c r="AW6" i="129"/>
  <c r="AE45" i="129"/>
  <c r="AE41" i="129"/>
  <c r="AE44" i="129"/>
  <c r="AE43" i="129"/>
  <c r="AE42" i="129"/>
  <c r="AE40" i="129"/>
  <c r="AH44" i="129"/>
  <c r="AH43" i="129"/>
  <c r="AH42" i="129"/>
  <c r="AH40" i="129"/>
  <c r="AH38" i="129"/>
  <c r="AH45" i="129"/>
  <c r="AH41" i="129"/>
  <c r="AH39" i="129"/>
  <c r="AJ44" i="129"/>
  <c r="AJ43" i="129"/>
  <c r="AJ42" i="129"/>
  <c r="AJ40" i="129"/>
  <c r="AJ38" i="129"/>
  <c r="AJ45" i="129"/>
  <c r="AJ41" i="129"/>
  <c r="AJ39" i="129"/>
  <c r="AL44" i="129"/>
  <c r="AL43" i="129"/>
  <c r="AL42" i="129"/>
  <c r="AL40" i="129"/>
  <c r="AL38" i="129"/>
  <c r="AL45" i="129"/>
  <c r="AL41" i="129"/>
  <c r="AL39" i="129"/>
  <c r="AN44" i="129"/>
  <c r="AN43" i="129"/>
  <c r="AN42" i="129"/>
  <c r="AN40" i="129"/>
  <c r="AN38" i="129"/>
  <c r="AN45" i="129"/>
  <c r="AN41" i="129"/>
  <c r="AN39" i="129"/>
  <c r="AP44" i="129"/>
  <c r="AP43" i="129"/>
  <c r="AP42" i="129"/>
  <c r="AP40" i="129"/>
  <c r="AP38" i="129"/>
  <c r="AP45" i="129"/>
  <c r="AP41" i="129"/>
  <c r="AP39" i="129"/>
  <c r="AR44" i="129"/>
  <c r="AR43" i="129"/>
  <c r="AR42" i="129"/>
  <c r="AR40" i="129"/>
  <c r="AR38" i="129"/>
  <c r="AR45" i="129"/>
  <c r="AR41" i="129"/>
  <c r="AR39" i="129"/>
  <c r="AT44" i="129"/>
  <c r="AT43" i="129"/>
  <c r="AT42" i="129"/>
  <c r="AT40" i="129"/>
  <c r="AT38" i="129"/>
  <c r="AT45" i="129"/>
  <c r="AT41" i="129"/>
  <c r="AT39" i="129"/>
  <c r="AV44" i="129"/>
  <c r="AV43" i="129"/>
  <c r="AV42" i="129"/>
  <c r="AV40" i="129"/>
  <c r="AV38" i="129"/>
  <c r="AV45" i="129"/>
  <c r="AV41" i="129"/>
  <c r="AV39" i="129"/>
  <c r="AA18" i="129"/>
  <c r="Y18" i="129"/>
  <c r="AA20" i="129"/>
  <c r="Y20" i="129"/>
  <c r="W20" i="129"/>
  <c r="W6" i="129"/>
  <c r="Y6" i="129"/>
  <c r="AA6" i="129"/>
  <c r="X7" i="129"/>
  <c r="Z7" i="129"/>
  <c r="W8" i="129"/>
  <c r="Y8" i="129"/>
  <c r="X9" i="129"/>
  <c r="Z9" i="129"/>
  <c r="W10" i="129"/>
  <c r="Y10" i="129"/>
  <c r="X11" i="129"/>
  <c r="Z11" i="129"/>
  <c r="W12" i="129"/>
  <c r="Y12" i="129"/>
  <c r="X13" i="129"/>
  <c r="Z13" i="129"/>
  <c r="W14" i="129"/>
  <c r="Y14" i="129"/>
  <c r="X15" i="129"/>
  <c r="Z15" i="129"/>
  <c r="W16" i="129"/>
  <c r="Y16" i="129"/>
  <c r="X17" i="129"/>
  <c r="Z17" i="129"/>
  <c r="Y19" i="129"/>
  <c r="Y21" i="129"/>
  <c r="W22" i="129"/>
  <c r="Y22" i="129"/>
  <c r="AA22" i="129"/>
  <c r="X23" i="129"/>
  <c r="Z23" i="129"/>
  <c r="W24" i="129"/>
  <c r="Y24" i="129"/>
  <c r="AA24" i="129"/>
  <c r="X25" i="129"/>
  <c r="Z25" i="129"/>
  <c r="W26" i="129"/>
  <c r="Y26" i="129"/>
  <c r="AA26" i="129"/>
  <c r="X27" i="129"/>
  <c r="Z27" i="129"/>
  <c r="W28" i="129"/>
  <c r="Y28" i="129"/>
  <c r="AA28" i="129"/>
  <c r="X29" i="129"/>
  <c r="Z29" i="129"/>
  <c r="W30" i="129"/>
  <c r="Y30" i="129"/>
  <c r="AA30" i="129"/>
  <c r="X31" i="129"/>
  <c r="Z31" i="129"/>
  <c r="W32" i="129"/>
  <c r="Y32" i="129"/>
  <c r="AA32" i="129"/>
  <c r="X33" i="129"/>
  <c r="Z33" i="129"/>
  <c r="W34" i="129"/>
  <c r="Y34" i="129"/>
  <c r="AA34" i="129"/>
  <c r="X35" i="129"/>
  <c r="Z35" i="129"/>
  <c r="W36" i="129"/>
  <c r="Y36" i="129"/>
  <c r="AA36" i="129"/>
  <c r="W37" i="129"/>
  <c r="Y37" i="129"/>
  <c r="AD37" i="129" s="1"/>
  <c r="AA37" i="129"/>
  <c r="AE45" i="128"/>
  <c r="AE41" i="128"/>
  <c r="AE44" i="128"/>
  <c r="AE43" i="128"/>
  <c r="AE42" i="128"/>
  <c r="AE40" i="128"/>
  <c r="AH44" i="128"/>
  <c r="AH43" i="128"/>
  <c r="AH42" i="128"/>
  <c r="AH40" i="128"/>
  <c r="AH38" i="128"/>
  <c r="AH45" i="128"/>
  <c r="AH41" i="128"/>
  <c r="AH39" i="128"/>
  <c r="AJ44" i="128"/>
  <c r="AJ43" i="128"/>
  <c r="AJ42" i="128"/>
  <c r="AJ40" i="128"/>
  <c r="AJ38" i="128"/>
  <c r="AJ45" i="128"/>
  <c r="AJ41" i="128"/>
  <c r="AJ39" i="128"/>
  <c r="AL44" i="128"/>
  <c r="AL43" i="128"/>
  <c r="AL42" i="128"/>
  <c r="AL40" i="128"/>
  <c r="AL38" i="128"/>
  <c r="AL45" i="128"/>
  <c r="AL41" i="128"/>
  <c r="AL39" i="128"/>
  <c r="AN44" i="128"/>
  <c r="AN43" i="128"/>
  <c r="AN42" i="128"/>
  <c r="AN40" i="128"/>
  <c r="AN38" i="128"/>
  <c r="AN45" i="128"/>
  <c r="AN41" i="128"/>
  <c r="AN39" i="128"/>
  <c r="AP44" i="128"/>
  <c r="AP43" i="128"/>
  <c r="AP42" i="128"/>
  <c r="AP40" i="128"/>
  <c r="AP38" i="128"/>
  <c r="AP45" i="128"/>
  <c r="AP41" i="128"/>
  <c r="AP39" i="128"/>
  <c r="AR44" i="128"/>
  <c r="AR43" i="128"/>
  <c r="AR42" i="128"/>
  <c r="AR40" i="128"/>
  <c r="AR38" i="128"/>
  <c r="AR45" i="128"/>
  <c r="AR41" i="128"/>
  <c r="AR39" i="128"/>
  <c r="AT44" i="128"/>
  <c r="AT43" i="128"/>
  <c r="AT42" i="128"/>
  <c r="AT40" i="128"/>
  <c r="AT38" i="128"/>
  <c r="AT45" i="128"/>
  <c r="AT41" i="128"/>
  <c r="AT39" i="128"/>
  <c r="AV44" i="128"/>
  <c r="AV43" i="128"/>
  <c r="AV42" i="128"/>
  <c r="AV40" i="128"/>
  <c r="AV38" i="128"/>
  <c r="AV45" i="128"/>
  <c r="AV41" i="128"/>
  <c r="AV39" i="128"/>
  <c r="AB18" i="128"/>
  <c r="Z18" i="128"/>
  <c r="X18" i="128"/>
  <c r="W6" i="128"/>
  <c r="Y6" i="128"/>
  <c r="X7" i="128"/>
  <c r="Z7" i="128"/>
  <c r="W8" i="128"/>
  <c r="Y8" i="128"/>
  <c r="AA8" i="128"/>
  <c r="X9" i="128"/>
  <c r="Z9" i="128"/>
  <c r="W10" i="128"/>
  <c r="Y10" i="128"/>
  <c r="AA10" i="128"/>
  <c r="X11" i="128"/>
  <c r="Z11" i="128"/>
  <c r="W12" i="128"/>
  <c r="Y12" i="128"/>
  <c r="AA12" i="128"/>
  <c r="X13" i="128"/>
  <c r="Z13" i="128"/>
  <c r="W14" i="128"/>
  <c r="Y14" i="128"/>
  <c r="AA14" i="128"/>
  <c r="X15" i="128"/>
  <c r="Z15" i="128"/>
  <c r="W16" i="128"/>
  <c r="Y16" i="128"/>
  <c r="AA16" i="128"/>
  <c r="X17" i="128"/>
  <c r="X19" i="128"/>
  <c r="AG45" i="128"/>
  <c r="AG41" i="128"/>
  <c r="AG39" i="128"/>
  <c r="AG44" i="128"/>
  <c r="AG43" i="128"/>
  <c r="AG42" i="128"/>
  <c r="AG40" i="128"/>
  <c r="AG38" i="128"/>
  <c r="AI45" i="128"/>
  <c r="AI41" i="128"/>
  <c r="AI39" i="128"/>
  <c r="AI44" i="128"/>
  <c r="AI43" i="128"/>
  <c r="AI42" i="128"/>
  <c r="AI40" i="128"/>
  <c r="AI38" i="128"/>
  <c r="AK45" i="128"/>
  <c r="AK41" i="128"/>
  <c r="AK39" i="128"/>
  <c r="AK44" i="128"/>
  <c r="AK43" i="128"/>
  <c r="AK42" i="128"/>
  <c r="AK40" i="128"/>
  <c r="AK38" i="128"/>
  <c r="AM45" i="128"/>
  <c r="AM41" i="128"/>
  <c r="AM39" i="128"/>
  <c r="AM44" i="128"/>
  <c r="AM43" i="128"/>
  <c r="AM42" i="128"/>
  <c r="AM40" i="128"/>
  <c r="AM38" i="128"/>
  <c r="AO45" i="128"/>
  <c r="AO41" i="128"/>
  <c r="AO39" i="128"/>
  <c r="AO44" i="128"/>
  <c r="AO43" i="128"/>
  <c r="AO42" i="128"/>
  <c r="AO40" i="128"/>
  <c r="AO38" i="128"/>
  <c r="AQ45" i="128"/>
  <c r="AQ41" i="128"/>
  <c r="AQ39" i="128"/>
  <c r="AQ44" i="128"/>
  <c r="AQ43" i="128"/>
  <c r="AQ42" i="128"/>
  <c r="AQ40" i="128"/>
  <c r="AQ38" i="128"/>
  <c r="AS45" i="128"/>
  <c r="AS41" i="128"/>
  <c r="AS39" i="128"/>
  <c r="AS44" i="128"/>
  <c r="AS43" i="128"/>
  <c r="AS42" i="128"/>
  <c r="AS40" i="128"/>
  <c r="AS38" i="128"/>
  <c r="AU45" i="128"/>
  <c r="AU41" i="128"/>
  <c r="AU39" i="128"/>
  <c r="AU44" i="128"/>
  <c r="AU43" i="128"/>
  <c r="AU42" i="128"/>
  <c r="AU40" i="128"/>
  <c r="AU38" i="128"/>
  <c r="AA17" i="128"/>
  <c r="Y17" i="128"/>
  <c r="AA19" i="128"/>
  <c r="Y19" i="128"/>
  <c r="W19" i="128"/>
  <c r="AW6" i="128"/>
  <c r="AW33" i="128"/>
  <c r="AW35" i="128"/>
  <c r="X20" i="128"/>
  <c r="Z20" i="128"/>
  <c r="W21" i="128"/>
  <c r="Y21" i="128"/>
  <c r="X22" i="128"/>
  <c r="Z22" i="128"/>
  <c r="W23" i="128"/>
  <c r="Y23" i="128"/>
  <c r="X24" i="128"/>
  <c r="Z24" i="128"/>
  <c r="W25" i="128"/>
  <c r="Y25" i="128"/>
  <c r="X26" i="128"/>
  <c r="Z26" i="128"/>
  <c r="W27" i="128"/>
  <c r="Y27" i="128"/>
  <c r="X28" i="128"/>
  <c r="Z28" i="128"/>
  <c r="W29" i="128"/>
  <c r="Y29" i="128"/>
  <c r="X30" i="128"/>
  <c r="Z30" i="128"/>
  <c r="W31" i="128"/>
  <c r="Y31" i="128"/>
  <c r="X32" i="128"/>
  <c r="Z32" i="128"/>
  <c r="W33" i="128"/>
  <c r="Y33" i="128"/>
  <c r="X34" i="128"/>
  <c r="Z34" i="128"/>
  <c r="W35" i="128"/>
  <c r="Y35" i="128"/>
  <c r="X36" i="128"/>
  <c r="Z36" i="128"/>
  <c r="AG45" i="127"/>
  <c r="AG41" i="127"/>
  <c r="AG39" i="127"/>
  <c r="AG44" i="127"/>
  <c r="AG43" i="127"/>
  <c r="AG42" i="127"/>
  <c r="AG40" i="127"/>
  <c r="AG38" i="127"/>
  <c r="AI45" i="127"/>
  <c r="AI41" i="127"/>
  <c r="AI39" i="127"/>
  <c r="AI44" i="127"/>
  <c r="AI43" i="127"/>
  <c r="AI42" i="127"/>
  <c r="AI40" i="127"/>
  <c r="AI38" i="127"/>
  <c r="AK45" i="127"/>
  <c r="AK41" i="127"/>
  <c r="AK39" i="127"/>
  <c r="AK44" i="127"/>
  <c r="AK43" i="127"/>
  <c r="AK42" i="127"/>
  <c r="AK40" i="127"/>
  <c r="AK38" i="127"/>
  <c r="AM45" i="127"/>
  <c r="AM41" i="127"/>
  <c r="AM39" i="127"/>
  <c r="AM44" i="127"/>
  <c r="AM43" i="127"/>
  <c r="AM42" i="127"/>
  <c r="AM40" i="127"/>
  <c r="AM38" i="127"/>
  <c r="AO45" i="127"/>
  <c r="AO41" i="127"/>
  <c r="AO39" i="127"/>
  <c r="AO44" i="127"/>
  <c r="AO43" i="127"/>
  <c r="AO42" i="127"/>
  <c r="AO40" i="127"/>
  <c r="AO38" i="127"/>
  <c r="AQ45" i="127"/>
  <c r="AQ41" i="127"/>
  <c r="AQ39" i="127"/>
  <c r="AQ44" i="127"/>
  <c r="AQ43" i="127"/>
  <c r="AQ42" i="127"/>
  <c r="AQ40" i="127"/>
  <c r="AQ38" i="127"/>
  <c r="AS45" i="127"/>
  <c r="AS41" i="127"/>
  <c r="AS39" i="127"/>
  <c r="AS44" i="127"/>
  <c r="AS43" i="127"/>
  <c r="AS42" i="127"/>
  <c r="AS40" i="127"/>
  <c r="AS38" i="127"/>
  <c r="AU45" i="127"/>
  <c r="AU41" i="127"/>
  <c r="AU39" i="127"/>
  <c r="AU44" i="127"/>
  <c r="AU43" i="127"/>
  <c r="AU42" i="127"/>
  <c r="AU40" i="127"/>
  <c r="AU38" i="127"/>
  <c r="AA17" i="127"/>
  <c r="Y17" i="127"/>
  <c r="AA19" i="127"/>
  <c r="Y19" i="127"/>
  <c r="W19" i="127"/>
  <c r="X6" i="127"/>
  <c r="Z6" i="127"/>
  <c r="AW6" i="127"/>
  <c r="W7" i="127"/>
  <c r="Y7" i="127"/>
  <c r="AA7" i="127"/>
  <c r="X8" i="127"/>
  <c r="Z8" i="127"/>
  <c r="W9" i="127"/>
  <c r="Y9" i="127"/>
  <c r="AA9" i="127"/>
  <c r="X10" i="127"/>
  <c r="Z10" i="127"/>
  <c r="W11" i="127"/>
  <c r="Y11" i="127"/>
  <c r="AA11" i="127"/>
  <c r="X12" i="127"/>
  <c r="Z12" i="127"/>
  <c r="W13" i="127"/>
  <c r="Y13" i="127"/>
  <c r="AA13" i="127"/>
  <c r="X14" i="127"/>
  <c r="Z14" i="127"/>
  <c r="W15" i="127"/>
  <c r="Y15" i="127"/>
  <c r="AA15" i="127"/>
  <c r="Z16" i="127"/>
  <c r="AE45" i="127"/>
  <c r="AE41" i="127"/>
  <c r="AE44" i="127"/>
  <c r="AE43" i="127"/>
  <c r="AE42" i="127"/>
  <c r="AE40" i="127"/>
  <c r="AH44" i="127"/>
  <c r="AH43" i="127"/>
  <c r="AH42" i="127"/>
  <c r="AH40" i="127"/>
  <c r="AH38" i="127"/>
  <c r="AH45" i="127"/>
  <c r="AH41" i="127"/>
  <c r="AH39" i="127"/>
  <c r="AJ44" i="127"/>
  <c r="AJ43" i="127"/>
  <c r="AJ42" i="127"/>
  <c r="AJ40" i="127"/>
  <c r="AJ38" i="127"/>
  <c r="AJ45" i="127"/>
  <c r="AJ41" i="127"/>
  <c r="AJ39" i="127"/>
  <c r="AL44" i="127"/>
  <c r="AL43" i="127"/>
  <c r="AL42" i="127"/>
  <c r="AL40" i="127"/>
  <c r="AL38" i="127"/>
  <c r="AL45" i="127"/>
  <c r="AL41" i="127"/>
  <c r="AL39" i="127"/>
  <c r="AN44" i="127"/>
  <c r="AN43" i="127"/>
  <c r="AN42" i="127"/>
  <c r="AN40" i="127"/>
  <c r="AN38" i="127"/>
  <c r="AN45" i="127"/>
  <c r="AN41" i="127"/>
  <c r="AN39" i="127"/>
  <c r="AP44" i="127"/>
  <c r="AP43" i="127"/>
  <c r="AP42" i="127"/>
  <c r="AP40" i="127"/>
  <c r="AP38" i="127"/>
  <c r="AP45" i="127"/>
  <c r="AP41" i="127"/>
  <c r="AP39" i="127"/>
  <c r="AR44" i="127"/>
  <c r="AR43" i="127"/>
  <c r="AR42" i="127"/>
  <c r="AR40" i="127"/>
  <c r="AR38" i="127"/>
  <c r="AR45" i="127"/>
  <c r="AR41" i="127"/>
  <c r="AR39" i="127"/>
  <c r="AT44" i="127"/>
  <c r="AT43" i="127"/>
  <c r="AT42" i="127"/>
  <c r="AT40" i="127"/>
  <c r="AT38" i="127"/>
  <c r="AT45" i="127"/>
  <c r="AT41" i="127"/>
  <c r="AT39" i="127"/>
  <c r="AV44" i="127"/>
  <c r="AV43" i="127"/>
  <c r="AV42" i="127"/>
  <c r="AV40" i="127"/>
  <c r="AV38" i="127"/>
  <c r="AV45" i="127"/>
  <c r="AV41" i="127"/>
  <c r="AV39" i="127"/>
  <c r="AB18" i="127"/>
  <c r="Z18" i="127"/>
  <c r="X18" i="127"/>
  <c r="AW33" i="127"/>
  <c r="AW35" i="127"/>
  <c r="X20" i="127"/>
  <c r="Z20" i="127"/>
  <c r="W21" i="127"/>
  <c r="Y21" i="127"/>
  <c r="X22" i="127"/>
  <c r="Z22" i="127"/>
  <c r="W23" i="127"/>
  <c r="Y23" i="127"/>
  <c r="X24" i="127"/>
  <c r="Z24" i="127"/>
  <c r="W25" i="127"/>
  <c r="Y25" i="127"/>
  <c r="X26" i="127"/>
  <c r="Z26" i="127"/>
  <c r="W27" i="127"/>
  <c r="Y27" i="127"/>
  <c r="X28" i="127"/>
  <c r="Z28" i="127"/>
  <c r="W29" i="127"/>
  <c r="Y29" i="127"/>
  <c r="X30" i="127"/>
  <c r="Z30" i="127"/>
  <c r="W31" i="127"/>
  <c r="Y31" i="127"/>
  <c r="X32" i="127"/>
  <c r="Z32" i="127"/>
  <c r="W33" i="127"/>
  <c r="Y33" i="127"/>
  <c r="X34" i="127"/>
  <c r="Z34" i="127"/>
  <c r="W35" i="127"/>
  <c r="Y35" i="127"/>
  <c r="X36" i="127"/>
  <c r="Z36" i="127"/>
  <c r="AJ39" i="126"/>
  <c r="AJ46" i="126"/>
  <c r="AJ45" i="126"/>
  <c r="AJ44" i="126"/>
  <c r="AJ43" i="126"/>
  <c r="AJ42" i="126"/>
  <c r="AJ41" i="126"/>
  <c r="AJ40" i="126"/>
  <c r="AG46" i="126"/>
  <c r="AG45" i="126"/>
  <c r="AG44" i="126"/>
  <c r="AG43" i="126"/>
  <c r="AG42" i="126"/>
  <c r="AG41" i="126"/>
  <c r="AG40" i="126"/>
  <c r="AG39" i="126"/>
  <c r="AI46" i="126"/>
  <c r="AI45" i="126"/>
  <c r="AI44" i="126"/>
  <c r="AI43" i="126"/>
  <c r="AI42" i="126"/>
  <c r="AI41" i="126"/>
  <c r="AI40" i="126"/>
  <c r="AI39" i="126"/>
  <c r="AK46" i="126"/>
  <c r="AK45" i="126"/>
  <c r="AK44" i="126"/>
  <c r="AK43" i="126"/>
  <c r="AK42" i="126"/>
  <c r="AK41" i="126"/>
  <c r="AK40" i="126"/>
  <c r="AK39" i="126"/>
  <c r="AM46" i="126"/>
  <c r="AM45" i="126"/>
  <c r="AM44" i="126"/>
  <c r="AM43" i="126"/>
  <c r="AM42" i="126"/>
  <c r="AM41" i="126"/>
  <c r="AM40" i="126"/>
  <c r="AM39" i="126"/>
  <c r="AO46" i="126"/>
  <c r="AO45" i="126"/>
  <c r="AO44" i="126"/>
  <c r="AO43" i="126"/>
  <c r="AO42" i="126"/>
  <c r="AO41" i="126"/>
  <c r="AO40" i="126"/>
  <c r="AO39" i="126"/>
  <c r="AQ46" i="126"/>
  <c r="AQ45" i="126"/>
  <c r="AQ44" i="126"/>
  <c r="AQ43" i="126"/>
  <c r="AQ42" i="126"/>
  <c r="AQ41" i="126"/>
  <c r="AQ40" i="126"/>
  <c r="AQ39" i="126"/>
  <c r="AS46" i="126"/>
  <c r="AS45" i="126"/>
  <c r="AS44" i="126"/>
  <c r="AS43" i="126"/>
  <c r="AS42" i="126"/>
  <c r="AS41" i="126"/>
  <c r="AS40" i="126"/>
  <c r="AS39" i="126"/>
  <c r="AU46" i="126"/>
  <c r="AU45" i="126"/>
  <c r="AU44" i="126"/>
  <c r="AU43" i="126"/>
  <c r="AU42" i="126"/>
  <c r="AU41" i="126"/>
  <c r="AU40" i="126"/>
  <c r="AU39" i="126"/>
  <c r="AA20" i="126"/>
  <c r="Y20" i="126"/>
  <c r="W20" i="126"/>
  <c r="AA22" i="126"/>
  <c r="Y22" i="126"/>
  <c r="W22" i="126"/>
  <c r="X6" i="126"/>
  <c r="Z6" i="126"/>
  <c r="AW6" i="126"/>
  <c r="W7" i="126"/>
  <c r="Y7" i="126"/>
  <c r="AA7" i="126"/>
  <c r="X8" i="126"/>
  <c r="Z8" i="126"/>
  <c r="W9" i="126"/>
  <c r="Y9" i="126"/>
  <c r="AA9" i="126"/>
  <c r="X10" i="126"/>
  <c r="Z10" i="126"/>
  <c r="W11" i="126"/>
  <c r="Y11" i="126"/>
  <c r="AA11" i="126"/>
  <c r="X12" i="126"/>
  <c r="Z12" i="126"/>
  <c r="W13" i="126"/>
  <c r="Y13" i="126"/>
  <c r="AA13" i="126"/>
  <c r="X14" i="126"/>
  <c r="Z14" i="126"/>
  <c r="W15" i="126"/>
  <c r="Y15" i="126"/>
  <c r="AA15" i="126"/>
  <c r="X16" i="126"/>
  <c r="Z16" i="126"/>
  <c r="W17" i="126"/>
  <c r="Y17" i="126"/>
  <c r="AA17" i="126"/>
  <c r="X18" i="126"/>
  <c r="Z18" i="126"/>
  <c r="W19" i="126"/>
  <c r="Y19" i="126"/>
  <c r="AW19" i="126"/>
  <c r="AW20" i="126"/>
  <c r="AW21" i="126"/>
  <c r="AW22" i="126"/>
  <c r="AE46" i="126"/>
  <c r="AE45" i="126"/>
  <c r="AE44" i="126"/>
  <c r="AE43" i="126"/>
  <c r="AE42" i="126"/>
  <c r="AE41" i="126"/>
  <c r="AH39" i="126"/>
  <c r="AH46" i="126"/>
  <c r="AH45" i="126"/>
  <c r="AH44" i="126"/>
  <c r="AH43" i="126"/>
  <c r="AH42" i="126"/>
  <c r="AH41" i="126"/>
  <c r="AH40" i="126"/>
  <c r="AL39" i="126"/>
  <c r="AL46" i="126"/>
  <c r="AL45" i="126"/>
  <c r="AL44" i="126"/>
  <c r="AL43" i="126"/>
  <c r="AL42" i="126"/>
  <c r="AL41" i="126"/>
  <c r="AL40" i="126"/>
  <c r="AN39" i="126"/>
  <c r="AN46" i="126"/>
  <c r="AN45" i="126"/>
  <c r="AN44" i="126"/>
  <c r="AN43" i="126"/>
  <c r="AN42" i="126"/>
  <c r="AN41" i="126"/>
  <c r="AN40" i="126"/>
  <c r="AP39" i="126"/>
  <c r="AP46" i="126"/>
  <c r="AP45" i="126"/>
  <c r="AP44" i="126"/>
  <c r="AP43" i="126"/>
  <c r="AP42" i="126"/>
  <c r="AP41" i="126"/>
  <c r="AP40" i="126"/>
  <c r="AR39" i="126"/>
  <c r="AR46" i="126"/>
  <c r="AR45" i="126"/>
  <c r="AR44" i="126"/>
  <c r="AR43" i="126"/>
  <c r="AR42" i="126"/>
  <c r="AR41" i="126"/>
  <c r="AR40" i="126"/>
  <c r="AT39" i="126"/>
  <c r="AT46" i="126"/>
  <c r="AT45" i="126"/>
  <c r="AT44" i="126"/>
  <c r="AT43" i="126"/>
  <c r="AT42" i="126"/>
  <c r="AT41" i="126"/>
  <c r="AT40" i="126"/>
  <c r="AV39" i="126"/>
  <c r="AV46" i="126"/>
  <c r="AV45" i="126"/>
  <c r="AV44" i="126"/>
  <c r="AV43" i="126"/>
  <c r="AV42" i="126"/>
  <c r="AV41" i="126"/>
  <c r="AV40" i="126"/>
  <c r="AB21" i="126"/>
  <c r="Z21" i="126"/>
  <c r="X21" i="126"/>
  <c r="AA6" i="126"/>
  <c r="X20" i="126"/>
  <c r="AB20" i="126"/>
  <c r="X22" i="126"/>
  <c r="AB22" i="126"/>
  <c r="AW24" i="126"/>
  <c r="AW26" i="126"/>
  <c r="AW28" i="126"/>
  <c r="AW30" i="126"/>
  <c r="AW32" i="126"/>
  <c r="AW34" i="126"/>
  <c r="AW36" i="126"/>
  <c r="X23" i="126"/>
  <c r="Z23" i="126"/>
  <c r="W24" i="126"/>
  <c r="Y24" i="126"/>
  <c r="X25" i="126"/>
  <c r="Z25" i="126"/>
  <c r="W26" i="126"/>
  <c r="Y26" i="126"/>
  <c r="X27" i="126"/>
  <c r="Z27" i="126"/>
  <c r="W28" i="126"/>
  <c r="Y28" i="126"/>
  <c r="X29" i="126"/>
  <c r="Z29" i="126"/>
  <c r="W30" i="126"/>
  <c r="Y30" i="126"/>
  <c r="X31" i="126"/>
  <c r="Z31" i="126"/>
  <c r="W32" i="126"/>
  <c r="Y32" i="126"/>
  <c r="X33" i="126"/>
  <c r="Z33" i="126"/>
  <c r="W34" i="126"/>
  <c r="Y34" i="126"/>
  <c r="Z35" i="126"/>
  <c r="AC35" i="126" s="1"/>
  <c r="V35" i="126" s="1"/>
  <c r="W36" i="126"/>
  <c r="Y36" i="126"/>
  <c r="X37" i="126"/>
  <c r="Z37" i="126"/>
  <c r="X38" i="126"/>
  <c r="Z38" i="126"/>
  <c r="AI46" i="125"/>
  <c r="AI45" i="125"/>
  <c r="AI44" i="125"/>
  <c r="AI43" i="125"/>
  <c r="AI42" i="125"/>
  <c r="AI41" i="125"/>
  <c r="AI40" i="125"/>
  <c r="AI39" i="125"/>
  <c r="AM46" i="125"/>
  <c r="AM45" i="125"/>
  <c r="AM44" i="125"/>
  <c r="AM43" i="125"/>
  <c r="AM42" i="125"/>
  <c r="AM41" i="125"/>
  <c r="AM40" i="125"/>
  <c r="AM39" i="125"/>
  <c r="AQ46" i="125"/>
  <c r="AQ45" i="125"/>
  <c r="AQ44" i="125"/>
  <c r="AQ43" i="125"/>
  <c r="AQ42" i="125"/>
  <c r="AQ41" i="125"/>
  <c r="AQ40" i="125"/>
  <c r="AQ39" i="125"/>
  <c r="AU46" i="125"/>
  <c r="AU45" i="125"/>
  <c r="AU44" i="125"/>
  <c r="AU43" i="125"/>
  <c r="AU42" i="125"/>
  <c r="AU41" i="125"/>
  <c r="AU40" i="125"/>
  <c r="AU39" i="125"/>
  <c r="AA20" i="125"/>
  <c r="Y20" i="125"/>
  <c r="W20" i="125"/>
  <c r="AA22" i="125"/>
  <c r="Y22" i="125"/>
  <c r="W22" i="125"/>
  <c r="AA24" i="125"/>
  <c r="Y24" i="125"/>
  <c r="W24" i="125"/>
  <c r="AA26" i="125"/>
  <c r="Y26" i="125"/>
  <c r="W26" i="125"/>
  <c r="AA28" i="125"/>
  <c r="Y28" i="125"/>
  <c r="W28" i="125"/>
  <c r="AA30" i="125"/>
  <c r="Y30" i="125"/>
  <c r="W30" i="125"/>
  <c r="AA32" i="125"/>
  <c r="Y32" i="125"/>
  <c r="W32" i="125"/>
  <c r="AA34" i="125"/>
  <c r="Y34" i="125"/>
  <c r="W34" i="125"/>
  <c r="AB35" i="125"/>
  <c r="Z35" i="125"/>
  <c r="AB37" i="125"/>
  <c r="Z37" i="125"/>
  <c r="X37" i="125"/>
  <c r="AB38" i="125"/>
  <c r="Z38" i="125"/>
  <c r="X38" i="125"/>
  <c r="AW10" i="125"/>
  <c r="AW12" i="125"/>
  <c r="AW14" i="125"/>
  <c r="AW16" i="125"/>
  <c r="AW18" i="125"/>
  <c r="AW20" i="125"/>
  <c r="AW22" i="125"/>
  <c r="AW24" i="125"/>
  <c r="AW26" i="125"/>
  <c r="AW28" i="125"/>
  <c r="AW30" i="125"/>
  <c r="AW32" i="125"/>
  <c r="AW34" i="125"/>
  <c r="AG46" i="125"/>
  <c r="AG45" i="125"/>
  <c r="AG44" i="125"/>
  <c r="AG43" i="125"/>
  <c r="AG42" i="125"/>
  <c r="AG41" i="125"/>
  <c r="AG40" i="125"/>
  <c r="AG39" i="125"/>
  <c r="AK46" i="125"/>
  <c r="AK45" i="125"/>
  <c r="AK44" i="125"/>
  <c r="AK43" i="125"/>
  <c r="AK42" i="125"/>
  <c r="AK41" i="125"/>
  <c r="AK40" i="125"/>
  <c r="AK39" i="125"/>
  <c r="AO46" i="125"/>
  <c r="AO45" i="125"/>
  <c r="AO44" i="125"/>
  <c r="AO43" i="125"/>
  <c r="AO42" i="125"/>
  <c r="AO41" i="125"/>
  <c r="AO40" i="125"/>
  <c r="AO39" i="125"/>
  <c r="AS46" i="125"/>
  <c r="AS45" i="125"/>
  <c r="AS44" i="125"/>
  <c r="AS43" i="125"/>
  <c r="AS42" i="125"/>
  <c r="AS41" i="125"/>
  <c r="AS40" i="125"/>
  <c r="AS39" i="125"/>
  <c r="AE46" i="125"/>
  <c r="AE45" i="125"/>
  <c r="AE44" i="125"/>
  <c r="AE43" i="125"/>
  <c r="AE42" i="125"/>
  <c r="AE41" i="125"/>
  <c r="AH39" i="125"/>
  <c r="AH46" i="125"/>
  <c r="AH45" i="125"/>
  <c r="AH44" i="125"/>
  <c r="AH43" i="125"/>
  <c r="AH42" i="125"/>
  <c r="AH41" i="125"/>
  <c r="AH40" i="125"/>
  <c r="AJ39" i="125"/>
  <c r="AJ46" i="125"/>
  <c r="AJ45" i="125"/>
  <c r="AJ44" i="125"/>
  <c r="AJ43" i="125"/>
  <c r="AJ42" i="125"/>
  <c r="AJ41" i="125"/>
  <c r="AJ40" i="125"/>
  <c r="AL39" i="125"/>
  <c r="AL46" i="125"/>
  <c r="AL45" i="125"/>
  <c r="AL44" i="125"/>
  <c r="AL43" i="125"/>
  <c r="AL42" i="125"/>
  <c r="AL41" i="125"/>
  <c r="AL40" i="125"/>
  <c r="AN39" i="125"/>
  <c r="AN46" i="125"/>
  <c r="AN45" i="125"/>
  <c r="AN44" i="125"/>
  <c r="AN43" i="125"/>
  <c r="AN42" i="125"/>
  <c r="AN41" i="125"/>
  <c r="AN40" i="125"/>
  <c r="AP39" i="125"/>
  <c r="AP46" i="125"/>
  <c r="AP45" i="125"/>
  <c r="AP44" i="125"/>
  <c r="AP43" i="125"/>
  <c r="AP42" i="125"/>
  <c r="AP41" i="125"/>
  <c r="AP40" i="125"/>
  <c r="AR39" i="125"/>
  <c r="AR46" i="125"/>
  <c r="AR45" i="125"/>
  <c r="AR44" i="125"/>
  <c r="AR43" i="125"/>
  <c r="AR42" i="125"/>
  <c r="AR41" i="125"/>
  <c r="AR40" i="125"/>
  <c r="AT39" i="125"/>
  <c r="AT46" i="125"/>
  <c r="AT45" i="125"/>
  <c r="AT44" i="125"/>
  <c r="AT43" i="125"/>
  <c r="AT42" i="125"/>
  <c r="AT41" i="125"/>
  <c r="AT40" i="125"/>
  <c r="AV39" i="125"/>
  <c r="AV46" i="125"/>
  <c r="AV45" i="125"/>
  <c r="AV44" i="125"/>
  <c r="AV43" i="125"/>
  <c r="AV42" i="125"/>
  <c r="AV41" i="125"/>
  <c r="AV40" i="125"/>
  <c r="AB21" i="125"/>
  <c r="Z21" i="125"/>
  <c r="X21" i="125"/>
  <c r="AB23" i="125"/>
  <c r="Z23" i="125"/>
  <c r="X23" i="125"/>
  <c r="AB25" i="125"/>
  <c r="Z25" i="125"/>
  <c r="X25" i="125"/>
  <c r="AB27" i="125"/>
  <c r="Z27" i="125"/>
  <c r="X27" i="125"/>
  <c r="AB29" i="125"/>
  <c r="Z29" i="125"/>
  <c r="X29" i="125"/>
  <c r="AB31" i="125"/>
  <c r="Z31" i="125"/>
  <c r="X31" i="125"/>
  <c r="AB33" i="125"/>
  <c r="Z33" i="125"/>
  <c r="X33" i="125"/>
  <c r="AA36" i="125"/>
  <c r="AD36" i="125" s="1"/>
  <c r="Y36" i="125"/>
  <c r="W36" i="125"/>
  <c r="AW8" i="125"/>
  <c r="W6" i="125"/>
  <c r="Y6" i="125"/>
  <c r="AA6" i="125"/>
  <c r="X7" i="125"/>
  <c r="Z7" i="125"/>
  <c r="W8" i="125"/>
  <c r="Y8" i="125"/>
  <c r="X9" i="125"/>
  <c r="Z9" i="125"/>
  <c r="W10" i="125"/>
  <c r="Y10" i="125"/>
  <c r="X11" i="125"/>
  <c r="Z11" i="125"/>
  <c r="W12" i="125"/>
  <c r="Y12" i="125"/>
  <c r="X13" i="125"/>
  <c r="Z13" i="125"/>
  <c r="W14" i="125"/>
  <c r="Y14" i="125"/>
  <c r="X15" i="125"/>
  <c r="Z15" i="125"/>
  <c r="W16" i="125"/>
  <c r="Y16" i="125"/>
  <c r="X17" i="125"/>
  <c r="Z17" i="125"/>
  <c r="W18" i="125"/>
  <c r="Y18" i="125"/>
  <c r="X20" i="125"/>
  <c r="AB20" i="125"/>
  <c r="X22" i="125"/>
  <c r="AB22" i="125"/>
  <c r="X24" i="125"/>
  <c r="AB24" i="125"/>
  <c r="X26" i="125"/>
  <c r="AB26" i="125"/>
  <c r="X28" i="125"/>
  <c r="AB28" i="125"/>
  <c r="X30" i="125"/>
  <c r="AB30" i="125"/>
  <c r="X32" i="125"/>
  <c r="AB32" i="125"/>
  <c r="X34" i="125"/>
  <c r="AB34" i="125"/>
  <c r="Y35" i="125"/>
  <c r="AW35" i="125"/>
  <c r="AW36" i="125"/>
  <c r="Y37" i="125"/>
  <c r="AW37" i="125"/>
  <c r="Y38" i="125"/>
  <c r="AW38" i="125"/>
  <c r="E40" i="67"/>
  <c r="B41" i="37" s="1"/>
  <c r="E37" i="89"/>
  <c r="B37" i="37" s="1"/>
  <c r="AC32" i="129" l="1"/>
  <c r="V32" i="129" s="1"/>
  <c r="AD43" i="133"/>
  <c r="AD43" i="134"/>
  <c r="AD43" i="136"/>
  <c r="AD37" i="128"/>
  <c r="AD43" i="138"/>
  <c r="G14" i="37"/>
  <c r="F14" i="37"/>
  <c r="H14" i="37"/>
  <c r="C14" i="37"/>
  <c r="D14" i="37"/>
  <c r="AD43" i="139"/>
  <c r="AD43" i="140"/>
  <c r="AD43" i="141"/>
  <c r="AC35" i="128"/>
  <c r="V35" i="128" s="1"/>
  <c r="AC33" i="128"/>
  <c r="V33" i="128" s="1"/>
  <c r="F33" i="37"/>
  <c r="D33" i="37"/>
  <c r="H33" i="37"/>
  <c r="C33" i="37"/>
  <c r="G33" i="37"/>
  <c r="AD43" i="137"/>
  <c r="AC19" i="126"/>
  <c r="V19" i="126" s="1"/>
  <c r="AC36" i="126"/>
  <c r="V36" i="126" s="1"/>
  <c r="AD43" i="135"/>
  <c r="AC33" i="127"/>
  <c r="V33" i="127" s="1"/>
  <c r="AC37" i="127"/>
  <c r="V37" i="127" s="1"/>
  <c r="AD35" i="127"/>
  <c r="AD43" i="130"/>
  <c r="O15" i="37"/>
  <c r="Q15" i="37"/>
  <c r="M15" i="37"/>
  <c r="K15" i="37"/>
  <c r="O23" i="37"/>
  <c r="S23" i="37"/>
  <c r="I15" i="37"/>
  <c r="I23" i="37" s="1"/>
  <c r="AC14" i="129"/>
  <c r="V14" i="129" s="1"/>
  <c r="AC25" i="128"/>
  <c r="V25" i="128" s="1"/>
  <c r="AD24" i="126"/>
  <c r="AD19" i="125"/>
  <c r="AC14" i="125"/>
  <c r="V14" i="125" s="1"/>
  <c r="AC36" i="129"/>
  <c r="V36" i="129" s="1"/>
  <c r="AB44" i="128"/>
  <c r="AD6" i="128"/>
  <c r="AC16" i="129"/>
  <c r="V16" i="129" s="1"/>
  <c r="AC12" i="129"/>
  <c r="V12" i="129" s="1"/>
  <c r="AC10" i="129"/>
  <c r="V10" i="129" s="1"/>
  <c r="AC8" i="129"/>
  <c r="V8" i="129" s="1"/>
  <c r="AB41" i="128"/>
  <c r="AC31" i="128"/>
  <c r="V31" i="128" s="1"/>
  <c r="AC29" i="128"/>
  <c r="V29" i="128" s="1"/>
  <c r="AC27" i="128"/>
  <c r="V27" i="128" s="1"/>
  <c r="AD23" i="128"/>
  <c r="AC21" i="128"/>
  <c r="V21" i="128" s="1"/>
  <c r="AB40" i="128"/>
  <c r="AB45" i="128"/>
  <c r="AD27" i="127"/>
  <c r="AD23" i="127"/>
  <c r="AC18" i="125"/>
  <c r="V18" i="125" s="1"/>
  <c r="AD16" i="125"/>
  <c r="AD12" i="125"/>
  <c r="AD10" i="125"/>
  <c r="AC8" i="125"/>
  <c r="V8" i="125" s="1"/>
  <c r="AC37" i="129"/>
  <c r="V37" i="129" s="1"/>
  <c r="AD43" i="132"/>
  <c r="AD44" i="141"/>
  <c r="AD44" i="140"/>
  <c r="AD44" i="139"/>
  <c r="AD44" i="138"/>
  <c r="AD44" i="137"/>
  <c r="AD44" i="136"/>
  <c r="AD44" i="134"/>
  <c r="AD44" i="133"/>
  <c r="AD44" i="132"/>
  <c r="AD44" i="131"/>
  <c r="V42" i="130"/>
  <c r="P24" i="37" s="1"/>
  <c r="V45" i="141"/>
  <c r="V42" i="141"/>
  <c r="P12" i="37" s="1"/>
  <c r="V40" i="141"/>
  <c r="L12" i="37" s="1"/>
  <c r="V44" i="141"/>
  <c r="V43" i="141"/>
  <c r="V41" i="141"/>
  <c r="N12" i="37" s="1"/>
  <c r="V39" i="141"/>
  <c r="J12" i="37" s="1"/>
  <c r="Y38" i="141"/>
  <c r="E12" i="37" s="1"/>
  <c r="T45" i="141"/>
  <c r="R45" i="141"/>
  <c r="P45" i="141"/>
  <c r="N45" i="141"/>
  <c r="L45" i="141"/>
  <c r="J45" i="141"/>
  <c r="H45" i="141"/>
  <c r="F45" i="141"/>
  <c r="T44" i="141"/>
  <c r="R44" i="141"/>
  <c r="P44" i="141"/>
  <c r="N44" i="141"/>
  <c r="L44" i="141"/>
  <c r="J44" i="141"/>
  <c r="H44" i="141"/>
  <c r="F44" i="141"/>
  <c r="T43" i="141"/>
  <c r="R43" i="141"/>
  <c r="P43" i="141"/>
  <c r="N43" i="141"/>
  <c r="L43" i="141"/>
  <c r="J43" i="141"/>
  <c r="H43" i="141"/>
  <c r="F43" i="141"/>
  <c r="T42" i="141"/>
  <c r="R42" i="141"/>
  <c r="P42" i="141"/>
  <c r="N42" i="141"/>
  <c r="L42" i="141"/>
  <c r="J42" i="141"/>
  <c r="H42" i="141"/>
  <c r="F42" i="141"/>
  <c r="T41" i="141"/>
  <c r="R41" i="141"/>
  <c r="P41" i="141"/>
  <c r="N41" i="141"/>
  <c r="L41" i="141"/>
  <c r="J41" i="141"/>
  <c r="H41" i="141"/>
  <c r="F41" i="141"/>
  <c r="T40" i="141"/>
  <c r="R40" i="141"/>
  <c r="P40" i="141"/>
  <c r="N40" i="141"/>
  <c r="L40" i="141"/>
  <c r="J40" i="141"/>
  <c r="H40" i="141"/>
  <c r="F40" i="141"/>
  <c r="T39" i="141"/>
  <c r="R39" i="141"/>
  <c r="P39" i="141"/>
  <c r="N39" i="141"/>
  <c r="L39" i="141"/>
  <c r="J39" i="141"/>
  <c r="H39" i="141"/>
  <c r="F39" i="141"/>
  <c r="T38" i="141"/>
  <c r="R38" i="141"/>
  <c r="P38" i="141"/>
  <c r="N38" i="141"/>
  <c r="L38" i="141"/>
  <c r="J38" i="141"/>
  <c r="H38" i="141"/>
  <c r="F38" i="141"/>
  <c r="U45" i="141"/>
  <c r="S45" i="141"/>
  <c r="Q45" i="141"/>
  <c r="O45" i="141"/>
  <c r="M45" i="141"/>
  <c r="K45" i="141"/>
  <c r="I45" i="141"/>
  <c r="G45" i="141"/>
  <c r="U44" i="141"/>
  <c r="S44" i="141"/>
  <c r="Q44" i="141"/>
  <c r="O44" i="141"/>
  <c r="M44" i="141"/>
  <c r="K44" i="141"/>
  <c r="I44" i="141"/>
  <c r="G44" i="141"/>
  <c r="U43" i="141"/>
  <c r="S43" i="141"/>
  <c r="Q43" i="141"/>
  <c r="O43" i="141"/>
  <c r="M43" i="141"/>
  <c r="K43" i="141"/>
  <c r="I43" i="141"/>
  <c r="G43" i="141"/>
  <c r="U42" i="141"/>
  <c r="S42" i="141"/>
  <c r="Q42" i="141"/>
  <c r="O42" i="141"/>
  <c r="M42" i="141"/>
  <c r="K42" i="141"/>
  <c r="I42" i="141"/>
  <c r="G42" i="141"/>
  <c r="U41" i="141"/>
  <c r="S41" i="141"/>
  <c r="Q41" i="141"/>
  <c r="O41" i="141"/>
  <c r="M41" i="141"/>
  <c r="K41" i="141"/>
  <c r="I41" i="141"/>
  <c r="G41" i="141"/>
  <c r="U40" i="141"/>
  <c r="S40" i="141"/>
  <c r="Q40" i="141"/>
  <c r="O40" i="141"/>
  <c r="M40" i="141"/>
  <c r="K40" i="141"/>
  <c r="I40" i="141"/>
  <c r="G40" i="141"/>
  <c r="U39" i="141"/>
  <c r="S39" i="141"/>
  <c r="Q39" i="141"/>
  <c r="O39" i="141"/>
  <c r="M39" i="141"/>
  <c r="K39" i="141"/>
  <c r="I39" i="141"/>
  <c r="G39" i="141"/>
  <c r="U38" i="141"/>
  <c r="S38" i="141"/>
  <c r="Q38" i="141"/>
  <c r="O38" i="141"/>
  <c r="M38" i="141"/>
  <c r="K38" i="141"/>
  <c r="I38" i="141"/>
  <c r="G38" i="141"/>
  <c r="AD45" i="141"/>
  <c r="V45" i="140"/>
  <c r="V42" i="140"/>
  <c r="P13" i="37" s="1"/>
  <c r="V40" i="140"/>
  <c r="L13" i="37" s="1"/>
  <c r="V44" i="140"/>
  <c r="V43" i="140"/>
  <c r="V41" i="140"/>
  <c r="N13" i="37" s="1"/>
  <c r="V39" i="140"/>
  <c r="J13" i="37" s="1"/>
  <c r="Y38" i="140"/>
  <c r="E13" i="37" s="1"/>
  <c r="I13" i="37" s="1"/>
  <c r="T45" i="140"/>
  <c r="R45" i="140"/>
  <c r="P45" i="140"/>
  <c r="N45" i="140"/>
  <c r="L45" i="140"/>
  <c r="J45" i="140"/>
  <c r="H45" i="140"/>
  <c r="F45" i="140"/>
  <c r="T44" i="140"/>
  <c r="R44" i="140"/>
  <c r="P44" i="140"/>
  <c r="N44" i="140"/>
  <c r="L44" i="140"/>
  <c r="J44" i="140"/>
  <c r="H44" i="140"/>
  <c r="F44" i="140"/>
  <c r="T43" i="140"/>
  <c r="R43" i="140"/>
  <c r="P43" i="140"/>
  <c r="N43" i="140"/>
  <c r="L43" i="140"/>
  <c r="J43" i="140"/>
  <c r="H43" i="140"/>
  <c r="F43" i="140"/>
  <c r="T42" i="140"/>
  <c r="R42" i="140"/>
  <c r="P42" i="140"/>
  <c r="N42" i="140"/>
  <c r="L42" i="140"/>
  <c r="J42" i="140"/>
  <c r="H42" i="140"/>
  <c r="F42" i="140"/>
  <c r="T41" i="140"/>
  <c r="R41" i="140"/>
  <c r="P41" i="140"/>
  <c r="N41" i="140"/>
  <c r="L41" i="140"/>
  <c r="J41" i="140"/>
  <c r="H41" i="140"/>
  <c r="F41" i="140"/>
  <c r="T40" i="140"/>
  <c r="R40" i="140"/>
  <c r="P40" i="140"/>
  <c r="N40" i="140"/>
  <c r="L40" i="140"/>
  <c r="J40" i="140"/>
  <c r="H40" i="140"/>
  <c r="F40" i="140"/>
  <c r="T39" i="140"/>
  <c r="R39" i="140"/>
  <c r="P39" i="140"/>
  <c r="N39" i="140"/>
  <c r="L39" i="140"/>
  <c r="J39" i="140"/>
  <c r="H39" i="140"/>
  <c r="F39" i="140"/>
  <c r="T38" i="140"/>
  <c r="R38" i="140"/>
  <c r="P38" i="140"/>
  <c r="N38" i="140"/>
  <c r="L38" i="140"/>
  <c r="J38" i="140"/>
  <c r="H38" i="140"/>
  <c r="F38" i="140"/>
  <c r="U45" i="140"/>
  <c r="S45" i="140"/>
  <c r="Q45" i="140"/>
  <c r="O45" i="140"/>
  <c r="M45" i="140"/>
  <c r="K45" i="140"/>
  <c r="I45" i="140"/>
  <c r="G45" i="140"/>
  <c r="U44" i="140"/>
  <c r="S44" i="140"/>
  <c r="Q44" i="140"/>
  <c r="O44" i="140"/>
  <c r="M44" i="140"/>
  <c r="K44" i="140"/>
  <c r="I44" i="140"/>
  <c r="G44" i="140"/>
  <c r="U43" i="140"/>
  <c r="S43" i="140"/>
  <c r="Q43" i="140"/>
  <c r="O43" i="140"/>
  <c r="M43" i="140"/>
  <c r="K43" i="140"/>
  <c r="I43" i="140"/>
  <c r="G43" i="140"/>
  <c r="U42" i="140"/>
  <c r="S42" i="140"/>
  <c r="Q42" i="140"/>
  <c r="O42" i="140"/>
  <c r="M42" i="140"/>
  <c r="K42" i="140"/>
  <c r="I42" i="140"/>
  <c r="G42" i="140"/>
  <c r="U41" i="140"/>
  <c r="S41" i="140"/>
  <c r="Q41" i="140"/>
  <c r="O41" i="140"/>
  <c r="M41" i="140"/>
  <c r="K41" i="140"/>
  <c r="I41" i="140"/>
  <c r="G41" i="140"/>
  <c r="U40" i="140"/>
  <c r="S40" i="140"/>
  <c r="Q40" i="140"/>
  <c r="O40" i="140"/>
  <c r="M40" i="140"/>
  <c r="K40" i="140"/>
  <c r="I40" i="140"/>
  <c r="G40" i="140"/>
  <c r="U39" i="140"/>
  <c r="S39" i="140"/>
  <c r="Q39" i="140"/>
  <c r="O39" i="140"/>
  <c r="M39" i="140"/>
  <c r="K39" i="140"/>
  <c r="I39" i="140"/>
  <c r="G39" i="140"/>
  <c r="U38" i="140"/>
  <c r="S38" i="140"/>
  <c r="Q38" i="140"/>
  <c r="O38" i="140"/>
  <c r="M38" i="140"/>
  <c r="K38" i="140"/>
  <c r="I38" i="140"/>
  <c r="G38" i="140"/>
  <c r="AD45" i="140"/>
  <c r="Y38" i="139"/>
  <c r="E11" i="37" s="1"/>
  <c r="I11" i="37" s="1"/>
  <c r="V45" i="139"/>
  <c r="V42" i="139"/>
  <c r="P11" i="37" s="1"/>
  <c r="V40" i="139"/>
  <c r="L11" i="37" s="1"/>
  <c r="V44" i="139"/>
  <c r="V43" i="139"/>
  <c r="V41" i="139"/>
  <c r="N11" i="37" s="1"/>
  <c r="V39" i="139"/>
  <c r="J11" i="37" s="1"/>
  <c r="T45" i="139"/>
  <c r="R45" i="139"/>
  <c r="P45" i="139"/>
  <c r="N45" i="139"/>
  <c r="L45" i="139"/>
  <c r="J45" i="139"/>
  <c r="H45" i="139"/>
  <c r="F45" i="139"/>
  <c r="T44" i="139"/>
  <c r="R44" i="139"/>
  <c r="P44" i="139"/>
  <c r="N44" i="139"/>
  <c r="L44" i="139"/>
  <c r="J44" i="139"/>
  <c r="H44" i="139"/>
  <c r="F44" i="139"/>
  <c r="T43" i="139"/>
  <c r="R43" i="139"/>
  <c r="P43" i="139"/>
  <c r="N43" i="139"/>
  <c r="L43" i="139"/>
  <c r="J43" i="139"/>
  <c r="H43" i="139"/>
  <c r="F43" i="139"/>
  <c r="T42" i="139"/>
  <c r="R42" i="139"/>
  <c r="P42" i="139"/>
  <c r="N42" i="139"/>
  <c r="L42" i="139"/>
  <c r="J42" i="139"/>
  <c r="H42" i="139"/>
  <c r="F42" i="139"/>
  <c r="T41" i="139"/>
  <c r="R41" i="139"/>
  <c r="P41" i="139"/>
  <c r="N41" i="139"/>
  <c r="L41" i="139"/>
  <c r="J41" i="139"/>
  <c r="H41" i="139"/>
  <c r="F41" i="139"/>
  <c r="T40" i="139"/>
  <c r="R40" i="139"/>
  <c r="P40" i="139"/>
  <c r="N40" i="139"/>
  <c r="L40" i="139"/>
  <c r="J40" i="139"/>
  <c r="H40" i="139"/>
  <c r="F40" i="139"/>
  <c r="T39" i="139"/>
  <c r="R39" i="139"/>
  <c r="P39" i="139"/>
  <c r="N39" i="139"/>
  <c r="L39" i="139"/>
  <c r="J39" i="139"/>
  <c r="H39" i="139"/>
  <c r="F39" i="139"/>
  <c r="T38" i="139"/>
  <c r="R38" i="139"/>
  <c r="P38" i="139"/>
  <c r="N38" i="139"/>
  <c r="L38" i="139"/>
  <c r="J38" i="139"/>
  <c r="H38" i="139"/>
  <c r="F38" i="139"/>
  <c r="U45" i="139"/>
  <c r="S45" i="139"/>
  <c r="Q45" i="139"/>
  <c r="O45" i="139"/>
  <c r="M45" i="139"/>
  <c r="K45" i="139"/>
  <c r="I45" i="139"/>
  <c r="G45" i="139"/>
  <c r="U44" i="139"/>
  <c r="S44" i="139"/>
  <c r="Q44" i="139"/>
  <c r="O44" i="139"/>
  <c r="M44" i="139"/>
  <c r="K44" i="139"/>
  <c r="I44" i="139"/>
  <c r="G44" i="139"/>
  <c r="U43" i="139"/>
  <c r="S43" i="139"/>
  <c r="Q43" i="139"/>
  <c r="O43" i="139"/>
  <c r="M43" i="139"/>
  <c r="K43" i="139"/>
  <c r="I43" i="139"/>
  <c r="G43" i="139"/>
  <c r="U42" i="139"/>
  <c r="S42" i="139"/>
  <c r="Q42" i="139"/>
  <c r="O42" i="139"/>
  <c r="M42" i="139"/>
  <c r="K42" i="139"/>
  <c r="I42" i="139"/>
  <c r="G42" i="139"/>
  <c r="U41" i="139"/>
  <c r="S41" i="139"/>
  <c r="Q41" i="139"/>
  <c r="O41" i="139"/>
  <c r="M41" i="139"/>
  <c r="K41" i="139"/>
  <c r="I41" i="139"/>
  <c r="G41" i="139"/>
  <c r="U40" i="139"/>
  <c r="S40" i="139"/>
  <c r="Q40" i="139"/>
  <c r="O40" i="139"/>
  <c r="M40" i="139"/>
  <c r="K40" i="139"/>
  <c r="I40" i="139"/>
  <c r="G40" i="139"/>
  <c r="U39" i="139"/>
  <c r="S39" i="139"/>
  <c r="Q39" i="139"/>
  <c r="O39" i="139"/>
  <c r="M39" i="139"/>
  <c r="K39" i="139"/>
  <c r="I39" i="139"/>
  <c r="G39" i="139"/>
  <c r="U38" i="139"/>
  <c r="S38" i="139"/>
  <c r="Q38" i="139"/>
  <c r="O38" i="139"/>
  <c r="M38" i="139"/>
  <c r="K38" i="139"/>
  <c r="I38" i="139"/>
  <c r="G38" i="139"/>
  <c r="AD45" i="139"/>
  <c r="V45" i="138"/>
  <c r="V42" i="138"/>
  <c r="P29" i="37" s="1"/>
  <c r="V40" i="138"/>
  <c r="L29" i="37" s="1"/>
  <c r="V44" i="138"/>
  <c r="V43" i="138"/>
  <c r="V41" i="138"/>
  <c r="N29" i="37" s="1"/>
  <c r="V39" i="138"/>
  <c r="J29" i="37" s="1"/>
  <c r="Y38" i="138"/>
  <c r="T45" i="138"/>
  <c r="R45" i="138"/>
  <c r="P45" i="138"/>
  <c r="N45" i="138"/>
  <c r="L45" i="138"/>
  <c r="J45" i="138"/>
  <c r="H45" i="138"/>
  <c r="F45" i="138"/>
  <c r="T44" i="138"/>
  <c r="R44" i="138"/>
  <c r="P44" i="138"/>
  <c r="N44" i="138"/>
  <c r="L44" i="138"/>
  <c r="J44" i="138"/>
  <c r="H44" i="138"/>
  <c r="F44" i="138"/>
  <c r="T43" i="138"/>
  <c r="R43" i="138"/>
  <c r="P43" i="138"/>
  <c r="N43" i="138"/>
  <c r="L43" i="138"/>
  <c r="J43" i="138"/>
  <c r="H43" i="138"/>
  <c r="F43" i="138"/>
  <c r="T42" i="138"/>
  <c r="R42" i="138"/>
  <c r="P42" i="138"/>
  <c r="N42" i="138"/>
  <c r="L42" i="138"/>
  <c r="J42" i="138"/>
  <c r="H42" i="138"/>
  <c r="F42" i="138"/>
  <c r="T41" i="138"/>
  <c r="R41" i="138"/>
  <c r="P41" i="138"/>
  <c r="N41" i="138"/>
  <c r="L41" i="138"/>
  <c r="J41" i="138"/>
  <c r="H41" i="138"/>
  <c r="F41" i="138"/>
  <c r="T40" i="138"/>
  <c r="R40" i="138"/>
  <c r="P40" i="138"/>
  <c r="N40" i="138"/>
  <c r="L40" i="138"/>
  <c r="J40" i="138"/>
  <c r="H40" i="138"/>
  <c r="F40" i="138"/>
  <c r="T39" i="138"/>
  <c r="R39" i="138"/>
  <c r="P39" i="138"/>
  <c r="N39" i="138"/>
  <c r="L39" i="138"/>
  <c r="J39" i="138"/>
  <c r="H39" i="138"/>
  <c r="F39" i="138"/>
  <c r="T38" i="138"/>
  <c r="R38" i="138"/>
  <c r="P38" i="138"/>
  <c r="N38" i="138"/>
  <c r="L38" i="138"/>
  <c r="J38" i="138"/>
  <c r="H38" i="138"/>
  <c r="F38" i="138"/>
  <c r="U45" i="138"/>
  <c r="S45" i="138"/>
  <c r="Q45" i="138"/>
  <c r="O45" i="138"/>
  <c r="M45" i="138"/>
  <c r="K45" i="138"/>
  <c r="I45" i="138"/>
  <c r="G45" i="138"/>
  <c r="U44" i="138"/>
  <c r="S44" i="138"/>
  <c r="Q44" i="138"/>
  <c r="O44" i="138"/>
  <c r="M44" i="138"/>
  <c r="K44" i="138"/>
  <c r="I44" i="138"/>
  <c r="G44" i="138"/>
  <c r="U43" i="138"/>
  <c r="S43" i="138"/>
  <c r="Q43" i="138"/>
  <c r="O43" i="138"/>
  <c r="M43" i="138"/>
  <c r="K43" i="138"/>
  <c r="I43" i="138"/>
  <c r="G43" i="138"/>
  <c r="U42" i="138"/>
  <c r="S42" i="138"/>
  <c r="Q42" i="138"/>
  <c r="O42" i="138"/>
  <c r="M42" i="138"/>
  <c r="K42" i="138"/>
  <c r="I42" i="138"/>
  <c r="G42" i="138"/>
  <c r="U41" i="138"/>
  <c r="S41" i="138"/>
  <c r="Q41" i="138"/>
  <c r="O41" i="138"/>
  <c r="M41" i="138"/>
  <c r="K41" i="138"/>
  <c r="I41" i="138"/>
  <c r="G41" i="138"/>
  <c r="U40" i="138"/>
  <c r="S40" i="138"/>
  <c r="Q40" i="138"/>
  <c r="O40" i="138"/>
  <c r="M40" i="138"/>
  <c r="K40" i="138"/>
  <c r="I40" i="138"/>
  <c r="G40" i="138"/>
  <c r="U39" i="138"/>
  <c r="S39" i="138"/>
  <c r="Q39" i="138"/>
  <c r="O39" i="138"/>
  <c r="M39" i="138"/>
  <c r="K39" i="138"/>
  <c r="I39" i="138"/>
  <c r="G39" i="138"/>
  <c r="U38" i="138"/>
  <c r="S38" i="138"/>
  <c r="Q38" i="138"/>
  <c r="O38" i="138"/>
  <c r="M38" i="138"/>
  <c r="K38" i="138"/>
  <c r="I38" i="138"/>
  <c r="G38" i="138"/>
  <c r="AD45" i="138"/>
  <c r="V45" i="137"/>
  <c r="V42" i="137"/>
  <c r="P32" i="37" s="1"/>
  <c r="V40" i="137"/>
  <c r="L32" i="37" s="1"/>
  <c r="V44" i="137"/>
  <c r="V43" i="137"/>
  <c r="V41" i="137"/>
  <c r="N32" i="37" s="1"/>
  <c r="V39" i="137"/>
  <c r="J32" i="37" s="1"/>
  <c r="Y38" i="137"/>
  <c r="T45" i="137"/>
  <c r="R45" i="137"/>
  <c r="P45" i="137"/>
  <c r="N45" i="137"/>
  <c r="L45" i="137"/>
  <c r="J45" i="137"/>
  <c r="H45" i="137"/>
  <c r="F45" i="137"/>
  <c r="T44" i="137"/>
  <c r="R44" i="137"/>
  <c r="P44" i="137"/>
  <c r="N44" i="137"/>
  <c r="L44" i="137"/>
  <c r="J44" i="137"/>
  <c r="H44" i="137"/>
  <c r="F44" i="137"/>
  <c r="T43" i="137"/>
  <c r="R43" i="137"/>
  <c r="P43" i="137"/>
  <c r="N43" i="137"/>
  <c r="L43" i="137"/>
  <c r="J43" i="137"/>
  <c r="H43" i="137"/>
  <c r="F43" i="137"/>
  <c r="T42" i="137"/>
  <c r="R42" i="137"/>
  <c r="P42" i="137"/>
  <c r="N42" i="137"/>
  <c r="L42" i="137"/>
  <c r="J42" i="137"/>
  <c r="H42" i="137"/>
  <c r="F42" i="137"/>
  <c r="T41" i="137"/>
  <c r="R41" i="137"/>
  <c r="P41" i="137"/>
  <c r="N41" i="137"/>
  <c r="L41" i="137"/>
  <c r="J41" i="137"/>
  <c r="H41" i="137"/>
  <c r="F41" i="137"/>
  <c r="T40" i="137"/>
  <c r="R40" i="137"/>
  <c r="P40" i="137"/>
  <c r="N40" i="137"/>
  <c r="L40" i="137"/>
  <c r="J40" i="137"/>
  <c r="H40" i="137"/>
  <c r="F40" i="137"/>
  <c r="T39" i="137"/>
  <c r="R39" i="137"/>
  <c r="P39" i="137"/>
  <c r="N39" i="137"/>
  <c r="L39" i="137"/>
  <c r="J39" i="137"/>
  <c r="H39" i="137"/>
  <c r="F39" i="137"/>
  <c r="T38" i="137"/>
  <c r="R38" i="137"/>
  <c r="P38" i="137"/>
  <c r="N38" i="137"/>
  <c r="L38" i="137"/>
  <c r="J38" i="137"/>
  <c r="H38" i="137"/>
  <c r="F38" i="137"/>
  <c r="U45" i="137"/>
  <c r="S45" i="137"/>
  <c r="Q45" i="137"/>
  <c r="O45" i="137"/>
  <c r="M45" i="137"/>
  <c r="K45" i="137"/>
  <c r="I45" i="137"/>
  <c r="G45" i="137"/>
  <c r="U44" i="137"/>
  <c r="S44" i="137"/>
  <c r="Q44" i="137"/>
  <c r="O44" i="137"/>
  <c r="M44" i="137"/>
  <c r="K44" i="137"/>
  <c r="I44" i="137"/>
  <c r="G44" i="137"/>
  <c r="U43" i="137"/>
  <c r="S43" i="137"/>
  <c r="Q43" i="137"/>
  <c r="O43" i="137"/>
  <c r="M43" i="137"/>
  <c r="K43" i="137"/>
  <c r="I43" i="137"/>
  <c r="G43" i="137"/>
  <c r="U42" i="137"/>
  <c r="S42" i="137"/>
  <c r="Q42" i="137"/>
  <c r="O42" i="137"/>
  <c r="M42" i="137"/>
  <c r="K42" i="137"/>
  <c r="I42" i="137"/>
  <c r="G42" i="137"/>
  <c r="U41" i="137"/>
  <c r="S41" i="137"/>
  <c r="Q41" i="137"/>
  <c r="O41" i="137"/>
  <c r="M41" i="137"/>
  <c r="K41" i="137"/>
  <c r="I41" i="137"/>
  <c r="G41" i="137"/>
  <c r="U40" i="137"/>
  <c r="S40" i="137"/>
  <c r="Q40" i="137"/>
  <c r="O40" i="137"/>
  <c r="M40" i="137"/>
  <c r="K40" i="137"/>
  <c r="I40" i="137"/>
  <c r="G40" i="137"/>
  <c r="U39" i="137"/>
  <c r="S39" i="137"/>
  <c r="Q39" i="137"/>
  <c r="O39" i="137"/>
  <c r="M39" i="137"/>
  <c r="K39" i="137"/>
  <c r="I39" i="137"/>
  <c r="G39" i="137"/>
  <c r="U38" i="137"/>
  <c r="S38" i="137"/>
  <c r="Q38" i="137"/>
  <c r="O38" i="137"/>
  <c r="M38" i="137"/>
  <c r="K38" i="137"/>
  <c r="I38" i="137"/>
  <c r="G38" i="137"/>
  <c r="AD45" i="137"/>
  <c r="V45" i="136"/>
  <c r="V42" i="136"/>
  <c r="P31" i="37" s="1"/>
  <c r="V40" i="136"/>
  <c r="L31" i="37" s="1"/>
  <c r="V44" i="136"/>
  <c r="V43" i="136"/>
  <c r="V41" i="136"/>
  <c r="N31" i="37" s="1"/>
  <c r="V39" i="136"/>
  <c r="J31" i="37" s="1"/>
  <c r="Y38" i="136"/>
  <c r="T45" i="136"/>
  <c r="R45" i="136"/>
  <c r="P45" i="136"/>
  <c r="N45" i="136"/>
  <c r="L45" i="136"/>
  <c r="J45" i="136"/>
  <c r="H45" i="136"/>
  <c r="F45" i="136"/>
  <c r="T44" i="136"/>
  <c r="R44" i="136"/>
  <c r="P44" i="136"/>
  <c r="N44" i="136"/>
  <c r="L44" i="136"/>
  <c r="J44" i="136"/>
  <c r="H44" i="136"/>
  <c r="F44" i="136"/>
  <c r="T43" i="136"/>
  <c r="R43" i="136"/>
  <c r="P43" i="136"/>
  <c r="N43" i="136"/>
  <c r="L43" i="136"/>
  <c r="J43" i="136"/>
  <c r="H43" i="136"/>
  <c r="F43" i="136"/>
  <c r="T42" i="136"/>
  <c r="R42" i="136"/>
  <c r="P42" i="136"/>
  <c r="N42" i="136"/>
  <c r="L42" i="136"/>
  <c r="J42" i="136"/>
  <c r="H42" i="136"/>
  <c r="F42" i="136"/>
  <c r="T41" i="136"/>
  <c r="R41" i="136"/>
  <c r="P41" i="136"/>
  <c r="N41" i="136"/>
  <c r="L41" i="136"/>
  <c r="J41" i="136"/>
  <c r="H41" i="136"/>
  <c r="F41" i="136"/>
  <c r="T40" i="136"/>
  <c r="R40" i="136"/>
  <c r="P40" i="136"/>
  <c r="N40" i="136"/>
  <c r="L40" i="136"/>
  <c r="J40" i="136"/>
  <c r="H40" i="136"/>
  <c r="F40" i="136"/>
  <c r="T39" i="136"/>
  <c r="R39" i="136"/>
  <c r="P39" i="136"/>
  <c r="N39" i="136"/>
  <c r="L39" i="136"/>
  <c r="J39" i="136"/>
  <c r="H39" i="136"/>
  <c r="F39" i="136"/>
  <c r="T38" i="136"/>
  <c r="R38" i="136"/>
  <c r="P38" i="136"/>
  <c r="N38" i="136"/>
  <c r="L38" i="136"/>
  <c r="J38" i="136"/>
  <c r="H38" i="136"/>
  <c r="F38" i="136"/>
  <c r="U45" i="136"/>
  <c r="S45" i="136"/>
  <c r="Q45" i="136"/>
  <c r="O45" i="136"/>
  <c r="M45" i="136"/>
  <c r="K45" i="136"/>
  <c r="I45" i="136"/>
  <c r="G45" i="136"/>
  <c r="U44" i="136"/>
  <c r="S44" i="136"/>
  <c r="Q44" i="136"/>
  <c r="O44" i="136"/>
  <c r="M44" i="136"/>
  <c r="K44" i="136"/>
  <c r="I44" i="136"/>
  <c r="G44" i="136"/>
  <c r="U43" i="136"/>
  <c r="S43" i="136"/>
  <c r="Q43" i="136"/>
  <c r="O43" i="136"/>
  <c r="M43" i="136"/>
  <c r="K43" i="136"/>
  <c r="I43" i="136"/>
  <c r="G43" i="136"/>
  <c r="U42" i="136"/>
  <c r="S42" i="136"/>
  <c r="Q42" i="136"/>
  <c r="O42" i="136"/>
  <c r="M42" i="136"/>
  <c r="K42" i="136"/>
  <c r="I42" i="136"/>
  <c r="G42" i="136"/>
  <c r="U41" i="136"/>
  <c r="S41" i="136"/>
  <c r="Q41" i="136"/>
  <c r="O41" i="136"/>
  <c r="M41" i="136"/>
  <c r="K41" i="136"/>
  <c r="I41" i="136"/>
  <c r="G41" i="136"/>
  <c r="U40" i="136"/>
  <c r="S40" i="136"/>
  <c r="Q40" i="136"/>
  <c r="O40" i="136"/>
  <c r="M40" i="136"/>
  <c r="K40" i="136"/>
  <c r="I40" i="136"/>
  <c r="G40" i="136"/>
  <c r="U39" i="136"/>
  <c r="S39" i="136"/>
  <c r="Q39" i="136"/>
  <c r="O39" i="136"/>
  <c r="M39" i="136"/>
  <c r="K39" i="136"/>
  <c r="I39" i="136"/>
  <c r="G39" i="136"/>
  <c r="U38" i="136"/>
  <c r="S38" i="136"/>
  <c r="Q38" i="136"/>
  <c r="O38" i="136"/>
  <c r="M38" i="136"/>
  <c r="K38" i="136"/>
  <c r="I38" i="136"/>
  <c r="G38" i="136"/>
  <c r="AD45" i="136"/>
  <c r="V45" i="135"/>
  <c r="V42" i="135"/>
  <c r="P30" i="37" s="1"/>
  <c r="V40" i="135"/>
  <c r="L30" i="37" s="1"/>
  <c r="V44" i="135"/>
  <c r="V43" i="135"/>
  <c r="V41" i="135"/>
  <c r="N30" i="37" s="1"/>
  <c r="V39" i="135"/>
  <c r="J30" i="37" s="1"/>
  <c r="T45" i="135"/>
  <c r="R45" i="135"/>
  <c r="P45" i="135"/>
  <c r="N45" i="135"/>
  <c r="L45" i="135"/>
  <c r="J45" i="135"/>
  <c r="H45" i="135"/>
  <c r="F45" i="135"/>
  <c r="T44" i="135"/>
  <c r="R44" i="135"/>
  <c r="P44" i="135"/>
  <c r="N44" i="135"/>
  <c r="L44" i="135"/>
  <c r="J44" i="135"/>
  <c r="H44" i="135"/>
  <c r="F44" i="135"/>
  <c r="T43" i="135"/>
  <c r="R43" i="135"/>
  <c r="P43" i="135"/>
  <c r="N43" i="135"/>
  <c r="L43" i="135"/>
  <c r="J43" i="135"/>
  <c r="H43" i="135"/>
  <c r="F43" i="135"/>
  <c r="T42" i="135"/>
  <c r="R42" i="135"/>
  <c r="P42" i="135"/>
  <c r="N42" i="135"/>
  <c r="L42" i="135"/>
  <c r="J42" i="135"/>
  <c r="H42" i="135"/>
  <c r="F42" i="135"/>
  <c r="T41" i="135"/>
  <c r="R41" i="135"/>
  <c r="P41" i="135"/>
  <c r="N41" i="135"/>
  <c r="L41" i="135"/>
  <c r="J41" i="135"/>
  <c r="H41" i="135"/>
  <c r="F41" i="135"/>
  <c r="T40" i="135"/>
  <c r="R40" i="135"/>
  <c r="P40" i="135"/>
  <c r="N40" i="135"/>
  <c r="L40" i="135"/>
  <c r="J40" i="135"/>
  <c r="H40" i="135"/>
  <c r="F40" i="135"/>
  <c r="T39" i="135"/>
  <c r="R39" i="135"/>
  <c r="P39" i="135"/>
  <c r="N39" i="135"/>
  <c r="L39" i="135"/>
  <c r="J39" i="135"/>
  <c r="H39" i="135"/>
  <c r="F39" i="135"/>
  <c r="T38" i="135"/>
  <c r="R38" i="135"/>
  <c r="P38" i="135"/>
  <c r="N38" i="135"/>
  <c r="L38" i="135"/>
  <c r="J38" i="135"/>
  <c r="H38" i="135"/>
  <c r="F38" i="135"/>
  <c r="U45" i="135"/>
  <c r="S45" i="135"/>
  <c r="Q45" i="135"/>
  <c r="O45" i="135"/>
  <c r="M45" i="135"/>
  <c r="K45" i="135"/>
  <c r="I45" i="135"/>
  <c r="G45" i="135"/>
  <c r="U44" i="135"/>
  <c r="S44" i="135"/>
  <c r="Q44" i="135"/>
  <c r="O44" i="135"/>
  <c r="M44" i="135"/>
  <c r="K44" i="135"/>
  <c r="I44" i="135"/>
  <c r="G44" i="135"/>
  <c r="U43" i="135"/>
  <c r="S43" i="135"/>
  <c r="Q43" i="135"/>
  <c r="O43" i="135"/>
  <c r="M43" i="135"/>
  <c r="K43" i="135"/>
  <c r="I43" i="135"/>
  <c r="G43" i="135"/>
  <c r="U42" i="135"/>
  <c r="S42" i="135"/>
  <c r="Q42" i="135"/>
  <c r="O42" i="135"/>
  <c r="M42" i="135"/>
  <c r="K42" i="135"/>
  <c r="I42" i="135"/>
  <c r="G42" i="135"/>
  <c r="U41" i="135"/>
  <c r="S41" i="135"/>
  <c r="Q41" i="135"/>
  <c r="O41" i="135"/>
  <c r="M41" i="135"/>
  <c r="K41" i="135"/>
  <c r="I41" i="135"/>
  <c r="G41" i="135"/>
  <c r="U40" i="135"/>
  <c r="S40" i="135"/>
  <c r="Q40" i="135"/>
  <c r="O40" i="135"/>
  <c r="M40" i="135"/>
  <c r="K40" i="135"/>
  <c r="I40" i="135"/>
  <c r="G40" i="135"/>
  <c r="U39" i="135"/>
  <c r="S39" i="135"/>
  <c r="Q39" i="135"/>
  <c r="O39" i="135"/>
  <c r="M39" i="135"/>
  <c r="K39" i="135"/>
  <c r="I39" i="135"/>
  <c r="G39" i="135"/>
  <c r="U38" i="135"/>
  <c r="S38" i="135"/>
  <c r="Q38" i="135"/>
  <c r="O38" i="135"/>
  <c r="M38" i="135"/>
  <c r="K38" i="135"/>
  <c r="I38" i="135"/>
  <c r="G38" i="135"/>
  <c r="Y38" i="135"/>
  <c r="AD44" i="135"/>
  <c r="AD45" i="135"/>
  <c r="V45" i="134"/>
  <c r="V42" i="134"/>
  <c r="P28" i="37" s="1"/>
  <c r="V40" i="134"/>
  <c r="L28" i="37" s="1"/>
  <c r="V44" i="134"/>
  <c r="V43" i="134"/>
  <c r="V41" i="134"/>
  <c r="N28" i="37" s="1"/>
  <c r="V39" i="134"/>
  <c r="J28" i="37" s="1"/>
  <c r="Y38" i="134"/>
  <c r="AC38" i="134" s="1"/>
  <c r="T45" i="134"/>
  <c r="R45" i="134"/>
  <c r="P45" i="134"/>
  <c r="N45" i="134"/>
  <c r="L45" i="134"/>
  <c r="J45" i="134"/>
  <c r="H45" i="134"/>
  <c r="F45" i="134"/>
  <c r="T44" i="134"/>
  <c r="R44" i="134"/>
  <c r="P44" i="134"/>
  <c r="N44" i="134"/>
  <c r="L44" i="134"/>
  <c r="J44" i="134"/>
  <c r="H44" i="134"/>
  <c r="F44" i="134"/>
  <c r="T43" i="134"/>
  <c r="R43" i="134"/>
  <c r="P43" i="134"/>
  <c r="N43" i="134"/>
  <c r="L43" i="134"/>
  <c r="J43" i="134"/>
  <c r="H43" i="134"/>
  <c r="F43" i="134"/>
  <c r="T42" i="134"/>
  <c r="R42" i="134"/>
  <c r="P42" i="134"/>
  <c r="N42" i="134"/>
  <c r="L42" i="134"/>
  <c r="J42" i="134"/>
  <c r="H42" i="134"/>
  <c r="F42" i="134"/>
  <c r="T41" i="134"/>
  <c r="R41" i="134"/>
  <c r="P41" i="134"/>
  <c r="N41" i="134"/>
  <c r="L41" i="134"/>
  <c r="J41" i="134"/>
  <c r="H41" i="134"/>
  <c r="F41" i="134"/>
  <c r="T40" i="134"/>
  <c r="R40" i="134"/>
  <c r="P40" i="134"/>
  <c r="N40" i="134"/>
  <c r="L40" i="134"/>
  <c r="J40" i="134"/>
  <c r="H40" i="134"/>
  <c r="F40" i="134"/>
  <c r="T39" i="134"/>
  <c r="R39" i="134"/>
  <c r="P39" i="134"/>
  <c r="N39" i="134"/>
  <c r="L39" i="134"/>
  <c r="J39" i="134"/>
  <c r="H39" i="134"/>
  <c r="F39" i="134"/>
  <c r="T38" i="134"/>
  <c r="R38" i="134"/>
  <c r="P38" i="134"/>
  <c r="N38" i="134"/>
  <c r="L38" i="134"/>
  <c r="J38" i="134"/>
  <c r="H38" i="134"/>
  <c r="F38" i="134"/>
  <c r="U45" i="134"/>
  <c r="S45" i="134"/>
  <c r="Q45" i="134"/>
  <c r="O45" i="134"/>
  <c r="M45" i="134"/>
  <c r="K45" i="134"/>
  <c r="I45" i="134"/>
  <c r="G45" i="134"/>
  <c r="U44" i="134"/>
  <c r="S44" i="134"/>
  <c r="Q44" i="134"/>
  <c r="O44" i="134"/>
  <c r="M44" i="134"/>
  <c r="K44" i="134"/>
  <c r="I44" i="134"/>
  <c r="G44" i="134"/>
  <c r="U43" i="134"/>
  <c r="S43" i="134"/>
  <c r="Q43" i="134"/>
  <c r="O43" i="134"/>
  <c r="M43" i="134"/>
  <c r="K43" i="134"/>
  <c r="I43" i="134"/>
  <c r="G43" i="134"/>
  <c r="U42" i="134"/>
  <c r="S42" i="134"/>
  <c r="Q42" i="134"/>
  <c r="O42" i="134"/>
  <c r="M42" i="134"/>
  <c r="K42" i="134"/>
  <c r="I42" i="134"/>
  <c r="G42" i="134"/>
  <c r="U41" i="134"/>
  <c r="S41" i="134"/>
  <c r="Q41" i="134"/>
  <c r="O41" i="134"/>
  <c r="M41" i="134"/>
  <c r="K41" i="134"/>
  <c r="I41" i="134"/>
  <c r="G41" i="134"/>
  <c r="U40" i="134"/>
  <c r="S40" i="134"/>
  <c r="Q40" i="134"/>
  <c r="O40" i="134"/>
  <c r="M40" i="134"/>
  <c r="K40" i="134"/>
  <c r="I40" i="134"/>
  <c r="G40" i="134"/>
  <c r="U39" i="134"/>
  <c r="S39" i="134"/>
  <c r="Q39" i="134"/>
  <c r="O39" i="134"/>
  <c r="M39" i="134"/>
  <c r="K39" i="134"/>
  <c r="I39" i="134"/>
  <c r="G39" i="134"/>
  <c r="U38" i="134"/>
  <c r="S38" i="134"/>
  <c r="Q38" i="134"/>
  <c r="O38" i="134"/>
  <c r="M38" i="134"/>
  <c r="K38" i="134"/>
  <c r="I38" i="134"/>
  <c r="G38" i="134"/>
  <c r="AD45" i="134"/>
  <c r="V45" i="133"/>
  <c r="V42" i="133"/>
  <c r="P27" i="37" s="1"/>
  <c r="V40" i="133"/>
  <c r="L27" i="37" s="1"/>
  <c r="V44" i="133"/>
  <c r="V43" i="133"/>
  <c r="V41" i="133"/>
  <c r="N27" i="37" s="1"/>
  <c r="V39" i="133"/>
  <c r="J27" i="37" s="1"/>
  <c r="Y38" i="133"/>
  <c r="T45" i="133"/>
  <c r="R45" i="133"/>
  <c r="P45" i="133"/>
  <c r="N45" i="133"/>
  <c r="L45" i="133"/>
  <c r="J45" i="133"/>
  <c r="H45" i="133"/>
  <c r="F45" i="133"/>
  <c r="T44" i="133"/>
  <c r="R44" i="133"/>
  <c r="P44" i="133"/>
  <c r="N44" i="133"/>
  <c r="L44" i="133"/>
  <c r="J44" i="133"/>
  <c r="H44" i="133"/>
  <c r="F44" i="133"/>
  <c r="T43" i="133"/>
  <c r="R43" i="133"/>
  <c r="P43" i="133"/>
  <c r="N43" i="133"/>
  <c r="L43" i="133"/>
  <c r="J43" i="133"/>
  <c r="H43" i="133"/>
  <c r="F43" i="133"/>
  <c r="T42" i="133"/>
  <c r="R42" i="133"/>
  <c r="P42" i="133"/>
  <c r="N42" i="133"/>
  <c r="L42" i="133"/>
  <c r="J42" i="133"/>
  <c r="H42" i="133"/>
  <c r="F42" i="133"/>
  <c r="T41" i="133"/>
  <c r="R41" i="133"/>
  <c r="P41" i="133"/>
  <c r="N41" i="133"/>
  <c r="L41" i="133"/>
  <c r="J41" i="133"/>
  <c r="H41" i="133"/>
  <c r="F41" i="133"/>
  <c r="T40" i="133"/>
  <c r="R40" i="133"/>
  <c r="P40" i="133"/>
  <c r="N40" i="133"/>
  <c r="L40" i="133"/>
  <c r="J40" i="133"/>
  <c r="H40" i="133"/>
  <c r="F40" i="133"/>
  <c r="T39" i="133"/>
  <c r="R39" i="133"/>
  <c r="P39" i="133"/>
  <c r="N39" i="133"/>
  <c r="L39" i="133"/>
  <c r="J39" i="133"/>
  <c r="H39" i="133"/>
  <c r="F39" i="133"/>
  <c r="T38" i="133"/>
  <c r="R38" i="133"/>
  <c r="P38" i="133"/>
  <c r="N38" i="133"/>
  <c r="L38" i="133"/>
  <c r="J38" i="133"/>
  <c r="H38" i="133"/>
  <c r="F38" i="133"/>
  <c r="U45" i="133"/>
  <c r="S45" i="133"/>
  <c r="Q45" i="133"/>
  <c r="O45" i="133"/>
  <c r="M45" i="133"/>
  <c r="K45" i="133"/>
  <c r="I45" i="133"/>
  <c r="G45" i="133"/>
  <c r="U44" i="133"/>
  <c r="S44" i="133"/>
  <c r="Q44" i="133"/>
  <c r="O44" i="133"/>
  <c r="M44" i="133"/>
  <c r="K44" i="133"/>
  <c r="I44" i="133"/>
  <c r="G44" i="133"/>
  <c r="U43" i="133"/>
  <c r="S43" i="133"/>
  <c r="Q43" i="133"/>
  <c r="O43" i="133"/>
  <c r="M43" i="133"/>
  <c r="K43" i="133"/>
  <c r="I43" i="133"/>
  <c r="G43" i="133"/>
  <c r="U42" i="133"/>
  <c r="S42" i="133"/>
  <c r="Q42" i="133"/>
  <c r="O42" i="133"/>
  <c r="M42" i="133"/>
  <c r="K42" i="133"/>
  <c r="I42" i="133"/>
  <c r="G42" i="133"/>
  <c r="U41" i="133"/>
  <c r="S41" i="133"/>
  <c r="Q41" i="133"/>
  <c r="O41" i="133"/>
  <c r="M41" i="133"/>
  <c r="K41" i="133"/>
  <c r="I41" i="133"/>
  <c r="G41" i="133"/>
  <c r="U40" i="133"/>
  <c r="S40" i="133"/>
  <c r="Q40" i="133"/>
  <c r="O40" i="133"/>
  <c r="M40" i="133"/>
  <c r="K40" i="133"/>
  <c r="I40" i="133"/>
  <c r="G40" i="133"/>
  <c r="U39" i="133"/>
  <c r="S39" i="133"/>
  <c r="Q39" i="133"/>
  <c r="O39" i="133"/>
  <c r="M39" i="133"/>
  <c r="K39" i="133"/>
  <c r="I39" i="133"/>
  <c r="G39" i="133"/>
  <c r="U38" i="133"/>
  <c r="S38" i="133"/>
  <c r="Q38" i="133"/>
  <c r="O38" i="133"/>
  <c r="M38" i="133"/>
  <c r="K38" i="133"/>
  <c r="I38" i="133"/>
  <c r="G38" i="133"/>
  <c r="AD45" i="133"/>
  <c r="V45" i="132"/>
  <c r="V42" i="132"/>
  <c r="P26" i="37" s="1"/>
  <c r="V40" i="132"/>
  <c r="L26" i="37" s="1"/>
  <c r="V44" i="132"/>
  <c r="V43" i="132"/>
  <c r="V41" i="132"/>
  <c r="N26" i="37" s="1"/>
  <c r="V39" i="132"/>
  <c r="J26" i="37" s="1"/>
  <c r="Y38" i="132"/>
  <c r="T45" i="132"/>
  <c r="R45" i="132"/>
  <c r="P45" i="132"/>
  <c r="N45" i="132"/>
  <c r="L45" i="132"/>
  <c r="J45" i="132"/>
  <c r="H45" i="132"/>
  <c r="F45" i="132"/>
  <c r="T44" i="132"/>
  <c r="R44" i="132"/>
  <c r="P44" i="132"/>
  <c r="N44" i="132"/>
  <c r="L44" i="132"/>
  <c r="J44" i="132"/>
  <c r="H44" i="132"/>
  <c r="F44" i="132"/>
  <c r="T43" i="132"/>
  <c r="R43" i="132"/>
  <c r="P43" i="132"/>
  <c r="N43" i="132"/>
  <c r="L43" i="132"/>
  <c r="J43" i="132"/>
  <c r="H43" i="132"/>
  <c r="F43" i="132"/>
  <c r="T42" i="132"/>
  <c r="R42" i="132"/>
  <c r="P42" i="132"/>
  <c r="N42" i="132"/>
  <c r="L42" i="132"/>
  <c r="J42" i="132"/>
  <c r="H42" i="132"/>
  <c r="F42" i="132"/>
  <c r="T41" i="132"/>
  <c r="R41" i="132"/>
  <c r="P41" i="132"/>
  <c r="N41" i="132"/>
  <c r="L41" i="132"/>
  <c r="J41" i="132"/>
  <c r="H41" i="132"/>
  <c r="F41" i="132"/>
  <c r="T40" i="132"/>
  <c r="R40" i="132"/>
  <c r="P40" i="132"/>
  <c r="N40" i="132"/>
  <c r="L40" i="132"/>
  <c r="J40" i="132"/>
  <c r="H40" i="132"/>
  <c r="F40" i="132"/>
  <c r="T39" i="132"/>
  <c r="R39" i="132"/>
  <c r="P39" i="132"/>
  <c r="N39" i="132"/>
  <c r="L39" i="132"/>
  <c r="J39" i="132"/>
  <c r="H39" i="132"/>
  <c r="F39" i="132"/>
  <c r="T38" i="132"/>
  <c r="R38" i="132"/>
  <c r="P38" i="132"/>
  <c r="N38" i="132"/>
  <c r="L38" i="132"/>
  <c r="J38" i="132"/>
  <c r="H38" i="132"/>
  <c r="F38" i="132"/>
  <c r="U45" i="132"/>
  <c r="S45" i="132"/>
  <c r="Q45" i="132"/>
  <c r="O45" i="132"/>
  <c r="M45" i="132"/>
  <c r="K45" i="132"/>
  <c r="I45" i="132"/>
  <c r="G45" i="132"/>
  <c r="U44" i="132"/>
  <c r="S44" i="132"/>
  <c r="Q44" i="132"/>
  <c r="O44" i="132"/>
  <c r="M44" i="132"/>
  <c r="K44" i="132"/>
  <c r="I44" i="132"/>
  <c r="G44" i="132"/>
  <c r="U43" i="132"/>
  <c r="S43" i="132"/>
  <c r="Q43" i="132"/>
  <c r="O43" i="132"/>
  <c r="M43" i="132"/>
  <c r="K43" i="132"/>
  <c r="I43" i="132"/>
  <c r="G43" i="132"/>
  <c r="U42" i="132"/>
  <c r="S42" i="132"/>
  <c r="Q42" i="132"/>
  <c r="O42" i="132"/>
  <c r="M42" i="132"/>
  <c r="K42" i="132"/>
  <c r="I42" i="132"/>
  <c r="G42" i="132"/>
  <c r="U41" i="132"/>
  <c r="S41" i="132"/>
  <c r="Q41" i="132"/>
  <c r="O41" i="132"/>
  <c r="M41" i="132"/>
  <c r="K41" i="132"/>
  <c r="I41" i="132"/>
  <c r="G41" i="132"/>
  <c r="U40" i="132"/>
  <c r="S40" i="132"/>
  <c r="Q40" i="132"/>
  <c r="O40" i="132"/>
  <c r="M40" i="132"/>
  <c r="K40" i="132"/>
  <c r="I40" i="132"/>
  <c r="G40" i="132"/>
  <c r="U39" i="132"/>
  <c r="S39" i="132"/>
  <c r="Q39" i="132"/>
  <c r="O39" i="132"/>
  <c r="M39" i="132"/>
  <c r="K39" i="132"/>
  <c r="I39" i="132"/>
  <c r="G39" i="132"/>
  <c r="U38" i="132"/>
  <c r="S38" i="132"/>
  <c r="Q38" i="132"/>
  <c r="O38" i="132"/>
  <c r="M38" i="132"/>
  <c r="K38" i="132"/>
  <c r="I38" i="132"/>
  <c r="G38" i="132"/>
  <c r="AD45" i="132"/>
  <c r="V45" i="131"/>
  <c r="V42" i="131"/>
  <c r="P25" i="37" s="1"/>
  <c r="V40" i="131"/>
  <c r="L25" i="37" s="1"/>
  <c r="V44" i="131"/>
  <c r="V43" i="131"/>
  <c r="V41" i="131"/>
  <c r="N25" i="37" s="1"/>
  <c r="V39" i="131"/>
  <c r="J25" i="37" s="1"/>
  <c r="AD43" i="131"/>
  <c r="Y38" i="131"/>
  <c r="T45" i="131"/>
  <c r="R45" i="131"/>
  <c r="P45" i="131"/>
  <c r="N45" i="131"/>
  <c r="L45" i="131"/>
  <c r="J45" i="131"/>
  <c r="H45" i="131"/>
  <c r="F45" i="131"/>
  <c r="T44" i="131"/>
  <c r="R44" i="131"/>
  <c r="P44" i="131"/>
  <c r="N44" i="131"/>
  <c r="L44" i="131"/>
  <c r="J44" i="131"/>
  <c r="H44" i="131"/>
  <c r="F44" i="131"/>
  <c r="T43" i="131"/>
  <c r="R43" i="131"/>
  <c r="P43" i="131"/>
  <c r="N43" i="131"/>
  <c r="L43" i="131"/>
  <c r="J43" i="131"/>
  <c r="H43" i="131"/>
  <c r="F43" i="131"/>
  <c r="T42" i="131"/>
  <c r="R42" i="131"/>
  <c r="P42" i="131"/>
  <c r="N42" i="131"/>
  <c r="L42" i="131"/>
  <c r="J42" i="131"/>
  <c r="H42" i="131"/>
  <c r="F42" i="131"/>
  <c r="T41" i="131"/>
  <c r="R41" i="131"/>
  <c r="P41" i="131"/>
  <c r="N41" i="131"/>
  <c r="L41" i="131"/>
  <c r="J41" i="131"/>
  <c r="H41" i="131"/>
  <c r="F41" i="131"/>
  <c r="T40" i="131"/>
  <c r="R40" i="131"/>
  <c r="P40" i="131"/>
  <c r="N40" i="131"/>
  <c r="L40" i="131"/>
  <c r="J40" i="131"/>
  <c r="H40" i="131"/>
  <c r="F40" i="131"/>
  <c r="T39" i="131"/>
  <c r="R39" i="131"/>
  <c r="P39" i="131"/>
  <c r="N39" i="131"/>
  <c r="L39" i="131"/>
  <c r="J39" i="131"/>
  <c r="H39" i="131"/>
  <c r="F39" i="131"/>
  <c r="T38" i="131"/>
  <c r="R38" i="131"/>
  <c r="P38" i="131"/>
  <c r="N38" i="131"/>
  <c r="L38" i="131"/>
  <c r="J38" i="131"/>
  <c r="H38" i="131"/>
  <c r="F38" i="131"/>
  <c r="U45" i="131"/>
  <c r="S45" i="131"/>
  <c r="Q45" i="131"/>
  <c r="O45" i="131"/>
  <c r="M45" i="131"/>
  <c r="K45" i="131"/>
  <c r="I45" i="131"/>
  <c r="G45" i="131"/>
  <c r="U44" i="131"/>
  <c r="S44" i="131"/>
  <c r="Q44" i="131"/>
  <c r="O44" i="131"/>
  <c r="M44" i="131"/>
  <c r="K44" i="131"/>
  <c r="I44" i="131"/>
  <c r="G44" i="131"/>
  <c r="U43" i="131"/>
  <c r="S43" i="131"/>
  <c r="Q43" i="131"/>
  <c r="O43" i="131"/>
  <c r="M43" i="131"/>
  <c r="K43" i="131"/>
  <c r="I43" i="131"/>
  <c r="G43" i="131"/>
  <c r="U42" i="131"/>
  <c r="S42" i="131"/>
  <c r="Q42" i="131"/>
  <c r="O42" i="131"/>
  <c r="M42" i="131"/>
  <c r="K42" i="131"/>
  <c r="I42" i="131"/>
  <c r="G42" i="131"/>
  <c r="U41" i="131"/>
  <c r="S41" i="131"/>
  <c r="Q41" i="131"/>
  <c r="O41" i="131"/>
  <c r="M41" i="131"/>
  <c r="K41" i="131"/>
  <c r="I41" i="131"/>
  <c r="G41" i="131"/>
  <c r="U40" i="131"/>
  <c r="S40" i="131"/>
  <c r="Q40" i="131"/>
  <c r="O40" i="131"/>
  <c r="M40" i="131"/>
  <c r="K40" i="131"/>
  <c r="I40" i="131"/>
  <c r="G40" i="131"/>
  <c r="U39" i="131"/>
  <c r="S39" i="131"/>
  <c r="Q39" i="131"/>
  <c r="O39" i="131"/>
  <c r="M39" i="131"/>
  <c r="K39" i="131"/>
  <c r="I39" i="131"/>
  <c r="G39" i="131"/>
  <c r="U38" i="131"/>
  <c r="S38" i="131"/>
  <c r="Q38" i="131"/>
  <c r="O38" i="131"/>
  <c r="M38" i="131"/>
  <c r="K38" i="131"/>
  <c r="I38" i="131"/>
  <c r="G38" i="131"/>
  <c r="AD45" i="131"/>
  <c r="Y38" i="130"/>
  <c r="AD44" i="130"/>
  <c r="AD45" i="130"/>
  <c r="T45" i="130"/>
  <c r="R45" i="130"/>
  <c r="P45" i="130"/>
  <c r="N45" i="130"/>
  <c r="L45" i="130"/>
  <c r="J45" i="130"/>
  <c r="H45" i="130"/>
  <c r="F45" i="130"/>
  <c r="T44" i="130"/>
  <c r="R44" i="130"/>
  <c r="P44" i="130"/>
  <c r="N44" i="130"/>
  <c r="L44" i="130"/>
  <c r="J44" i="130"/>
  <c r="H44" i="130"/>
  <c r="F44" i="130"/>
  <c r="T43" i="130"/>
  <c r="R43" i="130"/>
  <c r="P43" i="130"/>
  <c r="N43" i="130"/>
  <c r="L43" i="130"/>
  <c r="J43" i="130"/>
  <c r="H43" i="130"/>
  <c r="F43" i="130"/>
  <c r="T42" i="130"/>
  <c r="R42" i="130"/>
  <c r="P42" i="130"/>
  <c r="N42" i="130"/>
  <c r="L42" i="130"/>
  <c r="J42" i="130"/>
  <c r="H42" i="130"/>
  <c r="F42" i="130"/>
  <c r="T41" i="130"/>
  <c r="R41" i="130"/>
  <c r="P41" i="130"/>
  <c r="N41" i="130"/>
  <c r="L41" i="130"/>
  <c r="J41" i="130"/>
  <c r="H41" i="130"/>
  <c r="F41" i="130"/>
  <c r="T40" i="130"/>
  <c r="R40" i="130"/>
  <c r="P40" i="130"/>
  <c r="N40" i="130"/>
  <c r="L40" i="130"/>
  <c r="J40" i="130"/>
  <c r="H40" i="130"/>
  <c r="F40" i="130"/>
  <c r="T39" i="130"/>
  <c r="R39" i="130"/>
  <c r="P39" i="130"/>
  <c r="N39" i="130"/>
  <c r="L39" i="130"/>
  <c r="J39" i="130"/>
  <c r="H39" i="130"/>
  <c r="F39" i="130"/>
  <c r="T38" i="130"/>
  <c r="R38" i="130"/>
  <c r="P38" i="130"/>
  <c r="N38" i="130"/>
  <c r="L38" i="130"/>
  <c r="J38" i="130"/>
  <c r="H38" i="130"/>
  <c r="F38" i="130"/>
  <c r="U45" i="130"/>
  <c r="S45" i="130"/>
  <c r="Q45" i="130"/>
  <c r="O45" i="130"/>
  <c r="M45" i="130"/>
  <c r="K45" i="130"/>
  <c r="I45" i="130"/>
  <c r="G45" i="130"/>
  <c r="U44" i="130"/>
  <c r="S44" i="130"/>
  <c r="Q44" i="130"/>
  <c r="O44" i="130"/>
  <c r="M44" i="130"/>
  <c r="K44" i="130"/>
  <c r="I44" i="130"/>
  <c r="G44" i="130"/>
  <c r="U43" i="130"/>
  <c r="S43" i="130"/>
  <c r="Q43" i="130"/>
  <c r="O43" i="130"/>
  <c r="M43" i="130"/>
  <c r="K43" i="130"/>
  <c r="I43" i="130"/>
  <c r="G43" i="130"/>
  <c r="U42" i="130"/>
  <c r="S42" i="130"/>
  <c r="Q42" i="130"/>
  <c r="O42" i="130"/>
  <c r="M42" i="130"/>
  <c r="K42" i="130"/>
  <c r="I42" i="130"/>
  <c r="G42" i="130"/>
  <c r="U41" i="130"/>
  <c r="S41" i="130"/>
  <c r="Q41" i="130"/>
  <c r="O41" i="130"/>
  <c r="M41" i="130"/>
  <c r="K41" i="130"/>
  <c r="I41" i="130"/>
  <c r="G41" i="130"/>
  <c r="U40" i="130"/>
  <c r="S40" i="130"/>
  <c r="Q40" i="130"/>
  <c r="O40" i="130"/>
  <c r="M40" i="130"/>
  <c r="K40" i="130"/>
  <c r="I40" i="130"/>
  <c r="G40" i="130"/>
  <c r="U39" i="130"/>
  <c r="S39" i="130"/>
  <c r="Q39" i="130"/>
  <c r="O39" i="130"/>
  <c r="M39" i="130"/>
  <c r="K39" i="130"/>
  <c r="I39" i="130"/>
  <c r="G39" i="130"/>
  <c r="U38" i="130"/>
  <c r="S38" i="130"/>
  <c r="Q38" i="130"/>
  <c r="O38" i="130"/>
  <c r="M38" i="130"/>
  <c r="K38" i="130"/>
  <c r="I38" i="130"/>
  <c r="G38" i="130"/>
  <c r="V39" i="130"/>
  <c r="J24" i="37" s="1"/>
  <c r="V43" i="130"/>
  <c r="V40" i="130"/>
  <c r="L24" i="37" s="1"/>
  <c r="V45" i="130"/>
  <c r="V41" i="130"/>
  <c r="N24" i="37" s="1"/>
  <c r="V44" i="130"/>
  <c r="AC15" i="126"/>
  <c r="V15" i="126" s="1"/>
  <c r="AB42" i="128"/>
  <c r="AB43" i="128"/>
  <c r="AB38" i="128"/>
  <c r="H39" i="37" s="1"/>
  <c r="AC34" i="129"/>
  <c r="V34" i="129" s="1"/>
  <c r="AC19" i="125"/>
  <c r="V19" i="125" s="1"/>
  <c r="AC19" i="127"/>
  <c r="V19" i="127" s="1"/>
  <c r="AC34" i="126"/>
  <c r="V34" i="126" s="1"/>
  <c r="AD32" i="126"/>
  <c r="AC30" i="126"/>
  <c r="V30" i="126" s="1"/>
  <c r="AD28" i="126"/>
  <c r="AB42" i="129"/>
  <c r="AC13" i="126"/>
  <c r="V13" i="126" s="1"/>
  <c r="AC17" i="126"/>
  <c r="V17" i="126" s="1"/>
  <c r="AD17" i="126"/>
  <c r="AC17" i="127"/>
  <c r="V17" i="127" s="1"/>
  <c r="AD31" i="127"/>
  <c r="AC29" i="127"/>
  <c r="V29" i="127" s="1"/>
  <c r="AC25" i="127"/>
  <c r="V25" i="127" s="1"/>
  <c r="AC16" i="127"/>
  <c r="V16" i="127" s="1"/>
  <c r="AD15" i="126"/>
  <c r="AB42" i="127"/>
  <c r="AD20" i="129"/>
  <c r="AD18" i="129"/>
  <c r="AD8" i="128"/>
  <c r="AC26" i="126"/>
  <c r="V26" i="126" s="1"/>
  <c r="AD13" i="126"/>
  <c r="AC11" i="126"/>
  <c r="V11" i="126" s="1"/>
  <c r="AD11" i="126"/>
  <c r="AC9" i="126"/>
  <c r="V9" i="126" s="1"/>
  <c r="AD9" i="126"/>
  <c r="AC7" i="126"/>
  <c r="V7" i="126" s="1"/>
  <c r="AC30" i="129"/>
  <c r="V30" i="129" s="1"/>
  <c r="AC26" i="129"/>
  <c r="V26" i="129" s="1"/>
  <c r="AC6" i="125"/>
  <c r="V6" i="125" s="1"/>
  <c r="AD19" i="127"/>
  <c r="AD17" i="127"/>
  <c r="AA45" i="127"/>
  <c r="AD16" i="128"/>
  <c r="AC14" i="128"/>
  <c r="V14" i="128" s="1"/>
  <c r="AD12" i="128"/>
  <c r="AC10" i="128"/>
  <c r="V10" i="128" s="1"/>
  <c r="AC28" i="129"/>
  <c r="V28" i="129" s="1"/>
  <c r="AC24" i="129"/>
  <c r="V24" i="129" s="1"/>
  <c r="AC20" i="129"/>
  <c r="V20" i="129" s="1"/>
  <c r="B42" i="37"/>
  <c r="AI48" i="129"/>
  <c r="AD36" i="129"/>
  <c r="AD34" i="129"/>
  <c r="AD32" i="129"/>
  <c r="AI48" i="127"/>
  <c r="AI48" i="128"/>
  <c r="AC32" i="126"/>
  <c r="V32" i="126" s="1"/>
  <c r="AW44" i="125"/>
  <c r="AC36" i="125"/>
  <c r="V36" i="125" s="1"/>
  <c r="AD30" i="129"/>
  <c r="AD28" i="129"/>
  <c r="AD26" i="129"/>
  <c r="AD24" i="129"/>
  <c r="AC22" i="129"/>
  <c r="V22" i="129" s="1"/>
  <c r="AC15" i="127"/>
  <c r="V15" i="127" s="1"/>
  <c r="AD13" i="127"/>
  <c r="AC11" i="127"/>
  <c r="V11" i="127" s="1"/>
  <c r="AD9" i="127"/>
  <c r="AC7" i="127"/>
  <c r="V7" i="127" s="1"/>
  <c r="AC24" i="126"/>
  <c r="V24" i="126" s="1"/>
  <c r="AC28" i="126"/>
  <c r="V28" i="126" s="1"/>
  <c r="AB45" i="126"/>
  <c r="AD19" i="126"/>
  <c r="W39" i="126"/>
  <c r="Y45" i="126"/>
  <c r="AB45" i="125"/>
  <c r="X44" i="125"/>
  <c r="Z45" i="125"/>
  <c r="Z45" i="128"/>
  <c r="AC16" i="128"/>
  <c r="V16" i="128" s="1"/>
  <c r="AD14" i="128"/>
  <c r="AC12" i="128"/>
  <c r="V12" i="128" s="1"/>
  <c r="AD10" i="128"/>
  <c r="AA43" i="128"/>
  <c r="Z42" i="128"/>
  <c r="X38" i="128"/>
  <c r="D39" i="37" s="1"/>
  <c r="AC23" i="128"/>
  <c r="V23" i="128" s="1"/>
  <c r="AD22" i="129"/>
  <c r="AC18" i="129"/>
  <c r="V18" i="129" s="1"/>
  <c r="Z45" i="129"/>
  <c r="X43" i="129"/>
  <c r="W38" i="127"/>
  <c r="C38" i="37" s="1"/>
  <c r="Y44" i="127"/>
  <c r="AD15" i="127"/>
  <c r="AC13" i="127"/>
  <c r="V13" i="127" s="1"/>
  <c r="AD11" i="127"/>
  <c r="W43" i="127"/>
  <c r="AC9" i="127"/>
  <c r="V9" i="127" s="1"/>
  <c r="AA40" i="127"/>
  <c r="AA43" i="127"/>
  <c r="AD7" i="127"/>
  <c r="AC6" i="129"/>
  <c r="V6" i="129" s="1"/>
  <c r="AC35" i="129"/>
  <c r="V35" i="129" s="1"/>
  <c r="AD35" i="129"/>
  <c r="AC33" i="129"/>
  <c r="V33" i="129" s="1"/>
  <c r="AD33" i="129"/>
  <c r="AC31" i="129"/>
  <c r="V31" i="129" s="1"/>
  <c r="AD31" i="129"/>
  <c r="AC29" i="129"/>
  <c r="V29" i="129" s="1"/>
  <c r="AD29" i="129"/>
  <c r="AC27" i="129"/>
  <c r="V27" i="129" s="1"/>
  <c r="AD27" i="129"/>
  <c r="AC25" i="129"/>
  <c r="V25" i="129" s="1"/>
  <c r="AD25" i="129"/>
  <c r="AC23" i="129"/>
  <c r="V23" i="129" s="1"/>
  <c r="AD23" i="129"/>
  <c r="Y44" i="129"/>
  <c r="Y43" i="129"/>
  <c r="Y41" i="129"/>
  <c r="Y45" i="129"/>
  <c r="Y42" i="129"/>
  <c r="Y40" i="129"/>
  <c r="AD19" i="129"/>
  <c r="AC19" i="129"/>
  <c r="V19" i="129" s="1"/>
  <c r="AD16" i="129"/>
  <c r="AD14" i="129"/>
  <c r="AD12" i="129"/>
  <c r="AD10" i="129"/>
  <c r="AD8" i="129"/>
  <c r="AD6" i="129"/>
  <c r="F38" i="129" a="1"/>
  <c r="AB41" i="129"/>
  <c r="AB44" i="129"/>
  <c r="AB40" i="129"/>
  <c r="AB45" i="129"/>
  <c r="Z43" i="129"/>
  <c r="Z38" i="129"/>
  <c r="F40" i="37" s="1"/>
  <c r="Z42" i="129"/>
  <c r="AD17" i="129"/>
  <c r="AC17" i="129"/>
  <c r="V17" i="129" s="1"/>
  <c r="AD15" i="129"/>
  <c r="AC15" i="129"/>
  <c r="V15" i="129" s="1"/>
  <c r="AD13" i="129"/>
  <c r="AC13" i="129"/>
  <c r="V13" i="129" s="1"/>
  <c r="AD11" i="129"/>
  <c r="AC11" i="129"/>
  <c r="V11" i="129" s="1"/>
  <c r="AD9" i="129"/>
  <c r="AC9" i="129"/>
  <c r="V9" i="129" s="1"/>
  <c r="AD7" i="129"/>
  <c r="AC7" i="129"/>
  <c r="V7" i="129" s="1"/>
  <c r="AA44" i="129"/>
  <c r="AA43" i="129"/>
  <c r="AA41" i="129"/>
  <c r="AA45" i="129"/>
  <c r="AA42" i="129"/>
  <c r="AA40" i="129"/>
  <c r="AA38" i="129"/>
  <c r="G40" i="37" s="1"/>
  <c r="W43" i="129"/>
  <c r="W38" i="129"/>
  <c r="C40" i="37" s="1"/>
  <c r="AW45" i="129"/>
  <c r="AW44" i="129"/>
  <c r="AW43" i="129"/>
  <c r="AD21" i="129"/>
  <c r="AC21" i="129"/>
  <c r="V21" i="129" s="1"/>
  <c r="AB43" i="129"/>
  <c r="AB38" i="129"/>
  <c r="H40" i="37" s="1"/>
  <c r="Z41" i="129"/>
  <c r="Z44" i="129"/>
  <c r="Z40" i="129"/>
  <c r="X38" i="129"/>
  <c r="D40" i="37" s="1"/>
  <c r="AC17" i="128"/>
  <c r="V17" i="128" s="1"/>
  <c r="AD17" i="128"/>
  <c r="AC15" i="128"/>
  <c r="V15" i="128" s="1"/>
  <c r="AD15" i="128"/>
  <c r="AC13" i="128"/>
  <c r="V13" i="128" s="1"/>
  <c r="AD13" i="128"/>
  <c r="AC11" i="128"/>
  <c r="V11" i="128" s="1"/>
  <c r="AD11" i="128"/>
  <c r="AC9" i="128"/>
  <c r="V9" i="128" s="1"/>
  <c r="AD9" i="128"/>
  <c r="AC7" i="128"/>
  <c r="V7" i="128" s="1"/>
  <c r="AD7" i="128"/>
  <c r="W43" i="128"/>
  <c r="W38" i="128"/>
  <c r="C39" i="37" s="1"/>
  <c r="AD35" i="128"/>
  <c r="AD33" i="128"/>
  <c r="AD31" i="128"/>
  <c r="AD29" i="128"/>
  <c r="AD27" i="128"/>
  <c r="AD25" i="128"/>
  <c r="AD21" i="128"/>
  <c r="Z41" i="128"/>
  <c r="Z44" i="128"/>
  <c r="Z40" i="128"/>
  <c r="AA38" i="128"/>
  <c r="G39" i="37" s="1"/>
  <c r="AA42" i="128"/>
  <c r="AA41" i="128"/>
  <c r="AA44" i="128"/>
  <c r="AD36" i="128"/>
  <c r="AC36" i="128"/>
  <c r="V36" i="128" s="1"/>
  <c r="AD34" i="128"/>
  <c r="AC34" i="128"/>
  <c r="V34" i="128" s="1"/>
  <c r="AD32" i="128"/>
  <c r="AC32" i="128"/>
  <c r="V32" i="128" s="1"/>
  <c r="AD30" i="128"/>
  <c r="AC30" i="128"/>
  <c r="V30" i="128" s="1"/>
  <c r="AD28" i="128"/>
  <c r="AC28" i="128"/>
  <c r="V28" i="128" s="1"/>
  <c r="AD26" i="128"/>
  <c r="AC26" i="128"/>
  <c r="V26" i="128" s="1"/>
  <c r="AD24" i="128"/>
  <c r="AC24" i="128"/>
  <c r="V24" i="128" s="1"/>
  <c r="AD22" i="128"/>
  <c r="AC22" i="128"/>
  <c r="V22" i="128" s="1"/>
  <c r="AD20" i="128"/>
  <c r="AC20" i="128"/>
  <c r="V20" i="128" s="1"/>
  <c r="AW45" i="128"/>
  <c r="AW44" i="128"/>
  <c r="AW43" i="128"/>
  <c r="AC19" i="128"/>
  <c r="V19" i="128" s="1"/>
  <c r="AD19" i="128"/>
  <c r="Y44" i="128"/>
  <c r="Y43" i="128"/>
  <c r="Y41" i="128"/>
  <c r="Y45" i="128"/>
  <c r="Y42" i="128"/>
  <c r="Y40" i="128"/>
  <c r="AD18" i="128"/>
  <c r="AC18" i="128"/>
  <c r="V18" i="128" s="1"/>
  <c r="F38" i="128" a="1"/>
  <c r="Z43" i="128"/>
  <c r="Z38" i="128"/>
  <c r="F39" i="37" s="1"/>
  <c r="X43" i="128"/>
  <c r="AC8" i="128"/>
  <c r="V8" i="128" s="1"/>
  <c r="AC6" i="128"/>
  <c r="V6" i="128" s="1"/>
  <c r="AA40" i="128"/>
  <c r="AA45" i="128"/>
  <c r="AD36" i="127"/>
  <c r="AC36" i="127"/>
  <c r="V36" i="127" s="1"/>
  <c r="AD34" i="127"/>
  <c r="AC34" i="127"/>
  <c r="V34" i="127" s="1"/>
  <c r="AD32" i="127"/>
  <c r="AC32" i="127"/>
  <c r="V32" i="127" s="1"/>
  <c r="AD30" i="127"/>
  <c r="AC30" i="127"/>
  <c r="V30" i="127" s="1"/>
  <c r="AD28" i="127"/>
  <c r="AC28" i="127"/>
  <c r="V28" i="127" s="1"/>
  <c r="AD26" i="127"/>
  <c r="AC26" i="127"/>
  <c r="V26" i="127" s="1"/>
  <c r="AD24" i="127"/>
  <c r="AC24" i="127"/>
  <c r="V24" i="127" s="1"/>
  <c r="AD22" i="127"/>
  <c r="AC22" i="127"/>
  <c r="V22" i="127" s="1"/>
  <c r="AD20" i="127"/>
  <c r="AC20" i="127"/>
  <c r="V20" i="127" s="1"/>
  <c r="AD18" i="127"/>
  <c r="AC18" i="127"/>
  <c r="V18" i="127" s="1"/>
  <c r="AC14" i="127"/>
  <c r="V14" i="127" s="1"/>
  <c r="AD14" i="127"/>
  <c r="AC12" i="127"/>
  <c r="V12" i="127" s="1"/>
  <c r="AD12" i="127"/>
  <c r="AC10" i="127"/>
  <c r="V10" i="127" s="1"/>
  <c r="AD10" i="127"/>
  <c r="AC8" i="127"/>
  <c r="V8" i="127" s="1"/>
  <c r="AD8" i="127"/>
  <c r="Z45" i="127"/>
  <c r="Z42" i="127"/>
  <c r="Z40" i="127"/>
  <c r="Z38" i="127"/>
  <c r="F38" i="37" s="1"/>
  <c r="Z44" i="127"/>
  <c r="Z43" i="127"/>
  <c r="Z41" i="127"/>
  <c r="AC35" i="127"/>
  <c r="V35" i="127" s="1"/>
  <c r="AC31" i="127"/>
  <c r="V31" i="127" s="1"/>
  <c r="AC27" i="127"/>
  <c r="V27" i="127" s="1"/>
  <c r="AC23" i="127"/>
  <c r="V23" i="127" s="1"/>
  <c r="Y40" i="127"/>
  <c r="Y45" i="127"/>
  <c r="Y43" i="127"/>
  <c r="F38" i="127" a="1"/>
  <c r="AB41" i="127"/>
  <c r="AB44" i="127"/>
  <c r="AB40" i="127"/>
  <c r="AB45" i="127"/>
  <c r="AW45" i="127"/>
  <c r="AW44" i="127"/>
  <c r="AW43" i="127"/>
  <c r="X38" i="127"/>
  <c r="D38" i="37" s="1"/>
  <c r="X43" i="127"/>
  <c r="AC6" i="127"/>
  <c r="V6" i="127" s="1"/>
  <c r="AD6" i="127"/>
  <c r="AD33" i="127"/>
  <c r="AD29" i="127"/>
  <c r="AD25" i="127"/>
  <c r="AD21" i="127"/>
  <c r="AC21" i="127"/>
  <c r="V21" i="127" s="1"/>
  <c r="AA38" i="127"/>
  <c r="G38" i="37" s="1"/>
  <c r="AA42" i="127"/>
  <c r="AA41" i="127"/>
  <c r="AA44" i="127"/>
  <c r="Y42" i="127"/>
  <c r="Y41" i="127"/>
  <c r="AD16" i="127"/>
  <c r="AB43" i="127"/>
  <c r="AB38" i="127"/>
  <c r="H38" i="37" s="1"/>
  <c r="AD33" i="126"/>
  <c r="AC33" i="126"/>
  <c r="V33" i="126" s="1"/>
  <c r="AD31" i="126"/>
  <c r="AC31" i="126"/>
  <c r="V31" i="126" s="1"/>
  <c r="AD29" i="126"/>
  <c r="AC29" i="126"/>
  <c r="V29" i="126" s="1"/>
  <c r="AD27" i="126"/>
  <c r="AC27" i="126"/>
  <c r="V27" i="126" s="1"/>
  <c r="AD25" i="126"/>
  <c r="AC25" i="126"/>
  <c r="V25" i="126" s="1"/>
  <c r="AD23" i="126"/>
  <c r="AC23" i="126"/>
  <c r="V23" i="126" s="1"/>
  <c r="AC22" i="126"/>
  <c r="V22" i="126" s="1"/>
  <c r="AD22" i="126"/>
  <c r="AC20" i="126"/>
  <c r="V20" i="126" s="1"/>
  <c r="AD20" i="126"/>
  <c r="AA46" i="126"/>
  <c r="AA45" i="126"/>
  <c r="AA44" i="126"/>
  <c r="AA43" i="126"/>
  <c r="AA42" i="126"/>
  <c r="AA41" i="126"/>
  <c r="AA39" i="126"/>
  <c r="G36" i="37" s="1"/>
  <c r="X44" i="126"/>
  <c r="X39" i="126"/>
  <c r="D36" i="37" s="1"/>
  <c r="AC6" i="126"/>
  <c r="V6" i="126" s="1"/>
  <c r="AD6" i="126"/>
  <c r="AD36" i="126"/>
  <c r="AD35" i="126"/>
  <c r="Y42" i="126"/>
  <c r="Y44" i="126"/>
  <c r="Y46" i="126"/>
  <c r="AW44" i="126"/>
  <c r="W44" i="126"/>
  <c r="AB39" i="126"/>
  <c r="H36" i="37" s="1"/>
  <c r="AB42" i="126"/>
  <c r="AB44" i="126"/>
  <c r="AB46" i="126"/>
  <c r="AD7" i="126"/>
  <c r="AD38" i="126"/>
  <c r="AC38" i="126"/>
  <c r="V38" i="126" s="1"/>
  <c r="AD37" i="126"/>
  <c r="AC37" i="126"/>
  <c r="V37" i="126" s="1"/>
  <c r="AD21" i="126"/>
  <c r="AC21" i="126"/>
  <c r="V21" i="126" s="1"/>
  <c r="AC18" i="126"/>
  <c r="V18" i="126" s="1"/>
  <c r="AD18" i="126"/>
  <c r="AC16" i="126"/>
  <c r="V16" i="126" s="1"/>
  <c r="AD16" i="126"/>
  <c r="AC14" i="126"/>
  <c r="V14" i="126" s="1"/>
  <c r="AD14" i="126"/>
  <c r="AC12" i="126"/>
  <c r="V12" i="126" s="1"/>
  <c r="AD12" i="126"/>
  <c r="AC10" i="126"/>
  <c r="V10" i="126" s="1"/>
  <c r="AD10" i="126"/>
  <c r="AC8" i="126"/>
  <c r="V8" i="126" s="1"/>
  <c r="AD8" i="126"/>
  <c r="Z46" i="126"/>
  <c r="Z45" i="126"/>
  <c r="Z44" i="126"/>
  <c r="Z43" i="126"/>
  <c r="Z42" i="126"/>
  <c r="Z41" i="126"/>
  <c r="Z39" i="126"/>
  <c r="F36" i="37" s="1"/>
  <c r="AD34" i="126"/>
  <c r="AD30" i="126"/>
  <c r="AD26" i="126"/>
  <c r="Y41" i="126"/>
  <c r="Y43" i="126"/>
  <c r="F39" i="126" a="1"/>
  <c r="AB41" i="126"/>
  <c r="AB43" i="126"/>
  <c r="AD35" i="125"/>
  <c r="AC35" i="125"/>
  <c r="V35" i="125" s="1"/>
  <c r="AC34" i="125"/>
  <c r="V34" i="125" s="1"/>
  <c r="AD34" i="125"/>
  <c r="AC32" i="125"/>
  <c r="V32" i="125" s="1"/>
  <c r="AD32" i="125"/>
  <c r="AC30" i="125"/>
  <c r="V30" i="125" s="1"/>
  <c r="AD30" i="125"/>
  <c r="AC28" i="125"/>
  <c r="V28" i="125" s="1"/>
  <c r="AD28" i="125"/>
  <c r="AC26" i="125"/>
  <c r="V26" i="125" s="1"/>
  <c r="AD26" i="125"/>
  <c r="AC24" i="125"/>
  <c r="V24" i="125" s="1"/>
  <c r="AD24" i="125"/>
  <c r="AC22" i="125"/>
  <c r="V22" i="125" s="1"/>
  <c r="AD22" i="125"/>
  <c r="AC20" i="125"/>
  <c r="V20" i="125" s="1"/>
  <c r="AD20" i="125"/>
  <c r="Y46" i="125"/>
  <c r="Y45" i="125"/>
  <c r="Y44" i="125"/>
  <c r="Y43" i="125"/>
  <c r="Y42" i="125"/>
  <c r="Y41" i="125"/>
  <c r="AD31" i="125"/>
  <c r="AC31" i="125"/>
  <c r="V31" i="125" s="1"/>
  <c r="AD27" i="125"/>
  <c r="AC27" i="125"/>
  <c r="V27" i="125" s="1"/>
  <c r="AD23" i="125"/>
  <c r="AC23" i="125"/>
  <c r="V23" i="125" s="1"/>
  <c r="AD38" i="125"/>
  <c r="AC38" i="125"/>
  <c r="V38" i="125" s="1"/>
  <c r="F39" i="125" a="1"/>
  <c r="AB39" i="125"/>
  <c r="H35" i="37" s="1"/>
  <c r="AB42" i="125"/>
  <c r="AB44" i="125"/>
  <c r="AB46" i="125"/>
  <c r="Z39" i="125"/>
  <c r="F35" i="37" s="1"/>
  <c r="Z42" i="125"/>
  <c r="Z44" i="125"/>
  <c r="Z46" i="125"/>
  <c r="AC16" i="125"/>
  <c r="V16" i="125" s="1"/>
  <c r="AC12" i="125"/>
  <c r="V12" i="125" s="1"/>
  <c r="AC10" i="125"/>
  <c r="V10" i="125" s="1"/>
  <c r="AD17" i="125"/>
  <c r="AC17" i="125"/>
  <c r="V17" i="125" s="1"/>
  <c r="AD15" i="125"/>
  <c r="AC15" i="125"/>
  <c r="V15" i="125" s="1"/>
  <c r="AD13" i="125"/>
  <c r="AC13" i="125"/>
  <c r="V13" i="125" s="1"/>
  <c r="AD11" i="125"/>
  <c r="AC11" i="125"/>
  <c r="V11" i="125" s="1"/>
  <c r="AD9" i="125"/>
  <c r="AC9" i="125"/>
  <c r="V9" i="125" s="1"/>
  <c r="AD7" i="125"/>
  <c r="AC7" i="125"/>
  <c r="V7" i="125" s="1"/>
  <c r="AA46" i="125"/>
  <c r="AA45" i="125"/>
  <c r="AA44" i="125"/>
  <c r="AA43" i="125"/>
  <c r="AA42" i="125"/>
  <c r="AA41" i="125"/>
  <c r="AA39" i="125"/>
  <c r="G35" i="37" s="1"/>
  <c r="W44" i="125"/>
  <c r="W39" i="125"/>
  <c r="C35" i="37" s="1"/>
  <c r="AD33" i="125"/>
  <c r="AC33" i="125"/>
  <c r="V33" i="125" s="1"/>
  <c r="AD29" i="125"/>
  <c r="AC29" i="125"/>
  <c r="V29" i="125" s="1"/>
  <c r="AD25" i="125"/>
  <c r="AC25" i="125"/>
  <c r="V25" i="125" s="1"/>
  <c r="AD21" i="125"/>
  <c r="AC21" i="125"/>
  <c r="V21" i="125" s="1"/>
  <c r="AD37" i="125"/>
  <c r="AC37" i="125"/>
  <c r="V37" i="125" s="1"/>
  <c r="AD8" i="125"/>
  <c r="AB41" i="125"/>
  <c r="AB43" i="125"/>
  <c r="X39" i="125"/>
  <c r="D35" i="37" s="1"/>
  <c r="AD18" i="125"/>
  <c r="AD14" i="125"/>
  <c r="Z41" i="125"/>
  <c r="Z43" i="125"/>
  <c r="AD6" i="125"/>
  <c r="AF47" i="67"/>
  <c r="AF46" i="67"/>
  <c r="CB45" i="67"/>
  <c r="CA45" i="67"/>
  <c r="BZ45" i="67"/>
  <c r="BY45" i="67"/>
  <c r="BX45" i="67"/>
  <c r="BW45" i="67"/>
  <c r="BV45" i="67"/>
  <c r="BU45" i="67"/>
  <c r="BT45" i="67"/>
  <c r="BS45" i="67"/>
  <c r="BR45" i="67"/>
  <c r="BQ45" i="67"/>
  <c r="BP45" i="67"/>
  <c r="BO45" i="67"/>
  <c r="BN45" i="67"/>
  <c r="BM45" i="67"/>
  <c r="BL45" i="67"/>
  <c r="BK45" i="67"/>
  <c r="BJ45" i="67"/>
  <c r="BI45" i="67"/>
  <c r="BH45" i="67"/>
  <c r="BG45" i="67"/>
  <c r="BF45" i="67"/>
  <c r="BE45" i="67"/>
  <c r="BD45" i="67"/>
  <c r="BC45" i="67"/>
  <c r="BB45" i="67"/>
  <c r="BA45" i="67"/>
  <c r="AZ45" i="67"/>
  <c r="AY45" i="67"/>
  <c r="AX45" i="67"/>
  <c r="AF45" i="67"/>
  <c r="AF44" i="67"/>
  <c r="AF43" i="67"/>
  <c r="AF42" i="67"/>
  <c r="AE40" i="67"/>
  <c r="AV39" i="67"/>
  <c r="AU39" i="67"/>
  <c r="AT39" i="67"/>
  <c r="AS39" i="67"/>
  <c r="AR39" i="67"/>
  <c r="AQ39" i="67"/>
  <c r="AP39" i="67"/>
  <c r="AO39" i="67"/>
  <c r="AN39" i="67"/>
  <c r="AM39" i="67"/>
  <c r="AL39" i="67"/>
  <c r="AK39" i="67"/>
  <c r="AJ39" i="67"/>
  <c r="AI39" i="67"/>
  <c r="AH39" i="67"/>
  <c r="AG39" i="67"/>
  <c r="AE39" i="67"/>
  <c r="AV38" i="67"/>
  <c r="AU38" i="67"/>
  <c r="AT38" i="67"/>
  <c r="AS38" i="67"/>
  <c r="AR38" i="67"/>
  <c r="AQ38" i="67"/>
  <c r="AP38" i="67"/>
  <c r="AO38" i="67"/>
  <c r="AN38" i="67"/>
  <c r="AM38" i="67"/>
  <c r="AL38" i="67"/>
  <c r="AK38" i="67"/>
  <c r="AJ38" i="67"/>
  <c r="AI38" i="67"/>
  <c r="AH38" i="67"/>
  <c r="AG38" i="67"/>
  <c r="AE38" i="67"/>
  <c r="AV37" i="67"/>
  <c r="AU37" i="67"/>
  <c r="AT37" i="67"/>
  <c r="AS37" i="67"/>
  <c r="AR37" i="67"/>
  <c r="AQ37" i="67"/>
  <c r="AP37" i="67"/>
  <c r="AO37" i="67"/>
  <c r="AN37" i="67"/>
  <c r="AM37" i="67"/>
  <c r="AL37" i="67"/>
  <c r="AK37" i="67"/>
  <c r="AJ37" i="67"/>
  <c r="AA37" i="67" s="1"/>
  <c r="AI37" i="67"/>
  <c r="AH37" i="67"/>
  <c r="AG37" i="67"/>
  <c r="AE37" i="67"/>
  <c r="AV36" i="67"/>
  <c r="AU36" i="67"/>
  <c r="AT36" i="67"/>
  <c r="AS36" i="67"/>
  <c r="AR36" i="67"/>
  <c r="AQ36" i="67"/>
  <c r="AP36" i="67"/>
  <c r="AO36" i="67"/>
  <c r="AN36" i="67"/>
  <c r="AM36" i="67"/>
  <c r="AL36" i="67"/>
  <c r="AK36" i="67"/>
  <c r="AJ36" i="67"/>
  <c r="AI36" i="67"/>
  <c r="AH36" i="67"/>
  <c r="AG36" i="67"/>
  <c r="X36" i="67" s="1"/>
  <c r="AE36" i="67"/>
  <c r="AV35" i="67"/>
  <c r="AU35" i="67"/>
  <c r="AT35" i="67"/>
  <c r="AS35" i="67"/>
  <c r="AR35" i="67"/>
  <c r="AQ35" i="67"/>
  <c r="AP35" i="67"/>
  <c r="AO35" i="67"/>
  <c r="AN35" i="67"/>
  <c r="AM35" i="67"/>
  <c r="AL35" i="67"/>
  <c r="AK35" i="67"/>
  <c r="AJ35" i="67"/>
  <c r="AI35" i="67"/>
  <c r="AH35" i="67"/>
  <c r="AG35" i="67"/>
  <c r="AE35" i="67"/>
  <c r="AV34" i="67"/>
  <c r="AU34" i="67"/>
  <c r="AT34" i="67"/>
  <c r="AS34" i="67"/>
  <c r="AR34" i="67"/>
  <c r="AQ34" i="67"/>
  <c r="AP34" i="67"/>
  <c r="AO34" i="67"/>
  <c r="AN34" i="67"/>
  <c r="AM34" i="67"/>
  <c r="AL34" i="67"/>
  <c r="AK34" i="67"/>
  <c r="AJ34" i="67"/>
  <c r="AI34" i="67"/>
  <c r="AH34" i="67"/>
  <c r="AG34" i="67"/>
  <c r="AE34" i="67"/>
  <c r="AV33" i="67"/>
  <c r="AU33" i="67"/>
  <c r="AT33" i="67"/>
  <c r="AS33" i="67"/>
  <c r="AR33" i="67"/>
  <c r="AQ33" i="67"/>
  <c r="AP33" i="67"/>
  <c r="AO33" i="67"/>
  <c r="AN33" i="67"/>
  <c r="AM33" i="67"/>
  <c r="AL33" i="67"/>
  <c r="AK33" i="67"/>
  <c r="AJ33" i="67"/>
  <c r="AI33" i="67"/>
  <c r="AH33" i="67"/>
  <c r="AG33" i="67"/>
  <c r="AA33" i="67" s="1"/>
  <c r="AE33" i="67"/>
  <c r="AV32" i="67"/>
  <c r="AU32" i="67"/>
  <c r="AT32" i="67"/>
  <c r="AS32" i="67"/>
  <c r="AR32" i="67"/>
  <c r="AQ32" i="67"/>
  <c r="AP32" i="67"/>
  <c r="AO32" i="67"/>
  <c r="AN32" i="67"/>
  <c r="AM32" i="67"/>
  <c r="AL32" i="67"/>
  <c r="AK32" i="67"/>
  <c r="AJ32" i="67"/>
  <c r="X32" i="67" s="1"/>
  <c r="AI32" i="67"/>
  <c r="AH32" i="67"/>
  <c r="AG32" i="67"/>
  <c r="AE32" i="67"/>
  <c r="AV31" i="67"/>
  <c r="AU31" i="67"/>
  <c r="AT31" i="67"/>
  <c r="AS31" i="67"/>
  <c r="AR31" i="67"/>
  <c r="AQ31" i="67"/>
  <c r="AP31" i="67"/>
  <c r="AO31" i="67"/>
  <c r="AN31" i="67"/>
  <c r="AM31" i="67"/>
  <c r="AL31" i="67"/>
  <c r="AK31" i="67"/>
  <c r="AJ31" i="67"/>
  <c r="AI31" i="67"/>
  <c r="AH31" i="67"/>
  <c r="AG31" i="67"/>
  <c r="AE31" i="67"/>
  <c r="AV30" i="67"/>
  <c r="AU30" i="67"/>
  <c r="AT30" i="67"/>
  <c r="AS30" i="67"/>
  <c r="AR30" i="67"/>
  <c r="AQ30" i="67"/>
  <c r="AP30" i="67"/>
  <c r="AO30" i="67"/>
  <c r="AN30" i="67"/>
  <c r="AM30" i="67"/>
  <c r="AL30" i="67"/>
  <c r="AK30" i="67"/>
  <c r="AJ30" i="67"/>
  <c r="AI30" i="67"/>
  <c r="AH30" i="67"/>
  <c r="AG30" i="67"/>
  <c r="AE30" i="67"/>
  <c r="AV29" i="67"/>
  <c r="AU29" i="67"/>
  <c r="AT29" i="67"/>
  <c r="AS29" i="67"/>
  <c r="AR29" i="67"/>
  <c r="AQ29" i="67"/>
  <c r="AP29" i="67"/>
  <c r="AO29" i="67"/>
  <c r="AN29" i="67"/>
  <c r="AM29" i="67"/>
  <c r="AL29" i="67"/>
  <c r="AK29" i="67"/>
  <c r="AJ29" i="67"/>
  <c r="AA29" i="67" s="1"/>
  <c r="AI29" i="67"/>
  <c r="AH29" i="67"/>
  <c r="AG29" i="67"/>
  <c r="AE29" i="67"/>
  <c r="AV28" i="67"/>
  <c r="AU28" i="67"/>
  <c r="AT28" i="67"/>
  <c r="AS28" i="67"/>
  <c r="AR28" i="67"/>
  <c r="AQ28" i="67"/>
  <c r="AP28" i="67"/>
  <c r="AO28" i="67"/>
  <c r="AN28" i="67"/>
  <c r="AM28" i="67"/>
  <c r="AL28" i="67"/>
  <c r="AK28" i="67"/>
  <c r="AJ28" i="67"/>
  <c r="AI28" i="67"/>
  <c r="AH28" i="67"/>
  <c r="AG28" i="67"/>
  <c r="AE28" i="67"/>
  <c r="AV27" i="67"/>
  <c r="AU27" i="67"/>
  <c r="AT27" i="67"/>
  <c r="AS27" i="67"/>
  <c r="AR27" i="67"/>
  <c r="AQ27" i="67"/>
  <c r="AP27" i="67"/>
  <c r="AO27" i="67"/>
  <c r="AN27" i="67"/>
  <c r="AM27" i="67"/>
  <c r="AL27" i="67"/>
  <c r="AK27" i="67"/>
  <c r="AJ27" i="67"/>
  <c r="AI27" i="67"/>
  <c r="AH27" i="67"/>
  <c r="AG27" i="67"/>
  <c r="AE27" i="67"/>
  <c r="AV26" i="67"/>
  <c r="AU26" i="67"/>
  <c r="AT26" i="67"/>
  <c r="AS26" i="67"/>
  <c r="AR26" i="67"/>
  <c r="AQ26" i="67"/>
  <c r="AP26" i="67"/>
  <c r="AO26" i="67"/>
  <c r="AN26" i="67"/>
  <c r="AM26" i="67"/>
  <c r="AL26" i="67"/>
  <c r="AK26" i="67"/>
  <c r="AJ26" i="67"/>
  <c r="AI26" i="67"/>
  <c r="AH26" i="67"/>
  <c r="AG26" i="67"/>
  <c r="AE26" i="67"/>
  <c r="AV25" i="67"/>
  <c r="AU25" i="67"/>
  <c r="AT25" i="67"/>
  <c r="AS25" i="67"/>
  <c r="AR25" i="67"/>
  <c r="AQ25" i="67"/>
  <c r="AP25" i="67"/>
  <c r="AO25" i="67"/>
  <c r="AN25" i="67"/>
  <c r="AM25" i="67"/>
  <c r="AL25" i="67"/>
  <c r="AK25" i="67"/>
  <c r="AJ25" i="67"/>
  <c r="AI25" i="67"/>
  <c r="AH25" i="67"/>
  <c r="AG25" i="67"/>
  <c r="AE25" i="67"/>
  <c r="AV24" i="67"/>
  <c r="AU24" i="67"/>
  <c r="AT24" i="67"/>
  <c r="AS24" i="67"/>
  <c r="AR24" i="67"/>
  <c r="AQ24" i="67"/>
  <c r="AP24" i="67"/>
  <c r="AO24" i="67"/>
  <c r="AN24" i="67"/>
  <c r="AM24" i="67"/>
  <c r="AL24" i="67"/>
  <c r="AK24" i="67"/>
  <c r="AJ24" i="67"/>
  <c r="AI24" i="67"/>
  <c r="AH24" i="67"/>
  <c r="AG24" i="67"/>
  <c r="AE24" i="67"/>
  <c r="AV23" i="67"/>
  <c r="AU23" i="67"/>
  <c r="AT23" i="67"/>
  <c r="AS23" i="67"/>
  <c r="AR23" i="67"/>
  <c r="AQ23" i="67"/>
  <c r="AP23" i="67"/>
  <c r="AO23" i="67"/>
  <c r="AN23" i="67"/>
  <c r="AM23" i="67"/>
  <c r="AL23" i="67"/>
  <c r="AK23" i="67"/>
  <c r="AJ23" i="67"/>
  <c r="AI23" i="67"/>
  <c r="AH23" i="67"/>
  <c r="AG23" i="67"/>
  <c r="AE23" i="67"/>
  <c r="AV22" i="67"/>
  <c r="AU22" i="67"/>
  <c r="AT22" i="67"/>
  <c r="AS22" i="67"/>
  <c r="AR22" i="67"/>
  <c r="AQ22" i="67"/>
  <c r="AP22" i="67"/>
  <c r="AO22" i="67"/>
  <c r="AN22" i="67"/>
  <c r="AM22" i="67"/>
  <c r="AL22" i="67"/>
  <c r="AK22" i="67"/>
  <c r="AJ22" i="67"/>
  <c r="AI22" i="67"/>
  <c r="AH22" i="67"/>
  <c r="AG22" i="67"/>
  <c r="AE22" i="67"/>
  <c r="AV21" i="67"/>
  <c r="AU21" i="67"/>
  <c r="AT21" i="67"/>
  <c r="AS21" i="67"/>
  <c r="AR21" i="67"/>
  <c r="AQ21" i="67"/>
  <c r="AP21" i="67"/>
  <c r="AO21" i="67"/>
  <c r="AN21" i="67"/>
  <c r="AM21" i="67"/>
  <c r="AL21" i="67"/>
  <c r="AK21" i="67"/>
  <c r="AJ21" i="67"/>
  <c r="AI21" i="67"/>
  <c r="AH21" i="67"/>
  <c r="AG21" i="67"/>
  <c r="AE21" i="67"/>
  <c r="AV20" i="67"/>
  <c r="AU20" i="67"/>
  <c r="AT20" i="67"/>
  <c r="AS20" i="67"/>
  <c r="AR20" i="67"/>
  <c r="AQ20" i="67"/>
  <c r="AP20" i="67"/>
  <c r="AO20" i="67"/>
  <c r="AN20" i="67"/>
  <c r="AM20" i="67"/>
  <c r="AL20" i="67"/>
  <c r="AK20" i="67"/>
  <c r="AJ20" i="67"/>
  <c r="AI20" i="67"/>
  <c r="AH20" i="67"/>
  <c r="AG20" i="67"/>
  <c r="AE20" i="67"/>
  <c r="AV19" i="67"/>
  <c r="AU19" i="67"/>
  <c r="AT19" i="67"/>
  <c r="AS19" i="67"/>
  <c r="AR19" i="67"/>
  <c r="AQ19" i="67"/>
  <c r="AP19" i="67"/>
  <c r="AO19" i="67"/>
  <c r="AN19" i="67"/>
  <c r="AM19" i="67"/>
  <c r="AL19" i="67"/>
  <c r="AK19" i="67"/>
  <c r="AJ19" i="67"/>
  <c r="AI19" i="67"/>
  <c r="AH19" i="67"/>
  <c r="AG19" i="67"/>
  <c r="AE19" i="67"/>
  <c r="AV18" i="67"/>
  <c r="AU18" i="67"/>
  <c r="AT18" i="67"/>
  <c r="AS18" i="67"/>
  <c r="AR18" i="67"/>
  <c r="AQ18" i="67"/>
  <c r="AP18" i="67"/>
  <c r="AO18" i="67"/>
  <c r="AN18" i="67"/>
  <c r="AM18" i="67"/>
  <c r="AL18" i="67"/>
  <c r="AK18" i="67"/>
  <c r="AJ18" i="67"/>
  <c r="AI18" i="67"/>
  <c r="AH18" i="67"/>
  <c r="AG18" i="67"/>
  <c r="AE18" i="67"/>
  <c r="AV17" i="67"/>
  <c r="AU17" i="67"/>
  <c r="AT17" i="67"/>
  <c r="AS17" i="67"/>
  <c r="AR17" i="67"/>
  <c r="AQ17" i="67"/>
  <c r="AP17" i="67"/>
  <c r="AO17" i="67"/>
  <c r="AN17" i="67"/>
  <c r="AM17" i="67"/>
  <c r="AL17" i="67"/>
  <c r="AK17" i="67"/>
  <c r="AJ17" i="67"/>
  <c r="AI17" i="67"/>
  <c r="AH17" i="67"/>
  <c r="AG17" i="67"/>
  <c r="AE17" i="67"/>
  <c r="AV16" i="67"/>
  <c r="AU16" i="67"/>
  <c r="AT16" i="67"/>
  <c r="AS16" i="67"/>
  <c r="AR16" i="67"/>
  <c r="AQ16" i="67"/>
  <c r="AP16" i="67"/>
  <c r="AO16" i="67"/>
  <c r="AN16" i="67"/>
  <c r="AM16" i="67"/>
  <c r="AL16" i="67"/>
  <c r="AK16" i="67"/>
  <c r="AJ16" i="67"/>
  <c r="AI16" i="67"/>
  <c r="AH16" i="67"/>
  <c r="AG16" i="67"/>
  <c r="AE16" i="67"/>
  <c r="AV15" i="67"/>
  <c r="AU15" i="67"/>
  <c r="AT15" i="67"/>
  <c r="AS15" i="67"/>
  <c r="AR15" i="67"/>
  <c r="AQ15" i="67"/>
  <c r="AP15" i="67"/>
  <c r="AO15" i="67"/>
  <c r="AN15" i="67"/>
  <c r="AM15" i="67"/>
  <c r="AL15" i="67"/>
  <c r="AK15" i="67"/>
  <c r="AJ15" i="67"/>
  <c r="AI15" i="67"/>
  <c r="AH15" i="67"/>
  <c r="AG15" i="67"/>
  <c r="AE15" i="67"/>
  <c r="AV14" i="67"/>
  <c r="AU14" i="67"/>
  <c r="AT14" i="67"/>
  <c r="AS14" i="67"/>
  <c r="AR14" i="67"/>
  <c r="AQ14" i="67"/>
  <c r="AP14" i="67"/>
  <c r="AO14" i="67"/>
  <c r="AN14" i="67"/>
  <c r="AM14" i="67"/>
  <c r="AL14" i="67"/>
  <c r="AK14" i="67"/>
  <c r="AJ14" i="67"/>
  <c r="AI14" i="67"/>
  <c r="AH14" i="67"/>
  <c r="AG14" i="67"/>
  <c r="AE14" i="67"/>
  <c r="AV13" i="67"/>
  <c r="AU13" i="67"/>
  <c r="AT13" i="67"/>
  <c r="AS13" i="67"/>
  <c r="AR13" i="67"/>
  <c r="AQ13" i="67"/>
  <c r="AP13" i="67"/>
  <c r="AO13" i="67"/>
  <c r="AN13" i="67"/>
  <c r="AM13" i="67"/>
  <c r="AL13" i="67"/>
  <c r="AK13" i="67"/>
  <c r="AJ13" i="67"/>
  <c r="AI13" i="67"/>
  <c r="AH13" i="67"/>
  <c r="AG13" i="67"/>
  <c r="AE13" i="67"/>
  <c r="AV12" i="67"/>
  <c r="AU12" i="67"/>
  <c r="AT12" i="67"/>
  <c r="AS12" i="67"/>
  <c r="AR12" i="67"/>
  <c r="AQ12" i="67"/>
  <c r="AP12" i="67"/>
  <c r="AO12" i="67"/>
  <c r="AN12" i="67"/>
  <c r="AM12" i="67"/>
  <c r="AL12" i="67"/>
  <c r="AK12" i="67"/>
  <c r="AJ12" i="67"/>
  <c r="AI12" i="67"/>
  <c r="AH12" i="67"/>
  <c r="AG12" i="67"/>
  <c r="AE12" i="67"/>
  <c r="AV11" i="67"/>
  <c r="AU11" i="67"/>
  <c r="AT11" i="67"/>
  <c r="AS11" i="67"/>
  <c r="AR11" i="67"/>
  <c r="AQ11" i="67"/>
  <c r="AP11" i="67"/>
  <c r="AO11" i="67"/>
  <c r="AN11" i="67"/>
  <c r="AM11" i="67"/>
  <c r="AL11" i="67"/>
  <c r="AK11" i="67"/>
  <c r="AJ11" i="67"/>
  <c r="AI11" i="67"/>
  <c r="AH11" i="67"/>
  <c r="AG11" i="67"/>
  <c r="AE11" i="67"/>
  <c r="AV10" i="67"/>
  <c r="AU10" i="67"/>
  <c r="AT10" i="67"/>
  <c r="AS10" i="67"/>
  <c r="AR10" i="67"/>
  <c r="AQ10" i="67"/>
  <c r="AP10" i="67"/>
  <c r="AO10" i="67"/>
  <c r="AN10" i="67"/>
  <c r="AM10" i="67"/>
  <c r="AL10" i="67"/>
  <c r="AK10" i="67"/>
  <c r="AJ10" i="67"/>
  <c r="AI10" i="67"/>
  <c r="AH10" i="67"/>
  <c r="AG10" i="67"/>
  <c r="AE10" i="67"/>
  <c r="AV9" i="67"/>
  <c r="AU9" i="67"/>
  <c r="AT9" i="67"/>
  <c r="AS9" i="67"/>
  <c r="AR9" i="67"/>
  <c r="AQ9" i="67"/>
  <c r="AP9" i="67"/>
  <c r="AO9" i="67"/>
  <c r="AN9" i="67"/>
  <c r="AM9" i="67"/>
  <c r="AL9" i="67"/>
  <c r="AK9" i="67"/>
  <c r="AJ9" i="67"/>
  <c r="AI9" i="67"/>
  <c r="AH9" i="67"/>
  <c r="AG9" i="67"/>
  <c r="AE9" i="67"/>
  <c r="AV8" i="67"/>
  <c r="AU8" i="67"/>
  <c r="AT8" i="67"/>
  <c r="AS8" i="67"/>
  <c r="AR8" i="67"/>
  <c r="AQ8" i="67"/>
  <c r="AP8" i="67"/>
  <c r="AO8" i="67"/>
  <c r="AN8" i="67"/>
  <c r="AM8" i="67"/>
  <c r="AL8" i="67"/>
  <c r="AK8" i="67"/>
  <c r="AJ8" i="67"/>
  <c r="AI8" i="67"/>
  <c r="AH8" i="67"/>
  <c r="AG8" i="67"/>
  <c r="AE8" i="67"/>
  <c r="AV7" i="67"/>
  <c r="AU7" i="67"/>
  <c r="AT7" i="67"/>
  <c r="AS7" i="67"/>
  <c r="AR7" i="67"/>
  <c r="AQ7" i="67"/>
  <c r="AP7" i="67"/>
  <c r="AO7" i="67"/>
  <c r="AN7" i="67"/>
  <c r="AM7" i="67"/>
  <c r="AL7" i="67"/>
  <c r="AK7" i="67"/>
  <c r="AJ7" i="67"/>
  <c r="AI7" i="67"/>
  <c r="AH7" i="67"/>
  <c r="AG7" i="67"/>
  <c r="AE7" i="67"/>
  <c r="AV6" i="67"/>
  <c r="AU6" i="67"/>
  <c r="AT6" i="67"/>
  <c r="AS6" i="67"/>
  <c r="AR6" i="67"/>
  <c r="AQ6" i="67"/>
  <c r="AP6" i="67"/>
  <c r="AO6" i="67"/>
  <c r="AN6" i="67"/>
  <c r="AM6" i="67"/>
  <c r="AL6" i="67"/>
  <c r="AK6" i="67"/>
  <c r="AJ6" i="67"/>
  <c r="AI6" i="67"/>
  <c r="AH6" i="67"/>
  <c r="AG6" i="67"/>
  <c r="AE6" i="67"/>
  <c r="D1" i="67"/>
  <c r="AF45" i="89"/>
  <c r="AF44" i="89"/>
  <c r="CB43" i="89"/>
  <c r="CA43" i="89"/>
  <c r="BZ43" i="89"/>
  <c r="BY43" i="89"/>
  <c r="BX43" i="89"/>
  <c r="BW43" i="89"/>
  <c r="BV43" i="89"/>
  <c r="BU43" i="89"/>
  <c r="BT43" i="89"/>
  <c r="BS43" i="89"/>
  <c r="BR43" i="89"/>
  <c r="BQ43" i="89"/>
  <c r="BP43" i="89"/>
  <c r="BO43" i="89"/>
  <c r="BN43" i="89"/>
  <c r="BM43" i="89"/>
  <c r="BL43" i="89"/>
  <c r="BK43" i="89"/>
  <c r="BJ43" i="89"/>
  <c r="BI43" i="89"/>
  <c r="BH43" i="89"/>
  <c r="BG43" i="89"/>
  <c r="BF43" i="89"/>
  <c r="BE43" i="89"/>
  <c r="BD43" i="89"/>
  <c r="BC43" i="89"/>
  <c r="BB43" i="89"/>
  <c r="BA43" i="89"/>
  <c r="AZ43" i="89"/>
  <c r="AY43" i="89"/>
  <c r="AX43" i="89"/>
  <c r="AF43" i="89"/>
  <c r="AF42" i="89"/>
  <c r="AF41" i="89"/>
  <c r="AF40" i="89"/>
  <c r="AE37" i="89"/>
  <c r="AA37" i="89"/>
  <c r="W37" i="89"/>
  <c r="Y36" i="89"/>
  <c r="AE36" i="89"/>
  <c r="AA36" i="89"/>
  <c r="AE35" i="89"/>
  <c r="AA34" i="89"/>
  <c r="AE34" i="89"/>
  <c r="AE33" i="89"/>
  <c r="X33" i="89"/>
  <c r="Y32" i="89"/>
  <c r="AE32" i="89"/>
  <c r="AA32" i="89"/>
  <c r="AE31" i="89"/>
  <c r="AE30" i="89"/>
  <c r="AE29" i="89"/>
  <c r="X29" i="89"/>
  <c r="AE28" i="89"/>
  <c r="AE27" i="89"/>
  <c r="AE26" i="89"/>
  <c r="AE25" i="89"/>
  <c r="X25" i="89"/>
  <c r="AE24" i="89"/>
  <c r="AE23" i="89"/>
  <c r="AE22" i="89"/>
  <c r="AE21" i="89"/>
  <c r="X21" i="89"/>
  <c r="AE20" i="89"/>
  <c r="AE19" i="89"/>
  <c r="AE18" i="89"/>
  <c r="AE17" i="89"/>
  <c r="X17" i="89"/>
  <c r="AE16" i="89"/>
  <c r="AE15" i="89"/>
  <c r="AE14" i="89"/>
  <c r="AE13" i="89"/>
  <c r="AE12" i="89"/>
  <c r="AE11" i="89"/>
  <c r="AE10" i="89"/>
  <c r="AE9" i="89"/>
  <c r="AE8" i="89"/>
  <c r="AE7" i="89"/>
  <c r="AV6" i="89"/>
  <c r="AV43" i="89" s="1"/>
  <c r="AU6" i="89"/>
  <c r="AT6" i="89"/>
  <c r="AT43" i="89" s="1"/>
  <c r="AS6" i="89"/>
  <c r="AS43" i="89" s="1"/>
  <c r="AR6" i="89"/>
  <c r="AR43" i="89" s="1"/>
  <c r="AQ6" i="89"/>
  <c r="AP6" i="89"/>
  <c r="AP43" i="89" s="1"/>
  <c r="AO6" i="89"/>
  <c r="AO43" i="89" s="1"/>
  <c r="AN6" i="89"/>
  <c r="AN43" i="89" s="1"/>
  <c r="AM6" i="89"/>
  <c r="AM45" i="89" s="1"/>
  <c r="AL6" i="89"/>
  <c r="AK6" i="89"/>
  <c r="AJ6" i="89"/>
  <c r="AI6" i="89"/>
  <c r="AI45" i="89" s="1"/>
  <c r="AH6" i="89"/>
  <c r="AG6" i="89"/>
  <c r="AE6" i="89"/>
  <c r="D1" i="89"/>
  <c r="AF46" i="90"/>
  <c r="AF45" i="90"/>
  <c r="CB44" i="90"/>
  <c r="CA44" i="90"/>
  <c r="BZ44" i="90"/>
  <c r="BY44" i="90"/>
  <c r="BX44" i="90"/>
  <c r="BW44" i="90"/>
  <c r="BV44" i="90"/>
  <c r="BU44" i="90"/>
  <c r="BT44" i="90"/>
  <c r="BS44" i="90"/>
  <c r="BR44" i="90"/>
  <c r="BQ44" i="90"/>
  <c r="BP44" i="90"/>
  <c r="BO44" i="90"/>
  <c r="BN44" i="90"/>
  <c r="BM44" i="90"/>
  <c r="BL44" i="90"/>
  <c r="BK44" i="90"/>
  <c r="BJ44" i="90"/>
  <c r="BI44" i="90"/>
  <c r="BH44" i="90"/>
  <c r="BG44" i="90"/>
  <c r="BF44" i="90"/>
  <c r="BE44" i="90"/>
  <c r="BD44" i="90"/>
  <c r="BC44" i="90"/>
  <c r="BB44" i="90"/>
  <c r="BA44" i="90"/>
  <c r="AZ44" i="90"/>
  <c r="AY44" i="90"/>
  <c r="AX44" i="90"/>
  <c r="AF44" i="90"/>
  <c r="AF43" i="90"/>
  <c r="AF42" i="90"/>
  <c r="AF41" i="90"/>
  <c r="AV38" i="90"/>
  <c r="AU38" i="90"/>
  <c r="AT38" i="90"/>
  <c r="AS38" i="90"/>
  <c r="AR38" i="90"/>
  <c r="AQ38" i="90"/>
  <c r="AP38" i="90"/>
  <c r="AO38" i="90"/>
  <c r="AN38" i="90"/>
  <c r="AM38" i="90"/>
  <c r="AL38" i="90"/>
  <c r="AK38" i="90"/>
  <c r="AJ38" i="90"/>
  <c r="AI38" i="90"/>
  <c r="AH38" i="90"/>
  <c r="AG38" i="90"/>
  <c r="AE38" i="90"/>
  <c r="AV37" i="90"/>
  <c r="AU37" i="90"/>
  <c r="AT37" i="90"/>
  <c r="AS37" i="90"/>
  <c r="AR37" i="90"/>
  <c r="AQ37" i="90"/>
  <c r="AP37" i="90"/>
  <c r="AO37" i="90"/>
  <c r="AN37" i="90"/>
  <c r="AM37" i="90"/>
  <c r="AL37" i="90"/>
  <c r="AK37" i="90"/>
  <c r="AJ37" i="90"/>
  <c r="AI37" i="90"/>
  <c r="AH37" i="90"/>
  <c r="AG37" i="90"/>
  <c r="AE37" i="90"/>
  <c r="AV36" i="90"/>
  <c r="AU36" i="90"/>
  <c r="AT36" i="90"/>
  <c r="AS36" i="90"/>
  <c r="AR36" i="90"/>
  <c r="AQ36" i="90"/>
  <c r="AP36" i="90"/>
  <c r="AO36" i="90"/>
  <c r="AN36" i="90"/>
  <c r="AM36" i="90"/>
  <c r="AL36" i="90"/>
  <c r="AK36" i="90"/>
  <c r="AJ36" i="90"/>
  <c r="AI36" i="90"/>
  <c r="AH36" i="90"/>
  <c r="AG36" i="90"/>
  <c r="AE36" i="90"/>
  <c r="AV35" i="90"/>
  <c r="AU35" i="90"/>
  <c r="AT35" i="90"/>
  <c r="AS35" i="90"/>
  <c r="AR35" i="90"/>
  <c r="AQ35" i="90"/>
  <c r="AP35" i="90"/>
  <c r="AO35" i="90"/>
  <c r="AN35" i="90"/>
  <c r="AM35" i="90"/>
  <c r="AL35" i="90"/>
  <c r="AK35" i="90"/>
  <c r="AJ35" i="90"/>
  <c r="AI35" i="90"/>
  <c r="AH35" i="90"/>
  <c r="AG35" i="90"/>
  <c r="AE35" i="90"/>
  <c r="AV34" i="90"/>
  <c r="AU34" i="90"/>
  <c r="AT34" i="90"/>
  <c r="AS34" i="90"/>
  <c r="AR34" i="90"/>
  <c r="AQ34" i="90"/>
  <c r="AP34" i="90"/>
  <c r="AO34" i="90"/>
  <c r="AN34" i="90"/>
  <c r="AM34" i="90"/>
  <c r="AL34" i="90"/>
  <c r="AK34" i="90"/>
  <c r="AJ34" i="90"/>
  <c r="AI34" i="90"/>
  <c r="AH34" i="90"/>
  <c r="AG34" i="90"/>
  <c r="AE34" i="90"/>
  <c r="AV33" i="90"/>
  <c r="AU33" i="90"/>
  <c r="AT33" i="90"/>
  <c r="AS33" i="90"/>
  <c r="AR33" i="90"/>
  <c r="AQ33" i="90"/>
  <c r="AP33" i="90"/>
  <c r="AO33" i="90"/>
  <c r="AN33" i="90"/>
  <c r="AM33" i="90"/>
  <c r="AL33" i="90"/>
  <c r="AK33" i="90"/>
  <c r="AJ33" i="90"/>
  <c r="AI33" i="90"/>
  <c r="AH33" i="90"/>
  <c r="AG33" i="90"/>
  <c r="AE33" i="90"/>
  <c r="AV32" i="90"/>
  <c r="AU32" i="90"/>
  <c r="AT32" i="90"/>
  <c r="AS32" i="90"/>
  <c r="AR32" i="90"/>
  <c r="AQ32" i="90"/>
  <c r="AP32" i="90"/>
  <c r="AO32" i="90"/>
  <c r="AN32" i="90"/>
  <c r="AM32" i="90"/>
  <c r="AL32" i="90"/>
  <c r="AK32" i="90"/>
  <c r="AJ32" i="90"/>
  <c r="AI32" i="90"/>
  <c r="AH32" i="90"/>
  <c r="AG32" i="90"/>
  <c r="AE32" i="90"/>
  <c r="AV31" i="90"/>
  <c r="AU31" i="90"/>
  <c r="AT31" i="90"/>
  <c r="AS31" i="90"/>
  <c r="AR31" i="90"/>
  <c r="AQ31" i="90"/>
  <c r="AP31" i="90"/>
  <c r="AO31" i="90"/>
  <c r="AN31" i="90"/>
  <c r="AM31" i="90"/>
  <c r="AL31" i="90"/>
  <c r="AK31" i="90"/>
  <c r="AJ31" i="90"/>
  <c r="AI31" i="90"/>
  <c r="AH31" i="90"/>
  <c r="AG31" i="90"/>
  <c r="AE31" i="90"/>
  <c r="AV30" i="90"/>
  <c r="AU30" i="90"/>
  <c r="AT30" i="90"/>
  <c r="AS30" i="90"/>
  <c r="AR30" i="90"/>
  <c r="AQ30" i="90"/>
  <c r="AP30" i="90"/>
  <c r="AO30" i="90"/>
  <c r="AN30" i="90"/>
  <c r="AM30" i="90"/>
  <c r="AL30" i="90"/>
  <c r="AK30" i="90"/>
  <c r="AJ30" i="90"/>
  <c r="AI30" i="90"/>
  <c r="AH30" i="90"/>
  <c r="AG30" i="90"/>
  <c r="AE30" i="90"/>
  <c r="AV29" i="90"/>
  <c r="AU29" i="90"/>
  <c r="AT29" i="90"/>
  <c r="AS29" i="90"/>
  <c r="AR29" i="90"/>
  <c r="AQ29" i="90"/>
  <c r="AP29" i="90"/>
  <c r="AO29" i="90"/>
  <c r="AN29" i="90"/>
  <c r="AM29" i="90"/>
  <c r="AL29" i="90"/>
  <c r="AK29" i="90"/>
  <c r="AJ29" i="90"/>
  <c r="AI29" i="90"/>
  <c r="AH29" i="90"/>
  <c r="AG29" i="90"/>
  <c r="AE29" i="90"/>
  <c r="AV28" i="90"/>
  <c r="AU28" i="90"/>
  <c r="AT28" i="90"/>
  <c r="AS28" i="90"/>
  <c r="AR28" i="90"/>
  <c r="AQ28" i="90"/>
  <c r="AP28" i="90"/>
  <c r="AO28" i="90"/>
  <c r="AN28" i="90"/>
  <c r="AM28" i="90"/>
  <c r="AL28" i="90"/>
  <c r="AK28" i="90"/>
  <c r="AJ28" i="90"/>
  <c r="AI28" i="90"/>
  <c r="AH28" i="90"/>
  <c r="AG28" i="90"/>
  <c r="AE28" i="90"/>
  <c r="AV27" i="90"/>
  <c r="AU27" i="90"/>
  <c r="AT27" i="90"/>
  <c r="AS27" i="90"/>
  <c r="AR27" i="90"/>
  <c r="AQ27" i="90"/>
  <c r="AP27" i="90"/>
  <c r="AO27" i="90"/>
  <c r="AN27" i="90"/>
  <c r="AM27" i="90"/>
  <c r="AL27" i="90"/>
  <c r="AK27" i="90"/>
  <c r="AJ27" i="90"/>
  <c r="AI27" i="90"/>
  <c r="AH27" i="90"/>
  <c r="AG27" i="90"/>
  <c r="AE27" i="90"/>
  <c r="AV26" i="90"/>
  <c r="AU26" i="90"/>
  <c r="AT26" i="90"/>
  <c r="AS26" i="90"/>
  <c r="AR26" i="90"/>
  <c r="AQ26" i="90"/>
  <c r="AP26" i="90"/>
  <c r="AO26" i="90"/>
  <c r="AN26" i="90"/>
  <c r="AM26" i="90"/>
  <c r="AL26" i="90"/>
  <c r="AK26" i="90"/>
  <c r="AJ26" i="90"/>
  <c r="AI26" i="90"/>
  <c r="AH26" i="90"/>
  <c r="AG26" i="90"/>
  <c r="AE26" i="90"/>
  <c r="AV25" i="90"/>
  <c r="AU25" i="90"/>
  <c r="AT25" i="90"/>
  <c r="AS25" i="90"/>
  <c r="AR25" i="90"/>
  <c r="AQ25" i="90"/>
  <c r="AP25" i="90"/>
  <c r="AO25" i="90"/>
  <c r="AN25" i="90"/>
  <c r="AM25" i="90"/>
  <c r="AL25" i="90"/>
  <c r="AK25" i="90"/>
  <c r="AJ25" i="90"/>
  <c r="AI25" i="90"/>
  <c r="AH25" i="90"/>
  <c r="AG25" i="90"/>
  <c r="AE25" i="90"/>
  <c r="AV24" i="90"/>
  <c r="AU24" i="90"/>
  <c r="AT24" i="90"/>
  <c r="AS24" i="90"/>
  <c r="AR24" i="90"/>
  <c r="AQ24" i="90"/>
  <c r="AP24" i="90"/>
  <c r="AO24" i="90"/>
  <c r="AN24" i="90"/>
  <c r="AM24" i="90"/>
  <c r="AL24" i="90"/>
  <c r="AK24" i="90"/>
  <c r="AJ24" i="90"/>
  <c r="AI24" i="90"/>
  <c r="AH24" i="90"/>
  <c r="AG24" i="90"/>
  <c r="AE24" i="90"/>
  <c r="AV23" i="90"/>
  <c r="AU23" i="90"/>
  <c r="AT23" i="90"/>
  <c r="AS23" i="90"/>
  <c r="AR23" i="90"/>
  <c r="AQ23" i="90"/>
  <c r="AP23" i="90"/>
  <c r="AO23" i="90"/>
  <c r="AN23" i="90"/>
  <c r="AM23" i="90"/>
  <c r="AL23" i="90"/>
  <c r="AK23" i="90"/>
  <c r="AJ23" i="90"/>
  <c r="AI23" i="90"/>
  <c r="AH23" i="90"/>
  <c r="AG23" i="90"/>
  <c r="AE23" i="90"/>
  <c r="AV22" i="90"/>
  <c r="AU22" i="90"/>
  <c r="AT22" i="90"/>
  <c r="AS22" i="90"/>
  <c r="AR22" i="90"/>
  <c r="AQ22" i="90"/>
  <c r="AP22" i="90"/>
  <c r="AO22" i="90"/>
  <c r="AN22" i="90"/>
  <c r="AM22" i="90"/>
  <c r="AL22" i="90"/>
  <c r="AK22" i="90"/>
  <c r="AJ22" i="90"/>
  <c r="AI22" i="90"/>
  <c r="AH22" i="90"/>
  <c r="AG22" i="90"/>
  <c r="AE22" i="90"/>
  <c r="AV21" i="90"/>
  <c r="AU21" i="90"/>
  <c r="AT21" i="90"/>
  <c r="AS21" i="90"/>
  <c r="AR21" i="90"/>
  <c r="AQ21" i="90"/>
  <c r="AP21" i="90"/>
  <c r="AO21" i="90"/>
  <c r="AN21" i="90"/>
  <c r="AM21" i="90"/>
  <c r="AL21" i="90"/>
  <c r="AK21" i="90"/>
  <c r="AJ21" i="90"/>
  <c r="AI21" i="90"/>
  <c r="AH21" i="90"/>
  <c r="AG21" i="90"/>
  <c r="AE21" i="90"/>
  <c r="AV20" i="90"/>
  <c r="AU20" i="90"/>
  <c r="AT20" i="90"/>
  <c r="AS20" i="90"/>
  <c r="AR20" i="90"/>
  <c r="AQ20" i="90"/>
  <c r="AP20" i="90"/>
  <c r="AO20" i="90"/>
  <c r="AN20" i="90"/>
  <c r="AM20" i="90"/>
  <c r="AL20" i="90"/>
  <c r="AK20" i="90"/>
  <c r="AJ20" i="90"/>
  <c r="AI20" i="90"/>
  <c r="AH20" i="90"/>
  <c r="AG20" i="90"/>
  <c r="AE20" i="90"/>
  <c r="AV19" i="90"/>
  <c r="AU19" i="90"/>
  <c r="AT19" i="90"/>
  <c r="AS19" i="90"/>
  <c r="AR19" i="90"/>
  <c r="AQ19" i="90"/>
  <c r="AP19" i="90"/>
  <c r="AO19" i="90"/>
  <c r="AN19" i="90"/>
  <c r="AM19" i="90"/>
  <c r="AL19" i="90"/>
  <c r="AK19" i="90"/>
  <c r="AJ19" i="90"/>
  <c r="AI19" i="90"/>
  <c r="AH19" i="90"/>
  <c r="AG19" i="90"/>
  <c r="AE19" i="90"/>
  <c r="AV18" i="90"/>
  <c r="AU18" i="90"/>
  <c r="AT18" i="90"/>
  <c r="AS18" i="90"/>
  <c r="AR18" i="90"/>
  <c r="AQ18" i="90"/>
  <c r="AP18" i="90"/>
  <c r="AO18" i="90"/>
  <c r="AN18" i="90"/>
  <c r="AM18" i="90"/>
  <c r="AL18" i="90"/>
  <c r="AK18" i="90"/>
  <c r="AJ18" i="90"/>
  <c r="AI18" i="90"/>
  <c r="AH18" i="90"/>
  <c r="AG18" i="90"/>
  <c r="AE18" i="90"/>
  <c r="AV17" i="90"/>
  <c r="AU17" i="90"/>
  <c r="AT17" i="90"/>
  <c r="AS17" i="90"/>
  <c r="AR17" i="90"/>
  <c r="AQ17" i="90"/>
  <c r="AP17" i="90"/>
  <c r="AO17" i="90"/>
  <c r="AN17" i="90"/>
  <c r="AM17" i="90"/>
  <c r="AL17" i="90"/>
  <c r="AK17" i="90"/>
  <c r="AJ17" i="90"/>
  <c r="AI17" i="90"/>
  <c r="AH17" i="90"/>
  <c r="AG17" i="90"/>
  <c r="AE17" i="90"/>
  <c r="AV16" i="90"/>
  <c r="AU16" i="90"/>
  <c r="AT16" i="90"/>
  <c r="AS16" i="90"/>
  <c r="AR16" i="90"/>
  <c r="AQ16" i="90"/>
  <c r="AP16" i="90"/>
  <c r="AO16" i="90"/>
  <c r="AN16" i="90"/>
  <c r="AM16" i="90"/>
  <c r="AL16" i="90"/>
  <c r="AK16" i="90"/>
  <c r="AJ16" i="90"/>
  <c r="AI16" i="90"/>
  <c r="AH16" i="90"/>
  <c r="AG16" i="90"/>
  <c r="AE16" i="90"/>
  <c r="AV15" i="90"/>
  <c r="AU15" i="90"/>
  <c r="AT15" i="90"/>
  <c r="AS15" i="90"/>
  <c r="AR15" i="90"/>
  <c r="AQ15" i="90"/>
  <c r="AP15" i="90"/>
  <c r="AO15" i="90"/>
  <c r="AN15" i="90"/>
  <c r="AM15" i="90"/>
  <c r="AL15" i="90"/>
  <c r="AK15" i="90"/>
  <c r="AJ15" i="90"/>
  <c r="AI15" i="90"/>
  <c r="AH15" i="90"/>
  <c r="AG15" i="90"/>
  <c r="AE15" i="90"/>
  <c r="AV14" i="90"/>
  <c r="AU14" i="90"/>
  <c r="AT14" i="90"/>
  <c r="AS14" i="90"/>
  <c r="AR14" i="90"/>
  <c r="AQ14" i="90"/>
  <c r="AP14" i="90"/>
  <c r="AO14" i="90"/>
  <c r="AN14" i="90"/>
  <c r="AM14" i="90"/>
  <c r="AL14" i="90"/>
  <c r="AK14" i="90"/>
  <c r="AJ14" i="90"/>
  <c r="AI14" i="90"/>
  <c r="AH14" i="90"/>
  <c r="AG14" i="90"/>
  <c r="AE14" i="90"/>
  <c r="AV13" i="90"/>
  <c r="AU13" i="90"/>
  <c r="AT13" i="90"/>
  <c r="AS13" i="90"/>
  <c r="AR13" i="90"/>
  <c r="AQ13" i="90"/>
  <c r="AP13" i="90"/>
  <c r="AO13" i="90"/>
  <c r="AN13" i="90"/>
  <c r="AM13" i="90"/>
  <c r="AL13" i="90"/>
  <c r="AK13" i="90"/>
  <c r="AJ13" i="90"/>
  <c r="AI13" i="90"/>
  <c r="AH13" i="90"/>
  <c r="AG13" i="90"/>
  <c r="AE13" i="90"/>
  <c r="AV12" i="90"/>
  <c r="AU12" i="90"/>
  <c r="AT12" i="90"/>
  <c r="AS12" i="90"/>
  <c r="AR12" i="90"/>
  <c r="AQ12" i="90"/>
  <c r="AP12" i="90"/>
  <c r="AO12" i="90"/>
  <c r="AN12" i="90"/>
  <c r="AM12" i="90"/>
  <c r="AL12" i="90"/>
  <c r="AK12" i="90"/>
  <c r="AJ12" i="90"/>
  <c r="AI12" i="90"/>
  <c r="AH12" i="90"/>
  <c r="AG12" i="90"/>
  <c r="AE12" i="90"/>
  <c r="AV11" i="90"/>
  <c r="AU11" i="90"/>
  <c r="AT11" i="90"/>
  <c r="AS11" i="90"/>
  <c r="AR11" i="90"/>
  <c r="AQ11" i="90"/>
  <c r="AP11" i="90"/>
  <c r="AO11" i="90"/>
  <c r="AN11" i="90"/>
  <c r="AM11" i="90"/>
  <c r="AL11" i="90"/>
  <c r="AK11" i="90"/>
  <c r="AJ11" i="90"/>
  <c r="AI11" i="90"/>
  <c r="AH11" i="90"/>
  <c r="AG11" i="90"/>
  <c r="AE11" i="90"/>
  <c r="AV10" i="90"/>
  <c r="AU10" i="90"/>
  <c r="AT10" i="90"/>
  <c r="AS10" i="90"/>
  <c r="AR10" i="90"/>
  <c r="AQ10" i="90"/>
  <c r="AP10" i="90"/>
  <c r="AO10" i="90"/>
  <c r="AN10" i="90"/>
  <c r="AM10" i="90"/>
  <c r="AL10" i="90"/>
  <c r="AK10" i="90"/>
  <c r="AJ10" i="90"/>
  <c r="AI10" i="90"/>
  <c r="AH10" i="90"/>
  <c r="AG10" i="90"/>
  <c r="AE10" i="90"/>
  <c r="AV9" i="90"/>
  <c r="AU9" i="90"/>
  <c r="AT9" i="90"/>
  <c r="AS9" i="90"/>
  <c r="AR9" i="90"/>
  <c r="AQ9" i="90"/>
  <c r="AP9" i="90"/>
  <c r="AO9" i="90"/>
  <c r="AN9" i="90"/>
  <c r="AM9" i="90"/>
  <c r="AL9" i="90"/>
  <c r="AK9" i="90"/>
  <c r="AJ9" i="90"/>
  <c r="AI9" i="90"/>
  <c r="AH9" i="90"/>
  <c r="AG9" i="90"/>
  <c r="AE9" i="90"/>
  <c r="AV8" i="90"/>
  <c r="AU8" i="90"/>
  <c r="AT8" i="90"/>
  <c r="AS8" i="90"/>
  <c r="AR8" i="90"/>
  <c r="AQ8" i="90"/>
  <c r="AP8" i="90"/>
  <c r="AO8" i="90"/>
  <c r="AN8" i="90"/>
  <c r="AM8" i="90"/>
  <c r="AL8" i="90"/>
  <c r="AK8" i="90"/>
  <c r="AJ8" i="90"/>
  <c r="AI8" i="90"/>
  <c r="AH8" i="90"/>
  <c r="AG8" i="90"/>
  <c r="AE8" i="90"/>
  <c r="AV7" i="90"/>
  <c r="AU7" i="90"/>
  <c r="AT7" i="90"/>
  <c r="AS7" i="90"/>
  <c r="AR7" i="90"/>
  <c r="AQ7" i="90"/>
  <c r="AP7" i="90"/>
  <c r="AO7" i="90"/>
  <c r="AN7" i="90"/>
  <c r="AM7" i="90"/>
  <c r="AL7" i="90"/>
  <c r="AK7" i="90"/>
  <c r="AJ7" i="90"/>
  <c r="AI7" i="90"/>
  <c r="AH7" i="90"/>
  <c r="AG7" i="90"/>
  <c r="AE7" i="90"/>
  <c r="AV6" i="90"/>
  <c r="AU6" i="90"/>
  <c r="AT6" i="90"/>
  <c r="AS6" i="90"/>
  <c r="AR6" i="90"/>
  <c r="AQ6" i="90"/>
  <c r="AP6" i="90"/>
  <c r="AO6" i="90"/>
  <c r="AN6" i="90"/>
  <c r="AM6" i="90"/>
  <c r="AL6" i="90"/>
  <c r="AK6" i="90"/>
  <c r="AJ6" i="90"/>
  <c r="AI6" i="90"/>
  <c r="AH6" i="90"/>
  <c r="AG6" i="90"/>
  <c r="AE6" i="90"/>
  <c r="D1" i="90"/>
  <c r="Y38" i="90" l="1"/>
  <c r="R11" i="37"/>
  <c r="M11" i="37" s="1"/>
  <c r="AD43" i="128"/>
  <c r="L14" i="37"/>
  <c r="R13" i="37"/>
  <c r="E14" i="37"/>
  <c r="N14" i="37"/>
  <c r="P14" i="37"/>
  <c r="R12" i="37"/>
  <c r="J14" i="37"/>
  <c r="I12" i="37"/>
  <c r="Z32" i="90"/>
  <c r="AD44" i="126"/>
  <c r="AD43" i="127"/>
  <c r="AD44" i="125"/>
  <c r="AD43" i="129"/>
  <c r="T15" i="37"/>
  <c r="V39" i="144" s="1"/>
  <c r="M23" i="37"/>
  <c r="Q23" i="37"/>
  <c r="K23" i="37"/>
  <c r="W6" i="90"/>
  <c r="X22" i="90"/>
  <c r="R29" i="37"/>
  <c r="R28" i="37"/>
  <c r="R31" i="37"/>
  <c r="R26" i="37"/>
  <c r="N33" i="37"/>
  <c r="L33" i="37"/>
  <c r="R30" i="37"/>
  <c r="W29" i="67"/>
  <c r="AB32" i="67"/>
  <c r="AB34" i="67"/>
  <c r="AW35" i="67"/>
  <c r="W37" i="67"/>
  <c r="P33" i="37"/>
  <c r="X30" i="90"/>
  <c r="AB34" i="90"/>
  <c r="AW38" i="90"/>
  <c r="R25" i="37"/>
  <c r="Q25" i="37" s="1"/>
  <c r="AB30" i="67"/>
  <c r="AW31" i="67"/>
  <c r="W33" i="67"/>
  <c r="AB36" i="67"/>
  <c r="AB38" i="67"/>
  <c r="AW39" i="67"/>
  <c r="R27" i="37"/>
  <c r="Q27" i="37" s="1"/>
  <c r="R32" i="37"/>
  <c r="Q32" i="37" s="1"/>
  <c r="R24" i="37"/>
  <c r="J33" i="37"/>
  <c r="AD38" i="141"/>
  <c r="S12" i="37" s="1"/>
  <c r="AD38" i="140"/>
  <c r="S13" i="37" s="1"/>
  <c r="AD38" i="139"/>
  <c r="S11" i="37" s="1"/>
  <c r="AD38" i="138"/>
  <c r="S29" i="37" s="1"/>
  <c r="E29" i="37"/>
  <c r="I29" i="37" s="1"/>
  <c r="AC38" i="138"/>
  <c r="AD38" i="137"/>
  <c r="S32" i="37" s="1"/>
  <c r="E32" i="37"/>
  <c r="I32" i="37" s="1"/>
  <c r="AD38" i="136"/>
  <c r="E31" i="37"/>
  <c r="I31" i="37" s="1"/>
  <c r="X39" i="135"/>
  <c r="AD39" i="135" s="1"/>
  <c r="E30" i="37"/>
  <c r="I30" i="37" s="1"/>
  <c r="AD38" i="134"/>
  <c r="S28" i="37" s="1"/>
  <c r="E28" i="37"/>
  <c r="I28" i="37" s="1"/>
  <c r="AD38" i="133"/>
  <c r="S27" i="37" s="1"/>
  <c r="E27" i="37"/>
  <c r="I27" i="37" s="1"/>
  <c r="AD38" i="132"/>
  <c r="S26" i="37" s="1"/>
  <c r="E26" i="37"/>
  <c r="I26" i="37" s="1"/>
  <c r="AD38" i="131"/>
  <c r="S25" i="37" s="1"/>
  <c r="E25" i="37"/>
  <c r="I25" i="37" s="1"/>
  <c r="AD38" i="130"/>
  <c r="S24" i="37" s="1"/>
  <c r="E24" i="37"/>
  <c r="AC38" i="136"/>
  <c r="AC38" i="132"/>
  <c r="AC38" i="141"/>
  <c r="X39" i="141"/>
  <c r="AD39" i="141" s="1"/>
  <c r="X39" i="140"/>
  <c r="AD39" i="140" s="1"/>
  <c r="AC38" i="140"/>
  <c r="X39" i="138"/>
  <c r="AD39" i="138" s="1"/>
  <c r="AC38" i="137"/>
  <c r="X39" i="137"/>
  <c r="AD39" i="137" s="1"/>
  <c r="X39" i="136"/>
  <c r="AD39" i="136" s="1"/>
  <c r="X39" i="134"/>
  <c r="AD39" i="134" s="1"/>
  <c r="AC38" i="133"/>
  <c r="X39" i="133"/>
  <c r="AD39" i="133" s="1"/>
  <c r="X39" i="132"/>
  <c r="AD39" i="132" s="1"/>
  <c r="AC38" i="131"/>
  <c r="X39" i="131"/>
  <c r="AD39" i="131" s="1"/>
  <c r="AC38" i="139"/>
  <c r="X39" i="139"/>
  <c r="AD39" i="139" s="1"/>
  <c r="AD38" i="135"/>
  <c r="S30" i="37" s="1"/>
  <c r="AC38" i="135"/>
  <c r="AC38" i="130"/>
  <c r="X39" i="130"/>
  <c r="AD39" i="130" s="1"/>
  <c r="Y38" i="128"/>
  <c r="E39" i="37" s="1"/>
  <c r="X18" i="90"/>
  <c r="AD45" i="126"/>
  <c r="AQ45" i="89"/>
  <c r="AQ43" i="89"/>
  <c r="AS45" i="90"/>
  <c r="AU46" i="90"/>
  <c r="AE45" i="90"/>
  <c r="AV44" i="90"/>
  <c r="AU45" i="90"/>
  <c r="X26" i="90"/>
  <c r="AA33" i="90"/>
  <c r="AU38" i="89"/>
  <c r="AU43" i="89"/>
  <c r="X24" i="67"/>
  <c r="AW11" i="90"/>
  <c r="X28" i="67"/>
  <c r="AA25" i="67"/>
  <c r="W25" i="67"/>
  <c r="AB24" i="67"/>
  <c r="AA28" i="89"/>
  <c r="AA20" i="89"/>
  <c r="AA16" i="89"/>
  <c r="AA29" i="90"/>
  <c r="AA27" i="90"/>
  <c r="AA25" i="90"/>
  <c r="AA23" i="90"/>
  <c r="AA21" i="90"/>
  <c r="AA19" i="90"/>
  <c r="AA17" i="90"/>
  <c r="Y28" i="89"/>
  <c r="Y20" i="89"/>
  <c r="Y16" i="89"/>
  <c r="Y29" i="90"/>
  <c r="Y25" i="90"/>
  <c r="Y21" i="90"/>
  <c r="Y17" i="90"/>
  <c r="AB26" i="67"/>
  <c r="Z35" i="89"/>
  <c r="AA31" i="90"/>
  <c r="Y33" i="90"/>
  <c r="X34" i="90"/>
  <c r="AA35" i="90"/>
  <c r="Y37" i="90"/>
  <c r="AW27" i="67"/>
  <c r="Y39" i="126"/>
  <c r="E36" i="37" s="1"/>
  <c r="I36" i="37" s="1"/>
  <c r="AB28" i="67"/>
  <c r="V45" i="125"/>
  <c r="X10" i="90"/>
  <c r="Z16" i="90"/>
  <c r="AB18" i="90"/>
  <c r="Z20" i="90"/>
  <c r="AB22" i="90"/>
  <c r="Z24" i="90"/>
  <c r="AB26" i="90"/>
  <c r="Z28" i="90"/>
  <c r="AB30" i="90"/>
  <c r="AD44" i="128"/>
  <c r="V42" i="129"/>
  <c r="P40" i="37" s="1"/>
  <c r="AB33" i="89"/>
  <c r="Z31" i="89"/>
  <c r="AA30" i="89"/>
  <c r="AB29" i="89"/>
  <c r="Z27" i="89"/>
  <c r="AA26" i="89"/>
  <c r="AB25" i="89"/>
  <c r="AA24" i="89"/>
  <c r="Z23" i="89"/>
  <c r="AA22" i="89"/>
  <c r="AB21" i="89"/>
  <c r="Z19" i="89"/>
  <c r="AA18" i="89"/>
  <c r="AB17" i="89"/>
  <c r="Z15" i="89"/>
  <c r="AA14" i="89"/>
  <c r="T45" i="129"/>
  <c r="R45" i="129"/>
  <c r="P45" i="129"/>
  <c r="N45" i="129"/>
  <c r="L45" i="129"/>
  <c r="J45" i="129"/>
  <c r="H45" i="129"/>
  <c r="F45" i="129"/>
  <c r="T44" i="129"/>
  <c r="R44" i="129"/>
  <c r="P44" i="129"/>
  <c r="N44" i="129"/>
  <c r="L44" i="129"/>
  <c r="J44" i="129"/>
  <c r="H44" i="129"/>
  <c r="F44" i="129"/>
  <c r="T43" i="129"/>
  <c r="R43" i="129"/>
  <c r="P43" i="129"/>
  <c r="N43" i="129"/>
  <c r="L43" i="129"/>
  <c r="J43" i="129"/>
  <c r="H43" i="129"/>
  <c r="F43" i="129"/>
  <c r="T42" i="129"/>
  <c r="R42" i="129"/>
  <c r="P42" i="129"/>
  <c r="N42" i="129"/>
  <c r="L42" i="129"/>
  <c r="J42" i="129"/>
  <c r="H42" i="129"/>
  <c r="F42" i="129"/>
  <c r="T41" i="129"/>
  <c r="R41" i="129"/>
  <c r="P41" i="129"/>
  <c r="N41" i="129"/>
  <c r="L41" i="129"/>
  <c r="J41" i="129"/>
  <c r="H41" i="129"/>
  <c r="F41" i="129"/>
  <c r="T40" i="129"/>
  <c r="R40" i="129"/>
  <c r="P40" i="129"/>
  <c r="N40" i="129"/>
  <c r="L40" i="129"/>
  <c r="J40" i="129"/>
  <c r="H40" i="129"/>
  <c r="F40" i="129"/>
  <c r="T39" i="129"/>
  <c r="R39" i="129"/>
  <c r="P39" i="129"/>
  <c r="N39" i="129"/>
  <c r="L39" i="129"/>
  <c r="J39" i="129"/>
  <c r="H39" i="129"/>
  <c r="F39" i="129"/>
  <c r="T38" i="129"/>
  <c r="R38" i="129"/>
  <c r="P38" i="129"/>
  <c r="N38" i="129"/>
  <c r="L38" i="129"/>
  <c r="J38" i="129"/>
  <c r="H38" i="129"/>
  <c r="F38" i="129"/>
  <c r="U45" i="129"/>
  <c r="S45" i="129"/>
  <c r="Q45" i="129"/>
  <c r="O45" i="129"/>
  <c r="M45" i="129"/>
  <c r="K45" i="129"/>
  <c r="I45" i="129"/>
  <c r="G45" i="129"/>
  <c r="U44" i="129"/>
  <c r="S44" i="129"/>
  <c r="Q44" i="129"/>
  <c r="O44" i="129"/>
  <c r="M44" i="129"/>
  <c r="K44" i="129"/>
  <c r="I44" i="129"/>
  <c r="G44" i="129"/>
  <c r="U43" i="129"/>
  <c r="S43" i="129"/>
  <c r="Q43" i="129"/>
  <c r="O43" i="129"/>
  <c r="M43" i="129"/>
  <c r="K43" i="129"/>
  <c r="I43" i="129"/>
  <c r="G43" i="129"/>
  <c r="U42" i="129"/>
  <c r="S42" i="129"/>
  <c r="Q42" i="129"/>
  <c r="O42" i="129"/>
  <c r="M42" i="129"/>
  <c r="K42" i="129"/>
  <c r="I42" i="129"/>
  <c r="G42" i="129"/>
  <c r="U41" i="129"/>
  <c r="S41" i="129"/>
  <c r="Q41" i="129"/>
  <c r="O41" i="129"/>
  <c r="M41" i="129"/>
  <c r="K41" i="129"/>
  <c r="I41" i="129"/>
  <c r="G41" i="129"/>
  <c r="U40" i="129"/>
  <c r="S40" i="129"/>
  <c r="Q40" i="129"/>
  <c r="O40" i="129"/>
  <c r="M40" i="129"/>
  <c r="K40" i="129"/>
  <c r="I40" i="129"/>
  <c r="G40" i="129"/>
  <c r="U39" i="129"/>
  <c r="S39" i="129"/>
  <c r="Q39" i="129"/>
  <c r="O39" i="129"/>
  <c r="M39" i="129"/>
  <c r="K39" i="129"/>
  <c r="I39" i="129"/>
  <c r="G39" i="129"/>
  <c r="U38" i="129"/>
  <c r="S38" i="129"/>
  <c r="Q38" i="129"/>
  <c r="O38" i="129"/>
  <c r="M38" i="129"/>
  <c r="K38" i="129"/>
  <c r="I38" i="129"/>
  <c r="G38" i="129"/>
  <c r="V39" i="129"/>
  <c r="J40" i="37" s="1"/>
  <c r="V43" i="129"/>
  <c r="V40" i="129"/>
  <c r="L40" i="37" s="1"/>
  <c r="V45" i="129"/>
  <c r="AD44" i="129"/>
  <c r="AD45" i="129"/>
  <c r="Y38" i="129"/>
  <c r="V41" i="129"/>
  <c r="N40" i="37" s="1"/>
  <c r="V44" i="129"/>
  <c r="T45" i="128"/>
  <c r="R45" i="128"/>
  <c r="P45" i="128"/>
  <c r="N45" i="128"/>
  <c r="L45" i="128"/>
  <c r="J45" i="128"/>
  <c r="H45" i="128"/>
  <c r="F45" i="128"/>
  <c r="T44" i="128"/>
  <c r="R44" i="128"/>
  <c r="P44" i="128"/>
  <c r="N44" i="128"/>
  <c r="L44" i="128"/>
  <c r="J44" i="128"/>
  <c r="H44" i="128"/>
  <c r="F44" i="128"/>
  <c r="T43" i="128"/>
  <c r="R43" i="128"/>
  <c r="P43" i="128"/>
  <c r="N43" i="128"/>
  <c r="L43" i="128"/>
  <c r="J43" i="128"/>
  <c r="H43" i="128"/>
  <c r="F43" i="128"/>
  <c r="T42" i="128"/>
  <c r="R42" i="128"/>
  <c r="P42" i="128"/>
  <c r="N42" i="128"/>
  <c r="L42" i="128"/>
  <c r="J42" i="128"/>
  <c r="H42" i="128"/>
  <c r="F42" i="128"/>
  <c r="T41" i="128"/>
  <c r="R41" i="128"/>
  <c r="P41" i="128"/>
  <c r="N41" i="128"/>
  <c r="L41" i="128"/>
  <c r="J41" i="128"/>
  <c r="H41" i="128"/>
  <c r="F41" i="128"/>
  <c r="T40" i="128"/>
  <c r="R40" i="128"/>
  <c r="P40" i="128"/>
  <c r="N40" i="128"/>
  <c r="L40" i="128"/>
  <c r="J40" i="128"/>
  <c r="H40" i="128"/>
  <c r="F40" i="128"/>
  <c r="T39" i="128"/>
  <c r="R39" i="128"/>
  <c r="P39" i="128"/>
  <c r="N39" i="128"/>
  <c r="L39" i="128"/>
  <c r="J39" i="128"/>
  <c r="H39" i="128"/>
  <c r="F39" i="128"/>
  <c r="T38" i="128"/>
  <c r="R38" i="128"/>
  <c r="P38" i="128"/>
  <c r="N38" i="128"/>
  <c r="L38" i="128"/>
  <c r="J38" i="128"/>
  <c r="H38" i="128"/>
  <c r="F38" i="128"/>
  <c r="U45" i="128"/>
  <c r="S45" i="128"/>
  <c r="Q45" i="128"/>
  <c r="O45" i="128"/>
  <c r="M45" i="128"/>
  <c r="K45" i="128"/>
  <c r="I45" i="128"/>
  <c r="G45" i="128"/>
  <c r="U44" i="128"/>
  <c r="S44" i="128"/>
  <c r="Q44" i="128"/>
  <c r="O44" i="128"/>
  <c r="M44" i="128"/>
  <c r="K44" i="128"/>
  <c r="I44" i="128"/>
  <c r="G44" i="128"/>
  <c r="U43" i="128"/>
  <c r="S43" i="128"/>
  <c r="Q43" i="128"/>
  <c r="O43" i="128"/>
  <c r="M43" i="128"/>
  <c r="K43" i="128"/>
  <c r="I43" i="128"/>
  <c r="G43" i="128"/>
  <c r="U42" i="128"/>
  <c r="S42" i="128"/>
  <c r="Q42" i="128"/>
  <c r="O42" i="128"/>
  <c r="M42" i="128"/>
  <c r="K42" i="128"/>
  <c r="I42" i="128"/>
  <c r="G42" i="128"/>
  <c r="U41" i="128"/>
  <c r="S41" i="128"/>
  <c r="Q41" i="128"/>
  <c r="O41" i="128"/>
  <c r="M41" i="128"/>
  <c r="K41" i="128"/>
  <c r="I41" i="128"/>
  <c r="G41" i="128"/>
  <c r="U40" i="128"/>
  <c r="S40" i="128"/>
  <c r="Q40" i="128"/>
  <c r="O40" i="128"/>
  <c r="M40" i="128"/>
  <c r="K40" i="128"/>
  <c r="I40" i="128"/>
  <c r="G40" i="128"/>
  <c r="U39" i="128"/>
  <c r="S39" i="128"/>
  <c r="Q39" i="128"/>
  <c r="O39" i="128"/>
  <c r="M39" i="128"/>
  <c r="K39" i="128"/>
  <c r="I39" i="128"/>
  <c r="G39" i="128"/>
  <c r="U38" i="128"/>
  <c r="S38" i="128"/>
  <c r="Q38" i="128"/>
  <c r="O38" i="128"/>
  <c r="M38" i="128"/>
  <c r="K38" i="128"/>
  <c r="I38" i="128"/>
  <c r="G38" i="128"/>
  <c r="V45" i="128"/>
  <c r="V42" i="128"/>
  <c r="P39" i="37" s="1"/>
  <c r="V40" i="128"/>
  <c r="L39" i="37" s="1"/>
  <c r="V44" i="128"/>
  <c r="V43" i="128"/>
  <c r="V41" i="128"/>
  <c r="N39" i="37" s="1"/>
  <c r="V39" i="128"/>
  <c r="J39" i="37" s="1"/>
  <c r="AD45" i="128"/>
  <c r="V45" i="127"/>
  <c r="V42" i="127"/>
  <c r="P38" i="37" s="1"/>
  <c r="V40" i="127"/>
  <c r="L38" i="37" s="1"/>
  <c r="V44" i="127"/>
  <c r="V43" i="127"/>
  <c r="V41" i="127"/>
  <c r="N38" i="37" s="1"/>
  <c r="V39" i="127"/>
  <c r="J38" i="37" s="1"/>
  <c r="Y38" i="127"/>
  <c r="T45" i="127"/>
  <c r="R45" i="127"/>
  <c r="P45" i="127"/>
  <c r="N45" i="127"/>
  <c r="L45" i="127"/>
  <c r="J45" i="127"/>
  <c r="H45" i="127"/>
  <c r="F45" i="127"/>
  <c r="T44" i="127"/>
  <c r="R44" i="127"/>
  <c r="P44" i="127"/>
  <c r="N44" i="127"/>
  <c r="L44" i="127"/>
  <c r="J44" i="127"/>
  <c r="H44" i="127"/>
  <c r="F44" i="127"/>
  <c r="T43" i="127"/>
  <c r="R43" i="127"/>
  <c r="P43" i="127"/>
  <c r="N43" i="127"/>
  <c r="L43" i="127"/>
  <c r="J43" i="127"/>
  <c r="H43" i="127"/>
  <c r="F43" i="127"/>
  <c r="T42" i="127"/>
  <c r="R42" i="127"/>
  <c r="P42" i="127"/>
  <c r="N42" i="127"/>
  <c r="L42" i="127"/>
  <c r="J42" i="127"/>
  <c r="H42" i="127"/>
  <c r="F42" i="127"/>
  <c r="T41" i="127"/>
  <c r="R41" i="127"/>
  <c r="P41" i="127"/>
  <c r="N41" i="127"/>
  <c r="L41" i="127"/>
  <c r="J41" i="127"/>
  <c r="H41" i="127"/>
  <c r="F41" i="127"/>
  <c r="T40" i="127"/>
  <c r="R40" i="127"/>
  <c r="P40" i="127"/>
  <c r="N40" i="127"/>
  <c r="L40" i="127"/>
  <c r="J40" i="127"/>
  <c r="H40" i="127"/>
  <c r="F40" i="127"/>
  <c r="T39" i="127"/>
  <c r="R39" i="127"/>
  <c r="P39" i="127"/>
  <c r="N39" i="127"/>
  <c r="L39" i="127"/>
  <c r="J39" i="127"/>
  <c r="H39" i="127"/>
  <c r="F39" i="127"/>
  <c r="T38" i="127"/>
  <c r="R38" i="127"/>
  <c r="P38" i="127"/>
  <c r="N38" i="127"/>
  <c r="L38" i="127"/>
  <c r="J38" i="127"/>
  <c r="H38" i="127"/>
  <c r="F38" i="127"/>
  <c r="U45" i="127"/>
  <c r="S45" i="127"/>
  <c r="Q45" i="127"/>
  <c r="O45" i="127"/>
  <c r="M45" i="127"/>
  <c r="K45" i="127"/>
  <c r="I45" i="127"/>
  <c r="G45" i="127"/>
  <c r="U44" i="127"/>
  <c r="S44" i="127"/>
  <c r="Q44" i="127"/>
  <c r="O44" i="127"/>
  <c r="M44" i="127"/>
  <c r="K44" i="127"/>
  <c r="I44" i="127"/>
  <c r="G44" i="127"/>
  <c r="U43" i="127"/>
  <c r="S43" i="127"/>
  <c r="Q43" i="127"/>
  <c r="O43" i="127"/>
  <c r="M43" i="127"/>
  <c r="K43" i="127"/>
  <c r="I43" i="127"/>
  <c r="G43" i="127"/>
  <c r="U42" i="127"/>
  <c r="S42" i="127"/>
  <c r="Q42" i="127"/>
  <c r="O42" i="127"/>
  <c r="M42" i="127"/>
  <c r="K42" i="127"/>
  <c r="I42" i="127"/>
  <c r="G42" i="127"/>
  <c r="U41" i="127"/>
  <c r="S41" i="127"/>
  <c r="Q41" i="127"/>
  <c r="O41" i="127"/>
  <c r="M41" i="127"/>
  <c r="K41" i="127"/>
  <c r="I41" i="127"/>
  <c r="G41" i="127"/>
  <c r="U40" i="127"/>
  <c r="S40" i="127"/>
  <c r="Q40" i="127"/>
  <c r="O40" i="127"/>
  <c r="M40" i="127"/>
  <c r="K40" i="127"/>
  <c r="I40" i="127"/>
  <c r="G40" i="127"/>
  <c r="U39" i="127"/>
  <c r="S39" i="127"/>
  <c r="Q39" i="127"/>
  <c r="O39" i="127"/>
  <c r="M39" i="127"/>
  <c r="K39" i="127"/>
  <c r="I39" i="127"/>
  <c r="G39" i="127"/>
  <c r="U38" i="127"/>
  <c r="S38" i="127"/>
  <c r="Q38" i="127"/>
  <c r="O38" i="127"/>
  <c r="M38" i="127"/>
  <c r="K38" i="127"/>
  <c r="I38" i="127"/>
  <c r="G38" i="127"/>
  <c r="AD44" i="127"/>
  <c r="AD45" i="127"/>
  <c r="V46" i="126"/>
  <c r="V45" i="126"/>
  <c r="V44" i="126"/>
  <c r="V43" i="126"/>
  <c r="P36" i="37" s="1"/>
  <c r="V42" i="126"/>
  <c r="N36" i="37" s="1"/>
  <c r="V41" i="126"/>
  <c r="L36" i="37" s="1"/>
  <c r="V40" i="126"/>
  <c r="J36" i="37" s="1"/>
  <c r="AD43" i="126"/>
  <c r="T46" i="126"/>
  <c r="R46" i="126"/>
  <c r="P46" i="126"/>
  <c r="N46" i="126"/>
  <c r="L46" i="126"/>
  <c r="J46" i="126"/>
  <c r="H46" i="126"/>
  <c r="F46" i="126"/>
  <c r="T45" i="126"/>
  <c r="R45" i="126"/>
  <c r="P45" i="126"/>
  <c r="N45" i="126"/>
  <c r="L45" i="126"/>
  <c r="J45" i="126"/>
  <c r="H45" i="126"/>
  <c r="F45" i="126"/>
  <c r="T44" i="126"/>
  <c r="R44" i="126"/>
  <c r="P44" i="126"/>
  <c r="N44" i="126"/>
  <c r="L44" i="126"/>
  <c r="J44" i="126"/>
  <c r="H44" i="126"/>
  <c r="F44" i="126"/>
  <c r="T43" i="126"/>
  <c r="R43" i="126"/>
  <c r="P43" i="126"/>
  <c r="N43" i="126"/>
  <c r="L43" i="126"/>
  <c r="J43" i="126"/>
  <c r="H43" i="126"/>
  <c r="F43" i="126"/>
  <c r="T42" i="126"/>
  <c r="R42" i="126"/>
  <c r="P42" i="126"/>
  <c r="N42" i="126"/>
  <c r="L42" i="126"/>
  <c r="J42" i="126"/>
  <c r="H42" i="126"/>
  <c r="F42" i="126"/>
  <c r="T41" i="126"/>
  <c r="R41" i="126"/>
  <c r="P41" i="126"/>
  <c r="N41" i="126"/>
  <c r="L41" i="126"/>
  <c r="J41" i="126"/>
  <c r="H41" i="126"/>
  <c r="F41" i="126"/>
  <c r="T40" i="126"/>
  <c r="R40" i="126"/>
  <c r="P40" i="126"/>
  <c r="N40" i="126"/>
  <c r="L40" i="126"/>
  <c r="J40" i="126"/>
  <c r="H40" i="126"/>
  <c r="F40" i="126"/>
  <c r="T39" i="126"/>
  <c r="R39" i="126"/>
  <c r="P39" i="126"/>
  <c r="N39" i="126"/>
  <c r="L39" i="126"/>
  <c r="J39" i="126"/>
  <c r="H39" i="126"/>
  <c r="F39" i="126"/>
  <c r="U46" i="126"/>
  <c r="S46" i="126"/>
  <c r="Q46" i="126"/>
  <c r="O46" i="126"/>
  <c r="M46" i="126"/>
  <c r="K46" i="126"/>
  <c r="I46" i="126"/>
  <c r="G46" i="126"/>
  <c r="U45" i="126"/>
  <c r="S45" i="126"/>
  <c r="Q45" i="126"/>
  <c r="O45" i="126"/>
  <c r="M45" i="126"/>
  <c r="K45" i="126"/>
  <c r="I45" i="126"/>
  <c r="G45" i="126"/>
  <c r="U44" i="126"/>
  <c r="S44" i="126"/>
  <c r="Q44" i="126"/>
  <c r="O44" i="126"/>
  <c r="M44" i="126"/>
  <c r="K44" i="126"/>
  <c r="I44" i="126"/>
  <c r="G44" i="126"/>
  <c r="U43" i="126"/>
  <c r="S43" i="126"/>
  <c r="Q43" i="126"/>
  <c r="O43" i="126"/>
  <c r="M43" i="126"/>
  <c r="K43" i="126"/>
  <c r="I43" i="126"/>
  <c r="G43" i="126"/>
  <c r="U42" i="126"/>
  <c r="S42" i="126"/>
  <c r="Q42" i="126"/>
  <c r="O42" i="126"/>
  <c r="M42" i="126"/>
  <c r="K42" i="126"/>
  <c r="I42" i="126"/>
  <c r="G42" i="126"/>
  <c r="U41" i="126"/>
  <c r="S41" i="126"/>
  <c r="Q41" i="126"/>
  <c r="O41" i="126"/>
  <c r="M41" i="126"/>
  <c r="K41" i="126"/>
  <c r="I41" i="126"/>
  <c r="G41" i="126"/>
  <c r="U40" i="126"/>
  <c r="S40" i="126"/>
  <c r="Q40" i="126"/>
  <c r="O40" i="126"/>
  <c r="M40" i="126"/>
  <c r="K40" i="126"/>
  <c r="I40" i="126"/>
  <c r="G40" i="126"/>
  <c r="U39" i="126"/>
  <c r="S39" i="126"/>
  <c r="Q39" i="126"/>
  <c r="O39" i="126"/>
  <c r="M39" i="126"/>
  <c r="K39" i="126"/>
  <c r="I39" i="126"/>
  <c r="G39" i="126"/>
  <c r="AD41" i="126"/>
  <c r="AD46" i="126"/>
  <c r="AD42" i="126"/>
  <c r="T46" i="125"/>
  <c r="R46" i="125"/>
  <c r="P46" i="125"/>
  <c r="N46" i="125"/>
  <c r="L46" i="125"/>
  <c r="J46" i="125"/>
  <c r="H46" i="125"/>
  <c r="F46" i="125"/>
  <c r="T45" i="125"/>
  <c r="R45" i="125"/>
  <c r="P45" i="125"/>
  <c r="N45" i="125"/>
  <c r="L45" i="125"/>
  <c r="J45" i="125"/>
  <c r="H45" i="125"/>
  <c r="F45" i="125"/>
  <c r="T44" i="125"/>
  <c r="R44" i="125"/>
  <c r="P44" i="125"/>
  <c r="N44" i="125"/>
  <c r="L44" i="125"/>
  <c r="J44" i="125"/>
  <c r="H44" i="125"/>
  <c r="F44" i="125"/>
  <c r="T43" i="125"/>
  <c r="R43" i="125"/>
  <c r="P43" i="125"/>
  <c r="N43" i="125"/>
  <c r="L43" i="125"/>
  <c r="J43" i="125"/>
  <c r="H43" i="125"/>
  <c r="F43" i="125"/>
  <c r="T42" i="125"/>
  <c r="R42" i="125"/>
  <c r="P42" i="125"/>
  <c r="N42" i="125"/>
  <c r="L42" i="125"/>
  <c r="J42" i="125"/>
  <c r="H42" i="125"/>
  <c r="F42" i="125"/>
  <c r="T41" i="125"/>
  <c r="R41" i="125"/>
  <c r="P41" i="125"/>
  <c r="N41" i="125"/>
  <c r="L41" i="125"/>
  <c r="J41" i="125"/>
  <c r="H41" i="125"/>
  <c r="F41" i="125"/>
  <c r="T40" i="125"/>
  <c r="R40" i="125"/>
  <c r="P40" i="125"/>
  <c r="N40" i="125"/>
  <c r="L40" i="125"/>
  <c r="J40" i="125"/>
  <c r="H40" i="125"/>
  <c r="F40" i="125"/>
  <c r="T39" i="125"/>
  <c r="R39" i="125"/>
  <c r="P39" i="125"/>
  <c r="N39" i="125"/>
  <c r="L39" i="125"/>
  <c r="J39" i="125"/>
  <c r="H39" i="125"/>
  <c r="F39" i="125"/>
  <c r="U46" i="125"/>
  <c r="S46" i="125"/>
  <c r="Q46" i="125"/>
  <c r="O46" i="125"/>
  <c r="M46" i="125"/>
  <c r="K46" i="125"/>
  <c r="I46" i="125"/>
  <c r="G46" i="125"/>
  <c r="U45" i="125"/>
  <c r="S45" i="125"/>
  <c r="Q45" i="125"/>
  <c r="O45" i="125"/>
  <c r="M45" i="125"/>
  <c r="K45" i="125"/>
  <c r="I45" i="125"/>
  <c r="G45" i="125"/>
  <c r="U44" i="125"/>
  <c r="S44" i="125"/>
  <c r="Q44" i="125"/>
  <c r="O44" i="125"/>
  <c r="M44" i="125"/>
  <c r="K44" i="125"/>
  <c r="I44" i="125"/>
  <c r="G44" i="125"/>
  <c r="U43" i="125"/>
  <c r="S43" i="125"/>
  <c r="Q43" i="125"/>
  <c r="O43" i="125"/>
  <c r="M43" i="125"/>
  <c r="K43" i="125"/>
  <c r="I43" i="125"/>
  <c r="G43" i="125"/>
  <c r="U42" i="125"/>
  <c r="S42" i="125"/>
  <c r="Q42" i="125"/>
  <c r="O42" i="125"/>
  <c r="M42" i="125"/>
  <c r="K42" i="125"/>
  <c r="I42" i="125"/>
  <c r="G42" i="125"/>
  <c r="U41" i="125"/>
  <c r="S41" i="125"/>
  <c r="Q41" i="125"/>
  <c r="O41" i="125"/>
  <c r="M41" i="125"/>
  <c r="K41" i="125"/>
  <c r="I41" i="125"/>
  <c r="G41" i="125"/>
  <c r="U40" i="125"/>
  <c r="S40" i="125"/>
  <c r="Q40" i="125"/>
  <c r="O40" i="125"/>
  <c r="M40" i="125"/>
  <c r="K40" i="125"/>
  <c r="I40" i="125"/>
  <c r="G40" i="125"/>
  <c r="U39" i="125"/>
  <c r="S39" i="125"/>
  <c r="Q39" i="125"/>
  <c r="O39" i="125"/>
  <c r="M39" i="125"/>
  <c r="K39" i="125"/>
  <c r="I39" i="125"/>
  <c r="G39" i="125"/>
  <c r="AD41" i="125"/>
  <c r="AD43" i="125"/>
  <c r="AD45" i="125"/>
  <c r="V40" i="125"/>
  <c r="J35" i="37" s="1"/>
  <c r="V42" i="125"/>
  <c r="N35" i="37" s="1"/>
  <c r="V44" i="125"/>
  <c r="V46" i="125"/>
  <c r="Y39" i="125"/>
  <c r="AD42" i="125"/>
  <c r="AD46" i="125"/>
  <c r="V41" i="125"/>
  <c r="L35" i="37" s="1"/>
  <c r="V43" i="125"/>
  <c r="P35" i="37" s="1"/>
  <c r="AB36" i="90"/>
  <c r="Y24" i="89"/>
  <c r="Z36" i="90"/>
  <c r="AW37" i="90"/>
  <c r="X26" i="67"/>
  <c r="X30" i="67"/>
  <c r="X34" i="67"/>
  <c r="X38" i="67"/>
  <c r="AE46" i="90"/>
  <c r="AT44" i="90"/>
  <c r="AV43" i="90"/>
  <c r="AW16" i="90"/>
  <c r="AB16" i="90"/>
  <c r="W17" i="90"/>
  <c r="AB17" i="90"/>
  <c r="Z18" i="90"/>
  <c r="Y19" i="90"/>
  <c r="AW19" i="90"/>
  <c r="AW20" i="90"/>
  <c r="AB20" i="90"/>
  <c r="W21" i="90"/>
  <c r="AB21" i="90"/>
  <c r="Z22" i="90"/>
  <c r="Y23" i="90"/>
  <c r="AW23" i="90"/>
  <c r="AW24" i="90"/>
  <c r="AB24" i="90"/>
  <c r="W25" i="90"/>
  <c r="AB25" i="90"/>
  <c r="Z26" i="90"/>
  <c r="Y27" i="90"/>
  <c r="AW27" i="90"/>
  <c r="AW28" i="90"/>
  <c r="AB28" i="90"/>
  <c r="W29" i="90"/>
  <c r="AB29" i="90"/>
  <c r="Z30" i="90"/>
  <c r="Y31" i="90"/>
  <c r="AW31" i="90"/>
  <c r="AW32" i="90"/>
  <c r="AB32" i="90"/>
  <c r="W33" i="90"/>
  <c r="AB33" i="90"/>
  <c r="Z34" i="90"/>
  <c r="Y35" i="90"/>
  <c r="X36" i="90"/>
  <c r="AA37" i="90"/>
  <c r="AB35" i="90"/>
  <c r="AA38" i="90"/>
  <c r="Y37" i="89"/>
  <c r="AE45" i="89"/>
  <c r="Y14" i="89"/>
  <c r="AB15" i="89"/>
  <c r="W16" i="89"/>
  <c r="AB16" i="89"/>
  <c r="Z17" i="89"/>
  <c r="Y18" i="89"/>
  <c r="AB19" i="89"/>
  <c r="W20" i="89"/>
  <c r="AB20" i="89"/>
  <c r="Z21" i="89"/>
  <c r="Y22" i="89"/>
  <c r="AB23" i="89"/>
  <c r="W24" i="89"/>
  <c r="AB24" i="89"/>
  <c r="Z25" i="89"/>
  <c r="Y26" i="89"/>
  <c r="AB27" i="89"/>
  <c r="W28" i="89"/>
  <c r="AB28" i="89"/>
  <c r="Z29" i="89"/>
  <c r="Y30" i="89"/>
  <c r="AB31" i="89"/>
  <c r="W32" i="89"/>
  <c r="AB32" i="89"/>
  <c r="Z33" i="89"/>
  <c r="Y34" i="89"/>
  <c r="AB35" i="89"/>
  <c r="W36" i="89"/>
  <c r="AB36" i="89"/>
  <c r="AB37" i="89"/>
  <c r="AW9" i="90"/>
  <c r="AA11" i="89"/>
  <c r="W16" i="90"/>
  <c r="AA16" i="90"/>
  <c r="X17" i="90"/>
  <c r="AW17" i="90"/>
  <c r="Y18" i="90"/>
  <c r="Z19" i="90"/>
  <c r="W20" i="90"/>
  <c r="AA20" i="90"/>
  <c r="X21" i="90"/>
  <c r="AW21" i="90"/>
  <c r="Y22" i="90"/>
  <c r="Z23" i="90"/>
  <c r="W24" i="90"/>
  <c r="AA24" i="90"/>
  <c r="X25" i="90"/>
  <c r="AW25" i="90"/>
  <c r="Y26" i="90"/>
  <c r="Z27" i="90"/>
  <c r="W28" i="90"/>
  <c r="AA28" i="90"/>
  <c r="X29" i="90"/>
  <c r="AW29" i="90"/>
  <c r="Y30" i="90"/>
  <c r="Z31" i="90"/>
  <c r="W32" i="90"/>
  <c r="AA32" i="90"/>
  <c r="X33" i="90"/>
  <c r="AW33" i="90"/>
  <c r="Y34" i="90"/>
  <c r="AW35" i="90"/>
  <c r="Y36" i="90"/>
  <c r="Z37" i="90"/>
  <c r="Z38" i="90"/>
  <c r="AS39" i="90"/>
  <c r="AS40" i="90"/>
  <c r="AE41" i="90"/>
  <c r="AU41" i="90"/>
  <c r="AS42" i="90"/>
  <c r="AE43" i="90"/>
  <c r="AU43" i="90"/>
  <c r="AS44" i="90"/>
  <c r="AV45" i="90"/>
  <c r="AT46" i="90"/>
  <c r="Z14" i="89"/>
  <c r="W15" i="89"/>
  <c r="AA15" i="89"/>
  <c r="X16" i="89"/>
  <c r="Y17" i="89"/>
  <c r="Z18" i="89"/>
  <c r="W19" i="89"/>
  <c r="AA19" i="89"/>
  <c r="X20" i="89"/>
  <c r="Y21" i="89"/>
  <c r="Z22" i="89"/>
  <c r="W23" i="89"/>
  <c r="AA23" i="89"/>
  <c r="X24" i="89"/>
  <c r="Y25" i="89"/>
  <c r="Z26" i="89"/>
  <c r="W27" i="89"/>
  <c r="AA27" i="89"/>
  <c r="X28" i="89"/>
  <c r="Y29" i="89"/>
  <c r="Z30" i="89"/>
  <c r="W31" i="89"/>
  <c r="AA31" i="89"/>
  <c r="X32" i="89"/>
  <c r="Y33" i="89"/>
  <c r="Z34" i="89"/>
  <c r="W35" i="89"/>
  <c r="AA35" i="89"/>
  <c r="X36" i="89"/>
  <c r="X37" i="89"/>
  <c r="AU39" i="89"/>
  <c r="AU40" i="89"/>
  <c r="AU41" i="89"/>
  <c r="AU42" i="89"/>
  <c r="AV44" i="89"/>
  <c r="AV45" i="89"/>
  <c r="AW18" i="90"/>
  <c r="AW22" i="90"/>
  <c r="AW26" i="90"/>
  <c r="AW30" i="90"/>
  <c r="AW34" i="90"/>
  <c r="AW36" i="90"/>
  <c r="AV39" i="90"/>
  <c r="AV40" i="90"/>
  <c r="AT41" i="90"/>
  <c r="AV42" i="90"/>
  <c r="AT43" i="90"/>
  <c r="AS46" i="90"/>
  <c r="AV38" i="89"/>
  <c r="AU44" i="89"/>
  <c r="AU45" i="89"/>
  <c r="AJ39" i="90"/>
  <c r="Y16" i="90"/>
  <c r="Z17" i="90"/>
  <c r="W18" i="90"/>
  <c r="AA18" i="90"/>
  <c r="X19" i="90"/>
  <c r="AB19" i="90"/>
  <c r="Y20" i="90"/>
  <c r="Z21" i="90"/>
  <c r="W22" i="90"/>
  <c r="AA22" i="90"/>
  <c r="X23" i="90"/>
  <c r="AB23" i="90"/>
  <c r="Y24" i="90"/>
  <c r="Z25" i="90"/>
  <c r="W26" i="90"/>
  <c r="AA26" i="90"/>
  <c r="X27" i="90"/>
  <c r="AB27" i="90"/>
  <c r="Y28" i="90"/>
  <c r="Z29" i="90"/>
  <c r="W30" i="90"/>
  <c r="AA30" i="90"/>
  <c r="X31" i="90"/>
  <c r="AB31" i="90"/>
  <c r="Y32" i="90"/>
  <c r="Z33" i="90"/>
  <c r="W34" i="90"/>
  <c r="AA34" i="90"/>
  <c r="Z35" i="90"/>
  <c r="W36" i="90"/>
  <c r="AA36" i="90"/>
  <c r="X37" i="90"/>
  <c r="AB37" i="90"/>
  <c r="X38" i="90"/>
  <c r="AB38" i="90"/>
  <c r="AU39" i="90"/>
  <c r="AU40" i="90"/>
  <c r="AS41" i="90"/>
  <c r="AE42" i="90"/>
  <c r="AU42" i="90"/>
  <c r="AS43" i="90"/>
  <c r="AE44" i="90"/>
  <c r="AU44" i="90"/>
  <c r="AT45" i="90"/>
  <c r="AV46" i="90"/>
  <c r="AH44" i="89"/>
  <c r="X14" i="89"/>
  <c r="AB14" i="89"/>
  <c r="Y15" i="89"/>
  <c r="Z16" i="89"/>
  <c r="W17" i="89"/>
  <c r="AA17" i="89"/>
  <c r="X18" i="89"/>
  <c r="AB18" i="89"/>
  <c r="Y19" i="89"/>
  <c r="Z20" i="89"/>
  <c r="W21" i="89"/>
  <c r="AA21" i="89"/>
  <c r="X22" i="89"/>
  <c r="AB22" i="89"/>
  <c r="Y23" i="89"/>
  <c r="Z24" i="89"/>
  <c r="W25" i="89"/>
  <c r="AA25" i="89"/>
  <c r="X26" i="89"/>
  <c r="AB26" i="89"/>
  <c r="Y27" i="89"/>
  <c r="Z28" i="89"/>
  <c r="W29" i="89"/>
  <c r="AA29" i="89"/>
  <c r="X30" i="89"/>
  <c r="AB30" i="89"/>
  <c r="Y31" i="89"/>
  <c r="Z32" i="89"/>
  <c r="W33" i="89"/>
  <c r="AA33" i="89"/>
  <c r="X34" i="89"/>
  <c r="AB34" i="89"/>
  <c r="Y35" i="89"/>
  <c r="Z36" i="89"/>
  <c r="Z37" i="89"/>
  <c r="AE40" i="89"/>
  <c r="AE41" i="89"/>
  <c r="AE42" i="89"/>
  <c r="AE43" i="89"/>
  <c r="AI46" i="90"/>
  <c r="AM46" i="90"/>
  <c r="AQ44" i="90"/>
  <c r="AA9" i="90"/>
  <c r="AA11" i="90"/>
  <c r="X16" i="90"/>
  <c r="W19" i="90"/>
  <c r="X20" i="90"/>
  <c r="W23" i="90"/>
  <c r="X24" i="90"/>
  <c r="W27" i="90"/>
  <c r="X28" i="90"/>
  <c r="W31" i="90"/>
  <c r="X32" i="90"/>
  <c r="W37" i="90"/>
  <c r="W38" i="90"/>
  <c r="AT39" i="90"/>
  <c r="AT40" i="90"/>
  <c r="AV41" i="90"/>
  <c r="AT42" i="90"/>
  <c r="AG45" i="89"/>
  <c r="AO45" i="89"/>
  <c r="AS45" i="89"/>
  <c r="AA9" i="89"/>
  <c r="W14" i="89"/>
  <c r="X15" i="89"/>
  <c r="W18" i="89"/>
  <c r="X19" i="89"/>
  <c r="W22" i="89"/>
  <c r="X23" i="89"/>
  <c r="W26" i="89"/>
  <c r="X27" i="89"/>
  <c r="W30" i="89"/>
  <c r="X31" i="89"/>
  <c r="W34" i="89"/>
  <c r="X35" i="89"/>
  <c r="AV39" i="89"/>
  <c r="AV40" i="89"/>
  <c r="AV41" i="89"/>
  <c r="AV42" i="89"/>
  <c r="AE44" i="89"/>
  <c r="AW26" i="67"/>
  <c r="W27" i="67"/>
  <c r="AW30" i="67"/>
  <c r="W31" i="67"/>
  <c r="AW34" i="67"/>
  <c r="W35" i="67"/>
  <c r="AW38" i="67"/>
  <c r="W39" i="67"/>
  <c r="AA21" i="67"/>
  <c r="AW24" i="67"/>
  <c r="AW28" i="67"/>
  <c r="AW32" i="67"/>
  <c r="AW36" i="67"/>
  <c r="AW25" i="67"/>
  <c r="AA27" i="67"/>
  <c r="AW29" i="67"/>
  <c r="AA31" i="67"/>
  <c r="AW33" i="67"/>
  <c r="AA35" i="67"/>
  <c r="AW37" i="67"/>
  <c r="AA39" i="67"/>
  <c r="AB23" i="67"/>
  <c r="AA15" i="67"/>
  <c r="W9" i="67"/>
  <c r="AA17" i="67"/>
  <c r="AN45" i="90"/>
  <c r="AP46" i="90"/>
  <c r="AR46" i="90"/>
  <c r="AT45" i="89"/>
  <c r="AB13" i="89"/>
  <c r="W23" i="67"/>
  <c r="AI47" i="67"/>
  <c r="AK47" i="67"/>
  <c r="AM47" i="67"/>
  <c r="X16" i="67"/>
  <c r="X20" i="67"/>
  <c r="AE47" i="67"/>
  <c r="AA11" i="67"/>
  <c r="AW15" i="67"/>
  <c r="Z24" i="67"/>
  <c r="Y25" i="67"/>
  <c r="AB25" i="67"/>
  <c r="Z26" i="67"/>
  <c r="Y27" i="67"/>
  <c r="AB27" i="67"/>
  <c r="Z28" i="67"/>
  <c r="Y29" i="67"/>
  <c r="AB29" i="67"/>
  <c r="Z30" i="67"/>
  <c r="Y31" i="67"/>
  <c r="AB31" i="67"/>
  <c r="Z32" i="67"/>
  <c r="Y33" i="67"/>
  <c r="AB33" i="67"/>
  <c r="Z34" i="67"/>
  <c r="Y35" i="67"/>
  <c r="AB35" i="67"/>
  <c r="Z36" i="67"/>
  <c r="Y37" i="67"/>
  <c r="AB37" i="67"/>
  <c r="Z38" i="67"/>
  <c r="Y39" i="67"/>
  <c r="AB39" i="67"/>
  <c r="AH44" i="67"/>
  <c r="AL44" i="67"/>
  <c r="AN44" i="67"/>
  <c r="AU47" i="67"/>
  <c r="AA9" i="67"/>
  <c r="W24" i="67"/>
  <c r="Y24" i="67"/>
  <c r="AA24" i="67"/>
  <c r="X25" i="67"/>
  <c r="Z25" i="67"/>
  <c r="W26" i="67"/>
  <c r="Y26" i="67"/>
  <c r="AA26" i="67"/>
  <c r="X27" i="67"/>
  <c r="Z27" i="67"/>
  <c r="W28" i="67"/>
  <c r="Y28" i="67"/>
  <c r="AA28" i="67"/>
  <c r="X29" i="67"/>
  <c r="Z29" i="67"/>
  <c r="W30" i="67"/>
  <c r="Y30" i="67"/>
  <c r="AA30" i="67"/>
  <c r="X31" i="67"/>
  <c r="Z31" i="67"/>
  <c r="W32" i="67"/>
  <c r="Y32" i="67"/>
  <c r="AA32" i="67"/>
  <c r="X33" i="67"/>
  <c r="Z33" i="67"/>
  <c r="W34" i="67"/>
  <c r="Y34" i="67"/>
  <c r="AA34" i="67"/>
  <c r="X35" i="67"/>
  <c r="Z35" i="67"/>
  <c r="W36" i="67"/>
  <c r="Y36" i="67"/>
  <c r="AA36" i="67"/>
  <c r="X37" i="67"/>
  <c r="Z37" i="67"/>
  <c r="W38" i="67"/>
  <c r="Y38" i="67"/>
  <c r="AA38" i="67"/>
  <c r="X39" i="67"/>
  <c r="Z39" i="67"/>
  <c r="AE42" i="67"/>
  <c r="AE43" i="67"/>
  <c r="AE44" i="67"/>
  <c r="AE45" i="67"/>
  <c r="AE46" i="67"/>
  <c r="AR40" i="90"/>
  <c r="AR42" i="90"/>
  <c r="AR44" i="90"/>
  <c r="AR45" i="90"/>
  <c r="AR39" i="90"/>
  <c r="AR41" i="90"/>
  <c r="AR43" i="90"/>
  <c r="AT39" i="89"/>
  <c r="AT41" i="89"/>
  <c r="AT44" i="89"/>
  <c r="X13" i="89"/>
  <c r="AT38" i="89"/>
  <c r="AT40" i="89"/>
  <c r="AT42" i="89"/>
  <c r="AQ45" i="90"/>
  <c r="AQ46" i="90"/>
  <c r="AQ39" i="90"/>
  <c r="AQ40" i="90"/>
  <c r="AQ41" i="90"/>
  <c r="AQ42" i="90"/>
  <c r="AQ43" i="90"/>
  <c r="AR44" i="89"/>
  <c r="AS38" i="89"/>
  <c r="AS39" i="89"/>
  <c r="AS40" i="89"/>
  <c r="AS41" i="89"/>
  <c r="AS42" i="89"/>
  <c r="AS44" i="89"/>
  <c r="AR38" i="89"/>
  <c r="AR40" i="89"/>
  <c r="AR42" i="89"/>
  <c r="AR45" i="89"/>
  <c r="AR39" i="89"/>
  <c r="AR41" i="89"/>
  <c r="AQ38" i="89"/>
  <c r="AQ39" i="89"/>
  <c r="AQ40" i="89"/>
  <c r="AQ41" i="89"/>
  <c r="AQ42" i="89"/>
  <c r="AQ44" i="89"/>
  <c r="AP40" i="90"/>
  <c r="AP42" i="90"/>
  <c r="AP44" i="90"/>
  <c r="AP45" i="90"/>
  <c r="AP39" i="90"/>
  <c r="AP41" i="90"/>
  <c r="AP43" i="90"/>
  <c r="AW11" i="67"/>
  <c r="X12" i="67"/>
  <c r="X14" i="67"/>
  <c r="AA19" i="67"/>
  <c r="X8" i="67"/>
  <c r="X22" i="67"/>
  <c r="AW23" i="67"/>
  <c r="AP45" i="89"/>
  <c r="AP39" i="89"/>
  <c r="AP41" i="89"/>
  <c r="AP44" i="89"/>
  <c r="AP38" i="89"/>
  <c r="AP40" i="89"/>
  <c r="AP42" i="89"/>
  <c r="AO46" i="90"/>
  <c r="AO39" i="90"/>
  <c r="AO40" i="90"/>
  <c r="AO41" i="90"/>
  <c r="AO42" i="90"/>
  <c r="AO43" i="90"/>
  <c r="AO44" i="90"/>
  <c r="AO45" i="90"/>
  <c r="AW19" i="67"/>
  <c r="AV47" i="67"/>
  <c r="AV40" i="67"/>
  <c r="AV41" i="67"/>
  <c r="AV43" i="67"/>
  <c r="AV45" i="67"/>
  <c r="AV46" i="67"/>
  <c r="X6" i="67"/>
  <c r="AV42" i="67"/>
  <c r="AV44" i="67"/>
  <c r="AB12" i="90"/>
  <c r="AH39" i="90"/>
  <c r="AO38" i="89"/>
  <c r="AO39" i="89"/>
  <c r="AO40" i="89"/>
  <c r="AO41" i="89"/>
  <c r="AO42" i="89"/>
  <c r="AJ44" i="89"/>
  <c r="AN45" i="89"/>
  <c r="AB10" i="89"/>
  <c r="AO44" i="89"/>
  <c r="X15" i="90"/>
  <c r="AG46" i="90"/>
  <c r="W9" i="90"/>
  <c r="W11" i="90"/>
  <c r="AL39" i="90"/>
  <c r="AA7" i="90"/>
  <c r="AB14" i="90"/>
  <c r="AB15" i="90"/>
  <c r="X8" i="90"/>
  <c r="W13" i="90"/>
  <c r="AW7" i="90"/>
  <c r="W7" i="90"/>
  <c r="AN39" i="90"/>
  <c r="AN41" i="90"/>
  <c r="AN43" i="90"/>
  <c r="AN46" i="90"/>
  <c r="AW12" i="90"/>
  <c r="X12" i="90"/>
  <c r="AW14" i="90"/>
  <c r="X14" i="90"/>
  <c r="W15" i="90"/>
  <c r="AW15" i="90"/>
  <c r="AN40" i="90"/>
  <c r="AN42" i="90"/>
  <c r="AN44" i="90"/>
  <c r="AA10" i="89"/>
  <c r="AB12" i="89"/>
  <c r="W9" i="89"/>
  <c r="W11" i="89"/>
  <c r="AL44" i="89"/>
  <c r="W7" i="89"/>
  <c r="AB6" i="89"/>
  <c r="AN39" i="89"/>
  <c r="AN41" i="89"/>
  <c r="AN44" i="89"/>
  <c r="AN38" i="89"/>
  <c r="AN40" i="89"/>
  <c r="AN42" i="89"/>
  <c r="AA13" i="90"/>
  <c r="AB10" i="90"/>
  <c r="AB8" i="90"/>
  <c r="X6" i="90"/>
  <c r="AW10" i="90"/>
  <c r="AW13" i="90"/>
  <c r="AB8" i="89"/>
  <c r="AA7" i="89"/>
  <c r="AA8" i="89"/>
  <c r="AA12" i="89"/>
  <c r="AO47" i="67"/>
  <c r="W13" i="67"/>
  <c r="W15" i="67"/>
  <c r="X18" i="67"/>
  <c r="W19" i="67"/>
  <c r="AW21" i="67"/>
  <c r="AU41" i="67"/>
  <c r="AU42" i="67"/>
  <c r="AU43" i="67"/>
  <c r="AU44" i="67"/>
  <c r="AU45" i="67"/>
  <c r="AW9" i="67"/>
  <c r="AW17" i="67"/>
  <c r="AU40" i="67"/>
  <c r="AU46" i="67"/>
  <c r="Z15" i="90"/>
  <c r="AW8" i="90"/>
  <c r="AB6" i="90"/>
  <c r="AT47" i="67"/>
  <c r="AS45" i="67"/>
  <c r="AR47" i="67"/>
  <c r="AA7" i="67"/>
  <c r="AQ45" i="67"/>
  <c r="AP47" i="67"/>
  <c r="AW7" i="67"/>
  <c r="AT40" i="67"/>
  <c r="AT41" i="67"/>
  <c r="AT43" i="67"/>
  <c r="AT45" i="67"/>
  <c r="AT46" i="67"/>
  <c r="AT42" i="67"/>
  <c r="AT44" i="67"/>
  <c r="AS40" i="67"/>
  <c r="AS46" i="67"/>
  <c r="AS47" i="67"/>
  <c r="AS41" i="67"/>
  <c r="AS42" i="67"/>
  <c r="AS43" i="67"/>
  <c r="AS44" i="67"/>
  <c r="AR40" i="67"/>
  <c r="AR41" i="67"/>
  <c r="AR43" i="67"/>
  <c r="AR45" i="67"/>
  <c r="AR46" i="67"/>
  <c r="AR42" i="67"/>
  <c r="AR44" i="67"/>
  <c r="AQ40" i="67"/>
  <c r="AQ46" i="67"/>
  <c r="AQ47" i="67"/>
  <c r="AQ41" i="67"/>
  <c r="AQ42" i="67"/>
  <c r="AQ43" i="67"/>
  <c r="AQ44" i="67"/>
  <c r="AP40" i="67"/>
  <c r="AP41" i="67"/>
  <c r="AP43" i="67"/>
  <c r="AP45" i="67"/>
  <c r="AP46" i="67"/>
  <c r="X10" i="67"/>
  <c r="AP42" i="67"/>
  <c r="AP44" i="67"/>
  <c r="AA15" i="90"/>
  <c r="Z14" i="90"/>
  <c r="Y13" i="90"/>
  <c r="Z12" i="90"/>
  <c r="Y11" i="90"/>
  <c r="Z10" i="90"/>
  <c r="Y9" i="90"/>
  <c r="Z8" i="90"/>
  <c r="Y7" i="90"/>
  <c r="X23" i="67"/>
  <c r="Z23" i="67"/>
  <c r="AG47" i="67"/>
  <c r="W7" i="67"/>
  <c r="W11" i="67"/>
  <c r="W17" i="67"/>
  <c r="W21" i="67"/>
  <c r="AB22" i="67"/>
  <c r="AB20" i="67"/>
  <c r="AB18" i="67"/>
  <c r="AB16" i="67"/>
  <c r="AB14" i="67"/>
  <c r="AA13" i="67"/>
  <c r="AB12" i="67"/>
  <c r="AB10" i="67"/>
  <c r="AB8" i="67"/>
  <c r="AA23" i="67"/>
  <c r="AA22" i="67"/>
  <c r="Z22" i="67"/>
  <c r="Y21" i="67"/>
  <c r="AA20" i="67"/>
  <c r="Z20" i="67"/>
  <c r="Y19" i="67"/>
  <c r="AA18" i="67"/>
  <c r="Z18" i="67"/>
  <c r="Y17" i="67"/>
  <c r="AA16" i="67"/>
  <c r="Z16" i="67"/>
  <c r="Y15" i="67"/>
  <c r="AA14" i="67"/>
  <c r="Z14" i="67"/>
  <c r="AW13" i="67"/>
  <c r="Y13" i="67"/>
  <c r="AA12" i="67"/>
  <c r="Z12" i="67"/>
  <c r="Y11" i="67"/>
  <c r="AJ44" i="67"/>
  <c r="AA10" i="67"/>
  <c r="Z10" i="67"/>
  <c r="Y9" i="67"/>
  <c r="AA8" i="67"/>
  <c r="Z8" i="67"/>
  <c r="Y7" i="67"/>
  <c r="AB6" i="67"/>
  <c r="Z13" i="89"/>
  <c r="W13" i="89"/>
  <c r="Y13" i="89"/>
  <c r="Y7" i="89"/>
  <c r="X8" i="89"/>
  <c r="Y9" i="89"/>
  <c r="X10" i="89"/>
  <c r="Y11" i="89"/>
  <c r="X12" i="89"/>
  <c r="Z8" i="89"/>
  <c r="Z10" i="89"/>
  <c r="Z12" i="89"/>
  <c r="X6" i="89"/>
  <c r="AK45" i="89"/>
  <c r="AB11" i="89"/>
  <c r="AB9" i="89"/>
  <c r="AB7" i="89"/>
  <c r="Z6" i="89"/>
  <c r="Y15" i="90"/>
  <c r="AB13" i="90"/>
  <c r="AB11" i="90"/>
  <c r="AB9" i="90"/>
  <c r="AK46" i="90"/>
  <c r="AB7" i="90"/>
  <c r="Z6" i="90"/>
  <c r="Y23" i="67"/>
  <c r="AB21" i="67"/>
  <c r="AB19" i="67"/>
  <c r="AB17" i="67"/>
  <c r="AB15" i="67"/>
  <c r="AB13" i="67"/>
  <c r="AB11" i="67"/>
  <c r="AB9" i="67"/>
  <c r="AB7" i="67"/>
  <c r="Z6" i="67"/>
  <c r="AW6" i="67"/>
  <c r="AW8" i="67"/>
  <c r="AW10" i="67"/>
  <c r="AW12" i="67"/>
  <c r="AW14" i="67"/>
  <c r="AW16" i="67"/>
  <c r="AW18" i="67"/>
  <c r="AW20" i="67"/>
  <c r="AW22" i="67"/>
  <c r="AG40" i="67"/>
  <c r="AI40" i="67"/>
  <c r="AK40" i="67"/>
  <c r="AM40" i="67"/>
  <c r="AO40" i="67"/>
  <c r="AG41" i="67"/>
  <c r="AI41" i="67"/>
  <c r="AK41" i="67"/>
  <c r="AM41" i="67"/>
  <c r="AO41" i="67"/>
  <c r="AG42" i="67"/>
  <c r="AI42" i="67"/>
  <c r="AK42" i="67"/>
  <c r="AM42" i="67"/>
  <c r="AO42" i="67"/>
  <c r="AH43" i="67"/>
  <c r="AJ43" i="67"/>
  <c r="AL43" i="67"/>
  <c r="AN43" i="67"/>
  <c r="AG44" i="67"/>
  <c r="AI44" i="67"/>
  <c r="AK44" i="67"/>
  <c r="AM44" i="67"/>
  <c r="AO44" i="67"/>
  <c r="AH45" i="67"/>
  <c r="AJ45" i="67"/>
  <c r="AL45" i="67"/>
  <c r="AN45" i="67"/>
  <c r="AH46" i="67"/>
  <c r="AJ46" i="67"/>
  <c r="AL46" i="67"/>
  <c r="AN46" i="67"/>
  <c r="AH47" i="67"/>
  <c r="AJ47" i="67"/>
  <c r="AL47" i="67"/>
  <c r="AN47" i="67"/>
  <c r="W6" i="67"/>
  <c r="Y6" i="67"/>
  <c r="AA6" i="67"/>
  <c r="X7" i="67"/>
  <c r="Z7" i="67"/>
  <c r="W8" i="67"/>
  <c r="Y8" i="67"/>
  <c r="X9" i="67"/>
  <c r="Z9" i="67"/>
  <c r="W10" i="67"/>
  <c r="Y10" i="67"/>
  <c r="X11" i="67"/>
  <c r="Z11" i="67"/>
  <c r="W12" i="67"/>
  <c r="Y12" i="67"/>
  <c r="X13" i="67"/>
  <c r="Z13" i="67"/>
  <c r="W14" i="67"/>
  <c r="Y14" i="67"/>
  <c r="X15" i="67"/>
  <c r="Z15" i="67"/>
  <c r="W16" i="67"/>
  <c r="Y16" i="67"/>
  <c r="X17" i="67"/>
  <c r="Z17" i="67"/>
  <c r="W18" i="67"/>
  <c r="Y18" i="67"/>
  <c r="X19" i="67"/>
  <c r="Z19" i="67"/>
  <c r="W20" i="67"/>
  <c r="Y20" i="67"/>
  <c r="X21" i="67"/>
  <c r="Z21" i="67"/>
  <c r="W22" i="67"/>
  <c r="Y22" i="67"/>
  <c r="AH40" i="67"/>
  <c r="AJ40" i="67"/>
  <c r="AL40" i="67"/>
  <c r="AN40" i="67"/>
  <c r="AH41" i="67"/>
  <c r="AJ41" i="67"/>
  <c r="AL41" i="67"/>
  <c r="AN41" i="67"/>
  <c r="AH42" i="67"/>
  <c r="AJ42" i="67"/>
  <c r="AL42" i="67"/>
  <c r="AN42" i="67"/>
  <c r="AG43" i="67"/>
  <c r="AI43" i="67"/>
  <c r="AK43" i="67"/>
  <c r="AM43" i="67"/>
  <c r="AO43" i="67"/>
  <c r="AG45" i="67"/>
  <c r="AI45" i="67"/>
  <c r="AK45" i="67"/>
  <c r="AM45" i="67"/>
  <c r="AO45" i="67"/>
  <c r="AG46" i="67"/>
  <c r="AI46" i="67"/>
  <c r="AK46" i="67"/>
  <c r="AM46" i="67"/>
  <c r="AO46" i="67"/>
  <c r="AW6" i="89"/>
  <c r="AA13" i="89"/>
  <c r="AG38" i="89"/>
  <c r="AI38" i="89"/>
  <c r="AK38" i="89"/>
  <c r="AM38" i="89"/>
  <c r="AH39" i="89"/>
  <c r="AJ39" i="89"/>
  <c r="AL39" i="89"/>
  <c r="AG40" i="89"/>
  <c r="AI40" i="89"/>
  <c r="AK40" i="89"/>
  <c r="AM40" i="89"/>
  <c r="AH41" i="89"/>
  <c r="AJ41" i="89"/>
  <c r="AL41" i="89"/>
  <c r="AG42" i="89"/>
  <c r="AI42" i="89"/>
  <c r="AK42" i="89"/>
  <c r="AM42" i="89"/>
  <c r="AG43" i="89"/>
  <c r="AI43" i="89"/>
  <c r="AK43" i="89"/>
  <c r="AM43" i="89"/>
  <c r="AG44" i="89"/>
  <c r="AI44" i="89"/>
  <c r="AK44" i="89"/>
  <c r="AM44" i="89"/>
  <c r="AH45" i="89"/>
  <c r="AJ45" i="89"/>
  <c r="AL45" i="89"/>
  <c r="W6" i="89"/>
  <c r="Y6" i="89"/>
  <c r="AA6" i="89"/>
  <c r="X7" i="89"/>
  <c r="Z7" i="89"/>
  <c r="Y8" i="89"/>
  <c r="X9" i="89"/>
  <c r="Z9" i="89"/>
  <c r="W10" i="89"/>
  <c r="Y10" i="89"/>
  <c r="X11" i="89"/>
  <c r="Z11" i="89"/>
  <c r="W12" i="89"/>
  <c r="Y12" i="89"/>
  <c r="AH38" i="89"/>
  <c r="AJ38" i="89"/>
  <c r="AL38" i="89"/>
  <c r="AG39" i="89"/>
  <c r="AI39" i="89"/>
  <c r="AK39" i="89"/>
  <c r="AM39" i="89"/>
  <c r="AH40" i="89"/>
  <c r="AJ40" i="89"/>
  <c r="AL40" i="89"/>
  <c r="AG41" i="89"/>
  <c r="AI41" i="89"/>
  <c r="AK41" i="89"/>
  <c r="AM41" i="89"/>
  <c r="AH42" i="89"/>
  <c r="AJ42" i="89"/>
  <c r="AL42" i="89"/>
  <c r="AH43" i="89"/>
  <c r="AJ43" i="89"/>
  <c r="AL43" i="89"/>
  <c r="Y6" i="90"/>
  <c r="AA6" i="90"/>
  <c r="X7" i="90"/>
  <c r="Z7" i="90"/>
  <c r="W8" i="90"/>
  <c r="Y8" i="90"/>
  <c r="AA8" i="90"/>
  <c r="X9" i="90"/>
  <c r="Z9" i="90"/>
  <c r="W10" i="90"/>
  <c r="Y10" i="90"/>
  <c r="AA10" i="90"/>
  <c r="X11" i="90"/>
  <c r="Z11" i="90"/>
  <c r="W12" i="90"/>
  <c r="Y12" i="90"/>
  <c r="AA12" i="90"/>
  <c r="X13" i="90"/>
  <c r="Z13" i="90"/>
  <c r="W14" i="90"/>
  <c r="Y14" i="90"/>
  <c r="AA14" i="90"/>
  <c r="AG39" i="90"/>
  <c r="AI39" i="90"/>
  <c r="AK39" i="90"/>
  <c r="AM39" i="90"/>
  <c r="AH40" i="90"/>
  <c r="AJ40" i="90"/>
  <c r="AL40" i="90"/>
  <c r="AH41" i="90"/>
  <c r="AJ41" i="90"/>
  <c r="AL41" i="90"/>
  <c r="AH42" i="90"/>
  <c r="AJ42" i="90"/>
  <c r="AL42" i="90"/>
  <c r="AH43" i="90"/>
  <c r="AJ43" i="90"/>
  <c r="AL43" i="90"/>
  <c r="AH44" i="90"/>
  <c r="AJ44" i="90"/>
  <c r="AL44" i="90"/>
  <c r="AH45" i="90"/>
  <c r="AJ45" i="90"/>
  <c r="AL45" i="90"/>
  <c r="AH46" i="90"/>
  <c r="AJ46" i="90"/>
  <c r="AL46" i="90"/>
  <c r="AW6" i="90"/>
  <c r="AG40" i="90"/>
  <c r="AI40" i="90"/>
  <c r="AK40" i="90"/>
  <c r="AM40" i="90"/>
  <c r="AG41" i="90"/>
  <c r="AI41" i="90"/>
  <c r="AK41" i="90"/>
  <c r="AM41" i="90"/>
  <c r="AG42" i="90"/>
  <c r="AI42" i="90"/>
  <c r="AK42" i="90"/>
  <c r="AM42" i="90"/>
  <c r="AG43" i="90"/>
  <c r="AI43" i="90"/>
  <c r="AK43" i="90"/>
  <c r="AM43" i="90"/>
  <c r="AG44" i="90"/>
  <c r="AI44" i="90"/>
  <c r="AK44" i="90"/>
  <c r="AM44" i="90"/>
  <c r="AG45" i="90"/>
  <c r="AI45" i="90"/>
  <c r="AK45" i="90"/>
  <c r="AM45" i="90"/>
  <c r="S14" i="37" l="1"/>
  <c r="AC36" i="90"/>
  <c r="V36" i="90" s="1"/>
  <c r="O11" i="37"/>
  <c r="Q11" i="37"/>
  <c r="K11" i="37"/>
  <c r="M13" i="37"/>
  <c r="O13" i="37"/>
  <c r="K13" i="37"/>
  <c r="Q13" i="37"/>
  <c r="I14" i="37"/>
  <c r="Q12" i="37"/>
  <c r="O12" i="37"/>
  <c r="M12" i="37"/>
  <c r="K12" i="37"/>
  <c r="R14" i="37"/>
  <c r="K29" i="37"/>
  <c r="M29" i="37"/>
  <c r="Q29" i="37"/>
  <c r="K30" i="37"/>
  <c r="Q30" i="37"/>
  <c r="M28" i="37"/>
  <c r="Q28" i="37"/>
  <c r="O26" i="37"/>
  <c r="Q26" i="37"/>
  <c r="K31" i="37"/>
  <c r="Q31" i="37"/>
  <c r="AD35" i="90"/>
  <c r="E33" i="37"/>
  <c r="T23" i="37"/>
  <c r="AD38" i="128"/>
  <c r="S39" i="37" s="1"/>
  <c r="X39" i="128"/>
  <c r="AD39" i="128" s="1"/>
  <c r="AC38" i="128"/>
  <c r="AC12" i="89"/>
  <c r="V12" i="89" s="1"/>
  <c r="X40" i="126"/>
  <c r="AD40" i="126" s="1"/>
  <c r="AC10" i="89"/>
  <c r="V10" i="89" s="1"/>
  <c r="AD23" i="67"/>
  <c r="AC20" i="67"/>
  <c r="V20" i="67" s="1"/>
  <c r="AD15" i="90"/>
  <c r="AB44" i="90"/>
  <c r="O29" i="37"/>
  <c r="K28" i="37"/>
  <c r="O28" i="37"/>
  <c r="M31" i="37"/>
  <c r="O31" i="37"/>
  <c r="K26" i="37"/>
  <c r="M26" i="37"/>
  <c r="M30" i="37"/>
  <c r="O30" i="37"/>
  <c r="S31" i="37"/>
  <c r="O25" i="37"/>
  <c r="M25" i="37"/>
  <c r="K25" i="37"/>
  <c r="AB39" i="90"/>
  <c r="H34" i="37" s="1"/>
  <c r="O32" i="37"/>
  <c r="K32" i="37"/>
  <c r="M32" i="37"/>
  <c r="O27" i="37"/>
  <c r="M27" i="37"/>
  <c r="K27" i="37"/>
  <c r="Q24" i="37"/>
  <c r="O24" i="37"/>
  <c r="M24" i="37"/>
  <c r="R33" i="37"/>
  <c r="K24" i="37"/>
  <c r="I24" i="37"/>
  <c r="AC8" i="89"/>
  <c r="V8" i="89" s="1"/>
  <c r="AC39" i="126"/>
  <c r="AD39" i="126"/>
  <c r="S36" i="37" s="1"/>
  <c r="AC16" i="67"/>
  <c r="V16" i="67" s="1"/>
  <c r="AC34" i="67"/>
  <c r="V34" i="67" s="1"/>
  <c r="AC32" i="67"/>
  <c r="V32" i="67" s="1"/>
  <c r="AC30" i="67"/>
  <c r="V30" i="67" s="1"/>
  <c r="AC22" i="67"/>
  <c r="V22" i="67" s="1"/>
  <c r="AC18" i="67"/>
  <c r="V18" i="67" s="1"/>
  <c r="AC12" i="67"/>
  <c r="V12" i="67" s="1"/>
  <c r="AC10" i="67"/>
  <c r="V10" i="67" s="1"/>
  <c r="AC14" i="67"/>
  <c r="V14" i="67" s="1"/>
  <c r="AC8" i="67"/>
  <c r="V8" i="67" s="1"/>
  <c r="AC26" i="67"/>
  <c r="V26" i="67" s="1"/>
  <c r="AB42" i="90"/>
  <c r="AC22" i="90"/>
  <c r="V22" i="90" s="1"/>
  <c r="AB41" i="67"/>
  <c r="H41" i="37" s="1"/>
  <c r="AB47" i="67"/>
  <c r="AB46" i="67"/>
  <c r="AB44" i="67"/>
  <c r="AC23" i="67"/>
  <c r="V23" i="67" s="1"/>
  <c r="AW44" i="90"/>
  <c r="AC30" i="90"/>
  <c r="V30" i="90" s="1"/>
  <c r="Z38" i="89"/>
  <c r="F37" i="37" s="1"/>
  <c r="AC21" i="89"/>
  <c r="V21" i="89" s="1"/>
  <c r="R36" i="37"/>
  <c r="M36" i="37" s="1"/>
  <c r="AC28" i="67"/>
  <c r="V28" i="67" s="1"/>
  <c r="AB43" i="67"/>
  <c r="AB45" i="67"/>
  <c r="AD39" i="125"/>
  <c r="S35" i="37" s="1"/>
  <c r="E35" i="37"/>
  <c r="I35" i="37" s="1"/>
  <c r="R35" i="37"/>
  <c r="X39" i="129"/>
  <c r="AD39" i="129" s="1"/>
  <c r="E40" i="37"/>
  <c r="R38" i="37"/>
  <c r="Q38" i="37" s="1"/>
  <c r="X39" i="127"/>
  <c r="AD39" i="127" s="1"/>
  <c r="E38" i="37"/>
  <c r="I38" i="37" s="1"/>
  <c r="AC29" i="89"/>
  <c r="V29" i="89" s="1"/>
  <c r="AD38" i="129"/>
  <c r="S40" i="37" s="1"/>
  <c r="AC38" i="67"/>
  <c r="V38" i="67" s="1"/>
  <c r="AC38" i="129"/>
  <c r="AD38" i="127"/>
  <c r="S38" i="37" s="1"/>
  <c r="AC38" i="127"/>
  <c r="AC39" i="125"/>
  <c r="X40" i="125"/>
  <c r="AD40" i="125" s="1"/>
  <c r="AC36" i="67"/>
  <c r="V36" i="67" s="1"/>
  <c r="Z41" i="67"/>
  <c r="F41" i="37" s="1"/>
  <c r="AC24" i="67"/>
  <c r="V24" i="67" s="1"/>
  <c r="AD36" i="90"/>
  <c r="AD34" i="90"/>
  <c r="AD30" i="90"/>
  <c r="AD26" i="90"/>
  <c r="AD22" i="90"/>
  <c r="AC18" i="90"/>
  <c r="V18" i="90" s="1"/>
  <c r="AD33" i="89"/>
  <c r="AD29" i="89"/>
  <c r="AC25" i="89"/>
  <c r="V25" i="89" s="1"/>
  <c r="AD21" i="89"/>
  <c r="AD17" i="89"/>
  <c r="AC10" i="90"/>
  <c r="V10" i="90" s="1"/>
  <c r="AB44" i="89"/>
  <c r="AB41" i="90"/>
  <c r="AB45" i="90"/>
  <c r="AB43" i="90"/>
  <c r="X41" i="67"/>
  <c r="D41" i="37" s="1"/>
  <c r="AC12" i="90"/>
  <c r="V12" i="90" s="1"/>
  <c r="X39" i="90"/>
  <c r="D34" i="37" s="1"/>
  <c r="F38" i="89" a="1"/>
  <c r="F38" i="89" s="1"/>
  <c r="I42" i="89"/>
  <c r="G40" i="89"/>
  <c r="I45" i="89"/>
  <c r="J43" i="89"/>
  <c r="I41" i="89"/>
  <c r="G39" i="89"/>
  <c r="K42" i="89"/>
  <c r="I40" i="89"/>
  <c r="G38" i="89"/>
  <c r="J44" i="89"/>
  <c r="L42" i="89"/>
  <c r="J40" i="89"/>
  <c r="H38" i="89"/>
  <c r="L41" i="89"/>
  <c r="J39" i="89"/>
  <c r="I38" i="89"/>
  <c r="L44" i="89"/>
  <c r="F42" i="89"/>
  <c r="K39" i="89"/>
  <c r="J38" i="89"/>
  <c r="J45" i="89"/>
  <c r="F39" i="90" a="1"/>
  <c r="F45" i="90" s="1"/>
  <c r="L45" i="90"/>
  <c r="I43" i="89"/>
  <c r="F41" i="89"/>
  <c r="L39" i="89"/>
  <c r="K38" i="89"/>
  <c r="F44" i="89"/>
  <c r="H42" i="89"/>
  <c r="F40" i="89"/>
  <c r="L38" i="89"/>
  <c r="AC30" i="89"/>
  <c r="V30" i="89" s="1"/>
  <c r="AD30" i="89"/>
  <c r="AC22" i="89"/>
  <c r="V22" i="89" s="1"/>
  <c r="AD22" i="89"/>
  <c r="AC14" i="89"/>
  <c r="V14" i="89" s="1"/>
  <c r="AD14" i="89"/>
  <c r="AC31" i="90"/>
  <c r="V31" i="90" s="1"/>
  <c r="AD31" i="90"/>
  <c r="AC23" i="90"/>
  <c r="V23" i="90" s="1"/>
  <c r="AD23" i="90"/>
  <c r="AC36" i="89"/>
  <c r="V36" i="89" s="1"/>
  <c r="AD36" i="89"/>
  <c r="AC20" i="89"/>
  <c r="V20" i="89" s="1"/>
  <c r="AD20" i="89"/>
  <c r="AC29" i="90"/>
  <c r="V29" i="90" s="1"/>
  <c r="AD29" i="90"/>
  <c r="M39" i="89"/>
  <c r="N44" i="89"/>
  <c r="N43" i="89"/>
  <c r="N39" i="89"/>
  <c r="O42" i="89"/>
  <c r="O43" i="89"/>
  <c r="O41" i="90"/>
  <c r="P42" i="89"/>
  <c r="P38" i="89"/>
  <c r="Q41" i="89"/>
  <c r="Q40" i="89"/>
  <c r="R42" i="89"/>
  <c r="R38" i="89"/>
  <c r="P41" i="90"/>
  <c r="S38" i="89"/>
  <c r="S41" i="89"/>
  <c r="Q40" i="90"/>
  <c r="AD36" i="67"/>
  <c r="AD32" i="67"/>
  <c r="AD28" i="67"/>
  <c r="R45" i="89"/>
  <c r="AC33" i="89"/>
  <c r="V33" i="89" s="1"/>
  <c r="AC17" i="89"/>
  <c r="V17" i="89" s="1"/>
  <c r="AC26" i="90"/>
  <c r="V26" i="90" s="1"/>
  <c r="AD18" i="90"/>
  <c r="AD25" i="89"/>
  <c r="AC35" i="89"/>
  <c r="V35" i="89" s="1"/>
  <c r="AD35" i="89"/>
  <c r="AC27" i="89"/>
  <c r="V27" i="89" s="1"/>
  <c r="AD27" i="89"/>
  <c r="AC19" i="89"/>
  <c r="V19" i="89" s="1"/>
  <c r="AD19" i="89"/>
  <c r="AC28" i="90"/>
  <c r="V28" i="90" s="1"/>
  <c r="AD28" i="90"/>
  <c r="AC20" i="90"/>
  <c r="V20" i="90" s="1"/>
  <c r="AD20" i="90"/>
  <c r="AC37" i="90"/>
  <c r="V37" i="90" s="1"/>
  <c r="AD37" i="90"/>
  <c r="AC32" i="89"/>
  <c r="V32" i="89" s="1"/>
  <c r="AD32" i="89"/>
  <c r="AC16" i="89"/>
  <c r="V16" i="89" s="1"/>
  <c r="AD16" i="89"/>
  <c r="AC25" i="90"/>
  <c r="V25" i="90" s="1"/>
  <c r="AD25" i="90"/>
  <c r="M38" i="89"/>
  <c r="M41" i="89"/>
  <c r="K44" i="89"/>
  <c r="M40" i="90"/>
  <c r="I44" i="89"/>
  <c r="N40" i="89"/>
  <c r="N46" i="90"/>
  <c r="O44" i="89"/>
  <c r="O45" i="89"/>
  <c r="O44" i="90"/>
  <c r="P43" i="89"/>
  <c r="P39" i="89"/>
  <c r="Q43" i="89"/>
  <c r="Q42" i="89"/>
  <c r="R43" i="89"/>
  <c r="R39" i="89"/>
  <c r="P46" i="90"/>
  <c r="S40" i="89"/>
  <c r="S43" i="89"/>
  <c r="Q42" i="90"/>
  <c r="Q46" i="90"/>
  <c r="I39" i="90"/>
  <c r="AC34" i="89"/>
  <c r="V34" i="89" s="1"/>
  <c r="AD34" i="89"/>
  <c r="AC26" i="89"/>
  <c r="V26" i="89" s="1"/>
  <c r="AD26" i="89"/>
  <c r="AC18" i="89"/>
  <c r="V18" i="89" s="1"/>
  <c r="AD18" i="89"/>
  <c r="AC27" i="90"/>
  <c r="V27" i="90" s="1"/>
  <c r="AD27" i="90"/>
  <c r="AC19" i="90"/>
  <c r="V19" i="90" s="1"/>
  <c r="AD19" i="90"/>
  <c r="AC37" i="89"/>
  <c r="V37" i="89" s="1"/>
  <c r="AD37" i="89"/>
  <c r="AC28" i="89"/>
  <c r="V28" i="89" s="1"/>
  <c r="AD28" i="89"/>
  <c r="AC21" i="90"/>
  <c r="V21" i="90" s="1"/>
  <c r="AD21" i="90"/>
  <c r="M40" i="89"/>
  <c r="M43" i="89"/>
  <c r="M46" i="90"/>
  <c r="M45" i="89"/>
  <c r="N41" i="89"/>
  <c r="G39" i="90"/>
  <c r="N43" i="90"/>
  <c r="O38" i="89"/>
  <c r="O39" i="89"/>
  <c r="P44" i="89"/>
  <c r="P40" i="89"/>
  <c r="Q45" i="89"/>
  <c r="R44" i="89"/>
  <c r="R40" i="89"/>
  <c r="P43" i="90"/>
  <c r="S42" i="89"/>
  <c r="S44" i="89"/>
  <c r="Q43" i="90"/>
  <c r="AD38" i="67"/>
  <c r="AD34" i="67"/>
  <c r="AD30" i="67"/>
  <c r="AD26" i="67"/>
  <c r="F45" i="89"/>
  <c r="AC34" i="90"/>
  <c r="V34" i="90" s="1"/>
  <c r="AC35" i="90"/>
  <c r="V35" i="90" s="1"/>
  <c r="AC31" i="89"/>
  <c r="V31" i="89" s="1"/>
  <c r="AD31" i="89"/>
  <c r="AC23" i="89"/>
  <c r="V23" i="89" s="1"/>
  <c r="AD23" i="89"/>
  <c r="AC15" i="89"/>
  <c r="V15" i="89" s="1"/>
  <c r="AD15" i="89"/>
  <c r="AC32" i="90"/>
  <c r="V32" i="90" s="1"/>
  <c r="AD32" i="90"/>
  <c r="AC24" i="90"/>
  <c r="V24" i="90" s="1"/>
  <c r="AD24" i="90"/>
  <c r="AC16" i="90"/>
  <c r="V16" i="90" s="1"/>
  <c r="AD16" i="90"/>
  <c r="AC38" i="90"/>
  <c r="V38" i="90" s="1"/>
  <c r="AD38" i="90"/>
  <c r="AC24" i="89"/>
  <c r="V24" i="89" s="1"/>
  <c r="AD24" i="89"/>
  <c r="AC33" i="90"/>
  <c r="V33" i="90" s="1"/>
  <c r="AD33" i="90"/>
  <c r="AC17" i="90"/>
  <c r="V17" i="90" s="1"/>
  <c r="AD17" i="90"/>
  <c r="M42" i="89"/>
  <c r="M44" i="89"/>
  <c r="M39" i="90"/>
  <c r="N42" i="89"/>
  <c r="N38" i="89"/>
  <c r="N40" i="90"/>
  <c r="O40" i="89"/>
  <c r="O41" i="89"/>
  <c r="O40" i="90"/>
  <c r="P41" i="89"/>
  <c r="Q39" i="89"/>
  <c r="Q38" i="89"/>
  <c r="R41" i="89"/>
  <c r="Q44" i="89"/>
  <c r="P40" i="90"/>
  <c r="S39" i="89"/>
  <c r="S45" i="89"/>
  <c r="M45" i="90"/>
  <c r="N45" i="89"/>
  <c r="L46" i="90"/>
  <c r="G44" i="89"/>
  <c r="AC15" i="90"/>
  <c r="V15" i="90" s="1"/>
  <c r="AD24" i="67"/>
  <c r="AC39" i="67"/>
  <c r="V39" i="67" s="1"/>
  <c r="AD39" i="67"/>
  <c r="AC37" i="67"/>
  <c r="V37" i="67" s="1"/>
  <c r="AD37" i="67"/>
  <c r="AC35" i="67"/>
  <c r="V35" i="67" s="1"/>
  <c r="AD35" i="67"/>
  <c r="AC33" i="67"/>
  <c r="V33" i="67" s="1"/>
  <c r="AD33" i="67"/>
  <c r="AC31" i="67"/>
  <c r="V31" i="67" s="1"/>
  <c r="AD31" i="67"/>
  <c r="AC29" i="67"/>
  <c r="V29" i="67" s="1"/>
  <c r="AD29" i="67"/>
  <c r="AC27" i="67"/>
  <c r="V27" i="67" s="1"/>
  <c r="AD27" i="67"/>
  <c r="AC25" i="67"/>
  <c r="V25" i="67" s="1"/>
  <c r="AD25" i="67"/>
  <c r="F41" i="67" a="1"/>
  <c r="O43" i="67" s="1"/>
  <c r="AB41" i="89"/>
  <c r="AB42" i="89"/>
  <c r="AB40" i="89"/>
  <c r="AB38" i="89"/>
  <c r="AB43" i="89"/>
  <c r="AD13" i="89"/>
  <c r="AD10" i="90"/>
  <c r="Z39" i="90"/>
  <c r="Z45" i="90"/>
  <c r="Z44" i="90"/>
  <c r="Z43" i="90"/>
  <c r="Z42" i="90"/>
  <c r="Z41" i="90"/>
  <c r="AC8" i="90"/>
  <c r="V8" i="90" s="1"/>
  <c r="AC6" i="90"/>
  <c r="V6" i="90" s="1"/>
  <c r="AD6" i="90"/>
  <c r="Z42" i="89"/>
  <c r="Z40" i="89"/>
  <c r="Z46" i="67"/>
  <c r="AC14" i="90"/>
  <c r="V14" i="90" s="1"/>
  <c r="AD8" i="90"/>
  <c r="Z47" i="67"/>
  <c r="Z44" i="67"/>
  <c r="AB48" i="67"/>
  <c r="AC6" i="89"/>
  <c r="V6" i="89" s="1"/>
  <c r="AC13" i="89"/>
  <c r="V13" i="89" s="1"/>
  <c r="X38" i="89"/>
  <c r="D37" i="37" s="1"/>
  <c r="Z41" i="89"/>
  <c r="AB45" i="89"/>
  <c r="AD14" i="90"/>
  <c r="AD12" i="90"/>
  <c r="AB46" i="90"/>
  <c r="Z46" i="90"/>
  <c r="Z45" i="67"/>
  <c r="AC6" i="67"/>
  <c r="V6" i="67" s="1"/>
  <c r="Y45" i="67"/>
  <c r="Y43" i="67"/>
  <c r="Y48" i="67"/>
  <c r="Y47" i="67"/>
  <c r="Y46" i="67"/>
  <c r="Y44" i="67"/>
  <c r="Z43" i="67"/>
  <c r="AD22" i="67"/>
  <c r="AD20" i="67"/>
  <c r="AD18" i="67"/>
  <c r="AD16" i="67"/>
  <c r="AD14" i="67"/>
  <c r="AD12" i="67"/>
  <c r="AD10" i="67"/>
  <c r="AD8" i="67"/>
  <c r="AD6" i="67"/>
  <c r="Z48" i="67"/>
  <c r="AD21" i="67"/>
  <c r="AC21" i="67"/>
  <c r="V21" i="67" s="1"/>
  <c r="AD19" i="67"/>
  <c r="AC19" i="67"/>
  <c r="V19" i="67" s="1"/>
  <c r="AD17" i="67"/>
  <c r="AC17" i="67"/>
  <c r="V17" i="67" s="1"/>
  <c r="AD15" i="67"/>
  <c r="AC15" i="67"/>
  <c r="V15" i="67" s="1"/>
  <c r="AD13" i="67"/>
  <c r="AC13" i="67"/>
  <c r="V13" i="67" s="1"/>
  <c r="AD11" i="67"/>
  <c r="AC11" i="67"/>
  <c r="V11" i="67" s="1"/>
  <c r="AD9" i="67"/>
  <c r="AC9" i="67"/>
  <c r="V9" i="67" s="1"/>
  <c r="AD7" i="67"/>
  <c r="AC7" i="67"/>
  <c r="V7" i="67" s="1"/>
  <c r="AA45" i="67"/>
  <c r="AA43" i="67"/>
  <c r="AA48" i="67"/>
  <c r="AA47" i="67"/>
  <c r="AA46" i="67"/>
  <c r="AA44" i="67"/>
  <c r="AA41" i="67"/>
  <c r="G41" i="37" s="1"/>
  <c r="W46" i="67"/>
  <c r="W41" i="67"/>
  <c r="C41" i="37" s="1"/>
  <c r="AB40" i="67"/>
  <c r="Z40" i="67"/>
  <c r="X40" i="67"/>
  <c r="F41" i="67"/>
  <c r="AA40" i="67"/>
  <c r="Y40" i="67"/>
  <c r="W40" i="67"/>
  <c r="AW45" i="67"/>
  <c r="X46" i="67"/>
  <c r="Y44" i="89"/>
  <c r="Y43" i="89"/>
  <c r="Y41" i="89"/>
  <c r="Y45" i="89"/>
  <c r="Y42" i="89"/>
  <c r="Y40" i="89"/>
  <c r="AI48" i="89"/>
  <c r="X43" i="89"/>
  <c r="AD12" i="89"/>
  <c r="AD10" i="89"/>
  <c r="AD8" i="89"/>
  <c r="AD6" i="89"/>
  <c r="Z45" i="89"/>
  <c r="AD11" i="89"/>
  <c r="AC11" i="89"/>
  <c r="V11" i="89" s="1"/>
  <c r="AD9" i="89"/>
  <c r="AC9" i="89"/>
  <c r="V9" i="89" s="1"/>
  <c r="AD7" i="89"/>
  <c r="AC7" i="89"/>
  <c r="V7" i="89" s="1"/>
  <c r="AA44" i="89"/>
  <c r="AA43" i="89"/>
  <c r="AA41" i="89"/>
  <c r="AA45" i="89"/>
  <c r="AA42" i="89"/>
  <c r="AA40" i="89"/>
  <c r="AA38" i="89"/>
  <c r="G37" i="37" s="1"/>
  <c r="W43" i="89"/>
  <c r="W38" i="89"/>
  <c r="C37" i="37" s="1"/>
  <c r="AW45" i="89"/>
  <c r="AW44" i="89"/>
  <c r="AW43" i="89"/>
  <c r="Z44" i="89"/>
  <c r="Z43" i="89"/>
  <c r="AC13" i="90"/>
  <c r="V13" i="90" s="1"/>
  <c r="AD13" i="90"/>
  <c r="AC11" i="90"/>
  <c r="V11" i="90" s="1"/>
  <c r="AD11" i="90"/>
  <c r="AC9" i="90"/>
  <c r="V9" i="90" s="1"/>
  <c r="AD9" i="90"/>
  <c r="AC7" i="90"/>
  <c r="V7" i="90" s="1"/>
  <c r="AD7" i="90"/>
  <c r="AA46" i="90"/>
  <c r="AA45" i="90"/>
  <c r="AA44" i="90"/>
  <c r="AA43" i="90"/>
  <c r="AA42" i="90"/>
  <c r="AA41" i="90"/>
  <c r="AA39" i="90"/>
  <c r="W44" i="90"/>
  <c r="W39" i="90"/>
  <c r="X44" i="90"/>
  <c r="Y46" i="90"/>
  <c r="Y45" i="90"/>
  <c r="Y44" i="90"/>
  <c r="Y43" i="90"/>
  <c r="Y42" i="90"/>
  <c r="Y41" i="90"/>
  <c r="AD43" i="89" l="1"/>
  <c r="AD44" i="90"/>
  <c r="T11" i="37"/>
  <c r="T32" i="37"/>
  <c r="V38" i="137" s="1"/>
  <c r="T13" i="37"/>
  <c r="T12" i="37"/>
  <c r="M14" i="37"/>
  <c r="Q14" i="37"/>
  <c r="K14" i="37"/>
  <c r="O14" i="37"/>
  <c r="D42" i="37"/>
  <c r="D43" i="37" s="1"/>
  <c r="I33" i="37"/>
  <c r="S33" i="37"/>
  <c r="T30" i="37"/>
  <c r="V38" i="135" s="1"/>
  <c r="T28" i="37"/>
  <c r="V38" i="134" s="1"/>
  <c r="T29" i="37"/>
  <c r="V38" i="138" s="1"/>
  <c r="T31" i="37"/>
  <c r="V38" i="136" s="1"/>
  <c r="T25" i="37"/>
  <c r="V38" i="131" s="1"/>
  <c r="T26" i="37"/>
  <c r="V38" i="132" s="1"/>
  <c r="T27" i="37"/>
  <c r="V38" i="133" s="1"/>
  <c r="K45" i="67"/>
  <c r="F46" i="90"/>
  <c r="G44" i="90"/>
  <c r="T24" i="37"/>
  <c r="V38" i="130" s="1"/>
  <c r="T44" i="67"/>
  <c r="L41" i="90"/>
  <c r="S45" i="67"/>
  <c r="K33" i="37"/>
  <c r="Q33" i="37"/>
  <c r="O33" i="37"/>
  <c r="M33" i="37"/>
  <c r="Y41" i="67"/>
  <c r="E41" i="37" s="1"/>
  <c r="I41" i="37" s="1"/>
  <c r="N45" i="90"/>
  <c r="J46" i="90"/>
  <c r="I41" i="90"/>
  <c r="K46" i="90"/>
  <c r="H43" i="90"/>
  <c r="P47" i="67"/>
  <c r="Q36" i="37"/>
  <c r="Y38" i="89"/>
  <c r="E37" i="37" s="1"/>
  <c r="V41" i="90"/>
  <c r="L34" i="37" s="1"/>
  <c r="V44" i="90"/>
  <c r="O36" i="37"/>
  <c r="K36" i="37"/>
  <c r="Y39" i="90"/>
  <c r="AC39" i="90" s="1"/>
  <c r="AD46" i="67"/>
  <c r="Q35" i="37"/>
  <c r="M35" i="37"/>
  <c r="O35" i="37"/>
  <c r="K35" i="37"/>
  <c r="C34" i="37"/>
  <c r="C42" i="37" s="1"/>
  <c r="C43" i="37" s="1"/>
  <c r="G34" i="37"/>
  <c r="G42" i="37" s="1"/>
  <c r="G43" i="37" s="1"/>
  <c r="F34" i="37"/>
  <c r="F42" i="37" s="1"/>
  <c r="F43" i="37" s="1"/>
  <c r="K38" i="37"/>
  <c r="M38" i="37"/>
  <c r="O38" i="37"/>
  <c r="H37" i="37"/>
  <c r="H42" i="37" s="1"/>
  <c r="H43" i="37" s="1"/>
  <c r="V45" i="90"/>
  <c r="AD43" i="90"/>
  <c r="V43" i="90"/>
  <c r="P34" i="37" s="1"/>
  <c r="V46" i="90"/>
  <c r="V40" i="90"/>
  <c r="J34" i="37" s="1"/>
  <c r="U47" i="67"/>
  <c r="Q41" i="67"/>
  <c r="O39" i="90"/>
  <c r="M44" i="90"/>
  <c r="M42" i="90"/>
  <c r="Q41" i="90"/>
  <c r="P42" i="90"/>
  <c r="O43" i="90"/>
  <c r="P44" i="90"/>
  <c r="O46" i="90"/>
  <c r="Q39" i="90"/>
  <c r="P45" i="90"/>
  <c r="O42" i="90"/>
  <c r="M41" i="90"/>
  <c r="G41" i="89"/>
  <c r="G45" i="89"/>
  <c r="G42" i="89"/>
  <c r="K42" i="90"/>
  <c r="F40" i="90"/>
  <c r="F44" i="90"/>
  <c r="L40" i="89"/>
  <c r="G43" i="89"/>
  <c r="K43" i="90"/>
  <c r="J41" i="90"/>
  <c r="J45" i="90"/>
  <c r="I39" i="89"/>
  <c r="L43" i="89"/>
  <c r="H39" i="89"/>
  <c r="J39" i="90"/>
  <c r="K44" i="90"/>
  <c r="F42" i="90"/>
  <c r="H40" i="89"/>
  <c r="H44" i="89"/>
  <c r="H41" i="89"/>
  <c r="I40" i="90"/>
  <c r="K45" i="90"/>
  <c r="J43" i="90"/>
  <c r="AD46" i="90"/>
  <c r="I42" i="90"/>
  <c r="L40" i="90"/>
  <c r="L44" i="90"/>
  <c r="I43" i="90"/>
  <c r="H41" i="90"/>
  <c r="H45" i="90"/>
  <c r="H39" i="90"/>
  <c r="I44" i="90"/>
  <c r="L42" i="90"/>
  <c r="AD42" i="90"/>
  <c r="AD41" i="90"/>
  <c r="AD45" i="90"/>
  <c r="V42" i="90"/>
  <c r="N34" i="37" s="1"/>
  <c r="V42" i="89"/>
  <c r="P37" i="37" s="1"/>
  <c r="V47" i="67"/>
  <c r="O48" i="67"/>
  <c r="O44" i="67"/>
  <c r="Q45" i="90"/>
  <c r="N44" i="90"/>
  <c r="K39" i="90"/>
  <c r="H46" i="90"/>
  <c r="Q44" i="90"/>
  <c r="P39" i="90"/>
  <c r="O45" i="90"/>
  <c r="N39" i="90"/>
  <c r="N42" i="90"/>
  <c r="M43" i="90"/>
  <c r="N41" i="90"/>
  <c r="H43" i="89"/>
  <c r="G40" i="90"/>
  <c r="I45" i="90"/>
  <c r="J42" i="90"/>
  <c r="F39" i="90"/>
  <c r="F43" i="89"/>
  <c r="K40" i="89"/>
  <c r="G41" i="90"/>
  <c r="I46" i="90"/>
  <c r="F43" i="90"/>
  <c r="K41" i="89"/>
  <c r="K45" i="89"/>
  <c r="J41" i="89"/>
  <c r="G42" i="90"/>
  <c r="J40" i="90"/>
  <c r="J44" i="90"/>
  <c r="J42" i="89"/>
  <c r="F39" i="89"/>
  <c r="K43" i="89"/>
  <c r="G43" i="90"/>
  <c r="F41" i="90"/>
  <c r="S46" i="90"/>
  <c r="S45" i="90"/>
  <c r="S44" i="90"/>
  <c r="S43" i="90"/>
  <c r="S42" i="90"/>
  <c r="S41" i="90"/>
  <c r="S40" i="90"/>
  <c r="S39" i="90"/>
  <c r="T46" i="90"/>
  <c r="T45" i="90"/>
  <c r="T44" i="90"/>
  <c r="T43" i="90"/>
  <c r="T42" i="90"/>
  <c r="T41" i="90"/>
  <c r="T40" i="90"/>
  <c r="T39" i="90"/>
  <c r="U46" i="90"/>
  <c r="U45" i="90"/>
  <c r="U44" i="90"/>
  <c r="U43" i="90"/>
  <c r="U42" i="90"/>
  <c r="U41" i="90"/>
  <c r="U40" i="90"/>
  <c r="U39" i="90"/>
  <c r="R46" i="90"/>
  <c r="R45" i="90"/>
  <c r="R44" i="90"/>
  <c r="R43" i="90"/>
  <c r="R42" i="90"/>
  <c r="R41" i="90"/>
  <c r="R40" i="90"/>
  <c r="R39" i="90"/>
  <c r="U45" i="89"/>
  <c r="U43" i="89"/>
  <c r="U41" i="89"/>
  <c r="U39" i="89"/>
  <c r="T44" i="89"/>
  <c r="T42" i="89"/>
  <c r="T40" i="89"/>
  <c r="T38" i="89"/>
  <c r="U44" i="89"/>
  <c r="U42" i="89"/>
  <c r="U40" i="89"/>
  <c r="U38" i="89"/>
  <c r="T45" i="89"/>
  <c r="T43" i="89"/>
  <c r="T41" i="89"/>
  <c r="T39" i="89"/>
  <c r="L45" i="89"/>
  <c r="H45" i="89"/>
  <c r="P45" i="89"/>
  <c r="L39" i="90"/>
  <c r="G45" i="90"/>
  <c r="H42" i="90"/>
  <c r="K40" i="90"/>
  <c r="G46" i="90"/>
  <c r="L43" i="90"/>
  <c r="K41" i="90"/>
  <c r="H40" i="90"/>
  <c r="H44" i="90"/>
  <c r="U41" i="67"/>
  <c r="N48" i="67"/>
  <c r="T47" i="67"/>
  <c r="S44" i="67"/>
  <c r="R42" i="67"/>
  <c r="Q47" i="67"/>
  <c r="P44" i="67"/>
  <c r="H48" i="67"/>
  <c r="L48" i="67"/>
  <c r="J48" i="67"/>
  <c r="N41" i="67"/>
  <c r="L42" i="67"/>
  <c r="J43" i="67"/>
  <c r="G44" i="67"/>
  <c r="F45" i="67"/>
  <c r="N45" i="67"/>
  <c r="K46" i="67"/>
  <c r="K47" i="67"/>
  <c r="K48" i="67"/>
  <c r="M41" i="67"/>
  <c r="K42" i="67"/>
  <c r="K43" i="67"/>
  <c r="J44" i="67"/>
  <c r="F46" i="67"/>
  <c r="N46" i="67"/>
  <c r="J47" i="67"/>
  <c r="G45" i="67"/>
  <c r="U48" i="67"/>
  <c r="U46" i="67"/>
  <c r="T43" i="67"/>
  <c r="T41" i="67"/>
  <c r="Q48" i="67"/>
  <c r="S42" i="67"/>
  <c r="S43" i="67"/>
  <c r="R48" i="67"/>
  <c r="R45" i="67"/>
  <c r="Q46" i="67"/>
  <c r="P41" i="67"/>
  <c r="P43" i="67"/>
  <c r="O42" i="67"/>
  <c r="O45" i="67"/>
  <c r="H41" i="67"/>
  <c r="F42" i="67"/>
  <c r="N42" i="67"/>
  <c r="L43" i="67"/>
  <c r="M44" i="67"/>
  <c r="L45" i="67"/>
  <c r="M46" i="67"/>
  <c r="M47" i="67"/>
  <c r="M48" i="67"/>
  <c r="K41" i="67"/>
  <c r="M42" i="67"/>
  <c r="M43" i="67"/>
  <c r="L44" i="67"/>
  <c r="L46" i="67"/>
  <c r="L47" i="67"/>
  <c r="T48" i="67"/>
  <c r="U44" i="67"/>
  <c r="U43" i="67"/>
  <c r="T42" i="67"/>
  <c r="T46" i="67"/>
  <c r="R46" i="67"/>
  <c r="S41" i="67"/>
  <c r="S47" i="67"/>
  <c r="R47" i="67"/>
  <c r="R44" i="67"/>
  <c r="Q44" i="67"/>
  <c r="Q45" i="67"/>
  <c r="P42" i="67"/>
  <c r="O41" i="67"/>
  <c r="O47" i="67"/>
  <c r="I45" i="67"/>
  <c r="J41" i="67"/>
  <c r="H42" i="67"/>
  <c r="F43" i="67"/>
  <c r="N43" i="67"/>
  <c r="K44" i="67"/>
  <c r="J45" i="67"/>
  <c r="G46" i="67"/>
  <c r="G47" i="67"/>
  <c r="G48" i="67"/>
  <c r="I41" i="67"/>
  <c r="G42" i="67"/>
  <c r="G43" i="67"/>
  <c r="F44" i="67"/>
  <c r="N44" i="67"/>
  <c r="J46" i="67"/>
  <c r="F47" i="67"/>
  <c r="N47" i="67"/>
  <c r="M45" i="67"/>
  <c r="U42" i="67"/>
  <c r="U45" i="67"/>
  <c r="T45" i="67"/>
  <c r="S48" i="67"/>
  <c r="P46" i="67"/>
  <c r="S46" i="67"/>
  <c r="R41" i="67"/>
  <c r="R43" i="67"/>
  <c r="Q42" i="67"/>
  <c r="Q43" i="67"/>
  <c r="P48" i="67"/>
  <c r="P45" i="67"/>
  <c r="O46" i="67"/>
  <c r="F48" i="67"/>
  <c r="L41" i="67"/>
  <c r="J42" i="67"/>
  <c r="H43" i="67"/>
  <c r="I44" i="67"/>
  <c r="H45" i="67"/>
  <c r="I46" i="67"/>
  <c r="I47" i="67"/>
  <c r="I48" i="67"/>
  <c r="G41" i="67"/>
  <c r="I42" i="67"/>
  <c r="I43" i="67"/>
  <c r="H44" i="67"/>
  <c r="H46" i="67"/>
  <c r="H47" i="67"/>
  <c r="AD48" i="67"/>
  <c r="AD47" i="67"/>
  <c r="AC40" i="67"/>
  <c r="V40" i="67" s="1"/>
  <c r="V42" i="67"/>
  <c r="J41" i="37" s="1"/>
  <c r="V45" i="67"/>
  <c r="P41" i="37" s="1"/>
  <c r="V46" i="67"/>
  <c r="V48" i="67"/>
  <c r="V43" i="67"/>
  <c r="L41" i="37" s="1"/>
  <c r="V44" i="67"/>
  <c r="N41" i="37" s="1"/>
  <c r="V39" i="89"/>
  <c r="J37" i="37" s="1"/>
  <c r="V43" i="89"/>
  <c r="V40" i="89"/>
  <c r="V45" i="89"/>
  <c r="AD44" i="89"/>
  <c r="AD45" i="89"/>
  <c r="I39" i="37"/>
  <c r="V41" i="89"/>
  <c r="N37" i="37" s="1"/>
  <c r="V44" i="89"/>
  <c r="R40" i="37"/>
  <c r="I40" i="37"/>
  <c r="T14" i="37" l="1"/>
  <c r="AC38" i="89"/>
  <c r="AD38" i="89"/>
  <c r="S37" i="37" s="1"/>
  <c r="X39" i="89"/>
  <c r="AD39" i="89" s="1"/>
  <c r="I37" i="37"/>
  <c r="X40" i="90"/>
  <c r="AD40" i="90" s="1"/>
  <c r="T33" i="37"/>
  <c r="E34" i="37"/>
  <c r="AC41" i="67"/>
  <c r="AD41" i="67"/>
  <c r="S41" i="37" s="1"/>
  <c r="X42" i="67"/>
  <c r="T36" i="37"/>
  <c r="V39" i="126" s="1"/>
  <c r="AD39" i="90"/>
  <c r="S34" i="37" s="1"/>
  <c r="T38" i="37"/>
  <c r="V38" i="127" s="1"/>
  <c r="N42" i="37"/>
  <c r="N43" i="37" s="1"/>
  <c r="J42" i="37"/>
  <c r="J43" i="37" s="1"/>
  <c r="P42" i="37"/>
  <c r="P43" i="37" s="1"/>
  <c r="T35" i="37"/>
  <c r="V39" i="125" s="1"/>
  <c r="R34" i="37"/>
  <c r="L37" i="37"/>
  <c r="R37" i="37" s="1"/>
  <c r="R41" i="37"/>
  <c r="R39" i="37"/>
  <c r="K40" i="37"/>
  <c r="O40" i="37"/>
  <c r="Q40" i="37"/>
  <c r="M40" i="37"/>
  <c r="I34" i="37" l="1"/>
  <c r="I42" i="37" s="1"/>
  <c r="I43" i="37" s="1"/>
  <c r="E42" i="37"/>
  <c r="E43" i="37" s="1"/>
  <c r="L42" i="37"/>
  <c r="L43" i="37" s="1"/>
  <c r="R42" i="37"/>
  <c r="R43" i="37" s="1"/>
  <c r="Q34" i="37"/>
  <c r="M34" i="37"/>
  <c r="O34" i="37"/>
  <c r="K34" i="37"/>
  <c r="O37" i="37"/>
  <c r="K37" i="37"/>
  <c r="M37" i="37"/>
  <c r="Q37" i="37"/>
  <c r="T40" i="37"/>
  <c r="V38" i="129" s="1"/>
  <c r="K41" i="37"/>
  <c r="Q41" i="37"/>
  <c r="M41" i="37"/>
  <c r="O41" i="37"/>
  <c r="K39" i="37"/>
  <c r="O39" i="37"/>
  <c r="Q39" i="37"/>
  <c r="M39" i="37"/>
  <c r="M43" i="37" l="1"/>
  <c r="S43" i="37"/>
  <c r="O42" i="37"/>
  <c r="S42" i="37"/>
  <c r="K42" i="37"/>
  <c r="T37" i="37"/>
  <c r="V38" i="89" s="1"/>
  <c r="M42" i="37"/>
  <c r="Q42" i="37"/>
  <c r="T34" i="37"/>
  <c r="V39" i="90" s="1"/>
  <c r="T39" i="37"/>
  <c r="T41" i="37"/>
  <c r="V41" i="67" s="1"/>
  <c r="V38" i="128" l="1"/>
  <c r="V38" i="144"/>
  <c r="Q43" i="37"/>
  <c r="O43" i="37"/>
  <c r="K43" i="37"/>
  <c r="V38" i="154"/>
  <c r="V38" i="153"/>
  <c r="V38" i="155"/>
  <c r="V38" i="152"/>
  <c r="V38" i="146"/>
  <c r="V38" i="147"/>
  <c r="V38" i="145"/>
  <c r="V38" i="141"/>
  <c r="V38" i="140"/>
  <c r="V38" i="139"/>
  <c r="T42" i="37"/>
  <c r="T43" i="37" l="1"/>
</calcChain>
</file>

<file path=xl/comments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9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0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9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0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9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0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sharedStrings.xml><?xml version="1.0" encoding="utf-8"?>
<sst xmlns="http://schemas.openxmlformats.org/spreadsheetml/2006/main" count="7145" uniqueCount="1496">
  <si>
    <t xml:space="preserve">дата
</t>
  </si>
  <si>
    <t>кафедра.</t>
  </si>
  <si>
    <t>должн.</t>
  </si>
  <si>
    <t>Фамилия И.О.</t>
  </si>
  <si>
    <t>группа</t>
  </si>
  <si>
    <t>общ.оценка 277 пр</t>
  </si>
  <si>
    <t>Б</t>
  </si>
  <si>
    <t>НД</t>
  </si>
  <si>
    <t>2 и н\з</t>
  </si>
  <si>
    <t>ср.балл</t>
  </si>
  <si>
    <t>Процент премии</t>
  </si>
  <si>
    <t>минималиная оценка</t>
  </si>
  <si>
    <t>средний балл группы</t>
  </si>
  <si>
    <t>отлично</t>
  </si>
  <si>
    <t>хорошо</t>
  </si>
  <si>
    <t>удовлетворительно</t>
  </si>
  <si>
    <t>неудовлетворительно</t>
  </si>
  <si>
    <t>неаттестопредметны</t>
  </si>
  <si>
    <t>зачёт</t>
  </si>
  <si>
    <t>незачёт</t>
  </si>
  <si>
    <t>РЕЗУЛЬТАТЫ</t>
  </si>
  <si>
    <t xml:space="preserve"> Успеваемость обучаемых</t>
  </si>
  <si>
    <t>%</t>
  </si>
  <si>
    <t>всего</t>
  </si>
  <si>
    <t>Б(НА)</t>
  </si>
  <si>
    <t>Сумма оц - к</t>
  </si>
  <si>
    <t>ЗКВ</t>
  </si>
  <si>
    <t>звание</t>
  </si>
  <si>
    <t>курсант</t>
  </si>
  <si>
    <t>Подразделение</t>
  </si>
  <si>
    <t>Ко-во л/с</t>
  </si>
  <si>
    <t>Ср. балл</t>
  </si>
  <si>
    <t>Оценка</t>
  </si>
  <si>
    <t>Общее кол-во  оценок</t>
  </si>
  <si>
    <t>рядовой</t>
  </si>
  <si>
    <t>сержант</t>
  </si>
  <si>
    <t>старшина</t>
  </si>
  <si>
    <t>Количество оценок получ.в уч. взводе</t>
  </si>
  <si>
    <t>Адамов  Р.А.</t>
  </si>
  <si>
    <t>Ажимов  А.А.</t>
  </si>
  <si>
    <t>Антонов  С.М.</t>
  </si>
  <si>
    <t>Бочаров  Ю.В.</t>
  </si>
  <si>
    <t>Викторов  К.Н.</t>
  </si>
  <si>
    <t>Голубев  В.В.</t>
  </si>
  <si>
    <t>Громов  Е.И.</t>
  </si>
  <si>
    <t>Ивашков А.А.</t>
  </si>
  <si>
    <t>Касфатов А.Н.</t>
  </si>
  <si>
    <t>Кислюк  А.А.</t>
  </si>
  <si>
    <t>Кондратенко В.В.</t>
  </si>
  <si>
    <t>Кулешов  В.С.</t>
  </si>
  <si>
    <t>Мохнев  А.С.</t>
  </si>
  <si>
    <t>мл.с-т</t>
  </si>
  <si>
    <t>Наниев  Т.Г.</t>
  </si>
  <si>
    <t>Павлов  А.Ю.</t>
  </si>
  <si>
    <t>Петин  С.Г.</t>
  </si>
  <si>
    <t>Петров  М.А.</t>
  </si>
  <si>
    <t>Сабирзянов Д.В.</t>
  </si>
  <si>
    <t>Сагадиев  О.Д.</t>
  </si>
  <si>
    <t>Санин  К.А.</t>
  </si>
  <si>
    <t>Справцев  С.С.</t>
  </si>
  <si>
    <t>Справцев  Т.С.</t>
  </si>
  <si>
    <t>Тарасенко  А.В.</t>
  </si>
  <si>
    <t>Хохлов  В.В.</t>
  </si>
  <si>
    <t>Циганков  И.А.</t>
  </si>
  <si>
    <t>Шорохов  Д.А.</t>
  </si>
  <si>
    <t>Щербов  И.О.</t>
  </si>
  <si>
    <t>Абраменко  В.И.</t>
  </si>
  <si>
    <t>Ануфренко  А.В.</t>
  </si>
  <si>
    <t>Байса  С.Н.</t>
  </si>
  <si>
    <t>Батищев  А.Н.</t>
  </si>
  <si>
    <t>Ванюхин  К.Е.</t>
  </si>
  <si>
    <t>Гайдучек  М.А.</t>
  </si>
  <si>
    <t>Горяев  С.Б.</t>
  </si>
  <si>
    <t>Доленко  М.А.</t>
  </si>
  <si>
    <t>Исаев  Д.С.</t>
  </si>
  <si>
    <t>Капранов  К.А.</t>
  </si>
  <si>
    <t>Ковальский  И.В.</t>
  </si>
  <si>
    <t>Колиенко  Д.П.</t>
  </si>
  <si>
    <t>Котельников  О.В.</t>
  </si>
  <si>
    <t>Кузьмин  Е.А.</t>
  </si>
  <si>
    <t>Лариков  В.В.</t>
  </si>
  <si>
    <t>Мелконян  А.Р.</t>
  </si>
  <si>
    <t>Переверзев  А.А.</t>
  </si>
  <si>
    <t>Перерва  А.Ф.</t>
  </si>
  <si>
    <t>Рославцев  О.О.</t>
  </si>
  <si>
    <t>Секирин  С.Ю.</t>
  </si>
  <si>
    <t>Терещенко  А.А.</t>
  </si>
  <si>
    <t>Чахкиев  М.Ю.</t>
  </si>
  <si>
    <t>Чорный  М.А.</t>
  </si>
  <si>
    <t>Шупиков  Н.С.</t>
  </si>
  <si>
    <t>Агиенко  В.В.</t>
  </si>
  <si>
    <t>Акимов  А.А.</t>
  </si>
  <si>
    <t>Богданов  Д.С.</t>
  </si>
  <si>
    <t>Галустян  Б.В.</t>
  </si>
  <si>
    <t>Грачев  И.А.</t>
  </si>
  <si>
    <t>Данилов  П.В.</t>
  </si>
  <si>
    <t>Елсуков  С.В.</t>
  </si>
  <si>
    <t>Жевняк  И.В.</t>
  </si>
  <si>
    <t>Заводаев  А.Л.</t>
  </si>
  <si>
    <t>Кононов  А.А.</t>
  </si>
  <si>
    <t>Коробейников  Д.Н.</t>
  </si>
  <si>
    <t>Кузюков  В.А.</t>
  </si>
  <si>
    <t>Курганов  А.С.</t>
  </si>
  <si>
    <t>Латушко  Д.В.</t>
  </si>
  <si>
    <t>Макарычев  И.А.</t>
  </si>
  <si>
    <t>Маргиев  С.А.</t>
  </si>
  <si>
    <t>Мережкин  Д.А.</t>
  </si>
  <si>
    <t>Мужнюк  П.В.</t>
  </si>
  <si>
    <t>Немна  М.Н.</t>
  </si>
  <si>
    <t>Пикалов  Д.Ю.</t>
  </si>
  <si>
    <t>Пронин  Е.Г.</t>
  </si>
  <si>
    <t>Садовский  Д.В.</t>
  </si>
  <si>
    <t>Смыков  М.Г.</t>
  </si>
  <si>
    <t>Таныгин  А.В.</t>
  </si>
  <si>
    <t>Фирсов  И.Н.</t>
  </si>
  <si>
    <t>Цой  А.А.</t>
  </si>
  <si>
    <t>Чиняков  И.В.</t>
  </si>
  <si>
    <t>Шабалин И.А.</t>
  </si>
  <si>
    <t>Шатыркин  Д.Ю.</t>
  </si>
  <si>
    <t>Юшкин  А.В.</t>
  </si>
  <si>
    <t>Якушевский  В.И.</t>
  </si>
  <si>
    <t>Аксенов А.Ю.</t>
  </si>
  <si>
    <t>Андреев Д.В.</t>
  </si>
  <si>
    <t>Андреев К.А.</t>
  </si>
  <si>
    <t>Анохов Н.А.</t>
  </si>
  <si>
    <t>Антосюк А.А.</t>
  </si>
  <si>
    <t>Афанасьев А.Ю.</t>
  </si>
  <si>
    <t>Барышев А.В.</t>
  </si>
  <si>
    <t>Боровков В.О.</t>
  </si>
  <si>
    <t>Галныкин А.А.</t>
  </si>
  <si>
    <t>Гамалетдинов А.Г.</t>
  </si>
  <si>
    <t>Грязнов И.В.</t>
  </si>
  <si>
    <t>Ермолов О.И.</t>
  </si>
  <si>
    <t>Журба М.В.</t>
  </si>
  <si>
    <t>Козлитин М.В.</t>
  </si>
  <si>
    <t>Кононенко В.Ю.</t>
  </si>
  <si>
    <t>Малышев А.И.</t>
  </si>
  <si>
    <t>Мармылев В.П.</t>
  </si>
  <si>
    <t>Мельников Т.О.</t>
  </si>
  <si>
    <t>Нестеркин А.И.</t>
  </si>
  <si>
    <t>Павлюк С.С.</t>
  </si>
  <si>
    <t>Панин Д.А.</t>
  </si>
  <si>
    <t>Самойлов Д.Ф.</t>
  </si>
  <si>
    <t>Федоров С.Н.</t>
  </si>
  <si>
    <t>Чермошенцев В.И.</t>
  </si>
  <si>
    <t>Шевелев А.А.</t>
  </si>
  <si>
    <t>Шило А.В.</t>
  </si>
  <si>
    <t>Шимарев Д.Ю.</t>
  </si>
  <si>
    <t>Ягодкин Р.Г.</t>
  </si>
  <si>
    <t>Агейкин К.В.</t>
  </si>
  <si>
    <t>Бебишев А.А.</t>
  </si>
  <si>
    <t>Березин Е.А.</t>
  </si>
  <si>
    <t>Бондаренко Я.Д.</t>
  </si>
  <si>
    <t>Волков К.А.</t>
  </si>
  <si>
    <t>Денисов А.Э.</t>
  </si>
  <si>
    <t>Керимов Э.Д.</t>
  </si>
  <si>
    <t>Кинетов А.У</t>
  </si>
  <si>
    <t>Кияшко С.А.</t>
  </si>
  <si>
    <t>Клименко А.В.</t>
  </si>
  <si>
    <t>Кокошенко М.В.</t>
  </si>
  <si>
    <t>Кроленко Н.А.</t>
  </si>
  <si>
    <t>мл. с-т</t>
  </si>
  <si>
    <t>Магомедов М.Г.</t>
  </si>
  <si>
    <t>Мальков А.С.</t>
  </si>
  <si>
    <t>Малянов Д.С</t>
  </si>
  <si>
    <t>Мерзликин В.А.</t>
  </si>
  <si>
    <t>Миронов Е.В.</t>
  </si>
  <si>
    <t>Папукчиу А.В.</t>
  </si>
  <si>
    <t>Переверзев Н.Н.</t>
  </si>
  <si>
    <t>Рогозин Р.И.</t>
  </si>
  <si>
    <t>Соколов М.В.</t>
  </si>
  <si>
    <t>Стуканов Д.А.</t>
  </si>
  <si>
    <t>Тюнин П.И.</t>
  </si>
  <si>
    <t>Фоефанов А.И.</t>
  </si>
  <si>
    <t>Бабич М.В.</t>
  </si>
  <si>
    <t>Бурец П.О.</t>
  </si>
  <si>
    <t>Вехов К.В.</t>
  </si>
  <si>
    <t>Грошев Г.С.</t>
  </si>
  <si>
    <t>Дорожкин И.Р.</t>
  </si>
  <si>
    <t>Жолобов А.А.</t>
  </si>
  <si>
    <t>Карпенков А.И.</t>
  </si>
  <si>
    <t>Кораблёв М.А.</t>
  </si>
  <si>
    <t>ст. с-т</t>
  </si>
  <si>
    <t>Корнев А.Э.</t>
  </si>
  <si>
    <t>Котельников С.С.</t>
  </si>
  <si>
    <t>Кузнецов А.Н.</t>
  </si>
  <si>
    <t>Куликов Р.В.</t>
  </si>
  <si>
    <t>Лавецкий М.И.</t>
  </si>
  <si>
    <t>Лисин В.Г.</t>
  </si>
  <si>
    <t>Мигов В.В.</t>
  </si>
  <si>
    <t>Михайлов К.О.</t>
  </si>
  <si>
    <t>Оленин А.К.</t>
  </si>
  <si>
    <t>Орлов И.А.</t>
  </si>
  <si>
    <t>Панов Р.В.</t>
  </si>
  <si>
    <t>Пенкин А.Ю.</t>
  </si>
  <si>
    <t>Поляков С.В.</t>
  </si>
  <si>
    <t>Родин Д.В.</t>
  </si>
  <si>
    <t>Садымак П.А.</t>
  </si>
  <si>
    <t>Саенко А.С.</t>
  </si>
  <si>
    <t>Сафонов А.Н.</t>
  </si>
  <si>
    <t>Титов М.Л.</t>
  </si>
  <si>
    <t>Багдасарян А.Г.</t>
  </si>
  <si>
    <t>Богданов А.В.</t>
  </si>
  <si>
    <t>Бондарь А.В.</t>
  </si>
  <si>
    <t>Гриневич В.И.</t>
  </si>
  <si>
    <t>Ждан А.А.</t>
  </si>
  <si>
    <t>с-т</t>
  </si>
  <si>
    <t>Затулкин А.А.</t>
  </si>
  <si>
    <t>Иодкин А.А.</t>
  </si>
  <si>
    <t>Макунин С.В.</t>
  </si>
  <si>
    <t>Мамай С.М.</t>
  </si>
  <si>
    <t>Очканов А.Н.</t>
  </si>
  <si>
    <t>Рябиков Д.И.</t>
  </si>
  <si>
    <t>Стрыгин М.В.</t>
  </si>
  <si>
    <t>Сторожук А.А.</t>
  </si>
  <si>
    <t>Субботин Р.С.</t>
  </si>
  <si>
    <t>Урнышев А.А.</t>
  </si>
  <si>
    <t>Чижевский А.В.</t>
  </si>
  <si>
    <t>Чистяков Д.В.</t>
  </si>
  <si>
    <t>Андрухов В.В.</t>
  </si>
  <si>
    <t>Вохмин В.А.</t>
  </si>
  <si>
    <t>Гильмудинов А.А.</t>
  </si>
  <si>
    <t>Грищенко С.С.</t>
  </si>
  <si>
    <t>Заиров В.А.</t>
  </si>
  <si>
    <t>Иванин А.Н.</t>
  </si>
  <si>
    <t>Иванов А.А.</t>
  </si>
  <si>
    <t>Клишев Н.А.</t>
  </si>
  <si>
    <t>Кожухарь Л.Е.</t>
  </si>
  <si>
    <t>Колбасов М.А.</t>
  </si>
  <si>
    <t>Колесников М.И.</t>
  </si>
  <si>
    <t>Кошарный А.П.</t>
  </si>
  <si>
    <t>Куделин Д.В.</t>
  </si>
  <si>
    <t>Лопатин А.Н.</t>
  </si>
  <si>
    <t>Ларин А.А.</t>
  </si>
  <si>
    <t>Муругов Е.В.</t>
  </si>
  <si>
    <t>Петров А.В.</t>
  </si>
  <si>
    <t>Петров Р.А.</t>
  </si>
  <si>
    <t>Савченко Е.А.</t>
  </si>
  <si>
    <t>Субботин Д.В.</t>
  </si>
  <si>
    <t>Токарь С.В.</t>
  </si>
  <si>
    <t>Фролов А.П.</t>
  </si>
  <si>
    <t>Халиллулин Р.Р.</t>
  </si>
  <si>
    <t>Химченко Т.А.</t>
  </si>
  <si>
    <t>Черятников Д.В.</t>
  </si>
  <si>
    <t>Шестопалов М.И.</t>
  </si>
  <si>
    <t>Сайчик Р.В.</t>
  </si>
  <si>
    <t>Черемисин Е.А.</t>
  </si>
  <si>
    <t>Фадеев М.А.</t>
  </si>
  <si>
    <t>Фадеев И.А.</t>
  </si>
  <si>
    <t>Абрамов А.Г.</t>
  </si>
  <si>
    <t>Бацурин Д.В.</t>
  </si>
  <si>
    <t>Бойко А.П.</t>
  </si>
  <si>
    <t>Вишарь П.А.</t>
  </si>
  <si>
    <t>Евсеев А.И.</t>
  </si>
  <si>
    <t>Журов С.В.</t>
  </si>
  <si>
    <t>Иксанов Д.Ф.</t>
  </si>
  <si>
    <t>Исаев А.Н.</t>
  </si>
  <si>
    <t>Казей К.А.</t>
  </si>
  <si>
    <t>Коноплев М.А.</t>
  </si>
  <si>
    <t>Козляков Д.К.</t>
  </si>
  <si>
    <t>Кравчук В.В.</t>
  </si>
  <si>
    <t>Манторов И.С.</t>
  </si>
  <si>
    <t>Михайлов И.А.</t>
  </si>
  <si>
    <t>Однорал Е.А.</t>
  </si>
  <si>
    <t>Павлов В.И.</t>
  </si>
  <si>
    <t>Парамонов А.С.</t>
  </si>
  <si>
    <t>Прокопов С.Д.</t>
  </si>
  <si>
    <t>Пузанов А.Ю.</t>
  </si>
  <si>
    <t>Ровчак А.Ю.</t>
  </si>
  <si>
    <t>Савельев М.И.</t>
  </si>
  <si>
    <t>Салихов Н.С.</t>
  </si>
  <si>
    <t>Сухаруков Г.А.</t>
  </si>
  <si>
    <t>Шишкин Д.В.</t>
  </si>
  <si>
    <t>Григорьев А.Ю.</t>
  </si>
  <si>
    <t>Раменский В.А.</t>
  </si>
  <si>
    <t>Божко Р.С.</t>
  </si>
  <si>
    <t>Головачёв К.М.</t>
  </si>
  <si>
    <t>Пономарёв М.А.</t>
  </si>
  <si>
    <t>Абайкин А.Н.</t>
  </si>
  <si>
    <t>Алексеенко О.В.</t>
  </si>
  <si>
    <t>Анфилов Е.А.</t>
  </si>
  <si>
    <t>Балахонов М.А.</t>
  </si>
  <si>
    <t>Бобров А.А.</t>
  </si>
  <si>
    <t>Бурнашев Ю.А.</t>
  </si>
  <si>
    <t>Бурцев С.В.</t>
  </si>
  <si>
    <t>Воронкин С.И.</t>
  </si>
  <si>
    <t>Голованов Д.В.</t>
  </si>
  <si>
    <t>Грачев Д.А.</t>
  </si>
  <si>
    <t>Давыдов Е.А.</t>
  </si>
  <si>
    <t>Демочкин С.В.</t>
  </si>
  <si>
    <t>Жучков С.В.</t>
  </si>
  <si>
    <t>Заплетин А.Г.</t>
  </si>
  <si>
    <t>Квасов А.П.</t>
  </si>
  <si>
    <t>Кибовский П.В.</t>
  </si>
  <si>
    <t>Киселев А.К.</t>
  </si>
  <si>
    <t>Козаченко А.В.</t>
  </si>
  <si>
    <t>Мороз С.Л.</t>
  </si>
  <si>
    <t>Наумов И.А.</t>
  </si>
  <si>
    <t>Новиков В.С.</t>
  </si>
  <si>
    <t>Пахалкин А.В.</t>
  </si>
  <si>
    <t>Сухоруков А.Ю.</t>
  </si>
  <si>
    <t>Фрольцов А.В.</t>
  </si>
  <si>
    <t>Хромов С.Н.</t>
  </si>
  <si>
    <t>Шкурманов К.Н.</t>
  </si>
  <si>
    <t>ст.с-т</t>
  </si>
  <si>
    <t>Юсупов Д.М.</t>
  </si>
  <si>
    <t>Абрамкин С.С.</t>
  </si>
  <si>
    <t>Аверьянов А.В.</t>
  </si>
  <si>
    <t>Анисимов Д.О.</t>
  </si>
  <si>
    <t>Антонов И.Ю.</t>
  </si>
  <si>
    <t>Гилязов В.В.</t>
  </si>
  <si>
    <t>Золотухин А.П.</t>
  </si>
  <si>
    <t>Иваненко Р.Р.</t>
  </si>
  <si>
    <t>Клоков Д.В.</t>
  </si>
  <si>
    <t>Кокорев С.Н.</t>
  </si>
  <si>
    <t>Коллин А.В.</t>
  </si>
  <si>
    <t>Комар А.С.</t>
  </si>
  <si>
    <t>Круглов Д.А.</t>
  </si>
  <si>
    <t>Лесков П.А.</t>
  </si>
  <si>
    <t>Логутов А.А.</t>
  </si>
  <si>
    <t>Ломайчиков О.А.</t>
  </si>
  <si>
    <t>Мельников В.М.</t>
  </si>
  <si>
    <t>Мельников М.М.</t>
  </si>
  <si>
    <t>Меняйленко О.Н.</t>
  </si>
  <si>
    <t>Наумов М.С.</t>
  </si>
  <si>
    <t>Непомнящий А.Н.</t>
  </si>
  <si>
    <t>Неронов П.Н.</t>
  </si>
  <si>
    <t>Никифоров А.В.</t>
  </si>
  <si>
    <t>Падерин И.А.</t>
  </si>
  <si>
    <t>Растегаев В.А.</t>
  </si>
  <si>
    <t>Родин О.В.</t>
  </si>
  <si>
    <t>Рузанов П.В.</t>
  </si>
  <si>
    <t>Терещенко В.А.</t>
  </si>
  <si>
    <t>Тимошин Д.И.</t>
  </si>
  <si>
    <t>Фадюшин Д.С.</t>
  </si>
  <si>
    <t>Чернов Р.В.</t>
  </si>
  <si>
    <t>Шалимов П.Г.</t>
  </si>
  <si>
    <t>Валиев Н.Г.</t>
  </si>
  <si>
    <t>Ганичев А.А.</t>
  </si>
  <si>
    <t>Иванов Р.И.</t>
  </si>
  <si>
    <t xml:space="preserve">Казанцев М.Л. </t>
  </si>
  <si>
    <t>Каплун А.В.</t>
  </si>
  <si>
    <t>Медведев Д.Ф.</t>
  </si>
  <si>
    <t>Приймак Д.Г.</t>
  </si>
  <si>
    <t>Чернов В.А.</t>
  </si>
  <si>
    <t>Амосенок Ю.П.</t>
  </si>
  <si>
    <t>Бандурин В.А.</t>
  </si>
  <si>
    <t>Болотов И.А.</t>
  </si>
  <si>
    <t>Виноградов Д.А.</t>
  </si>
  <si>
    <t>Ёрш П.С.</t>
  </si>
  <si>
    <t>Замбровский М.А.</t>
  </si>
  <si>
    <t>Колодезев А.А.</t>
  </si>
  <si>
    <t>Крысанов И.С.</t>
  </si>
  <si>
    <t>Майков А.С.</t>
  </si>
  <si>
    <t>Макаров С.В.</t>
  </si>
  <si>
    <t>Осянин А.А.</t>
  </si>
  <si>
    <t>Павликов Д.В.</t>
  </si>
  <si>
    <t>Родионов И.В.</t>
  </si>
  <si>
    <t>Рыбасов А.Ф.</t>
  </si>
  <si>
    <t>пр-к</t>
  </si>
  <si>
    <t>Салтыков В.Е.</t>
  </si>
  <si>
    <t>Санин В.В.</t>
  </si>
  <si>
    <t>Сорокин М.А.</t>
  </si>
  <si>
    <t>Степанцов М.Н.</t>
  </si>
  <si>
    <t>Фролов В.С.</t>
  </si>
  <si>
    <t>Чернов Ю.А.</t>
  </si>
  <si>
    <t>Винокуров И.А.</t>
  </si>
  <si>
    <t>Дорощук К.С.</t>
  </si>
  <si>
    <t>Дьячков Ю.И.</t>
  </si>
  <si>
    <t>Задумин А.В.</t>
  </si>
  <si>
    <t>Иванов Р.В.</t>
  </si>
  <si>
    <t>Клюйков А. М</t>
  </si>
  <si>
    <t>Кулаков М.А.</t>
  </si>
  <si>
    <t>Лютер П.А.</t>
  </si>
  <si>
    <t>Маркин А.И.</t>
  </si>
  <si>
    <t>Маханов Г.В.</t>
  </si>
  <si>
    <t>Олейников А.Ю.</t>
  </si>
  <si>
    <t>Полугодин В.А.</t>
  </si>
  <si>
    <t>Рыбалко А.А.</t>
  </si>
  <si>
    <t>Серегин Д.М.</t>
  </si>
  <si>
    <t>Сорокин М.П.</t>
  </si>
  <si>
    <t>Хленкин А.С.</t>
  </si>
  <si>
    <t>Чалов Р.Ю.</t>
  </si>
  <si>
    <t>Алейников А.А</t>
  </si>
  <si>
    <t>Бакмаев Д.В.</t>
  </si>
  <si>
    <t>Бурмистров А.А</t>
  </si>
  <si>
    <t>Васильев Е.Л.</t>
  </si>
  <si>
    <t>Горшков Д.С.</t>
  </si>
  <si>
    <t>Григорьев Н.Н.</t>
  </si>
  <si>
    <t>Гришин Р.В.</t>
  </si>
  <si>
    <t>Журин В.А.</t>
  </si>
  <si>
    <t>Киселев П.С.</t>
  </si>
  <si>
    <t>Колесников Д.В.</t>
  </si>
  <si>
    <t>Котагаров А.В.</t>
  </si>
  <si>
    <t>Литвинов И.А.</t>
  </si>
  <si>
    <t>Мишечкин А.Д.</t>
  </si>
  <si>
    <t>Наумкин А.М.</t>
  </si>
  <si>
    <t>Саронов А.В.</t>
  </si>
  <si>
    <t>Сергеев С.С.</t>
  </si>
  <si>
    <t>Степанков С.В.</t>
  </si>
  <si>
    <t>Тушин К.С.</t>
  </si>
  <si>
    <t>Фрундин К.С.</t>
  </si>
  <si>
    <t>Черний В.И.</t>
  </si>
  <si>
    <t>Ширенин А.В.</t>
  </si>
  <si>
    <t>Шпилюк С.А.</t>
  </si>
  <si>
    <t>Григорьев А.Е.</t>
  </si>
  <si>
    <t>Гришков А.С.</t>
  </si>
  <si>
    <t>Диманов В.Н.</t>
  </si>
  <si>
    <t>Евтеев О.А.</t>
  </si>
  <si>
    <t>Елизаров Е.С.</t>
  </si>
  <si>
    <t>Емельянов А.А.</t>
  </si>
  <si>
    <t>Жиряков А.О.</t>
  </si>
  <si>
    <t>Зубрилин П.С.</t>
  </si>
  <si>
    <t>Карагодин Л.В.</t>
  </si>
  <si>
    <t>Киселев Д.В.</t>
  </si>
  <si>
    <t>Клубков Е.С.</t>
  </si>
  <si>
    <t>Лаврухин М.С.</t>
  </si>
  <si>
    <t>Лернер Е.Н.</t>
  </si>
  <si>
    <t>Монахов К.В.</t>
  </si>
  <si>
    <t>Перин А.Ю.</t>
  </si>
  <si>
    <t>Платунин Д.С.</t>
  </si>
  <si>
    <t>Семенов В.А.</t>
  </si>
  <si>
    <t>Тарасов А.А.</t>
  </si>
  <si>
    <t>Трофимов А.В.</t>
  </si>
  <si>
    <t>Якушин А.И.</t>
  </si>
  <si>
    <t>Ахриев Г.В.</t>
  </si>
  <si>
    <t>Барсуков Я.С.</t>
  </si>
  <si>
    <t>Безрук С.В.</t>
  </si>
  <si>
    <t>Васильев Б.Н.</t>
  </si>
  <si>
    <t>Вертебный К.Л.</t>
  </si>
  <si>
    <t>Грачев А.Г.</t>
  </si>
  <si>
    <t>Дружинин П.В.</t>
  </si>
  <si>
    <t>Жолобов Д.В.</t>
  </si>
  <si>
    <t>Каленов Е.А.</t>
  </si>
  <si>
    <t>Кашлаков В.С.</t>
  </si>
  <si>
    <t>Кирчанов М.М.</t>
  </si>
  <si>
    <t>Клевасов А.Б.</t>
  </si>
  <si>
    <t>Кулаковский Г.В.</t>
  </si>
  <si>
    <t>Лян В.В.</t>
  </si>
  <si>
    <t>Миндубаев Р.И.</t>
  </si>
  <si>
    <t>Михайлов А.В.</t>
  </si>
  <si>
    <t>Мокшин М.С.</t>
  </si>
  <si>
    <t>Мутовин Е.С.</t>
  </si>
  <si>
    <t>Пиголев Ю.А.</t>
  </si>
  <si>
    <t>Плотников В.М.</t>
  </si>
  <si>
    <t>Порхун Д.А.</t>
  </si>
  <si>
    <t>Рахимов А.Р.</t>
  </si>
  <si>
    <t>Романов А.Н.</t>
  </si>
  <si>
    <t>Сайчик Д.А.</t>
  </si>
  <si>
    <t>Шехмаметьев Т.Ш.</t>
  </si>
  <si>
    <t>Багаев С.М.</t>
  </si>
  <si>
    <t>Ванюгин И.Д.</t>
  </si>
  <si>
    <t>Воспанов О.М.</t>
  </si>
  <si>
    <t>Горбатенков А.О.</t>
  </si>
  <si>
    <t>Горонков А.В.</t>
  </si>
  <si>
    <t>Добрынин А.Ф.</t>
  </si>
  <si>
    <t>Домашов М.И.</t>
  </si>
  <si>
    <t>Дорошков Д.Н.</t>
  </si>
  <si>
    <t>Ефремов Н.А.</t>
  </si>
  <si>
    <t>Карпенко Э.А.</t>
  </si>
  <si>
    <t>Ким И.А.</t>
  </si>
  <si>
    <t>Круглов С.Л.</t>
  </si>
  <si>
    <t>Лисенков В.В.</t>
  </si>
  <si>
    <t>Мигель А.В.</t>
  </si>
  <si>
    <t>Молчанов А.П.</t>
  </si>
  <si>
    <t>Морозов П.В.</t>
  </si>
  <si>
    <t>Петров О.Г.</t>
  </si>
  <si>
    <t>Пименов О.В.</t>
  </si>
  <si>
    <t>Полянский Р.Н.</t>
  </si>
  <si>
    <t>Рамазанов Р.Г.</t>
  </si>
  <si>
    <t>Скутнев А.Ю.</t>
  </si>
  <si>
    <t>Уза Е.А.</t>
  </si>
  <si>
    <t>Черней А.А.</t>
  </si>
  <si>
    <t>Шатилов О.И.</t>
  </si>
  <si>
    <t>Якушин И.О.</t>
  </si>
  <si>
    <t>Андоралов Ю.Л.</t>
  </si>
  <si>
    <t>Аттар Н.Б.</t>
  </si>
  <si>
    <t>Бабич А.А.</t>
  </si>
  <si>
    <t>Бояркин Е.В.</t>
  </si>
  <si>
    <t>Добрянский В.А.</t>
  </si>
  <si>
    <t>Кондратюк Д.И.</t>
  </si>
  <si>
    <t>Красильников Д.Р.</t>
  </si>
  <si>
    <t>Лексин А.О.</t>
  </si>
  <si>
    <t>Мостов И.С.</t>
  </si>
  <si>
    <t>Мышонков И.О.</t>
  </si>
  <si>
    <t>Николаевский А.А.</t>
  </si>
  <si>
    <t>Путинцев И.В.</t>
  </si>
  <si>
    <t>Скворцов И.В.</t>
  </si>
  <si>
    <t>Смолькин Н.Н.</t>
  </si>
  <si>
    <t>Стрелков К.В.</t>
  </si>
  <si>
    <t>Суслов С.О.</t>
  </si>
  <si>
    <t>Таубеков А.Р.</t>
  </si>
  <si>
    <t>Хоботов Д.А.</t>
  </si>
  <si>
    <t>Шкваров И.А.</t>
  </si>
  <si>
    <t>Шупик Д.А.</t>
  </si>
  <si>
    <t>Шурман А.Н.</t>
  </si>
  <si>
    <t>КО1</t>
  </si>
  <si>
    <t>КО2</t>
  </si>
  <si>
    <t>КО3</t>
  </si>
  <si>
    <t>Алексеев Я.А.</t>
  </si>
  <si>
    <t>Байбуз В.А.</t>
  </si>
  <si>
    <t>Берняков А.Б.</t>
  </si>
  <si>
    <t>Бусыгин М.В.</t>
  </si>
  <si>
    <t>Ванин В.О.</t>
  </si>
  <si>
    <t>Грузин В.П.</t>
  </si>
  <si>
    <t>Дик В.Е.</t>
  </si>
  <si>
    <t>Добромыслов В.В.</t>
  </si>
  <si>
    <t>Заботкин Ю.Д.</t>
  </si>
  <si>
    <t>Зорин С.И.</t>
  </si>
  <si>
    <t>Иноземцев Д.О.</t>
  </si>
  <si>
    <t>Кабаев И.А.</t>
  </si>
  <si>
    <t>Каипов И.И.</t>
  </si>
  <si>
    <t>Кирдяпкин Н.В.</t>
  </si>
  <si>
    <t>Котенков Д.С.</t>
  </si>
  <si>
    <t>Ларчев А.С.</t>
  </si>
  <si>
    <t>Латышов Н.В.</t>
  </si>
  <si>
    <t>Мельников И.А.</t>
  </si>
  <si>
    <t>Нюренберг А.В.</t>
  </si>
  <si>
    <t>Панков Д.Ю.</t>
  </si>
  <si>
    <t>Прокопьев И.В.</t>
  </si>
  <si>
    <t>Стариков И.С.</t>
  </si>
  <si>
    <t>Толкушкин С.В.</t>
  </si>
  <si>
    <t>Трушин М.В.</t>
  </si>
  <si>
    <t>Тутынин К.В.</t>
  </si>
  <si>
    <t>Тюков Д.С.</t>
  </si>
  <si>
    <t>Харабутов Р.Ю.</t>
  </si>
  <si>
    <t>Черницов Е.М.</t>
  </si>
  <si>
    <t>Якунин А.О.</t>
  </si>
  <si>
    <t>Янченко Н.А.</t>
  </si>
  <si>
    <t>Янчук В.Е.</t>
  </si>
  <si>
    <t>Турченко Е.В.</t>
  </si>
  <si>
    <t>ХачатрянВ.А.</t>
  </si>
  <si>
    <t>Шкурманов М.Н.</t>
  </si>
  <si>
    <t>Юдин С.И.</t>
  </si>
  <si>
    <t>Колупаев С.С.</t>
  </si>
  <si>
    <t>Овсянников С.С.</t>
  </si>
  <si>
    <t>Цыбизов А.А.</t>
  </si>
  <si>
    <t>Зачет с оценкой</t>
  </si>
  <si>
    <t>Петрунин Н.С.</t>
  </si>
  <si>
    <t>Зачет</t>
  </si>
  <si>
    <t>КП</t>
  </si>
  <si>
    <t>Новичков А.В.</t>
  </si>
  <si>
    <t>Курчин И.В.</t>
  </si>
  <si>
    <t>Макаревич Д.Ю.</t>
  </si>
  <si>
    <t>Тертышник Д.Ю.</t>
  </si>
  <si>
    <t>Экзамены</t>
  </si>
  <si>
    <t>№ п/п</t>
  </si>
  <si>
    <r>
      <t>Павлишин Д.</t>
    </r>
    <r>
      <rPr>
        <sz val="14"/>
        <rFont val="Times New Roman"/>
        <family val="1"/>
        <charset val="204"/>
      </rPr>
      <t>С.</t>
    </r>
  </si>
  <si>
    <r>
      <t>Стригун Д.</t>
    </r>
    <r>
      <rPr>
        <sz val="14"/>
        <rFont val="Times New Roman"/>
        <family val="1"/>
        <charset val="204"/>
      </rPr>
      <t>А.</t>
    </r>
  </si>
  <si>
    <t>В/звание</t>
  </si>
  <si>
    <t xml:space="preserve">Рейтинг курсантов </t>
  </si>
  <si>
    <t>4283 уч.взвода в зимней экзаменнационной сессия 2009/2010 уч.года</t>
  </si>
  <si>
    <t>4284 уч.взвода в зимней экзаменнационной сессия 2009/2010 уч.года</t>
  </si>
  <si>
    <t>4285 уч.взвода в зимней экзаменнационной сессия 2009/2010 уч.года</t>
  </si>
  <si>
    <t>4273 уч.взвода в зимней экзаменнационной сессия 2009/2010 уч.года</t>
  </si>
  <si>
    <t>4274 уч.взвода в зимней экзаменнационной сессия 2009/2010 уч.года</t>
  </si>
  <si>
    <t>4275 уч.взвода в зимней экзаменнационной сессия 2009/2010 уч.года</t>
  </si>
  <si>
    <t>4273(1) уч.взвода в зимней экзаменнационной сессия 2009/2010 уч.года</t>
  </si>
  <si>
    <t>4273(2) уч.взвода в зимней экзаменнационной сессия 2009/2010 уч.года</t>
  </si>
  <si>
    <t>4273(3) уч.взвода в зимней экзаменнационной сессия 2009/2010 уч.года</t>
  </si>
  <si>
    <t>4273(4) уч.взвода в зимней экзаменнационной сессия 2009/2010 уч.года</t>
  </si>
  <si>
    <t>4263 уч.взвода в зимней экзаменнационной сессия 2009/2010 уч.года</t>
  </si>
  <si>
    <t>4264 уч.взвода в зимней экзаменнационной сессия 2009/2010 уч.года</t>
  </si>
  <si>
    <t>4265 уч.взвода в зимней экзаменнационной сессия 2009/2010 уч.года</t>
  </si>
  <si>
    <t>4263(1) уч.взвода в зимней экзаменнационной сессия 2009/2010 уч.года</t>
  </si>
  <si>
    <t>4263(2) уч.взвода в зимней экзаменнационной сессия 2009/2010 уч.года</t>
  </si>
  <si>
    <t>4253 уч.взвода в зимней экзаменнационной сессия 2009/2010 уч.года</t>
  </si>
  <si>
    <t>4254 уч.взвода в зимней экзаменнационной сессия 2009/2010 уч.года</t>
  </si>
  <si>
    <t>4255 уч.взвода в зимней экзаменнационной сессия 2009/2010 уч.года</t>
  </si>
  <si>
    <t>4253(1) уч.взвода в зимней экзаменнационной сессия 2009/2010 уч.года</t>
  </si>
  <si>
    <t>4253(2) уч.взвода в зимней экзаменнационной сессия 2009/2010 уч.года</t>
  </si>
  <si>
    <t>28 курса в зимней экзаменнационной сессия 2009/2010 уч.года</t>
  </si>
  <si>
    <t>27 курса в зимней экзаменнационной сессия 2009/2010 уч.года</t>
  </si>
  <si>
    <t>26 курса в зимней экзаменнационной сессия 2009/2010 уч.года</t>
  </si>
  <si>
    <t>25 курса в зимней экзаменнационной сессия 2009/2010 уч.года</t>
  </si>
  <si>
    <t>факультета №4м в зимней экзаменнационной сессия 2009/2010 уч.года</t>
  </si>
  <si>
    <t>ВрИО Начальника факультета №4м</t>
  </si>
  <si>
    <t>подполковник</t>
  </si>
  <si>
    <t>А.Якушев</t>
  </si>
  <si>
    <t>.07.2010 г.</t>
  </si>
  <si>
    <t>Зач. Б. Оц.</t>
  </si>
  <si>
    <t>Зач с оц.</t>
  </si>
  <si>
    <t>мл. сержант</t>
  </si>
  <si>
    <t>23 курс</t>
  </si>
  <si>
    <t xml:space="preserve">2 фак.            </t>
  </si>
  <si>
    <t>успеваемости  курсантов 2 факультета Военной академии связи</t>
  </si>
  <si>
    <t>нд</t>
  </si>
  <si>
    <t>место</t>
  </si>
  <si>
    <t>24 курс</t>
  </si>
  <si>
    <t xml:space="preserve">Александров Кирилл Александрович </t>
  </si>
  <si>
    <t xml:space="preserve">Барт Иосиф Владимирович </t>
  </si>
  <si>
    <t xml:space="preserve">Биянов Георгий Валерьевич </t>
  </si>
  <si>
    <t xml:space="preserve">Богданов Константин Алексеевич </t>
  </si>
  <si>
    <t>Гасанов Руслан Валехович</t>
  </si>
  <si>
    <t xml:space="preserve">Головков Роман Евгеньевич </t>
  </si>
  <si>
    <t xml:space="preserve">Гордиенко Савелий Владимирович </t>
  </si>
  <si>
    <t xml:space="preserve">Демьяненко Никита Олегович </t>
  </si>
  <si>
    <t xml:space="preserve">Демьяненко Павел Андреевич </t>
  </si>
  <si>
    <t xml:space="preserve">Карабановский Денис Дмитриевич </t>
  </si>
  <si>
    <t xml:space="preserve">Кожевников Алексей Владимирович </t>
  </si>
  <si>
    <t xml:space="preserve">Кунщиков Сергей Евгеньевич </t>
  </si>
  <si>
    <t>Магамедов Гаджимагамед Магамедтагирович</t>
  </si>
  <si>
    <t xml:space="preserve">Матвеев Владимир Евгеньевич </t>
  </si>
  <si>
    <t xml:space="preserve">Момотов Илья Евгеньевич </t>
  </si>
  <si>
    <t xml:space="preserve">Морозов Игорь Валериевич </t>
  </si>
  <si>
    <t xml:space="preserve">Парамонов Денис Владимирович </t>
  </si>
  <si>
    <t xml:space="preserve">Петухов Евгений Вячеславович </t>
  </si>
  <si>
    <t xml:space="preserve">Плешаков Сергей Витальевич </t>
  </si>
  <si>
    <t xml:space="preserve">Победкин Сергей Сергеевич </t>
  </si>
  <si>
    <t xml:space="preserve">Савушкин Никита Александрович </t>
  </si>
  <si>
    <t xml:space="preserve">Спиридович Алексей Владимирович </t>
  </si>
  <si>
    <t>Шестаков Евгений Игоревич</t>
  </si>
  <si>
    <t xml:space="preserve">Шигильдеев Илья Васильевич </t>
  </si>
  <si>
    <t xml:space="preserve">Юрин Дмитрий Максимович </t>
  </si>
  <si>
    <t>Архестов Руслан Султанович</t>
  </si>
  <si>
    <t>Бавуков Астемир Заурбекович</t>
  </si>
  <si>
    <t>Байбурин Азамат Азатович</t>
  </si>
  <si>
    <t xml:space="preserve">Блоха Александр Викторович </t>
  </si>
  <si>
    <t xml:space="preserve">Буцких Илья Игоревич </t>
  </si>
  <si>
    <t xml:space="preserve">Вартанов Михаил Артурович </t>
  </si>
  <si>
    <t xml:space="preserve">Востриков Денис Игоревич </t>
  </si>
  <si>
    <t xml:space="preserve">Гороховский Иван Сергеевич </t>
  </si>
  <si>
    <t xml:space="preserve">Коробкин Дмитрий Сергеевич </t>
  </si>
  <si>
    <t xml:space="preserve">Маркидонов Александр Сергеевич </t>
  </si>
  <si>
    <t>Нуртазин Куаныш Ауесович</t>
  </si>
  <si>
    <t xml:space="preserve">Папонов Владислав Александрович </t>
  </si>
  <si>
    <t xml:space="preserve">Петров Константин Андреевич </t>
  </si>
  <si>
    <t xml:space="preserve">Платонов Андрей Вячеславович </t>
  </si>
  <si>
    <t xml:space="preserve">Поваров Константин Анатольевич </t>
  </si>
  <si>
    <t xml:space="preserve">Савченко Дмитрий Игоревич </t>
  </si>
  <si>
    <t xml:space="preserve">Худяков Александр Олегович </t>
  </si>
  <si>
    <t xml:space="preserve">Черников Александр Вячеславович </t>
  </si>
  <si>
    <t xml:space="preserve">Шумахер Артем Николаевич </t>
  </si>
  <si>
    <t xml:space="preserve">Эльтемеров Сергей Альбертович </t>
  </si>
  <si>
    <t>Якубов Энвер Эскендерович</t>
  </si>
  <si>
    <t xml:space="preserve">Белянин Иван Александрович </t>
  </si>
  <si>
    <t xml:space="preserve">Глушков Дмитрий Михайлович </t>
  </si>
  <si>
    <t xml:space="preserve">Дерев Андрей Евгеньевич </t>
  </si>
  <si>
    <t xml:space="preserve">Дмитренко Владимир Дмитриевич </t>
  </si>
  <si>
    <t xml:space="preserve">Еремеев Алексей Владимирович </t>
  </si>
  <si>
    <t xml:space="preserve">Зеленый Александр Александрович </t>
  </si>
  <si>
    <t xml:space="preserve">Иванов Павел Олегович </t>
  </si>
  <si>
    <t xml:space="preserve">Карасев Владимир Николаевич </t>
  </si>
  <si>
    <t xml:space="preserve">Карпейкин Николай Дмитриевич </t>
  </si>
  <si>
    <t xml:space="preserve">Кузьменко Тимофей Сергеевич </t>
  </si>
  <si>
    <t xml:space="preserve">Куракин Илья Вячеславович </t>
  </si>
  <si>
    <t xml:space="preserve">Лысенко Евгений Олегович </t>
  </si>
  <si>
    <t>Майер Владимир Алексеевич</t>
  </si>
  <si>
    <t xml:space="preserve">Макаров Владислав Николаевич </t>
  </si>
  <si>
    <t xml:space="preserve">Макаров Илья Алексеевич </t>
  </si>
  <si>
    <t xml:space="preserve">Масленсков Данил Игоревич </t>
  </si>
  <si>
    <t xml:space="preserve">Мурманцев Степан Александрович </t>
  </si>
  <si>
    <t xml:space="preserve">Никонов Алексей Сергеевич </t>
  </si>
  <si>
    <t xml:space="preserve">Нэхин Кирилл Игоревич </t>
  </si>
  <si>
    <t xml:space="preserve">Обухов Георгий Дмитриевич </t>
  </si>
  <si>
    <t xml:space="preserve">Пашинин Егор Дмитриевич </t>
  </si>
  <si>
    <t xml:space="preserve">Рагулин Александр Сергеевич </t>
  </si>
  <si>
    <t xml:space="preserve">Соколов Георгий Михайлович </t>
  </si>
  <si>
    <t xml:space="preserve">Юриков Александр Сергеевич </t>
  </si>
  <si>
    <t xml:space="preserve">Барабаш Даниил Юрьевич </t>
  </si>
  <si>
    <t xml:space="preserve">Верещагин Антон Александрович </t>
  </si>
  <si>
    <t xml:space="preserve">Веснин Владислав Владимирович </t>
  </si>
  <si>
    <t xml:space="preserve">Гапотов Владимир Васильевич </t>
  </si>
  <si>
    <t xml:space="preserve">Дворяков Роман Витальевич </t>
  </si>
  <si>
    <t xml:space="preserve">Дидиченко Андрей Владимирович </t>
  </si>
  <si>
    <t xml:space="preserve">Захаров Николай Алексеевич </t>
  </si>
  <si>
    <t xml:space="preserve">Козлов Алексей Васильевич </t>
  </si>
  <si>
    <t xml:space="preserve">Комлев Илья Евгеньевич </t>
  </si>
  <si>
    <t xml:space="preserve">Кравченко Дмитрий Сергеевич </t>
  </si>
  <si>
    <t xml:space="preserve">Крайненко Сергей Сергеевич </t>
  </si>
  <si>
    <t xml:space="preserve">Кувиков Максим Игоревич </t>
  </si>
  <si>
    <t xml:space="preserve">Лацуновский Кирилл Александрович </t>
  </si>
  <si>
    <t xml:space="preserve">Малинко Антон Александрович </t>
  </si>
  <si>
    <t xml:space="preserve">Настенко Владислав Сергеевич </t>
  </si>
  <si>
    <t xml:space="preserve">Осипов Артем Александрович </t>
  </si>
  <si>
    <t xml:space="preserve">Панченко Максим Викторович </t>
  </si>
  <si>
    <t xml:space="preserve">Попов Назар Сергеевич </t>
  </si>
  <si>
    <t xml:space="preserve">Родимов Игорь Александрович </t>
  </si>
  <si>
    <t xml:space="preserve">Сергеев Андрей Николаевич </t>
  </si>
  <si>
    <t xml:space="preserve">Солгалов Павел Александрович </t>
  </si>
  <si>
    <t xml:space="preserve">Сухов Вадим Александрович </t>
  </si>
  <si>
    <t xml:space="preserve">Темкин Дмитрий Андреевич </t>
  </si>
  <si>
    <t xml:space="preserve">Титов Александр Сергеевич </t>
  </si>
  <si>
    <t>Урдабаев Жандархан Бегежанович</t>
  </si>
  <si>
    <t xml:space="preserve">Чернышев Андрей Андреевич </t>
  </si>
  <si>
    <t xml:space="preserve"> Ягодин Артем Алексеевич</t>
  </si>
  <si>
    <t xml:space="preserve">Басараб Евгений Владимирович </t>
  </si>
  <si>
    <t xml:space="preserve">Болошенко Данила Михайлович </t>
  </si>
  <si>
    <t>Болтаев Вильдан Анварович</t>
  </si>
  <si>
    <t xml:space="preserve">Галаев Сергей Александрович </t>
  </si>
  <si>
    <t xml:space="preserve">Гурьев Андрей Вадимович </t>
  </si>
  <si>
    <t>Давлетмурзаев Апти Ахмедович</t>
  </si>
  <si>
    <t xml:space="preserve">Долгополов Василий Васильевич </t>
  </si>
  <si>
    <t>Дудин Василий Олегович</t>
  </si>
  <si>
    <t>Кешишян Карэн Карпович</t>
  </si>
  <si>
    <t xml:space="preserve">Корнюшенко Роман Александрович </t>
  </si>
  <si>
    <t xml:space="preserve">Кузницын Николай Александрович </t>
  </si>
  <si>
    <t xml:space="preserve">Макаров Александр Юрьевич </t>
  </si>
  <si>
    <t xml:space="preserve">Макаров Владислав Сергеевич </t>
  </si>
  <si>
    <t xml:space="preserve">Митрофанов Виталий Дмитриевич </t>
  </si>
  <si>
    <t xml:space="preserve">Сахаров Виталий Олегович </t>
  </si>
  <si>
    <t xml:space="preserve">Соколов Иван Александрович </t>
  </si>
  <si>
    <t xml:space="preserve">Соколов Сергей Сергеевич </t>
  </si>
  <si>
    <t xml:space="preserve">Фомичев Егор Денисович </t>
  </si>
  <si>
    <t xml:space="preserve">Фуфаев Антон Владимирович </t>
  </si>
  <si>
    <t xml:space="preserve">Хованов Алексей Дмитриевич </t>
  </si>
  <si>
    <t xml:space="preserve">Шабодо Алексей Андреевич </t>
  </si>
  <si>
    <t xml:space="preserve">Шаповал Олег Александрович </t>
  </si>
  <si>
    <t xml:space="preserve">Шмаков Дмитрий Сергеевич </t>
  </si>
  <si>
    <t xml:space="preserve">Ярапов Евгений Юрьевич </t>
  </si>
  <si>
    <t xml:space="preserve">Барабанов Сергей Александрович </t>
  </si>
  <si>
    <t xml:space="preserve">Бархатов Николай Александрович </t>
  </si>
  <si>
    <t xml:space="preserve">Булаткин Иван Владимирович </t>
  </si>
  <si>
    <t xml:space="preserve">Власовец Иван Владимирович </t>
  </si>
  <si>
    <t xml:space="preserve">Гайниев Александр Владимирович </t>
  </si>
  <si>
    <t xml:space="preserve">Груданов  Дмитрий Валерьевич </t>
  </si>
  <si>
    <t>Гусейнов Мирзагусейн Рагимович</t>
  </si>
  <si>
    <t xml:space="preserve">Демкин Алексей Александрович </t>
  </si>
  <si>
    <t xml:space="preserve">Долгушев Андрей Алексеевич </t>
  </si>
  <si>
    <t xml:space="preserve">Дремлюга Дмитрий Геннадьевич </t>
  </si>
  <si>
    <t xml:space="preserve">Жаринов Евгений Дмитриевич </t>
  </si>
  <si>
    <t>Загидуллин Эрик Дамирович</t>
  </si>
  <si>
    <t xml:space="preserve">Исаев Дмитрий Сергеевич </t>
  </si>
  <si>
    <t>Исаченко Александр Викторович</t>
  </si>
  <si>
    <t xml:space="preserve">Курчанов Владислав Викторович </t>
  </si>
  <si>
    <t xml:space="preserve">Мамерзаев Марат Шамильевич </t>
  </si>
  <si>
    <t xml:space="preserve">Нугис Александр Юрьевич </t>
  </si>
  <si>
    <t xml:space="preserve">Поправкин Вадим Викторович </t>
  </si>
  <si>
    <t xml:space="preserve">Рекунов Максим Васильевич </t>
  </si>
  <si>
    <t>Серманов Даулет Амангельдыевич</t>
  </si>
  <si>
    <t xml:space="preserve">Сорокин Илья Александрович </t>
  </si>
  <si>
    <t xml:space="preserve">Сыров Кирилл Михайлович </t>
  </si>
  <si>
    <t>Халзанов Зорикто Тумэнович</t>
  </si>
  <si>
    <t>Халифатов Эфенди Джахангирович</t>
  </si>
  <si>
    <t xml:space="preserve">Шаронов Сергей Александрович </t>
  </si>
  <si>
    <t xml:space="preserve">Абдуллин Ирек Альбертович </t>
  </si>
  <si>
    <t xml:space="preserve">Антипин Владимир Алексеевич </t>
  </si>
  <si>
    <t>Ахмадиев Ильяс Ражабович</t>
  </si>
  <si>
    <t xml:space="preserve">Голобородько Дмитрий Иванович </t>
  </si>
  <si>
    <t xml:space="preserve">Горячев Даниил Валерьевич </t>
  </si>
  <si>
    <t xml:space="preserve">Девицын Александр Сергеевич </t>
  </si>
  <si>
    <t>Дмитриев Олег Денисович</t>
  </si>
  <si>
    <t xml:space="preserve">Камаев Виктор Валентинович </t>
  </si>
  <si>
    <t xml:space="preserve">Ковтун Иван Андреевич </t>
  </si>
  <si>
    <t xml:space="preserve">Кожанов Владислав Геннадьевич </t>
  </si>
  <si>
    <t xml:space="preserve">Кузькин Эдуард Андреевич </t>
  </si>
  <si>
    <t xml:space="preserve">Маркисов Константин Игоревич </t>
  </si>
  <si>
    <t xml:space="preserve">Нерсесян Арсен Давидович </t>
  </si>
  <si>
    <t xml:space="preserve">Плешко Никита Романович </t>
  </si>
  <si>
    <t xml:space="preserve">Радченко Владислав Игоревич </t>
  </si>
  <si>
    <t xml:space="preserve">Рябок Андрей Владимирович </t>
  </si>
  <si>
    <t xml:space="preserve">Соловьев Дмитрий Алексеевич </t>
  </si>
  <si>
    <t xml:space="preserve">Сутормин Денис Николаевич </t>
  </si>
  <si>
    <t xml:space="preserve">Фарапонов Павел Константинович </t>
  </si>
  <si>
    <t>Хасанов Рустам Дамирович</t>
  </si>
  <si>
    <t>Хусенов Олим Музаффарович</t>
  </si>
  <si>
    <t xml:space="preserve">Чернышев Александр Максимович </t>
  </si>
  <si>
    <t xml:space="preserve">Шварц Евгений Вячеславович </t>
  </si>
  <si>
    <t>Шувалов Владислав Витальевич</t>
  </si>
  <si>
    <t>Абузяров Рустем Зинятович</t>
  </si>
  <si>
    <t xml:space="preserve">Амосов Дмитрий Александрович </t>
  </si>
  <si>
    <t xml:space="preserve">Антонов Александр Сергеевич </t>
  </si>
  <si>
    <t>Гусейнов Руслан Рамазанович</t>
  </si>
  <si>
    <t>Глухов Максим Игоревич</t>
  </si>
  <si>
    <t xml:space="preserve">Дубовой Денис Геннадьевич </t>
  </si>
  <si>
    <t xml:space="preserve">Иванченко Владислав Витальевич </t>
  </si>
  <si>
    <t xml:space="preserve">Ильченко Дмитрий Александрович </t>
  </si>
  <si>
    <t xml:space="preserve">Ковальчук Никита Владимирович </t>
  </si>
  <si>
    <t xml:space="preserve">Корогодов Никита Алексеевич </t>
  </si>
  <si>
    <t xml:space="preserve">Кулапов Артем Вадимович </t>
  </si>
  <si>
    <t xml:space="preserve">Курочкин Антон Игоревич </t>
  </si>
  <si>
    <t xml:space="preserve">Матюк Роман Сергеевич </t>
  </si>
  <si>
    <t xml:space="preserve">Новоселов Иван Сергеевич </t>
  </si>
  <si>
    <t xml:space="preserve">Петров Дмитрий Витальевич </t>
  </si>
  <si>
    <t xml:space="preserve">Печенкин Аркадий Евгеньевич </t>
  </si>
  <si>
    <t xml:space="preserve">Пономаренко Андрей Олегович </t>
  </si>
  <si>
    <t xml:space="preserve">Прилепский Артем Владимирович </t>
  </si>
  <si>
    <t xml:space="preserve">Прокофьев Олег Дмитриевич </t>
  </si>
  <si>
    <t xml:space="preserve">Разумов Сергей Сергеевич </t>
  </si>
  <si>
    <t xml:space="preserve">Рожков Александр Владимирович </t>
  </si>
  <si>
    <t>Симонов Илья Сергеевич</t>
  </si>
  <si>
    <t>Эрзиханов Тарлан Арсенович</t>
  </si>
  <si>
    <t>Абдулкадыров Камиль Саидович</t>
  </si>
  <si>
    <t xml:space="preserve">Алексеев Евгений Александрович </t>
  </si>
  <si>
    <t xml:space="preserve">Антоненко Иван Дмитриевич </t>
  </si>
  <si>
    <t xml:space="preserve">Гура Дмитрий Валерьевич </t>
  </si>
  <si>
    <t>Долгополов Владимир Васильевич</t>
  </si>
  <si>
    <t>Есенов Амиржан Аманжолович</t>
  </si>
  <si>
    <t xml:space="preserve">Зданюков Дмитрий Сергеевич </t>
  </si>
  <si>
    <t xml:space="preserve">Китов Павел Федорович </t>
  </si>
  <si>
    <t xml:space="preserve">Кононов Алексей Алексеевич </t>
  </si>
  <si>
    <t xml:space="preserve">Куксов Данила Андреевич </t>
  </si>
  <si>
    <t xml:space="preserve">Куликов Александр Игоревич </t>
  </si>
  <si>
    <t xml:space="preserve">Логуш Александр Валерьевич </t>
  </si>
  <si>
    <t xml:space="preserve">Макаров Константин Юрьевич </t>
  </si>
  <si>
    <t xml:space="preserve">Миронов Антон Сергеевич </t>
  </si>
  <si>
    <t xml:space="preserve">Овчинников Роман Михайлович </t>
  </si>
  <si>
    <t xml:space="preserve">Павлов Роман Павлович </t>
  </si>
  <si>
    <t xml:space="preserve">Пороло Александр Вячеславович </t>
  </si>
  <si>
    <t xml:space="preserve">Рахманов Вадим Русланович </t>
  </si>
  <si>
    <t xml:space="preserve">Тавалюк Святослав Викторович </t>
  </si>
  <si>
    <t xml:space="preserve">Фесенко Дмитрий Андреевич </t>
  </si>
  <si>
    <t xml:space="preserve">Хамитов Максим Игоревич </t>
  </si>
  <si>
    <t xml:space="preserve">Швагериус Константин Сергеевич </t>
  </si>
  <si>
    <t xml:space="preserve">Шейдт Сергей Викторович </t>
  </si>
  <si>
    <t xml:space="preserve">Шувалов Артем Сергеевич </t>
  </si>
  <si>
    <t xml:space="preserve">Щетинин Александр Иванович </t>
  </si>
  <si>
    <t>Агапов Иван Александрович</t>
  </si>
  <si>
    <t>Архестов Беслан Султанович</t>
  </si>
  <si>
    <t>Гаджиев Магомед Абдулаевич</t>
  </si>
  <si>
    <t>Гетто Алексей Юрьевич</t>
  </si>
  <si>
    <t>Гришкин Андрей Валентинович</t>
  </si>
  <si>
    <t>Грымзин Антон Константинович</t>
  </si>
  <si>
    <t xml:space="preserve"> Еремин Никита Олегович</t>
  </si>
  <si>
    <t>Закиров Динар Маратович</t>
  </si>
  <si>
    <t>Кашкиров Алексей Александрович</t>
  </si>
  <si>
    <t>Коробко Дмитрий Олегович</t>
  </si>
  <si>
    <t>Королев Егор Алексеевич</t>
  </si>
  <si>
    <t>Кудрявцев Михаил Юрьевич</t>
  </si>
  <si>
    <t>Кузнецов Кирилл Евгеньевич</t>
  </si>
  <si>
    <t>Лавренов Евгений Дмитриевич</t>
  </si>
  <si>
    <t>Митрофанов Михаил Михайлович</t>
  </si>
  <si>
    <t>Ореховский Сергей Сергеевич</t>
  </si>
  <si>
    <t>Плотников Михаил Михайлович</t>
  </si>
  <si>
    <t>Поваров Никита Вячеславович</t>
  </si>
  <si>
    <t>Федоров Денис Александрович</t>
  </si>
  <si>
    <t>Филипченко Артем Владимирович</t>
  </si>
  <si>
    <t>Атигов Усман Умарович</t>
  </si>
  <si>
    <t>Балян Артур Ашотович</t>
  </si>
  <si>
    <t>Веселовский Алексей Олегович</t>
  </si>
  <si>
    <t>Гладков Владислав Владимирович</t>
  </si>
  <si>
    <t>Глушков Леонид Михайлович</t>
  </si>
  <si>
    <t>Гунин Николай Эдуардович</t>
  </si>
  <si>
    <t>Егорейченко Константин Андреевич</t>
  </si>
  <si>
    <t>Зверянский Павел  Андреевич</t>
  </si>
  <si>
    <t>Золин Игорь Алексеевич</t>
  </si>
  <si>
    <t>Кузьмин Олег Иванович</t>
  </si>
  <si>
    <t>Ланцев Владислав Витальевич</t>
  </si>
  <si>
    <t>Лютиков Андрей Александрович</t>
  </si>
  <si>
    <t>Молодцов Константин Александрович</t>
  </si>
  <si>
    <t>Мусиенко Максим Юрьевич</t>
  </si>
  <si>
    <t>Нестеров Павел Вадимович</t>
  </si>
  <si>
    <t>Новиков Игорь Олегович</t>
  </si>
  <si>
    <t>Халин Никита Сергеевич</t>
  </si>
  <si>
    <t xml:space="preserve"> Хохлов Иван Николаевич</t>
  </si>
  <si>
    <t>Чичиль Сергей Владимирович</t>
  </si>
  <si>
    <t>Чоп Алексей Андреевич</t>
  </si>
  <si>
    <t>Шалякин Дмитрий Викторович</t>
  </si>
  <si>
    <t>Шеметов Артем Павлович</t>
  </si>
  <si>
    <t>Абадаев Кирилл Петрович</t>
  </si>
  <si>
    <t>Гайнуллин  Рафаэль  Рафкатович</t>
  </si>
  <si>
    <t>Гункин  Кирилл Юрьевич</t>
  </si>
  <si>
    <t>Дымура Иван   Сергеевич</t>
  </si>
  <si>
    <t>Исхаков Ильдар  Расимович</t>
  </si>
  <si>
    <t>Ишмаков Вильмир Альмирович</t>
  </si>
  <si>
    <t>Ким Евгений Валерьевич</t>
  </si>
  <si>
    <t>Климов Станислав Андреевич</t>
  </si>
  <si>
    <t>Костылев Сергей Анатольевич</t>
  </si>
  <si>
    <t>Магомедов Ахмед  Юсупович</t>
  </si>
  <si>
    <t>Михайлов Алексей Юрьевич</t>
  </si>
  <si>
    <t>Михайлов Станислав Валерьевич</t>
  </si>
  <si>
    <t>Незгода Александр Александрович</t>
  </si>
  <si>
    <t>Пожитков Лев Игоревич</t>
  </si>
  <si>
    <t>Салимов  Искандер  Рамзилевич</t>
  </si>
  <si>
    <t>СоколовСтепан Владимирович</t>
  </si>
  <si>
    <t>Спиридонов Валентин Дмитриевич</t>
  </si>
  <si>
    <t>Шарипов  Марсель Наилович</t>
  </si>
  <si>
    <t>Башарин Владислав Анатольевич</t>
  </si>
  <si>
    <t>Бугаенко Ярослав Владимирович</t>
  </si>
  <si>
    <t>Веселов Андрей Олегович</t>
  </si>
  <si>
    <t>Вьясков Лев Александрович</t>
  </si>
  <si>
    <t>Дунаев Константин Владимирович</t>
  </si>
  <si>
    <t>Евполкин Дмитрий Евгеньевич</t>
  </si>
  <si>
    <t>Елисеев Александр Александрович</t>
  </si>
  <si>
    <t>Кештов Ислам Асланбекович</t>
  </si>
  <si>
    <t>Ларионов Максим Андреевич</t>
  </si>
  <si>
    <t>Лащенов Илья Андреевич</t>
  </si>
  <si>
    <t>Липатов Денис Владимирович</t>
  </si>
  <si>
    <t>Мастеров Всеволод Владимирович</t>
  </si>
  <si>
    <t>Мясников Михаил Александрович</t>
  </si>
  <si>
    <t>Петросян Ашот Размикович</t>
  </si>
  <si>
    <t>Потехин Роман Сергеевич</t>
  </si>
  <si>
    <t>Слепухин Илья Викторович</t>
  </si>
  <si>
    <t>Соболь Александр Игоревич</t>
  </si>
  <si>
    <t>Суханов Юрий Витальевич</t>
  </si>
  <si>
    <t>Хачатрян Мнацакан Александрович</t>
  </si>
  <si>
    <t>Чеберко Владислав Валерьевич</t>
  </si>
  <si>
    <t>Чумаков Виталий Валерьевич</t>
  </si>
  <si>
    <t>Шляхов Роман Сергеевич</t>
  </si>
  <si>
    <t>Шубин Алексей Геннадьевич</t>
  </si>
  <si>
    <t>Айвазян Армен Арамович</t>
  </si>
  <si>
    <t>Аллахкулиев Сархан Имранович</t>
  </si>
  <si>
    <t>Аминов Изиль Жамилевич</t>
  </si>
  <si>
    <t>Бадмагаряев Санчир Савронович</t>
  </si>
  <si>
    <t>Васильев Андрей Сергеевич</t>
  </si>
  <si>
    <t>Виноградов Илья Андреевич</t>
  </si>
  <si>
    <t>Горейшин Иван  Андреевич</t>
  </si>
  <si>
    <t>Деденко Дмитрий Владимирович</t>
  </si>
  <si>
    <t>Дмитриев Максим Валерьевич</t>
  </si>
  <si>
    <t>Ефаров Станислав Олегович</t>
  </si>
  <si>
    <t>Железняков Александр Дмитриевич</t>
  </si>
  <si>
    <t>Захаров Алексей Александрович</t>
  </si>
  <si>
    <t>Иванов Анатолий Евгеньевич</t>
  </si>
  <si>
    <t>Кирьянов Александр Сергеевич</t>
  </si>
  <si>
    <t>Кислицын Игорь Константинович</t>
  </si>
  <si>
    <t>Кравченко Дмитрий Викторович</t>
  </si>
  <si>
    <t>Михеев Дмитрий Александрович</t>
  </si>
  <si>
    <t>Мишенькин Кирилл Сергеевич</t>
  </si>
  <si>
    <t>Обыденников Ярослав Сергеевич</t>
  </si>
  <si>
    <t>Похилюк Юрий Владимирович</t>
  </si>
  <si>
    <t>Суборь Павел Николаевич</t>
  </si>
  <si>
    <t>Трошин Андрей Владимирович</t>
  </si>
  <si>
    <t>Уткин Сергей Евгеньевич</t>
  </si>
  <si>
    <t>Баранов Николай Александрович</t>
  </si>
  <si>
    <t>Безгулый Денис Иванович</t>
  </si>
  <si>
    <t>Бурнаков Станислав Владимирович</t>
  </si>
  <si>
    <t>Валов Станислав Леонидович</t>
  </si>
  <si>
    <t>Галушкин Никита Дмитриевич</t>
  </si>
  <si>
    <t>Громницкий Илья Андреевич</t>
  </si>
  <si>
    <t>Денисов Михаил Игоревич</t>
  </si>
  <si>
    <t>Добрынин Павел Романович</t>
  </si>
  <si>
    <t>Захаров Алексей Алексеевич</t>
  </si>
  <si>
    <t>Кузьменко Максим Артурович</t>
  </si>
  <si>
    <t>Курочкин Максим Иванович</t>
  </si>
  <si>
    <t>Лигашевский Михаил Владимирович</t>
  </si>
  <si>
    <t>Лопатин Никита Павлович</t>
  </si>
  <si>
    <t>Манюков Антон Александрович</t>
  </si>
  <si>
    <t>Мищук Дмитрий Сергеевич</t>
  </si>
  <si>
    <t>Нескреба Сергей Сергеевич</t>
  </si>
  <si>
    <t>Овчаров Арсений Валерьевич</t>
  </si>
  <si>
    <t>Снятков Максим Александрович</t>
  </si>
  <si>
    <t>Соловьев Игорь Игоревич</t>
  </si>
  <si>
    <t>Суюнов Фамис Хасанович</t>
  </si>
  <si>
    <t>Убайдулаев Махач Исранилович</t>
  </si>
  <si>
    <t>Убайдулаев Убайдуло Исранилович</t>
  </si>
  <si>
    <t>Шишлянников Николай Александрович</t>
  </si>
  <si>
    <t>Щербаков Вадим Эдуардович</t>
  </si>
  <si>
    <t>Зизевский Вадим Алексеевич</t>
  </si>
  <si>
    <t>Каипов Фанис Ильнурович</t>
  </si>
  <si>
    <t>Кувшинов Андрей Романович</t>
  </si>
  <si>
    <t>Кузнецов Сергей Эдуардович</t>
  </si>
  <si>
    <t>Кунафин Константин Олегович</t>
  </si>
  <si>
    <t>Лукашук Александр Александрович</t>
  </si>
  <si>
    <t>Лукьяненок Александр Александрович</t>
  </si>
  <si>
    <t>Межлумов Сергей Алламурадович</t>
  </si>
  <si>
    <t>Михалев Дмитрий Геннадьевич</t>
  </si>
  <si>
    <t>Наджафов Гаджи Амамдинович</t>
  </si>
  <si>
    <t>Первухин Валентин Александрович</t>
  </si>
  <si>
    <t>Петров Андрей Константинович</t>
  </si>
  <si>
    <t>Пилипенко Антон Александрович</t>
  </si>
  <si>
    <t>Полянский Евгений Витальевич</t>
  </si>
  <si>
    <t>Пустовалов Павел Евгеньевич</t>
  </si>
  <si>
    <t>Рузавин Андрей Анатольевич</t>
  </si>
  <si>
    <t>Свищев Владислав Константинович</t>
  </si>
  <si>
    <t>Северов Евгений Юрьевич</t>
  </si>
  <si>
    <t>Усацкий Назар Сергеевич</t>
  </si>
  <si>
    <t>Чернопольский Павел Валерьевич</t>
  </si>
  <si>
    <t>Шаповалов Артур Викторович</t>
  </si>
  <si>
    <t>Яковлев Дмитрий Юрьевич</t>
  </si>
  <si>
    <t>Батуев Церемпил Михайлович</t>
  </si>
  <si>
    <t>Беев Болат Ауесович</t>
  </si>
  <si>
    <t>Зумакулов Эдгар Валерьевич</t>
  </si>
  <si>
    <t>Кирман Виктор Александрович</t>
  </si>
  <si>
    <t>Лавриненко Виктор Андреевич</t>
  </si>
  <si>
    <t>Малышев Сергей Александрович</t>
  </si>
  <si>
    <t>Митраков Владимир Александрович</t>
  </si>
  <si>
    <t>Мосиенко Ростислав Ильич</t>
  </si>
  <si>
    <t>Москалев Ярослав Николаевич</t>
  </si>
  <si>
    <t>Огородников Дмитрий Сергеевич</t>
  </si>
  <si>
    <t>Очиров Эдуард Радионович</t>
  </si>
  <si>
    <t>Пантелеев Максим  Юрьевич</t>
  </si>
  <si>
    <t>Парубец Сергей Викторович</t>
  </si>
  <si>
    <t>Рябов Владимир Сергеевич</t>
  </si>
  <si>
    <t>Самирханов Ильдар Айдарович</t>
  </si>
  <si>
    <t>Слепченов Никита Сергеевич</t>
  </si>
  <si>
    <t>Снисаренко Станислав Александрович</t>
  </si>
  <si>
    <t>Урванов Максим  Сергеевич</t>
  </si>
  <si>
    <t>Харченко Семен Андреевич</t>
  </si>
  <si>
    <t>Шапкин Руслан Андреевич</t>
  </si>
  <si>
    <t>Юшков Илья Степанович</t>
  </si>
  <si>
    <t>мл.сержант</t>
  </si>
  <si>
    <t>ефрейтор</t>
  </si>
  <si>
    <t>Леонтьев Максим Ильич</t>
  </si>
  <si>
    <t>Шимкин Олег Владимирович</t>
  </si>
  <si>
    <t>Сысуев Денис Михайлович</t>
  </si>
  <si>
    <t xml:space="preserve">Поташов Данила Сергеевич </t>
  </si>
  <si>
    <t>Силлер Антон Констанинович</t>
  </si>
  <si>
    <t>Демедюк Игорь Владимирович</t>
  </si>
  <si>
    <t>Фабричнов Ярослав Сергеевич</t>
  </si>
  <si>
    <t>Кириченко Виктор Витальевич</t>
  </si>
  <si>
    <t>Бойко Данил Вадимович</t>
  </si>
  <si>
    <t>Данилов Александр Вячеславович</t>
  </si>
  <si>
    <t>Толстых Максим Александрович</t>
  </si>
  <si>
    <t>Наказной Виталий Сергеевич</t>
  </si>
  <si>
    <t>Милюк Никита Романович</t>
  </si>
  <si>
    <t>Сальников Александр Андреевич</t>
  </si>
  <si>
    <t>Москаленко Даниил Денисович</t>
  </si>
  <si>
    <t>Ковалев Кирилл Александрович</t>
  </si>
  <si>
    <t>Волгушев Владислав Олегович</t>
  </si>
  <si>
    <t>Елизаров Владислав Анатольевич</t>
  </si>
  <si>
    <t>Горлов Валерий Александрович</t>
  </si>
  <si>
    <t>Львов Артем Вячеславович</t>
  </si>
  <si>
    <t>Искаков Мирлан Русланович</t>
  </si>
  <si>
    <t>Шляев Илья Валерьевич</t>
  </si>
  <si>
    <t>Мельников Никита Андреевич</t>
  </si>
  <si>
    <t>Орлов Кирилл Сергеевич</t>
  </si>
  <si>
    <t>Шингарев Василий Федорович</t>
  </si>
  <si>
    <t>Хадзиев Геланий Лом-Алиевич</t>
  </si>
  <si>
    <t>Черняев Артем Романович</t>
  </si>
  <si>
    <t>Шихатаров Виталий Витальевич</t>
  </si>
  <si>
    <t>Селянин Максим Николаевич</t>
  </si>
  <si>
    <t>Евлоев Хизир Борисович</t>
  </si>
  <si>
    <t>Кураков Иван Алексеевич</t>
  </si>
  <si>
    <t>Абукаев Анвар Муратович</t>
  </si>
  <si>
    <t>Середа Денис Александрович</t>
  </si>
  <si>
    <t>Пеняков Олег Александрович</t>
  </si>
  <si>
    <t>Нетужилов Дмитрий Алексеевич</t>
  </si>
  <si>
    <t>Филинков Дмитрий Игоревич</t>
  </si>
  <si>
    <t>Техтелёв  Алексей Александрович</t>
  </si>
  <si>
    <t>Агабубаев Дамир Исмаилович</t>
  </si>
  <si>
    <t>Гурбанов Тимур Керимович</t>
  </si>
  <si>
    <t>Гамзатов Марат Алиевич</t>
  </si>
  <si>
    <t>Паничевский Александр Николаевич</t>
  </si>
  <si>
    <t>Лычаков Павел Александрович</t>
  </si>
  <si>
    <t>Царегородцев Александр Сергеевич</t>
  </si>
  <si>
    <t>Панков Андрей Евгеньевич</t>
  </si>
  <si>
    <t>Тарасенко Станислав Евгеньевич</t>
  </si>
  <si>
    <t>Глазов Александр Евгеньевич</t>
  </si>
  <si>
    <t>Хаюмов Максим Олегович</t>
  </si>
  <si>
    <t>Калюжный Виктор Владимирович</t>
  </si>
  <si>
    <t>Сидоров Егор Сергеевич</t>
  </si>
  <si>
    <t>Середа Михаил Геннадьевич</t>
  </si>
  <si>
    <t>Исмаилов Магомедали Русланович</t>
  </si>
  <si>
    <t>Шахурин Степан Сергеевич</t>
  </si>
  <si>
    <t>Михальчик Сергей Андреевич</t>
  </si>
  <si>
    <t>Пшеничный Евгений Андреевич</t>
  </si>
  <si>
    <t>Кудлай Алексей Андреевич</t>
  </si>
  <si>
    <t>Васильев Антон Владимирович</t>
  </si>
  <si>
    <t>Гончаров Владислав Сергеевич</t>
  </si>
  <si>
    <t>Горшков Владислав Алексеевич</t>
  </si>
  <si>
    <t>Юферов Григорий Михайлович</t>
  </si>
  <si>
    <t>Маковкин Эдуард Андреевич</t>
  </si>
  <si>
    <t>Летунов Михаил Сергеевич</t>
  </si>
  <si>
    <t>Блажиевский Вячеслав Валерьевич</t>
  </si>
  <si>
    <t>Шелякин Роман Владимирович</t>
  </si>
  <si>
    <t>Захаренко Петр Владимирович</t>
  </si>
  <si>
    <t>Гатауллин Динар Ринатович</t>
  </si>
  <si>
    <t>Минин Вадим Александрович</t>
  </si>
  <si>
    <t>Шатохин Павел Юрьевич</t>
  </si>
  <si>
    <t>Бузукашвили Анзор Семенович</t>
  </si>
  <si>
    <t>Мальцев Александр Александрович</t>
  </si>
  <si>
    <t>Белоног Владислав Игоревич</t>
  </si>
  <si>
    <t>Ян Александр Евгеньевич</t>
  </si>
  <si>
    <t>Рожко Вячеслав Иванович</t>
  </si>
  <si>
    <t>Заглубоцкий Андрей Александрович</t>
  </si>
  <si>
    <t>Овчинников Павел павлович</t>
  </si>
  <si>
    <t>Мирошниченко Виталий Алексеевич</t>
  </si>
  <si>
    <t>Попыванов Максим Владимирович</t>
  </si>
  <si>
    <t>Дисков Алексей Николаевич</t>
  </si>
  <si>
    <t>Набойченко Илья Сергеевич</t>
  </si>
  <si>
    <t>Пятенко Артем Юрьевич</t>
  </si>
  <si>
    <t>Ядов Николай Алексеевич</t>
  </si>
  <si>
    <t>Чочаев Зейтун Хызырович</t>
  </si>
  <si>
    <t>Марков Сергей Дмитриевич</t>
  </si>
  <si>
    <t>Алёшкин Александр Владимирович</t>
  </si>
  <si>
    <t>Романов Игорь Павлович</t>
  </si>
  <si>
    <t>Еременко Владислав Сергеевич</t>
  </si>
  <si>
    <t>Сахаутдинов Нияз Науфатович</t>
  </si>
  <si>
    <t>Панченко Артем Юрьевич</t>
  </si>
  <si>
    <t>Фирсов Павел Олегович</t>
  </si>
  <si>
    <t>Скоробогатов Константин Иванович</t>
  </si>
  <si>
    <t xml:space="preserve">Борисов Леонид Ильич </t>
  </si>
  <si>
    <t>Золотарёв Артут Оганесович</t>
  </si>
  <si>
    <t xml:space="preserve">Гусейнов Самир Эльханович </t>
  </si>
  <si>
    <t>Заборский Николай Алексеевич</t>
  </si>
  <si>
    <t>Путинцев Владимир Владимирович</t>
  </si>
  <si>
    <t>Лебедев Сергей Эдуардович</t>
  </si>
  <si>
    <t>Бекетов Артем Валериевич</t>
  </si>
  <si>
    <t>Мальцев Виталий Алексеевич</t>
  </si>
  <si>
    <t>Валетов Никита Алексеевич</t>
  </si>
  <si>
    <t>Жура Дмитрий Игоревич</t>
  </si>
  <si>
    <t>Бакланов Алексей Анатольевич</t>
  </si>
  <si>
    <t>Галицкий Владислав Леонидович</t>
  </si>
  <si>
    <t>Куринной Дмитрий Сергеевич</t>
  </si>
  <si>
    <t>Теценко Михаил Витальевич</t>
  </si>
  <si>
    <t>Карабанов Дмитрий Иванович</t>
  </si>
  <si>
    <t>Москаленко Виталий Викторович</t>
  </si>
  <si>
    <t>Павлов Артем Дмитриевич</t>
  </si>
  <si>
    <t>Клименко Кирилл Владимирович</t>
  </si>
  <si>
    <t>Попов Кирилл Витальевич</t>
  </si>
  <si>
    <t>Панчишкин Роман Сергеевич</t>
  </si>
  <si>
    <t>Шевченко Богдан Петрович</t>
  </si>
  <si>
    <t>Макаренко Иван Иванович</t>
  </si>
  <si>
    <t>Александров Дмитрий Владимирович</t>
  </si>
  <si>
    <t>Мустафин Ильдар Ильясович</t>
  </si>
  <si>
    <t>Стрельников Николай Витальевич</t>
  </si>
  <si>
    <t>Зубаиров Гаджимурад Рустамович</t>
  </si>
  <si>
    <t>Игнатьев Никита Олегович</t>
  </si>
  <si>
    <t>Сибгатуллин Дмитрий Айратович</t>
  </si>
  <si>
    <t>Сардак Артем Васильевич</t>
  </si>
  <si>
    <t>Усолкин Денис Николаевич</t>
  </si>
  <si>
    <t>Жуков Семен Евгеньевич</t>
  </si>
  <si>
    <t>Невядомский Алексей Евгеньевич</t>
  </si>
  <si>
    <t>Васильев Денис Витальевич</t>
  </si>
  <si>
    <t>Аверьянов Павел Владимирович</t>
  </si>
  <si>
    <t>Рябко Даниил Игоревич</t>
  </si>
  <si>
    <t>Пономаренко Денис Андреевич</t>
  </si>
  <si>
    <t>Еремеев Максим Олегович</t>
  </si>
  <si>
    <t>Качурин Вячеслав Вадимович</t>
  </si>
  <si>
    <t>Базаров Николай Николаевич</t>
  </si>
  <si>
    <t>Лим Александр Павлович</t>
  </si>
  <si>
    <t>Щекутьев Леонид Михайлович</t>
  </si>
  <si>
    <t>Куликов Сергей Романович</t>
  </si>
  <si>
    <t>Цветков Александр Вадимович</t>
  </si>
  <si>
    <t>Шиляев Роман Станиславович</t>
  </si>
  <si>
    <t>Настаев Расул Назирович</t>
  </si>
  <si>
    <t>Козулин Антон Викторович</t>
  </si>
  <si>
    <t>Новоселов Дмитрий Александрович</t>
  </si>
  <si>
    <t>Назаренко Дмитрий Олегович</t>
  </si>
  <si>
    <t>Варламов Александр Вадимович</t>
  </si>
  <si>
    <t>Андреев Андрей Анатольевич</t>
  </si>
  <si>
    <t>Таранов Макисм Андреевич</t>
  </si>
  <si>
    <t>Гулин Дмитрий Витальевич</t>
  </si>
  <si>
    <t>Крестьянкин Илья Дмитриевич</t>
  </si>
  <si>
    <t>Дергач Виктор Андреевич</t>
  </si>
  <si>
    <t>Кикенин Василий Алексеевич</t>
  </si>
  <si>
    <t>Масалов Владимир Александрович</t>
  </si>
  <si>
    <t>Васильев Алексей Игоревич</t>
  </si>
  <si>
    <t>Говоруха Андрей Валерьевич</t>
  </si>
  <si>
    <t>Жданов Павел Тимофеевич</t>
  </si>
  <si>
    <t>Мещеряков Богдан Сергеевич</t>
  </si>
  <si>
    <t>Бабий Роман Юрьевич</t>
  </si>
  <si>
    <t>Миндовский Александр Константинович</t>
  </si>
  <si>
    <t>Водянов Андрей Андреевич</t>
  </si>
  <si>
    <t>Логинов семен Андреевич</t>
  </si>
  <si>
    <t>Пяро Артем Витальевич</t>
  </si>
  <si>
    <t>Несмачный Александр Андреевич</t>
  </si>
  <si>
    <t>Рысаев Илья Евгеньевич</t>
  </si>
  <si>
    <t>Машляев Николай Игоревич</t>
  </si>
  <si>
    <t>Сусло Александр Андреевич</t>
  </si>
  <si>
    <t>Желнин Роман Дмитриевич</t>
  </si>
  <si>
    <t>Яндыганов Андрей Владимирович</t>
  </si>
  <si>
    <t>Пометун Дмитрий Константинович</t>
  </si>
  <si>
    <t>Гончарук Алексей Игоревич</t>
  </si>
  <si>
    <t>Печенкин Алексей Евгеньевич</t>
  </si>
  <si>
    <t>Чернов Алексей Вячеславович</t>
  </si>
  <si>
    <t>Аннин Павел Николаевич</t>
  </si>
  <si>
    <t>Петроченко Александр Михайлович</t>
  </si>
  <si>
    <t>Горев Владислав Петрович</t>
  </si>
  <si>
    <t>Ведшев Сергей Викторович</t>
  </si>
  <si>
    <t>Жежеря Денис Витальевич</t>
  </si>
  <si>
    <t>Буланов Игорь Сергеевич</t>
  </si>
  <si>
    <t>Сизов Дмитрий Андреевич</t>
  </si>
  <si>
    <t>Терземан Владислав Иванович</t>
  </si>
  <si>
    <t>Гречко Николай Михайлович</t>
  </si>
  <si>
    <t>Виниченко Даниил Георгиевич</t>
  </si>
  <si>
    <t>Самсонов Дмитрий Игоревич</t>
  </si>
  <si>
    <t>Кобяков Георгий Андреевич</t>
  </si>
  <si>
    <t>Сильчев Артем Алксеевич</t>
  </si>
  <si>
    <t>Приходченко Иван Романович</t>
  </si>
  <si>
    <t>Григорьев Дмитрий Анатольевич</t>
  </si>
  <si>
    <t>Кузьмин Владислав Евгеньевич</t>
  </si>
  <si>
    <t>Байрамов Расим Гусейбалаевич</t>
  </si>
  <si>
    <t>Саламов Рустам Русланович</t>
  </si>
  <si>
    <t>Абашин Андрей Александрович</t>
  </si>
  <si>
    <t>Сергеев Максим Альбертович</t>
  </si>
  <si>
    <t>Левин Алексей Валерьевич</t>
  </si>
  <si>
    <t>Бароев Станислав Викторович</t>
  </si>
  <si>
    <t>Афанасьев Илья Андреевич</t>
  </si>
  <si>
    <t>Корнийчук Григорий Владимирович</t>
  </si>
  <si>
    <t xml:space="preserve">Павлов Иван Сергеевич </t>
  </si>
  <si>
    <t>Акользин Иван Александрович</t>
  </si>
  <si>
    <t>Бауков Евгений Олегович</t>
  </si>
  <si>
    <t>Горелов Максим Сергеевич</t>
  </si>
  <si>
    <t>Юричев Алексей Иванович</t>
  </si>
  <si>
    <t>Попов Никита Евгеньевич</t>
  </si>
  <si>
    <t>Полоротов Алексей Олегович</t>
  </si>
  <si>
    <t>Галандин Матвей Витальевич</t>
  </si>
  <si>
    <t>Мокин Антон Леонидович</t>
  </si>
  <si>
    <t>Боровиков Антон Владимирович</t>
  </si>
  <si>
    <t>Бакин Алексей Сергеевич</t>
  </si>
  <si>
    <t>Минин Андрей Алексеевич</t>
  </si>
  <si>
    <t>Шапиро Александр Борисович</t>
  </si>
  <si>
    <t>Михеев Никита Юрьевич</t>
  </si>
  <si>
    <t>Саттаров Ренат Рашидович</t>
  </si>
  <si>
    <t>Воробьев Павел Алексеевич</t>
  </si>
  <si>
    <t>Криволапов Андрей Андреевич</t>
  </si>
  <si>
    <t>Старинцев Иван Владимирович</t>
  </si>
  <si>
    <t>Зайдуллин Азамат Рушанович</t>
  </si>
  <si>
    <t>Король Евгений Васильевич</t>
  </si>
  <si>
    <t>Вершинин Игорь Дмитриевич</t>
  </si>
  <si>
    <t>Пьянков Иван Игоревич</t>
  </si>
  <si>
    <t>Ахмедов Рамазан Жамалович</t>
  </si>
  <si>
    <t>Шаульский Макисм Владимирович</t>
  </si>
  <si>
    <t>Маликов Дмитрий Васильевич</t>
  </si>
  <si>
    <t>Кравченко Сергей Александрович</t>
  </si>
  <si>
    <t>25 курс</t>
  </si>
  <si>
    <t>Швецов Иван Дмитриевич</t>
  </si>
  <si>
    <t>Нестеров В.А.</t>
  </si>
  <si>
    <t>Трапезников Александр Андреевич</t>
  </si>
  <si>
    <t>26 курс</t>
  </si>
  <si>
    <t>Айзатуллин Т.А.</t>
  </si>
  <si>
    <t>Артёменко Д.К.</t>
  </si>
  <si>
    <t>Вдовенко Д.В.</t>
  </si>
  <si>
    <t>Гармонин А.Э.</t>
  </si>
  <si>
    <t>Дёмочкин Д.В.</t>
  </si>
  <si>
    <t>Западнов А.О.</t>
  </si>
  <si>
    <t>Зезюлевич Н.В.</t>
  </si>
  <si>
    <t>Идрисов Г.С.</t>
  </si>
  <si>
    <t>Калачиков В.С.</t>
  </si>
  <si>
    <t>Калистов О.Д.</t>
  </si>
  <si>
    <t>Клименко А.Д.</t>
  </si>
  <si>
    <t>Колбасин Я.В.</t>
  </si>
  <si>
    <t>Косинцев В.В.</t>
  </si>
  <si>
    <t>Кузнецов Г.В.</t>
  </si>
  <si>
    <t>Левченко В.С.</t>
  </si>
  <si>
    <t>Макушин А.В.</t>
  </si>
  <si>
    <t>Мальцев А.М.</t>
  </si>
  <si>
    <t>Марченко И.А.</t>
  </si>
  <si>
    <t>Мустонен П.А.</t>
  </si>
  <si>
    <t>Намазов Д.П.</t>
  </si>
  <si>
    <t>Ностаев Э.Н.</t>
  </si>
  <si>
    <t>Грачев В.В</t>
  </si>
  <si>
    <t>Федоров Е.П.</t>
  </si>
  <si>
    <t>Шакиров Д.И.</t>
  </si>
  <si>
    <t>Шевцов А.Н.</t>
  </si>
  <si>
    <t>Шуватов В.В.</t>
  </si>
  <si>
    <t>Шугаипов Д.В.</t>
  </si>
  <si>
    <t>Арестанов М.Д.</t>
  </si>
  <si>
    <t>Асадуллин Р.У.</t>
  </si>
  <si>
    <t>Бабкин А.А.</t>
  </si>
  <si>
    <t>Барабаш И.С.</t>
  </si>
  <si>
    <t>Барсуков В.В.</t>
  </si>
  <si>
    <t>Билалов И.Э.</t>
  </si>
  <si>
    <t>Бородинов В.В.</t>
  </si>
  <si>
    <t>Бутенко В.С.</t>
  </si>
  <si>
    <t>Гагаев А.А.</t>
  </si>
  <si>
    <t>Гейбатов М.А.</t>
  </si>
  <si>
    <t>Глушков К.М.</t>
  </si>
  <si>
    <t>Голяков Д.А.</t>
  </si>
  <si>
    <t>Древалев М.И.</t>
  </si>
  <si>
    <t>Душинин С.А.</t>
  </si>
  <si>
    <t>Жариков Т.С.</t>
  </si>
  <si>
    <t>Костяев В.С.</t>
  </si>
  <si>
    <t>Кочергин А.С.</t>
  </si>
  <si>
    <t>Мокин А.Э.</t>
  </si>
  <si>
    <t>Молотов П.С.</t>
  </si>
  <si>
    <t>Подгорнов В.А.</t>
  </si>
  <si>
    <t>Рубцов Р.С.</t>
  </si>
  <si>
    <t>Семенов Д.Э.</t>
  </si>
  <si>
    <t>Семушин Д.С.</t>
  </si>
  <si>
    <t>Струков А.А.</t>
  </si>
  <si>
    <t>Чупров И.В.</t>
  </si>
  <si>
    <t>Шаповалов Д.И.</t>
  </si>
  <si>
    <t>Шашков К.В.</t>
  </si>
  <si>
    <t>Янабердин А.А.</t>
  </si>
  <si>
    <t>Архипов Д.О.</t>
  </si>
  <si>
    <t>Ахадов М.Р.</t>
  </si>
  <si>
    <t>Бендер Е.Г.</t>
  </si>
  <si>
    <t>Вакульчик П.А.</t>
  </si>
  <si>
    <t>Гайсов Р.Р.</t>
  </si>
  <si>
    <t>Герасименко Д.Е.</t>
  </si>
  <si>
    <t>Давыденко А.И.</t>
  </si>
  <si>
    <t>Екимов Е.С.</t>
  </si>
  <si>
    <t>Еркин С.И.</t>
  </si>
  <si>
    <t>Иванченко В.А.</t>
  </si>
  <si>
    <t>Исаков Е.В.</t>
  </si>
  <si>
    <t>Комбаров В.Ю.</t>
  </si>
  <si>
    <t>Коноваленко Н.Д.</t>
  </si>
  <si>
    <t>Коровников А.Ю.</t>
  </si>
  <si>
    <t>Коротыч А.О.</t>
  </si>
  <si>
    <t>Ластовецкий М.Ю.</t>
  </si>
  <si>
    <t>Логунов С.В.</t>
  </si>
  <si>
    <t>Новак О.В.</t>
  </si>
  <si>
    <t>Осокин А.А.</t>
  </si>
  <si>
    <t>Пискунов В.В.</t>
  </si>
  <si>
    <t>Пустыльников Н.И.</t>
  </si>
  <si>
    <t>Разумов А.В.</t>
  </si>
  <si>
    <t>Ревегук А.А.</t>
  </si>
  <si>
    <t>Сархатов А.М.</t>
  </si>
  <si>
    <t>Смороденцев П.Г.</t>
  </si>
  <si>
    <t>Тодоров Н.С.</t>
  </si>
  <si>
    <t>Уницаев А.Б.</t>
  </si>
  <si>
    <t>Хрусталев А.И.</t>
  </si>
  <si>
    <t>Якунин А.И.</t>
  </si>
  <si>
    <t>Бессарабов А.А.</t>
  </si>
  <si>
    <t>Гузик А.С.</t>
  </si>
  <si>
    <t>Джанбеков Р.М.</t>
  </si>
  <si>
    <t>Иванов К.А.</t>
  </si>
  <si>
    <t>Исрафилов И.Г.</t>
  </si>
  <si>
    <t>Карпенко Э.О.</t>
  </si>
  <si>
    <t>Керимов З.Р.</t>
  </si>
  <si>
    <t>Куиз Б.А.</t>
  </si>
  <si>
    <t>Масленников М.В.</t>
  </si>
  <si>
    <t>Насрулаев Э.И.</t>
  </si>
  <si>
    <t>Некрасов С.А.</t>
  </si>
  <si>
    <t>Охремчук А.А.</t>
  </si>
  <si>
    <t>Петухов А.А.</t>
  </si>
  <si>
    <t>Пунгин А.А.</t>
  </si>
  <si>
    <t>Ракитин Д.А.</t>
  </si>
  <si>
    <t>Рыбаков А.Д.</t>
  </si>
  <si>
    <t>Салов Е.В.</t>
  </si>
  <si>
    <t>Сапожников В.В.</t>
  </si>
  <si>
    <t>Тедеев В.С.</t>
  </si>
  <si>
    <t>Тупарев А.В.</t>
  </si>
  <si>
    <t>Форманюк В.В.</t>
  </si>
  <si>
    <t>Фролов И.О.</t>
  </si>
  <si>
    <t>Чепурнов К.А.</t>
  </si>
  <si>
    <t>Чурбанов К.Н.</t>
  </si>
  <si>
    <t>Шатохин А.А.</t>
  </si>
  <si>
    <t>Ширямин А.С.</t>
  </si>
  <si>
    <t>Бородин К.А.</t>
  </si>
  <si>
    <t>Веденькин Р.В.</t>
  </si>
  <si>
    <t>Гафиятуллин Б.В.</t>
  </si>
  <si>
    <t>Голубенко Е.С.</t>
  </si>
  <si>
    <t>Зайцев П.В.</t>
  </si>
  <si>
    <t>Захаров В.В.</t>
  </si>
  <si>
    <t>Иванов В.С.</t>
  </si>
  <si>
    <t>Карнаухов А.А.</t>
  </si>
  <si>
    <t>Котенко М.А.</t>
  </si>
  <si>
    <t>Кравцов Р.В.</t>
  </si>
  <si>
    <t>Крюков Н.А.</t>
  </si>
  <si>
    <t>Лялин Р.Ф.</t>
  </si>
  <si>
    <t>Макоев Б.Б.</t>
  </si>
  <si>
    <t>Малюков К.А.</t>
  </si>
  <si>
    <t>Молчанов С.А.</t>
  </si>
  <si>
    <t>Мотькин А.А.</t>
  </si>
  <si>
    <t>Репин А.В.</t>
  </si>
  <si>
    <t>Рузов Ю.Р.</t>
  </si>
  <si>
    <t>Рябцев Р.В.</t>
  </si>
  <si>
    <t>Самков А.И.</t>
  </si>
  <si>
    <t>Седых В.Л.</t>
  </si>
  <si>
    <t>Сотников Н.И.</t>
  </si>
  <si>
    <t>Сундетов А.А.</t>
  </si>
  <si>
    <t>Сухоплюев А.К.</t>
  </si>
  <si>
    <t>Тютерев В.И.</t>
  </si>
  <si>
    <t>Уянаев О.Р.</t>
  </si>
  <si>
    <t>Фонариков Т.А.</t>
  </si>
  <si>
    <t>Халиков А.А.</t>
  </si>
  <si>
    <t>Харитонов В.С.</t>
  </si>
  <si>
    <t>Шомахов Р.М.</t>
  </si>
  <si>
    <t>Баскаков П.А.</t>
  </si>
  <si>
    <t>Блинов А.С.</t>
  </si>
  <si>
    <t>Богданов А.А.</t>
  </si>
  <si>
    <t>Винокуров А.В.</t>
  </si>
  <si>
    <t>Демаков Д.А.</t>
  </si>
  <si>
    <t>Деменюков А.В.</t>
  </si>
  <si>
    <t>Евдокимов Н.С.</t>
  </si>
  <si>
    <t>Егоров И.В.</t>
  </si>
  <si>
    <t>Загудаев Д.А.</t>
  </si>
  <si>
    <t>Заев В.А.</t>
  </si>
  <si>
    <t>Кабликов А.Р.</t>
  </si>
  <si>
    <t>Кабышев Б.А.</t>
  </si>
  <si>
    <t>Кудряшов А.Е.</t>
  </si>
  <si>
    <t>Кусаев В.А.</t>
  </si>
  <si>
    <t>Кутейкин С.Д.</t>
  </si>
  <si>
    <t>Лыков Р.А.</t>
  </si>
  <si>
    <t>Маленкин А.О.</t>
  </si>
  <si>
    <t>Мудрук Г.О.</t>
  </si>
  <si>
    <t>Осипов Д.А.</t>
  </si>
  <si>
    <t>Рогожин Р.А.</t>
  </si>
  <si>
    <t>Савельев А.Ю.</t>
  </si>
  <si>
    <t>Смотрицкий Н.Д.</t>
  </si>
  <si>
    <t>Ткаченко Е.О.</t>
  </si>
  <si>
    <t>Тузов В.С.</t>
  </si>
  <si>
    <t>Тюкавкин Н.Ю.</t>
  </si>
  <si>
    <t>Фурсов А.С.</t>
  </si>
  <si>
    <t>Хуламханов М.Б.</t>
  </si>
  <si>
    <t>Черников М.М.</t>
  </si>
  <si>
    <t>Шафеев А.А.</t>
  </si>
  <si>
    <t>Якубович В.Р.</t>
  </si>
  <si>
    <t>Баймурзин В.С.</t>
  </si>
  <si>
    <t>Басулин Д.В.</t>
  </si>
  <si>
    <t>Белокаменский О.Г.</t>
  </si>
  <si>
    <t>Букшин А.А.</t>
  </si>
  <si>
    <t>Витовский П.М.</t>
  </si>
  <si>
    <t>Гущин Л.В.</t>
  </si>
  <si>
    <t>Дудырев И.А.</t>
  </si>
  <si>
    <t>Колесников П.В.</t>
  </si>
  <si>
    <t>Костромин И.Н.</t>
  </si>
  <si>
    <t>Марченко Р.Ю.</t>
  </si>
  <si>
    <t>Мосягин А.Е.</t>
  </si>
  <si>
    <t>Нуждин А.А.</t>
  </si>
  <si>
    <t>Панов Д.М.</t>
  </si>
  <si>
    <t>Пилипюк Ю.А.</t>
  </si>
  <si>
    <t>Раецкий Е.В.</t>
  </si>
  <si>
    <t>Рыбаков Р.В.</t>
  </si>
  <si>
    <t>Рябых Н.А.</t>
  </si>
  <si>
    <t>Сергачев П.Г.</t>
  </si>
  <si>
    <t>Смольский И.Д.</t>
  </si>
  <si>
    <t>Степанов А.А.</t>
  </si>
  <si>
    <t>Степанов С.Ю.</t>
  </si>
  <si>
    <t>Тарасов С.Н.</t>
  </si>
  <si>
    <t>Тимошенко И.В.</t>
  </si>
  <si>
    <t>Царев П.П.</t>
  </si>
  <si>
    <t>Щепетов М.Р.</t>
  </si>
  <si>
    <t>ЗАйцев Владислав Давидович</t>
  </si>
  <si>
    <t>Мешков Иван Владимирович</t>
  </si>
  <si>
    <t>Извеков Денис Игоревич</t>
  </si>
  <si>
    <t>Лим В Павлович</t>
  </si>
  <si>
    <t>Д-0506-1</t>
  </si>
  <si>
    <t>Мед.обеспечение</t>
  </si>
  <si>
    <t>Д-0507-1</t>
  </si>
  <si>
    <t>зач</t>
  </si>
  <si>
    <t>Тактика</t>
  </si>
  <si>
    <t>Д-0402-1</t>
  </si>
  <si>
    <t>Строевая подготовка</t>
  </si>
  <si>
    <t>ан;зач</t>
  </si>
  <si>
    <t>Д-4104-1</t>
  </si>
  <si>
    <t>Эксплуатационная практика</t>
  </si>
  <si>
    <t>Зач</t>
  </si>
  <si>
    <t xml:space="preserve">зач </t>
  </si>
  <si>
    <t>Д-0505-1</t>
  </si>
  <si>
    <t>РХБЗ</t>
  </si>
  <si>
    <t>ИиКГ</t>
  </si>
  <si>
    <t>Д-0303-1</t>
  </si>
  <si>
    <t>Дедушев</t>
  </si>
  <si>
    <t>ан;5</t>
  </si>
  <si>
    <t>Д-1203-1</t>
  </si>
  <si>
    <t>Д-0105-1</t>
  </si>
  <si>
    <t>Д-3102-1</t>
  </si>
  <si>
    <t>Д-0601-1</t>
  </si>
  <si>
    <t>Д-1204-1</t>
  </si>
  <si>
    <t>Д-0405-1</t>
  </si>
  <si>
    <t>Д-2202-1</t>
  </si>
  <si>
    <t>Д-4203-1</t>
  </si>
  <si>
    <t>ВИСНСИУ</t>
  </si>
  <si>
    <t>ТОС и А</t>
  </si>
  <si>
    <t>СЦКИШ</t>
  </si>
  <si>
    <t>Правоведенье</t>
  </si>
  <si>
    <t>АСУВ</t>
  </si>
  <si>
    <t>Физическая подготовка</t>
  </si>
  <si>
    <t>Экология</t>
  </si>
  <si>
    <t>СиКСВН</t>
  </si>
  <si>
    <t>Д-2102-1</t>
  </si>
  <si>
    <t>ЦСП</t>
  </si>
  <si>
    <t>Д-2206-1</t>
  </si>
  <si>
    <t>ИССН</t>
  </si>
  <si>
    <t>Д-0102-1</t>
  </si>
  <si>
    <t>Философия</t>
  </si>
  <si>
    <t>Д-1202-1</t>
  </si>
  <si>
    <t>РРл и спутн.СП спец.назнач</t>
  </si>
  <si>
    <t>Д-0104-1</t>
  </si>
  <si>
    <t>Основы военно-педагогической деятельности офицера</t>
  </si>
  <si>
    <t>Д-4101-1</t>
  </si>
  <si>
    <t>ТСП</t>
  </si>
  <si>
    <t>Д-3201-1</t>
  </si>
  <si>
    <t>ОКЗИ</t>
  </si>
  <si>
    <t>Физическая культура</t>
  </si>
  <si>
    <t>Д-1101-1</t>
  </si>
  <si>
    <t>Системы радиосвязи специального назначения</t>
  </si>
  <si>
    <t>Д-2101-1</t>
  </si>
  <si>
    <t>Системы МКС спец.назнач</t>
  </si>
  <si>
    <t>Ин.яз</t>
  </si>
  <si>
    <t>Д-0701-1</t>
  </si>
  <si>
    <t>Д-4201-1</t>
  </si>
  <si>
    <t>Автоподготовка</t>
  </si>
  <si>
    <t>ОТЦ</t>
  </si>
  <si>
    <t>Д-0201-1</t>
  </si>
  <si>
    <t>ЦОС</t>
  </si>
  <si>
    <t>Д-4202-1</t>
  </si>
  <si>
    <t>Метрология</t>
  </si>
  <si>
    <t>ФП</t>
  </si>
  <si>
    <t>Д-0206-1</t>
  </si>
  <si>
    <t>ТЭС</t>
  </si>
  <si>
    <t>ССиСК</t>
  </si>
  <si>
    <t>Д-2208-1</t>
  </si>
  <si>
    <t>Д-1201-1</t>
  </si>
  <si>
    <t>Направляющие среды в телекоммуникацияз</t>
  </si>
  <si>
    <t>Д-0101-1</t>
  </si>
  <si>
    <t>История Отечества</t>
  </si>
  <si>
    <t>СМССН</t>
  </si>
  <si>
    <t>Д-0502-1</t>
  </si>
  <si>
    <t>Военная история</t>
  </si>
  <si>
    <t>Физика</t>
  </si>
  <si>
    <t>Д-0901-1</t>
  </si>
  <si>
    <t>Д-0205-1</t>
  </si>
  <si>
    <t>ан;4</t>
  </si>
  <si>
    <t>ан;3</t>
  </si>
  <si>
    <t>Физическая подгоовка</t>
  </si>
  <si>
    <t>Физимческая подготовка</t>
  </si>
  <si>
    <t>Д-0301-1</t>
  </si>
  <si>
    <t>Математика</t>
  </si>
  <si>
    <t xml:space="preserve">в летнем семестре  2016/2017 учебного года </t>
  </si>
  <si>
    <t>2344, 2331</t>
  </si>
  <si>
    <t>2534, 2532</t>
  </si>
  <si>
    <t>2432, 2435</t>
  </si>
  <si>
    <t>2332, 2542</t>
  </si>
  <si>
    <t>2431, 2342, 2443</t>
  </si>
  <si>
    <t>2631, 2551</t>
  </si>
  <si>
    <t>2642, 2451</t>
  </si>
  <si>
    <t>2;3</t>
  </si>
  <si>
    <t>2;4</t>
  </si>
  <si>
    <t>2;2;3</t>
  </si>
  <si>
    <t>2;ан;2</t>
  </si>
  <si>
    <t>2;2;2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</si>
</sst>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 mmm\ yy"/>
    <numFmt numFmtId="165" formatCode="d\ mmm"/>
  </numFmts>
  <fonts count="68" x14ac:knownFonts="1">
    <font>
      <sz val="10"/>
      <name val="Arial Cyr"/>
      <charset val="204"/>
    </font>
    <font>
      <sz val="10"/>
      <name val="Arial Cyr"/>
      <charset val="204"/>
    </font>
    <font>
      <sz val="10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Times New Roman"/>
      <family val="1"/>
    </font>
    <font>
      <b/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color indexed="12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0.5"/>
      <color indexed="17"/>
      <name val="Times New Roman"/>
      <family val="1"/>
      <charset val="204"/>
    </font>
    <font>
      <i/>
      <sz val="8"/>
      <name val="Times New Roman"/>
      <family val="1"/>
      <charset val="204"/>
    </font>
    <font>
      <sz val="8"/>
      <name val="Arial Cyr"/>
      <family val="2"/>
      <charset val="204"/>
    </font>
    <font>
      <b/>
      <sz val="10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  <charset val="204"/>
    </font>
    <font>
      <b/>
      <sz val="10"/>
      <color indexed="10"/>
      <name val="Times New Roman"/>
      <family val="1"/>
    </font>
    <font>
      <b/>
      <sz val="10"/>
      <color indexed="17"/>
      <name val="Times New Roman"/>
      <family val="1"/>
    </font>
    <font>
      <b/>
      <sz val="10"/>
      <color indexed="12"/>
      <name val="Times New Roman"/>
      <family val="1"/>
    </font>
    <font>
      <sz val="10"/>
      <color indexed="10"/>
      <name val="Times New Roman"/>
      <family val="1"/>
    </font>
    <font>
      <i/>
      <sz val="10"/>
      <color indexed="10"/>
      <name val="Times New Roman"/>
      <family val="1"/>
    </font>
    <font>
      <sz val="10"/>
      <color indexed="17"/>
      <name val="Times New Roman"/>
      <family val="1"/>
    </font>
    <font>
      <i/>
      <sz val="10"/>
      <color indexed="17"/>
      <name val="Times New Roman"/>
      <family val="1"/>
    </font>
    <font>
      <sz val="10"/>
      <color indexed="12"/>
      <name val="Times New Roman"/>
      <family val="1"/>
    </font>
    <font>
      <i/>
      <sz val="10"/>
      <color indexed="12"/>
      <name val="Times New Roman"/>
      <family val="1"/>
    </font>
    <font>
      <b/>
      <i/>
      <sz val="10"/>
      <color indexed="81"/>
      <name val="Tahoma"/>
      <family val="2"/>
      <charset val="204"/>
    </font>
    <font>
      <sz val="8"/>
      <name val="Times New Roman"/>
      <family val="1"/>
    </font>
    <font>
      <b/>
      <sz val="26"/>
      <name val="Times New Roman"/>
      <family val="1"/>
    </font>
    <font>
      <sz val="14"/>
      <name val="Arial Cyr"/>
      <family val="2"/>
      <charset val="204"/>
    </font>
    <font>
      <sz val="8"/>
      <name val="Arial Cyr"/>
      <charset val="204"/>
    </font>
    <font>
      <b/>
      <i/>
      <sz val="12"/>
      <name val="Times New Roman"/>
      <family val="1"/>
    </font>
    <font>
      <b/>
      <i/>
      <sz val="12"/>
      <color indexed="8"/>
      <name val="Times New Roman"/>
      <family val="1"/>
    </font>
    <font>
      <b/>
      <sz val="12"/>
      <name val="Times New Roman"/>
      <family val="1"/>
    </font>
    <font>
      <b/>
      <i/>
      <sz val="12"/>
      <name val="Times New Roman"/>
      <family val="1"/>
      <charset val="204"/>
    </font>
    <font>
      <b/>
      <sz val="10"/>
      <color indexed="12"/>
      <name val="Times New Roman"/>
      <family val="1"/>
      <charset val="204"/>
    </font>
    <font>
      <sz val="10"/>
      <name val="Times New Roman"/>
      <family val="1"/>
      <charset val="204"/>
    </font>
    <font>
      <i/>
      <sz val="10"/>
      <name val="Times New Roman"/>
      <family val="1"/>
    </font>
    <font>
      <b/>
      <sz val="10"/>
      <color indexed="10"/>
      <name val="Times New Roman"/>
      <family val="1"/>
      <charset val="204"/>
    </font>
    <font>
      <b/>
      <sz val="10"/>
      <color indexed="17"/>
      <name val="Times New Roman"/>
      <family val="1"/>
      <charset val="204"/>
    </font>
    <font>
      <i/>
      <sz val="10"/>
      <color rgb="FFFF0000"/>
      <name val="Times New Roman"/>
      <family val="1"/>
    </font>
    <font>
      <sz val="10"/>
      <name val="Arial Cyr"/>
      <family val="2"/>
      <charset val="204"/>
    </font>
    <font>
      <b/>
      <i/>
      <sz val="10"/>
      <color indexed="8"/>
      <name val="Times New Roman"/>
      <family val="1"/>
    </font>
    <font>
      <i/>
      <sz val="10"/>
      <color indexed="10"/>
      <name val="Times New Roman"/>
      <family val="1"/>
      <charset val="204"/>
    </font>
    <font>
      <i/>
      <sz val="10"/>
      <color indexed="17"/>
      <name val="Times New Roman"/>
      <family val="1"/>
      <charset val="204"/>
    </font>
    <font>
      <i/>
      <sz val="10"/>
      <color indexed="12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name val="Arial Cyr"/>
      <charset val="204"/>
    </font>
    <font>
      <sz val="14"/>
      <name val="Times New Roman"/>
      <family val="1"/>
      <charset val="204"/>
    </font>
    <font>
      <sz val="14"/>
      <color indexed="8"/>
      <name val="Times New Roman"/>
      <family val="1"/>
      <charset val="204"/>
    </font>
    <font>
      <b/>
      <sz val="36"/>
      <name val="Times New Roman"/>
      <family val="1"/>
    </font>
    <font>
      <sz val="12"/>
      <color rgb="FF000000"/>
      <name val="Times New Roman"/>
      <family val="1"/>
      <charset val="204"/>
    </font>
    <font>
      <b/>
      <sz val="14"/>
      <name val="Times New Roman"/>
      <family val="1"/>
    </font>
    <font>
      <sz val="14"/>
      <name val="Times New Roman"/>
      <family val="1"/>
    </font>
    <font>
      <sz val="26"/>
      <name val="Arial Cyr"/>
      <family val="2"/>
      <charset val="204"/>
    </font>
    <font>
      <sz val="12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0"/>
      <color theme="1"/>
      <name val="Times New Roman"/>
      <family val="1"/>
    </font>
    <font>
      <sz val="14"/>
      <color rgb="FF000000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28"/>
      <name val="Times New Roman"/>
      <family val="1"/>
      <charset val="204"/>
    </font>
    <font>
      <sz val="24"/>
      <name val="Arial Cyr"/>
      <charset val="204"/>
    </font>
    <font>
      <sz val="11"/>
      <name val="Times New Roman"/>
      <family val="1"/>
    </font>
    <font>
      <b/>
      <sz val="10"/>
      <name val="Arial Cyr"/>
      <charset val="204"/>
    </font>
    <font>
      <i/>
      <sz val="10"/>
      <color rgb="FF00B050"/>
      <name val="Times New Roman"/>
      <family val="1"/>
    </font>
    <font>
      <sz val="12"/>
      <color rgb="FFFF0000"/>
      <name val="Times New Roman"/>
      <family val="1"/>
      <charset val="204"/>
    </font>
    <font>
      <b/>
      <sz val="14"/>
      <name val="Arial Cyr"/>
      <charset val="204"/>
    </font>
    <font>
      <b/>
      <sz val="10"/>
      <color rgb="FFFF000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0" fontId="1" fillId="0" borderId="0"/>
    <xf numFmtId="0" fontId="3" fillId="0" borderId="0"/>
    <xf numFmtId="9" fontId="1" fillId="0" borderId="0" applyFont="0" applyFill="0" applyBorder="0" applyAlignment="0" applyProtection="0"/>
    <xf numFmtId="0" fontId="59" fillId="0" borderId="0"/>
  </cellStyleXfs>
  <cellXfs count="565">
    <xf numFmtId="0" fontId="0" fillId="0" borderId="0" xfId="0"/>
    <xf numFmtId="0" fontId="5" fillId="0" borderId="0" xfId="0" applyFont="1" applyFill="1" applyProtection="1">
      <protection hidden="1"/>
    </xf>
    <xf numFmtId="1" fontId="6" fillId="0" borderId="0" xfId="0" applyNumberFormat="1" applyFont="1" applyFill="1" applyProtection="1">
      <protection locked="0" hidden="1"/>
    </xf>
    <xf numFmtId="164" fontId="7" fillId="0" borderId="0" xfId="0" applyNumberFormat="1" applyFont="1" applyFill="1" applyAlignment="1" applyProtection="1">
      <alignment horizontal="center"/>
      <protection locked="0" hidden="1"/>
    </xf>
    <xf numFmtId="0" fontId="6" fillId="0" borderId="0" xfId="0" applyFont="1" applyFill="1" applyProtection="1">
      <protection locked="0" hidden="1"/>
    </xf>
    <xf numFmtId="0" fontId="6" fillId="2" borderId="0" xfId="0" applyFont="1" applyFill="1" applyProtection="1">
      <protection locked="0" hidden="1"/>
    </xf>
    <xf numFmtId="0" fontId="10" fillId="2" borderId="0" xfId="0" applyFont="1" applyFill="1" applyAlignment="1" applyProtection="1">
      <alignment horizontal="left"/>
      <protection locked="0" hidden="1"/>
    </xf>
    <xf numFmtId="0" fontId="6" fillId="2" borderId="0" xfId="0" applyFont="1" applyFill="1" applyProtection="1">
      <protection hidden="1"/>
    </xf>
    <xf numFmtId="0" fontId="6" fillId="2" borderId="0" xfId="0" applyFont="1" applyFill="1" applyAlignment="1" applyProtection="1">
      <alignment horizontal="center"/>
      <protection hidden="1"/>
    </xf>
    <xf numFmtId="0" fontId="0" fillId="2" borderId="0" xfId="0" applyFill="1" applyProtection="1">
      <protection hidden="1"/>
    </xf>
    <xf numFmtId="0" fontId="0" fillId="2" borderId="0" xfId="0" applyFill="1" applyAlignment="1" applyProtection="1">
      <protection hidden="1"/>
    </xf>
    <xf numFmtId="0" fontId="0" fillId="2" borderId="0" xfId="0" applyFill="1" applyBorder="1" applyProtection="1">
      <protection hidden="1"/>
    </xf>
    <xf numFmtId="0" fontId="0" fillId="2" borderId="0" xfId="0" applyFill="1" applyBorder="1" applyAlignment="1" applyProtection="1">
      <protection hidden="1"/>
    </xf>
    <xf numFmtId="0" fontId="0" fillId="0" borderId="0" xfId="0" applyFill="1" applyProtection="1">
      <protection hidden="1"/>
    </xf>
    <xf numFmtId="0" fontId="0" fillId="2" borderId="1" xfId="0" applyFill="1" applyBorder="1" applyProtection="1">
      <protection hidden="1"/>
    </xf>
    <xf numFmtId="0" fontId="12" fillId="2" borderId="2" xfId="0" applyFont="1" applyFill="1" applyBorder="1" applyAlignment="1" applyProtection="1">
      <alignment horizontal="center" textRotation="90"/>
      <protection hidden="1"/>
    </xf>
    <xf numFmtId="9" fontId="0" fillId="2" borderId="5" xfId="0" applyNumberFormat="1" applyFill="1" applyBorder="1" applyProtection="1"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1" fontId="0" fillId="2" borderId="0" xfId="0" applyNumberFormat="1" applyFill="1" applyBorder="1" applyProtection="1">
      <protection hidden="1"/>
    </xf>
    <xf numFmtId="1" fontId="0" fillId="2" borderId="0" xfId="0" applyNumberFormat="1" applyFill="1" applyBorder="1" applyAlignment="1" applyProtection="1">
      <protection hidden="1"/>
    </xf>
    <xf numFmtId="1" fontId="0" fillId="2" borderId="0" xfId="0" applyNumberFormat="1" applyFill="1" applyProtection="1">
      <protection hidden="1"/>
    </xf>
    <xf numFmtId="1" fontId="0" fillId="0" borderId="0" xfId="0" applyNumberFormat="1" applyFill="1" applyProtection="1">
      <protection hidden="1"/>
    </xf>
    <xf numFmtId="0" fontId="5" fillId="2" borderId="4" xfId="0" applyFont="1" applyFill="1" applyBorder="1" applyAlignment="1" applyProtection="1">
      <alignment horizontal="center" vertical="center"/>
      <protection locked="0"/>
    </xf>
    <xf numFmtId="0" fontId="5" fillId="2" borderId="4" xfId="0" applyFont="1" applyFill="1" applyBorder="1" applyAlignment="1" applyProtection="1">
      <alignment horizontal="center"/>
      <protection locked="0"/>
    </xf>
    <xf numFmtId="9" fontId="0" fillId="0" borderId="5" xfId="0" applyNumberFormat="1" applyFill="1" applyBorder="1" applyProtection="1">
      <protection hidden="1"/>
    </xf>
    <xf numFmtId="0" fontId="5" fillId="0" borderId="6" xfId="0" applyFont="1" applyFill="1" applyBorder="1" applyAlignment="1" applyProtection="1">
      <alignment horizontal="center"/>
      <protection hidden="1"/>
    </xf>
    <xf numFmtId="0" fontId="5" fillId="0" borderId="4" xfId="0" applyFont="1" applyFill="1" applyBorder="1" applyAlignment="1" applyProtection="1">
      <alignment horizontal="center"/>
      <protection hidden="1"/>
    </xf>
    <xf numFmtId="1" fontId="0" fillId="0" borderId="0" xfId="0" applyNumberFormat="1" applyFill="1" applyBorder="1" applyProtection="1">
      <protection hidden="1"/>
    </xf>
    <xf numFmtId="1" fontId="0" fillId="0" borderId="0" xfId="0" applyNumberFormat="1" applyFill="1" applyBorder="1" applyAlignment="1" applyProtection="1">
      <protection hidden="1"/>
    </xf>
    <xf numFmtId="0" fontId="0" fillId="0" borderId="0" xfId="0" applyFill="1" applyBorder="1" applyProtection="1">
      <protection hidden="1"/>
    </xf>
    <xf numFmtId="9" fontId="0" fillId="2" borderId="7" xfId="0" applyNumberFormat="1" applyFill="1" applyBorder="1" applyProtection="1">
      <protection hidden="1"/>
    </xf>
    <xf numFmtId="9" fontId="0" fillId="2" borderId="9" xfId="0" applyNumberFormat="1" applyFill="1" applyBorder="1" applyProtection="1">
      <protection hidden="1"/>
    </xf>
    <xf numFmtId="2" fontId="5" fillId="2" borderId="4" xfId="0" applyNumberFormat="1" applyFont="1" applyFill="1" applyBorder="1" applyAlignment="1" applyProtection="1">
      <alignment horizontal="center" vertical="center"/>
      <protection hidden="1"/>
    </xf>
    <xf numFmtId="2" fontId="5" fillId="2" borderId="3" xfId="0" applyNumberFormat="1" applyFont="1" applyFill="1" applyBorder="1" applyAlignment="1" applyProtection="1">
      <alignment horizontal="center" vertic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9" fontId="19" fillId="2" borderId="11" xfId="0" applyNumberFormat="1" applyFont="1" applyFill="1" applyBorder="1" applyProtection="1">
      <protection hidden="1"/>
    </xf>
    <xf numFmtId="0" fontId="19" fillId="2" borderId="0" xfId="0" applyFont="1" applyFill="1" applyProtection="1">
      <protection hidden="1"/>
    </xf>
    <xf numFmtId="0" fontId="16" fillId="2" borderId="4" xfId="0" applyFont="1" applyFill="1" applyBorder="1" applyAlignment="1" applyProtection="1">
      <alignment horizontal="center" vertical="center"/>
      <protection hidden="1"/>
    </xf>
    <xf numFmtId="0" fontId="16" fillId="2" borderId="3" xfId="0" applyFont="1" applyFill="1" applyBorder="1" applyAlignment="1" applyProtection="1">
      <alignment horizontal="center" vertical="center"/>
      <protection hidden="1"/>
    </xf>
    <xf numFmtId="1" fontId="19" fillId="2" borderId="0" xfId="0" applyNumberFormat="1" applyFont="1" applyFill="1" applyBorder="1" applyProtection="1">
      <protection hidden="1"/>
    </xf>
    <xf numFmtId="1" fontId="19" fillId="2" borderId="0" xfId="0" applyNumberFormat="1" applyFont="1" applyFill="1" applyBorder="1" applyAlignment="1" applyProtection="1">
      <protection hidden="1"/>
    </xf>
    <xf numFmtId="0" fontId="19" fillId="2" borderId="0" xfId="0" applyFont="1" applyFill="1" applyBorder="1" applyProtection="1">
      <protection hidden="1"/>
    </xf>
    <xf numFmtId="0" fontId="19" fillId="0" borderId="0" xfId="0" applyFont="1" applyFill="1" applyProtection="1">
      <protection hidden="1"/>
    </xf>
    <xf numFmtId="0" fontId="17" fillId="2" borderId="4" xfId="0" applyFont="1" applyFill="1" applyBorder="1" applyAlignment="1" applyProtection="1">
      <alignment horizontal="center" vertical="center"/>
      <protection hidden="1"/>
    </xf>
    <xf numFmtId="0" fontId="17" fillId="2" borderId="11" xfId="0" applyFont="1" applyFill="1" applyBorder="1" applyAlignment="1" applyProtection="1">
      <alignment horizontal="center" vertical="center"/>
      <protection hidden="1"/>
    </xf>
    <xf numFmtId="0" fontId="17" fillId="2" borderId="3" xfId="0" applyFont="1" applyFill="1" applyBorder="1" applyAlignment="1" applyProtection="1">
      <alignment horizontal="center" vertical="center"/>
      <protection hidden="1"/>
    </xf>
    <xf numFmtId="1" fontId="21" fillId="2" borderId="0" xfId="0" applyNumberFormat="1" applyFont="1" applyFill="1" applyBorder="1" applyProtection="1">
      <protection hidden="1"/>
    </xf>
    <xf numFmtId="1" fontId="21" fillId="2" borderId="0" xfId="0" applyNumberFormat="1" applyFont="1" applyFill="1" applyBorder="1" applyAlignment="1" applyProtection="1">
      <protection hidden="1"/>
    </xf>
    <xf numFmtId="0" fontId="21" fillId="2" borderId="0" xfId="0" applyFont="1" applyFill="1" applyBorder="1" applyProtection="1">
      <protection hidden="1"/>
    </xf>
    <xf numFmtId="0" fontId="21" fillId="2" borderId="0" xfId="0" applyFont="1" applyFill="1" applyProtection="1">
      <protection hidden="1"/>
    </xf>
    <xf numFmtId="0" fontId="21" fillId="0" borderId="0" xfId="0" applyFont="1" applyFill="1" applyProtection="1">
      <protection hidden="1"/>
    </xf>
    <xf numFmtId="0" fontId="18" fillId="2" borderId="4" xfId="0" applyFont="1" applyFill="1" applyBorder="1" applyAlignment="1" applyProtection="1">
      <alignment horizontal="center" vertical="center"/>
      <protection hidden="1"/>
    </xf>
    <xf numFmtId="0" fontId="18" fillId="2" borderId="11" xfId="0" applyFont="1" applyFill="1" applyBorder="1" applyAlignment="1" applyProtection="1">
      <alignment horizontal="center" vertical="center"/>
      <protection hidden="1"/>
    </xf>
    <xf numFmtId="0" fontId="18" fillId="2" borderId="3" xfId="0" applyFont="1" applyFill="1" applyBorder="1" applyAlignment="1" applyProtection="1">
      <alignment horizontal="center" vertical="center"/>
      <protection hidden="1"/>
    </xf>
    <xf numFmtId="1" fontId="23" fillId="2" borderId="0" xfId="0" applyNumberFormat="1" applyFont="1" applyFill="1" applyBorder="1" applyProtection="1">
      <protection hidden="1"/>
    </xf>
    <xf numFmtId="1" fontId="23" fillId="2" borderId="0" xfId="0" applyNumberFormat="1" applyFont="1" applyFill="1" applyBorder="1" applyAlignment="1" applyProtection="1">
      <protection hidden="1"/>
    </xf>
    <xf numFmtId="0" fontId="23" fillId="2" borderId="0" xfId="0" applyFont="1" applyFill="1" applyBorder="1" applyProtection="1">
      <protection hidden="1"/>
    </xf>
    <xf numFmtId="0" fontId="23" fillId="2" borderId="0" xfId="0" applyFont="1" applyFill="1" applyProtection="1">
      <protection hidden="1"/>
    </xf>
    <xf numFmtId="0" fontId="23" fillId="0" borderId="0" xfId="0" applyFont="1" applyFill="1" applyProtection="1">
      <protection hidden="1"/>
    </xf>
    <xf numFmtId="0" fontId="5" fillId="2" borderId="12" xfId="0" applyFont="1" applyFill="1" applyBorder="1" applyAlignment="1" applyProtection="1">
      <alignment horizontal="center" vertical="center"/>
      <protection hidden="1"/>
    </xf>
    <xf numFmtId="0" fontId="5" fillId="2" borderId="11" xfId="0" applyFont="1" applyFill="1" applyBorder="1" applyAlignment="1" applyProtection="1">
      <alignment horizontal="center" vertical="center"/>
      <protection hidden="1"/>
    </xf>
    <xf numFmtId="0" fontId="8" fillId="2" borderId="0" xfId="0" applyFont="1" applyFill="1" applyBorder="1" applyAlignment="1" applyProtection="1">
      <alignment horizontal="left"/>
      <protection locked="0" hidden="1"/>
    </xf>
    <xf numFmtId="0" fontId="6" fillId="2" borderId="0" xfId="0" applyFont="1" applyFill="1" applyBorder="1" applyProtection="1">
      <protection locked="0" hidden="1"/>
    </xf>
    <xf numFmtId="0" fontId="9" fillId="2" borderId="0" xfId="0" applyFont="1" applyFill="1" applyBorder="1" applyAlignment="1" applyProtection="1">
      <alignment horizontal="left"/>
      <protection locked="0" hidden="1"/>
    </xf>
    <xf numFmtId="0" fontId="6" fillId="2" borderId="0" xfId="0" applyFont="1" applyFill="1" applyBorder="1" applyAlignment="1" applyProtection="1">
      <alignment horizontal="left"/>
      <protection locked="0" hidden="1"/>
    </xf>
    <xf numFmtId="0" fontId="10" fillId="2" borderId="0" xfId="0" applyFont="1" applyFill="1" applyBorder="1" applyAlignment="1" applyProtection="1">
      <alignment horizontal="left"/>
      <protection locked="0" hidden="1"/>
    </xf>
    <xf numFmtId="16" fontId="11" fillId="2" borderId="4" xfId="0" applyNumberFormat="1" applyFont="1" applyFill="1" applyBorder="1" applyAlignment="1" applyProtection="1">
      <alignment horizontal="center" wrapText="1"/>
      <protection locked="0" hidden="1"/>
    </xf>
    <xf numFmtId="0" fontId="4" fillId="2" borderId="0" xfId="0" applyFont="1" applyFill="1" applyProtection="1">
      <protection hidden="1"/>
    </xf>
    <xf numFmtId="0" fontId="4" fillId="2" borderId="14" xfId="0" applyFont="1" applyFill="1" applyBorder="1" applyAlignment="1" applyProtection="1">
      <alignment horizontal="center" textRotation="90" wrapText="1"/>
      <protection hidden="1"/>
    </xf>
    <xf numFmtId="0" fontId="4" fillId="2" borderId="0" xfId="0" applyFont="1" applyFill="1" applyAlignment="1" applyProtection="1">
      <protection hidden="1"/>
    </xf>
    <xf numFmtId="0" fontId="4" fillId="2" borderId="0" xfId="0" applyFont="1" applyFill="1" applyAlignment="1" applyProtection="1">
      <alignment textRotation="90" wrapText="1"/>
      <protection hidden="1"/>
    </xf>
    <xf numFmtId="0" fontId="4" fillId="2" borderId="0" xfId="0" applyFont="1" applyFill="1" applyBorder="1" applyAlignment="1" applyProtection="1">
      <protection hidden="1"/>
    </xf>
    <xf numFmtId="0" fontId="4" fillId="2" borderId="0" xfId="0" applyFont="1" applyFill="1" applyBorder="1" applyProtection="1">
      <protection hidden="1"/>
    </xf>
    <xf numFmtId="0" fontId="4" fillId="0" borderId="0" xfId="0" applyFont="1" applyFill="1" applyProtection="1">
      <protection hidden="1"/>
    </xf>
    <xf numFmtId="0" fontId="4" fillId="2" borderId="2" xfId="0" applyFont="1" applyFill="1" applyBorder="1" applyAlignment="1" applyProtection="1">
      <alignment horizontal="center" textRotation="90" wrapText="1"/>
      <protection hidden="1"/>
    </xf>
    <xf numFmtId="9" fontId="0" fillId="2" borderId="15" xfId="0" applyNumberFormat="1" applyFill="1" applyBorder="1" applyProtection="1">
      <protection hidden="1"/>
    </xf>
    <xf numFmtId="0" fontId="28" fillId="0" borderId="0" xfId="1" applyFont="1" applyFill="1"/>
    <xf numFmtId="0" fontId="28" fillId="0" borderId="0" xfId="1" applyFont="1" applyFill="1" applyAlignment="1">
      <alignment horizontal="centerContinuous"/>
    </xf>
    <xf numFmtId="0" fontId="28" fillId="0" borderId="0" xfId="0" applyFont="1" applyFill="1"/>
    <xf numFmtId="0" fontId="14" fillId="0" borderId="4" xfId="0" applyFont="1" applyBorder="1" applyAlignment="1">
      <alignment horizontal="left" vertical="center" wrapText="1"/>
    </xf>
    <xf numFmtId="0" fontId="14" fillId="0" borderId="4" xfId="0" applyFont="1" applyFill="1" applyBorder="1" applyAlignment="1" applyProtection="1">
      <alignment horizontal="left" vertical="center"/>
      <protection hidden="1"/>
    </xf>
    <xf numFmtId="0" fontId="15" fillId="0" borderId="4" xfId="0" applyFont="1" applyFill="1" applyBorder="1" applyProtection="1">
      <protection hidden="1"/>
    </xf>
    <xf numFmtId="0" fontId="14" fillId="0" borderId="4" xfId="0" applyFont="1" applyFill="1" applyBorder="1" applyAlignment="1">
      <alignment horizontal="left" vertical="center" wrapText="1"/>
    </xf>
    <xf numFmtId="0" fontId="23" fillId="0" borderId="4" xfId="0" applyFont="1" applyFill="1" applyBorder="1" applyProtection="1">
      <protection hidden="1"/>
    </xf>
    <xf numFmtId="0" fontId="30" fillId="0" borderId="4" xfId="2" applyFont="1" applyBorder="1" applyAlignment="1">
      <alignment horizontal="left" vertical="center"/>
    </xf>
    <xf numFmtId="0" fontId="30" fillId="0" borderId="4" xfId="0" applyFont="1" applyBorder="1" applyAlignment="1">
      <alignment horizontal="left" vertical="center" wrapText="1"/>
    </xf>
    <xf numFmtId="0" fontId="31" fillId="0" borderId="4" xfId="0" applyFont="1" applyFill="1" applyBorder="1" applyAlignment="1">
      <alignment horizontal="left" vertical="center" wrapText="1"/>
    </xf>
    <xf numFmtId="0" fontId="0" fillId="2" borderId="0" xfId="0" applyFill="1" applyAlignment="1" applyProtection="1">
      <alignment horizontal="center"/>
      <protection hidden="1"/>
    </xf>
    <xf numFmtId="0" fontId="0" fillId="2" borderId="0" xfId="0" applyFill="1" applyBorder="1" applyAlignment="1" applyProtection="1">
      <alignment horizontal="center"/>
      <protection hidden="1"/>
    </xf>
    <xf numFmtId="0" fontId="4" fillId="2" borderId="4" xfId="0" applyFont="1" applyFill="1" applyBorder="1" applyAlignment="1" applyProtection="1">
      <alignment horizontal="center" vertical="center" textRotation="90" wrapText="1"/>
      <protection locked="0" hidden="1"/>
    </xf>
    <xf numFmtId="0" fontId="5" fillId="0" borderId="4" xfId="0" applyFont="1" applyFill="1" applyBorder="1" applyAlignment="1" applyProtection="1">
      <alignment horizontal="center" vertical="center"/>
      <protection locked="0"/>
    </xf>
    <xf numFmtId="1" fontId="1" fillId="2" borderId="4" xfId="0" applyNumberFormat="1" applyFont="1" applyFill="1" applyBorder="1" applyAlignment="1" applyProtection="1">
      <alignment horizontal="center"/>
      <protection hidden="1"/>
    </xf>
    <xf numFmtId="1" fontId="1" fillId="0" borderId="4" xfId="0" applyNumberFormat="1" applyFont="1" applyFill="1" applyBorder="1" applyAlignment="1" applyProtection="1">
      <alignment horizontal="center"/>
      <protection hidden="1"/>
    </xf>
    <xf numFmtId="0" fontId="5" fillId="0" borderId="4" xfId="0" applyFont="1" applyFill="1" applyBorder="1" applyAlignment="1" applyProtection="1">
      <alignment horizontal="center"/>
      <protection locked="0"/>
    </xf>
    <xf numFmtId="0" fontId="37" fillId="2" borderId="4" xfId="0" applyFont="1" applyFill="1" applyBorder="1" applyAlignment="1" applyProtection="1">
      <alignment horizontal="center" vertical="center"/>
      <protection locked="0"/>
    </xf>
    <xf numFmtId="0" fontId="37" fillId="2" borderId="4" xfId="0" applyFont="1" applyFill="1" applyBorder="1" applyAlignment="1" applyProtection="1">
      <alignment horizontal="center"/>
      <protection locked="0"/>
    </xf>
    <xf numFmtId="0" fontId="38" fillId="2" borderId="4" xfId="0" applyFont="1" applyFill="1" applyBorder="1" applyAlignment="1" applyProtection="1">
      <alignment horizontal="center" vertical="center"/>
      <protection locked="0"/>
    </xf>
    <xf numFmtId="0" fontId="38" fillId="2" borderId="4" xfId="0" applyFont="1" applyFill="1" applyBorder="1" applyAlignment="1" applyProtection="1">
      <alignment horizontal="center"/>
      <protection locked="0"/>
    </xf>
    <xf numFmtId="0" fontId="34" fillId="2" borderId="4" xfId="0" applyFont="1" applyFill="1" applyBorder="1" applyAlignment="1" applyProtection="1">
      <alignment horizontal="center" vertical="center"/>
      <protection locked="0"/>
    </xf>
    <xf numFmtId="0" fontId="34" fillId="2" borderId="4" xfId="0" applyFont="1" applyFill="1" applyBorder="1" applyAlignment="1" applyProtection="1">
      <alignment horizontal="center"/>
      <protection locked="0"/>
    </xf>
    <xf numFmtId="9" fontId="0" fillId="2" borderId="14" xfId="0" applyNumberFormat="1" applyFill="1" applyBorder="1" applyProtection="1">
      <protection hidden="1"/>
    </xf>
    <xf numFmtId="0" fontId="16" fillId="2" borderId="4" xfId="0" applyFont="1" applyFill="1" applyBorder="1" applyAlignment="1" applyProtection="1">
      <alignment horizontal="center" vertical="center"/>
      <protection locked="0"/>
    </xf>
    <xf numFmtId="0" fontId="16" fillId="2" borderId="4" xfId="0" applyFont="1" applyFill="1" applyBorder="1" applyAlignment="1" applyProtection="1">
      <alignment horizontal="center"/>
      <protection locked="0"/>
    </xf>
    <xf numFmtId="0" fontId="17" fillId="2" borderId="4" xfId="0" applyFont="1" applyFill="1" applyBorder="1" applyAlignment="1" applyProtection="1">
      <alignment horizontal="center" vertical="center"/>
      <protection locked="0"/>
    </xf>
    <xf numFmtId="0" fontId="17" fillId="2" borderId="4" xfId="0" applyFont="1" applyFill="1" applyBorder="1" applyAlignment="1" applyProtection="1">
      <alignment horizontal="center"/>
      <protection locked="0"/>
    </xf>
    <xf numFmtId="0" fontId="18" fillId="2" borderId="4" xfId="0" applyFont="1" applyFill="1" applyBorder="1" applyAlignment="1" applyProtection="1">
      <alignment horizontal="center" vertical="center"/>
      <protection locked="0"/>
    </xf>
    <xf numFmtId="0" fontId="18" fillId="2" borderId="4" xfId="0" applyFont="1" applyFill="1" applyBorder="1" applyAlignment="1" applyProtection="1">
      <alignment horizontal="center"/>
      <protection locked="0"/>
    </xf>
    <xf numFmtId="0" fontId="0" fillId="0" borderId="4" xfId="0" applyBorder="1"/>
    <xf numFmtId="0" fontId="13" fillId="0" borderId="4" xfId="0" applyFont="1" applyFill="1" applyBorder="1" applyProtection="1">
      <protection hidden="1"/>
    </xf>
    <xf numFmtId="0" fontId="14" fillId="0" borderId="4" xfId="0" applyFont="1" applyFill="1" applyBorder="1" applyProtection="1">
      <protection hidden="1"/>
    </xf>
    <xf numFmtId="1" fontId="5" fillId="0" borderId="0" xfId="0" applyNumberFormat="1" applyFont="1" applyFill="1" applyProtection="1">
      <protection locked="0" hidden="1"/>
    </xf>
    <xf numFmtId="164" fontId="2" fillId="0" borderId="0" xfId="0" applyNumberFormat="1" applyFont="1" applyFill="1" applyAlignment="1" applyProtection="1">
      <alignment horizontal="center"/>
      <protection locked="0" hidden="1"/>
    </xf>
    <xf numFmtId="0" fontId="5" fillId="0" borderId="0" xfId="0" applyFont="1" applyFill="1" applyProtection="1">
      <protection locked="0" hidden="1"/>
    </xf>
    <xf numFmtId="0" fontId="34" fillId="2" borderId="0" xfId="0" applyFont="1" applyFill="1" applyBorder="1" applyAlignment="1" applyProtection="1">
      <alignment horizontal="left"/>
      <protection locked="0" hidden="1"/>
    </xf>
    <xf numFmtId="0" fontId="5" fillId="2" borderId="0" xfId="0" applyFont="1" applyFill="1" applyBorder="1" applyProtection="1">
      <protection locked="0" hidden="1"/>
    </xf>
    <xf numFmtId="0" fontId="37" fillId="2" borderId="0" xfId="0" applyFont="1" applyFill="1" applyBorder="1" applyAlignment="1" applyProtection="1">
      <alignment horizontal="left"/>
      <protection locked="0" hidden="1"/>
    </xf>
    <xf numFmtId="0" fontId="5" fillId="2" borderId="0" xfId="0" applyFont="1" applyFill="1" applyBorder="1" applyAlignment="1" applyProtection="1">
      <alignment horizontal="left"/>
      <protection locked="0" hidden="1"/>
    </xf>
    <xf numFmtId="0" fontId="38" fillId="2" borderId="0" xfId="0" applyFont="1" applyFill="1" applyAlignment="1" applyProtection="1">
      <alignment horizontal="left"/>
      <protection locked="0" hidden="1"/>
    </xf>
    <xf numFmtId="0" fontId="5" fillId="2" borderId="0" xfId="0" applyFont="1" applyFill="1" applyProtection="1">
      <protection locked="0" hidden="1"/>
    </xf>
    <xf numFmtId="0" fontId="5" fillId="2" borderId="0" xfId="0" applyFont="1" applyFill="1" applyProtection="1">
      <protection hidden="1"/>
    </xf>
    <xf numFmtId="0" fontId="5" fillId="2" borderId="0" xfId="0" applyFont="1" applyFill="1" applyAlignment="1" applyProtection="1">
      <alignment horizontal="center"/>
      <protection hidden="1"/>
    </xf>
    <xf numFmtId="0" fontId="0" fillId="2" borderId="0" xfId="0" applyFont="1" applyFill="1" applyProtection="1">
      <protection hidden="1"/>
    </xf>
    <xf numFmtId="0" fontId="0" fillId="2" borderId="0" xfId="0" applyFont="1" applyFill="1" applyAlignment="1" applyProtection="1">
      <protection hidden="1"/>
    </xf>
    <xf numFmtId="0" fontId="0" fillId="2" borderId="0" xfId="0" applyFont="1" applyFill="1" applyBorder="1" applyProtection="1">
      <protection hidden="1"/>
    </xf>
    <xf numFmtId="0" fontId="0" fillId="2" borderId="0" xfId="0" applyFont="1" applyFill="1" applyBorder="1" applyAlignment="1" applyProtection="1">
      <protection hidden="1"/>
    </xf>
    <xf numFmtId="0" fontId="0" fillId="0" borderId="0" xfId="0" applyFont="1" applyFill="1" applyProtection="1">
      <protection hidden="1"/>
    </xf>
    <xf numFmtId="0" fontId="0" fillId="2" borderId="0" xfId="0" applyFont="1" applyFill="1" applyAlignment="1" applyProtection="1">
      <alignment horizontal="center"/>
      <protection hidden="1"/>
    </xf>
    <xf numFmtId="16" fontId="15" fillId="2" borderId="4" xfId="0" applyNumberFormat="1" applyFont="1" applyFill="1" applyBorder="1" applyAlignment="1" applyProtection="1">
      <alignment horizontal="center" wrapText="1"/>
      <protection locked="0" hidden="1"/>
    </xf>
    <xf numFmtId="0" fontId="0" fillId="2" borderId="0" xfId="0" applyFont="1" applyFill="1" applyBorder="1" applyAlignment="1" applyProtection="1">
      <alignment horizontal="center"/>
      <protection hidden="1"/>
    </xf>
    <xf numFmtId="1" fontId="0" fillId="2" borderId="0" xfId="0" applyNumberFormat="1" applyFont="1" applyFill="1" applyBorder="1" applyProtection="1">
      <protection hidden="1"/>
    </xf>
    <xf numFmtId="1" fontId="0" fillId="2" borderId="0" xfId="0" applyNumberFormat="1" applyFont="1" applyFill="1" applyBorder="1" applyAlignment="1" applyProtection="1">
      <protection hidden="1"/>
    </xf>
    <xf numFmtId="1" fontId="0" fillId="2" borderId="4" xfId="0" applyNumberFormat="1" applyFont="1" applyFill="1" applyBorder="1" applyAlignment="1" applyProtection="1">
      <alignment horizontal="center"/>
      <protection hidden="1"/>
    </xf>
    <xf numFmtId="0" fontId="0" fillId="0" borderId="4" xfId="0" applyFont="1" applyFill="1" applyBorder="1" applyProtection="1">
      <protection hidden="1"/>
    </xf>
    <xf numFmtId="0" fontId="13" fillId="2" borderId="4" xfId="0" applyFont="1" applyFill="1" applyBorder="1" applyAlignment="1" applyProtection="1">
      <alignment horizontal="center" vertical="center"/>
      <protection locked="0"/>
    </xf>
    <xf numFmtId="0" fontId="0" fillId="0" borderId="0" xfId="0" applyFont="1"/>
    <xf numFmtId="0" fontId="0" fillId="0" borderId="0" xfId="0" applyFont="1" applyFill="1" applyBorder="1" applyProtection="1">
      <protection hidden="1"/>
    </xf>
    <xf numFmtId="0" fontId="45" fillId="0" borderId="4" xfId="0" applyFont="1" applyFill="1" applyBorder="1" applyAlignment="1" applyProtection="1">
      <alignment horizontal="center" vertical="center"/>
      <protection locked="0"/>
    </xf>
    <xf numFmtId="0" fontId="45" fillId="2" borderId="4" xfId="0" applyFont="1" applyFill="1" applyBorder="1" applyAlignment="1" applyProtection="1">
      <alignment horizontal="center" vertical="center"/>
      <protection locked="0"/>
    </xf>
    <xf numFmtId="0" fontId="46" fillId="2" borderId="0" xfId="0" applyFont="1" applyFill="1" applyProtection="1">
      <protection hidden="1"/>
    </xf>
    <xf numFmtId="0" fontId="45" fillId="2" borderId="6" xfId="0" applyFont="1" applyFill="1" applyBorder="1" applyAlignment="1" applyProtection="1">
      <alignment horizontal="center"/>
      <protection hidden="1"/>
    </xf>
    <xf numFmtId="0" fontId="45" fillId="2" borderId="4" xfId="0" applyFont="1" applyFill="1" applyBorder="1" applyAlignment="1" applyProtection="1">
      <alignment horizontal="center"/>
      <protection hidden="1"/>
    </xf>
    <xf numFmtId="1" fontId="46" fillId="2" borderId="0" xfId="0" applyNumberFormat="1" applyFont="1" applyFill="1" applyBorder="1" applyProtection="1">
      <protection hidden="1"/>
    </xf>
    <xf numFmtId="1" fontId="46" fillId="2" borderId="0" xfId="0" applyNumberFormat="1" applyFont="1" applyFill="1" applyBorder="1" applyAlignment="1" applyProtection="1">
      <protection hidden="1"/>
    </xf>
    <xf numFmtId="0" fontId="46" fillId="2" borderId="0" xfId="0" applyFont="1" applyFill="1" applyBorder="1" applyProtection="1">
      <protection hidden="1"/>
    </xf>
    <xf numFmtId="0" fontId="46" fillId="0" borderId="0" xfId="0" applyFont="1" applyFill="1" applyProtection="1">
      <protection hidden="1"/>
    </xf>
    <xf numFmtId="0" fontId="45" fillId="2" borderId="4" xfId="0" applyFont="1" applyFill="1" applyBorder="1" applyAlignment="1" applyProtection="1">
      <alignment horizontal="center"/>
      <protection locked="0"/>
    </xf>
    <xf numFmtId="1" fontId="46" fillId="2" borderId="0" xfId="0" applyNumberFormat="1" applyFont="1" applyFill="1" applyProtection="1">
      <protection hidden="1"/>
    </xf>
    <xf numFmtId="1" fontId="46" fillId="0" borderId="0" xfId="0" applyNumberFormat="1" applyFont="1" applyFill="1" applyProtection="1">
      <protection hidden="1"/>
    </xf>
    <xf numFmtId="1" fontId="46" fillId="2" borderId="4" xfId="0" applyNumberFormat="1" applyFont="1" applyFill="1" applyBorder="1" applyAlignment="1" applyProtection="1">
      <alignment horizontal="center"/>
      <protection hidden="1"/>
    </xf>
    <xf numFmtId="0" fontId="47" fillId="0" borderId="0" xfId="0" applyFont="1" applyFill="1" applyAlignment="1">
      <alignment horizontal="center" vertical="center"/>
    </xf>
    <xf numFmtId="2" fontId="47" fillId="0" borderId="0" xfId="0" applyNumberFormat="1" applyFont="1" applyFill="1" applyAlignment="1">
      <alignment horizontal="center" vertical="center"/>
    </xf>
    <xf numFmtId="0" fontId="47" fillId="0" borderId="4" xfId="0" applyFont="1" applyFill="1" applyBorder="1" applyAlignment="1" applyProtection="1">
      <alignment horizontal="center" vertical="center"/>
      <protection hidden="1"/>
    </xf>
    <xf numFmtId="0" fontId="47" fillId="0" borderId="4" xfId="0" applyFont="1" applyFill="1" applyBorder="1" applyAlignment="1" applyProtection="1">
      <alignment horizontal="center" vertical="center" wrapText="1"/>
      <protection locked="0" hidden="1"/>
    </xf>
    <xf numFmtId="2" fontId="47" fillId="0" borderId="4" xfId="0" applyNumberFormat="1" applyFont="1" applyFill="1" applyBorder="1" applyAlignment="1">
      <alignment horizontal="center" vertical="center"/>
    </xf>
    <xf numFmtId="2" fontId="47" fillId="0" borderId="4" xfId="0" applyNumberFormat="1" applyFont="1" applyFill="1" applyBorder="1" applyAlignment="1" applyProtection="1">
      <alignment horizontal="center"/>
      <protection hidden="1"/>
    </xf>
    <xf numFmtId="0" fontId="47" fillId="0" borderId="0" xfId="0" applyFont="1" applyFill="1" applyAlignment="1">
      <alignment horizontal="left" vertical="center"/>
    </xf>
    <xf numFmtId="0" fontId="47" fillId="0" borderId="4" xfId="0" applyFont="1" applyFill="1" applyBorder="1" applyAlignment="1" applyProtection="1">
      <alignment horizontal="left" vertical="center"/>
      <protection hidden="1"/>
    </xf>
    <xf numFmtId="0" fontId="47" fillId="0" borderId="4" xfId="0" applyFont="1" applyFill="1" applyBorder="1" applyAlignment="1">
      <alignment horizontal="center" vertical="center" wrapText="1"/>
    </xf>
    <xf numFmtId="0" fontId="48" fillId="0" borderId="4" xfId="0" applyFont="1" applyFill="1" applyBorder="1" applyAlignment="1">
      <alignment horizontal="left" vertical="center" wrapText="1"/>
    </xf>
    <xf numFmtId="0" fontId="47" fillId="0" borderId="4" xfId="0" applyFont="1" applyFill="1" applyBorder="1" applyAlignment="1">
      <alignment horizontal="left" vertical="center" wrapText="1"/>
    </xf>
    <xf numFmtId="0" fontId="47" fillId="0" borderId="4" xfId="0" applyFont="1" applyFill="1" applyBorder="1" applyAlignment="1" applyProtection="1">
      <alignment horizontal="left" vertical="center" wrapText="1"/>
      <protection locked="0" hidden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47" fillId="0" borderId="0" xfId="0" applyFont="1"/>
    <xf numFmtId="0" fontId="47" fillId="0" borderId="0" xfId="0" applyFont="1" applyAlignment="1">
      <alignment horizontal="left" vertical="center"/>
    </xf>
    <xf numFmtId="0" fontId="2" fillId="0" borderId="20" xfId="0" applyFont="1" applyFill="1" applyBorder="1" applyAlignment="1" applyProtection="1">
      <alignment horizontal="right" vertical="center" wrapText="1"/>
      <protection hidden="1"/>
    </xf>
    <xf numFmtId="0" fontId="2" fillId="0" borderId="4" xfId="0" applyFont="1" applyFill="1" applyBorder="1" applyAlignment="1" applyProtection="1">
      <alignment horizontal="center" vertical="center" textRotation="90"/>
      <protection hidden="1"/>
    </xf>
    <xf numFmtId="165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40" fillId="2" borderId="4" xfId="0" applyFont="1" applyFill="1" applyBorder="1" applyAlignment="1" applyProtection="1">
      <alignment horizontal="center" textRotation="90"/>
      <protection hidden="1"/>
    </xf>
    <xf numFmtId="0" fontId="2" fillId="0" borderId="4" xfId="0" applyFont="1" applyFill="1" applyBorder="1" applyAlignment="1" applyProtection="1">
      <alignment horizontal="right" vertical="center" wrapText="1"/>
      <protection hidden="1"/>
    </xf>
    <xf numFmtId="0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2" borderId="4" xfId="0" applyFont="1" applyFill="1" applyBorder="1" applyProtection="1">
      <protection hidden="1"/>
    </xf>
    <xf numFmtId="0" fontId="4" fillId="0" borderId="4" xfId="0" applyFont="1" applyFill="1" applyBorder="1" applyAlignment="1" applyProtection="1">
      <alignment horizontal="center" vertical="center" textRotation="90" wrapText="1"/>
      <protection locked="0" hidden="1"/>
    </xf>
    <xf numFmtId="0" fontId="4" fillId="0" borderId="4" xfId="0" applyFont="1" applyFill="1" applyBorder="1" applyAlignment="1" applyProtection="1">
      <alignment horizontal="center" vertical="center" textRotation="90"/>
      <protection hidden="1"/>
    </xf>
    <xf numFmtId="0" fontId="4" fillId="2" borderId="4" xfId="0" applyFont="1" applyFill="1" applyBorder="1" applyProtection="1">
      <protection hidden="1"/>
    </xf>
    <xf numFmtId="0" fontId="33" fillId="0" borderId="4" xfId="2" applyFont="1" applyBorder="1" applyAlignment="1">
      <alignment horizontal="center" vertical="center"/>
    </xf>
    <xf numFmtId="0" fontId="14" fillId="0" borderId="4" xfId="2" applyFont="1" applyBorder="1" applyAlignment="1">
      <alignment horizontal="left" vertical="center"/>
    </xf>
    <xf numFmtId="0" fontId="33" fillId="0" borderId="4" xfId="2" applyFont="1" applyFill="1" applyBorder="1" applyAlignment="1">
      <alignment horizontal="center" vertical="center"/>
    </xf>
    <xf numFmtId="0" fontId="41" fillId="0" borderId="4" xfId="0" applyFont="1" applyFill="1" applyBorder="1" applyAlignment="1">
      <alignment horizontal="left" vertical="center" wrapText="1"/>
    </xf>
    <xf numFmtId="0" fontId="0" fillId="0" borderId="4" xfId="0" applyFont="1" applyBorder="1"/>
    <xf numFmtId="1" fontId="0" fillId="2" borderId="4" xfId="0" applyNumberFormat="1" applyFont="1" applyFill="1" applyBorder="1" applyProtection="1">
      <protection hidden="1"/>
    </xf>
    <xf numFmtId="0" fontId="0" fillId="2" borderId="4" xfId="0" applyFont="1" applyFill="1" applyBorder="1" applyAlignment="1" applyProtection="1">
      <alignment horizontal="center" vertical="center"/>
      <protection hidden="1"/>
    </xf>
    <xf numFmtId="0" fontId="0" fillId="2" borderId="4" xfId="0" applyFont="1" applyFill="1" applyBorder="1" applyAlignment="1" applyProtection="1">
      <alignment horizontal="center" textRotation="90" wrapText="1"/>
      <protection hidden="1"/>
    </xf>
    <xf numFmtId="0" fontId="4" fillId="2" borderId="4" xfId="0" applyFont="1" applyFill="1" applyBorder="1" applyAlignment="1" applyProtection="1">
      <alignment horizontal="center" vertical="center" wrapText="1"/>
      <protection hidden="1"/>
    </xf>
    <xf numFmtId="0" fontId="13" fillId="2" borderId="4" xfId="0" applyFont="1" applyFill="1" applyBorder="1" applyAlignment="1" applyProtection="1">
      <alignment horizontal="center" vertical="center"/>
      <protection hidden="1"/>
    </xf>
    <xf numFmtId="0" fontId="13" fillId="2" borderId="4" xfId="0" applyFont="1" applyFill="1" applyBorder="1" applyAlignment="1" applyProtection="1">
      <alignment horizontal="center" vertical="center" textRotation="90"/>
      <protection hidden="1"/>
    </xf>
    <xf numFmtId="2" fontId="46" fillId="2" borderId="4" xfId="0" applyNumberFormat="1" applyFont="1" applyFill="1" applyBorder="1" applyAlignment="1" applyProtection="1">
      <alignment horizontal="center"/>
      <protection hidden="1"/>
    </xf>
    <xf numFmtId="0" fontId="4" fillId="2" borderId="4" xfId="0" applyFont="1" applyFill="1" applyBorder="1" applyAlignment="1" applyProtection="1">
      <alignment horizontal="center" textRotation="90" wrapText="1"/>
      <protection hidden="1"/>
    </xf>
    <xf numFmtId="2" fontId="0" fillId="2" borderId="4" xfId="0" applyNumberFormat="1" applyFont="1" applyFill="1" applyBorder="1" applyAlignment="1" applyProtection="1">
      <alignment horizontal="center"/>
      <protection hidden="1"/>
    </xf>
    <xf numFmtId="9" fontId="0" fillId="2" borderId="4" xfId="0" applyNumberFormat="1" applyFont="1" applyFill="1" applyBorder="1" applyProtection="1">
      <protection hidden="1"/>
    </xf>
    <xf numFmtId="9" fontId="46" fillId="2" borderId="4" xfId="0" applyNumberFormat="1" applyFont="1" applyFill="1" applyBorder="1" applyProtection="1">
      <protection hidden="1"/>
    </xf>
    <xf numFmtId="0" fontId="16" fillId="2" borderId="4" xfId="0" applyFont="1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2" fontId="19" fillId="2" borderId="4" xfId="0" applyNumberFormat="1" applyFont="1" applyFill="1" applyBorder="1" applyAlignment="1" applyProtection="1">
      <alignment horizontal="center"/>
      <protection hidden="1"/>
    </xf>
    <xf numFmtId="9" fontId="19" fillId="2" borderId="4" xfId="0" applyNumberFormat="1" applyFont="1" applyFill="1" applyBorder="1" applyProtection="1">
      <protection hidden="1"/>
    </xf>
    <xf numFmtId="2" fontId="5" fillId="2" borderId="4" xfId="0" applyNumberFormat="1" applyFont="1" applyFill="1" applyBorder="1" applyAlignment="1" applyProtection="1">
      <alignment horizontal="center" vertical="center"/>
      <protection locked="0"/>
    </xf>
    <xf numFmtId="2" fontId="13" fillId="0" borderId="4" xfId="0" applyNumberFormat="1" applyFont="1" applyFill="1" applyBorder="1" applyAlignment="1" applyProtection="1">
      <alignment horizontal="center"/>
      <protection locked="0"/>
    </xf>
    <xf numFmtId="2" fontId="5" fillId="2" borderId="4" xfId="0" applyNumberFormat="1" applyFont="1" applyFill="1" applyBorder="1" applyAlignment="1" applyProtection="1">
      <alignment horizontal="center"/>
      <protection locked="0"/>
    </xf>
    <xf numFmtId="0" fontId="19" fillId="0" borderId="4" xfId="0" applyFont="1" applyFill="1" applyBorder="1" applyProtection="1">
      <protection hidden="1"/>
    </xf>
    <xf numFmtId="0" fontId="42" fillId="0" borderId="4" xfId="0" applyFont="1" applyFill="1" applyBorder="1" applyProtection="1">
      <protection hidden="1"/>
    </xf>
    <xf numFmtId="0" fontId="20" fillId="0" borderId="4" xfId="0" applyFont="1" applyFill="1" applyBorder="1" applyProtection="1">
      <protection hidden="1"/>
    </xf>
    <xf numFmtId="0" fontId="16" fillId="0" borderId="4" xfId="0" applyFont="1" applyFill="1" applyBorder="1" applyAlignment="1" applyProtection="1">
      <alignment horizontal="center"/>
      <protection hidden="1"/>
    </xf>
    <xf numFmtId="0" fontId="21" fillId="0" borderId="4" xfId="0" applyFont="1" applyFill="1" applyBorder="1" applyProtection="1">
      <protection hidden="1"/>
    </xf>
    <xf numFmtId="0" fontId="43" fillId="0" borderId="4" xfId="0" applyFont="1" applyFill="1" applyBorder="1" applyProtection="1">
      <protection hidden="1"/>
    </xf>
    <xf numFmtId="0" fontId="22" fillId="0" borderId="4" xfId="0" applyFont="1" applyFill="1" applyBorder="1" applyProtection="1">
      <protection hidden="1"/>
    </xf>
    <xf numFmtId="0" fontId="17" fillId="0" borderId="4" xfId="0" applyFont="1" applyFill="1" applyBorder="1" applyAlignment="1" applyProtection="1">
      <alignment horizontal="center"/>
      <protection hidden="1"/>
    </xf>
    <xf numFmtId="0" fontId="44" fillId="0" borderId="4" xfId="0" applyFont="1" applyFill="1" applyBorder="1" applyProtection="1">
      <protection hidden="1"/>
    </xf>
    <xf numFmtId="0" fontId="24" fillId="0" borderId="4" xfId="0" applyFont="1" applyFill="1" applyBorder="1" applyProtection="1">
      <protection hidden="1"/>
    </xf>
    <xf numFmtId="0" fontId="18" fillId="0" borderId="4" xfId="0" applyFont="1" applyFill="1" applyBorder="1" applyAlignment="1" applyProtection="1">
      <alignment horizontal="center"/>
      <protection hidden="1"/>
    </xf>
    <xf numFmtId="0" fontId="6" fillId="2" borderId="16" xfId="0" applyFont="1" applyFill="1" applyBorder="1" applyProtection="1">
      <protection locked="0" hidden="1"/>
    </xf>
    <xf numFmtId="0" fontId="35" fillId="0" borderId="20" xfId="0" applyFont="1" applyFill="1" applyBorder="1" applyAlignment="1" applyProtection="1">
      <alignment horizontal="right" vertical="center" wrapText="1"/>
      <protection hidden="1"/>
    </xf>
    <xf numFmtId="0" fontId="35" fillId="0" borderId="4" xfId="0" applyFont="1" applyFill="1" applyBorder="1" applyAlignment="1" applyProtection="1">
      <alignment horizontal="center" vertical="center" textRotation="90"/>
      <protection hidden="1"/>
    </xf>
    <xf numFmtId="16" fontId="36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165" fontId="36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12" fillId="2" borderId="4" xfId="0" applyFont="1" applyFill="1" applyBorder="1" applyAlignment="1" applyProtection="1">
      <alignment horizontal="center" textRotation="90"/>
      <protection hidden="1"/>
    </xf>
    <xf numFmtId="1" fontId="0" fillId="2" borderId="4" xfId="0" applyNumberFormat="1" applyFill="1" applyBorder="1" applyProtection="1">
      <protection hidden="1"/>
    </xf>
    <xf numFmtId="1" fontId="0" fillId="2" borderId="4" xfId="0" applyNumberFormat="1" applyFill="1" applyBorder="1" applyAlignment="1" applyProtection="1">
      <alignment horizontal="center"/>
      <protection hidden="1"/>
    </xf>
    <xf numFmtId="0" fontId="0" fillId="2" borderId="4" xfId="0" applyFill="1" applyBorder="1" applyAlignment="1" applyProtection="1">
      <alignment horizontal="center" vertical="center"/>
      <protection hidden="1"/>
    </xf>
    <xf numFmtId="0" fontId="0" fillId="2" borderId="4" xfId="0" applyFill="1" applyBorder="1" applyAlignment="1" applyProtection="1">
      <alignment horizontal="center" textRotation="90" wrapText="1"/>
      <protection hidden="1"/>
    </xf>
    <xf numFmtId="0" fontId="35" fillId="0" borderId="4" xfId="0" applyFont="1" applyFill="1" applyBorder="1" applyAlignment="1" applyProtection="1">
      <alignment horizontal="right" vertical="center" wrapText="1"/>
      <protection hidden="1"/>
    </xf>
    <xf numFmtId="0" fontId="36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2" borderId="4" xfId="0" applyFill="1" applyBorder="1" applyProtection="1">
      <protection hidden="1"/>
    </xf>
    <xf numFmtId="0" fontId="26" fillId="2" borderId="4" xfId="0" applyFont="1" applyFill="1" applyBorder="1" applyAlignment="1" applyProtection="1">
      <alignment horizontal="center" vertical="center" textRotation="90" wrapText="1"/>
      <protection hidden="1"/>
    </xf>
    <xf numFmtId="0" fontId="26" fillId="2" borderId="4" xfId="0" applyFont="1" applyFill="1" applyBorder="1" applyAlignment="1" applyProtection="1">
      <alignment horizontal="center" vertical="center" wrapText="1"/>
      <protection hidden="1"/>
    </xf>
    <xf numFmtId="2" fontId="1" fillId="2" borderId="4" xfId="0" applyNumberFormat="1" applyFont="1" applyFill="1" applyBorder="1" applyAlignment="1" applyProtection="1">
      <alignment horizontal="center"/>
      <protection hidden="1"/>
    </xf>
    <xf numFmtId="0" fontId="0" fillId="0" borderId="4" xfId="0" applyFill="1" applyBorder="1" applyProtection="1">
      <protection hidden="1"/>
    </xf>
    <xf numFmtId="0" fontId="30" fillId="0" borderId="4" xfId="2" applyFont="1" applyFill="1" applyBorder="1" applyAlignment="1">
      <alignment horizontal="center" vertical="center" wrapText="1"/>
    </xf>
    <xf numFmtId="0" fontId="30" fillId="0" borderId="4" xfId="0" applyFont="1" applyFill="1" applyBorder="1" applyAlignment="1">
      <alignment horizontal="center" vertical="center" wrapText="1"/>
    </xf>
    <xf numFmtId="0" fontId="30" fillId="0" borderId="4" xfId="0" applyFont="1" applyFill="1" applyBorder="1" applyAlignment="1">
      <alignment horizontal="left" vertical="center" wrapText="1"/>
    </xf>
    <xf numFmtId="0" fontId="1" fillId="0" borderId="4" xfId="0" applyFont="1" applyFill="1" applyBorder="1" applyProtection="1">
      <protection hidden="1"/>
    </xf>
    <xf numFmtId="2" fontId="5" fillId="0" borderId="4" xfId="0" applyNumberFormat="1" applyFont="1" applyFill="1" applyBorder="1" applyAlignment="1" applyProtection="1">
      <alignment horizontal="center"/>
      <protection locked="0"/>
    </xf>
    <xf numFmtId="0" fontId="37" fillId="2" borderId="4" xfId="0" applyFont="1" applyFill="1" applyBorder="1" applyAlignment="1" applyProtection="1">
      <alignment horizontal="center"/>
      <protection hidden="1"/>
    </xf>
    <xf numFmtId="0" fontId="38" fillId="2" borderId="4" xfId="0" applyFont="1" applyFill="1" applyBorder="1" applyAlignment="1" applyProtection="1">
      <alignment horizontal="center" vertical="center"/>
      <protection hidden="1"/>
    </xf>
    <xf numFmtId="0" fontId="34" fillId="2" borderId="4" xfId="0" applyFont="1" applyFill="1" applyBorder="1" applyAlignment="1" applyProtection="1">
      <alignment horizontal="center" vertical="center"/>
      <protection hidden="1"/>
    </xf>
    <xf numFmtId="0" fontId="14" fillId="0" borderId="4" xfId="2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0" fontId="5" fillId="2" borderId="4" xfId="0" applyNumberFormat="1" applyFont="1" applyFill="1" applyBorder="1" applyAlignment="1" applyProtection="1">
      <alignment horizontal="center"/>
      <protection hidden="1"/>
    </xf>
    <xf numFmtId="0" fontId="14" fillId="0" borderId="11" xfId="2" applyFont="1" applyFill="1" applyBorder="1" applyAlignment="1">
      <alignment horizontal="left" vertical="center"/>
    </xf>
    <xf numFmtId="0" fontId="4" fillId="0" borderId="16" xfId="0" applyFont="1" applyFill="1" applyBorder="1" applyAlignment="1" applyProtection="1">
      <alignment horizontal="center" vertical="center" textRotation="90" wrapText="1"/>
      <protection locked="0" hidden="1"/>
    </xf>
    <xf numFmtId="0" fontId="33" fillId="0" borderId="8" xfId="2" applyFont="1" applyFill="1" applyBorder="1" applyAlignment="1">
      <alignment horizontal="center" vertical="center"/>
    </xf>
    <xf numFmtId="0" fontId="32" fillId="0" borderId="3" xfId="0" applyFont="1" applyFill="1" applyBorder="1" applyProtection="1">
      <protection hidden="1"/>
    </xf>
    <xf numFmtId="0" fontId="30" fillId="0" borderId="11" xfId="2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 wrapText="1"/>
    </xf>
    <xf numFmtId="0" fontId="33" fillId="0" borderId="8" xfId="2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center" vertical="top" wrapText="1"/>
    </xf>
    <xf numFmtId="0" fontId="50" fillId="0" borderId="4" xfId="0" applyFont="1" applyBorder="1" applyAlignment="1">
      <alignment horizontal="center" vertical="top" wrapText="1"/>
    </xf>
    <xf numFmtId="0" fontId="33" fillId="0" borderId="3" xfId="2" applyFont="1" applyBorder="1" applyAlignment="1">
      <alignment horizontal="center" vertical="center"/>
    </xf>
    <xf numFmtId="1" fontId="28" fillId="0" borderId="4" xfId="1" applyNumberFormat="1" applyFont="1" applyFill="1" applyBorder="1" applyAlignment="1">
      <alignment horizontal="center" vertical="center" wrapText="1"/>
    </xf>
    <xf numFmtId="1" fontId="28" fillId="0" borderId="4" xfId="1" applyNumberFormat="1" applyFont="1" applyFill="1" applyBorder="1" applyAlignment="1" applyProtection="1">
      <alignment horizontal="center" vertical="center" wrapText="1"/>
      <protection locked="0"/>
    </xf>
    <xf numFmtId="2" fontId="28" fillId="0" borderId="4" xfId="3" applyNumberFormat="1" applyFont="1" applyFill="1" applyBorder="1" applyAlignment="1">
      <alignment horizontal="center" vertical="center" wrapText="1"/>
    </xf>
    <xf numFmtId="2" fontId="28" fillId="0" borderId="4" xfId="1" applyNumberFormat="1" applyFont="1" applyFill="1" applyBorder="1" applyAlignment="1">
      <alignment horizontal="center" vertical="center" wrapText="1"/>
    </xf>
    <xf numFmtId="0" fontId="28" fillId="3" borderId="4" xfId="1" applyFont="1" applyFill="1" applyBorder="1" applyAlignment="1">
      <alignment horizontal="center" vertical="center" wrapText="1"/>
    </xf>
    <xf numFmtId="1" fontId="28" fillId="3" borderId="4" xfId="1" applyNumberFormat="1" applyFont="1" applyFill="1" applyBorder="1" applyAlignment="1">
      <alignment horizontal="center" vertical="center" wrapText="1"/>
    </xf>
    <xf numFmtId="2" fontId="28" fillId="3" borderId="4" xfId="3" applyNumberFormat="1" applyFont="1" applyFill="1" applyBorder="1" applyAlignment="1">
      <alignment horizontal="center" vertical="center" wrapText="1"/>
    </xf>
    <xf numFmtId="2" fontId="28" fillId="3" borderId="4" xfId="1" applyNumberFormat="1" applyFont="1" applyFill="1" applyBorder="1" applyAlignment="1">
      <alignment horizontal="center" vertical="center" wrapText="1"/>
    </xf>
    <xf numFmtId="2" fontId="5" fillId="2" borderId="4" xfId="0" applyNumberFormat="1" applyFont="1" applyFill="1" applyBorder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28" fillId="4" borderId="4" xfId="1" applyFont="1" applyFill="1" applyBorder="1" applyAlignment="1">
      <alignment horizontal="center" vertical="center" wrapText="1"/>
    </xf>
    <xf numFmtId="1" fontId="28" fillId="4" borderId="4" xfId="1" applyNumberFormat="1" applyFont="1" applyFill="1" applyBorder="1" applyAlignment="1">
      <alignment horizontal="center" vertical="center" wrapText="1"/>
    </xf>
    <xf numFmtId="2" fontId="28" fillId="4" borderId="4" xfId="1" applyNumberFormat="1" applyFont="1" applyFill="1" applyBorder="1" applyAlignment="1" applyProtection="1">
      <alignment horizontal="center" vertical="center" wrapText="1"/>
    </xf>
    <xf numFmtId="0" fontId="28" fillId="0" borderId="4" xfId="1" applyFont="1" applyFill="1" applyBorder="1" applyAlignment="1">
      <alignment horizontal="center" vertical="center" wrapText="1"/>
    </xf>
    <xf numFmtId="0" fontId="5" fillId="0" borderId="3" xfId="0" applyFont="1" applyFill="1" applyBorder="1" applyAlignment="1" applyProtection="1">
      <alignment vertical="center"/>
      <protection locked="0" hidden="1"/>
    </xf>
    <xf numFmtId="165" fontId="36" fillId="0" borderId="8" xfId="0" applyNumberFormat="1" applyFont="1" applyFill="1" applyBorder="1" applyAlignment="1" applyProtection="1">
      <alignment horizontal="center" vertical="center" wrapText="1"/>
      <protection locked="0" hidden="1"/>
    </xf>
    <xf numFmtId="165" fontId="39" fillId="0" borderId="8" xfId="0" applyNumberFormat="1" applyFont="1" applyFill="1" applyBorder="1" applyAlignment="1" applyProtection="1">
      <alignment horizontal="center" vertical="center" wrapText="1"/>
      <protection locked="0" hidden="1"/>
    </xf>
    <xf numFmtId="0" fontId="38" fillId="2" borderId="0" xfId="0" applyFont="1" applyFill="1" applyBorder="1" applyAlignment="1" applyProtection="1">
      <alignment horizontal="center" vertical="center"/>
      <protection locked="0" hidden="1"/>
    </xf>
    <xf numFmtId="0" fontId="38" fillId="2" borderId="0" xfId="0" applyFont="1" applyFill="1" applyAlignment="1" applyProtection="1">
      <alignment horizontal="center" vertical="center"/>
      <protection locked="0" hidden="1"/>
    </xf>
    <xf numFmtId="16" fontId="15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2" borderId="0" xfId="0" applyFont="1" applyFill="1" applyAlignment="1" applyProtection="1">
      <alignment horizontal="center" vertical="center"/>
      <protection hidden="1"/>
    </xf>
    <xf numFmtId="0" fontId="0" fillId="0" borderId="0" xfId="0" applyFont="1" applyAlignment="1">
      <alignment horizontal="center" vertical="center"/>
    </xf>
    <xf numFmtId="0" fontId="4" fillId="0" borderId="4" xfId="0" applyFont="1" applyFill="1" applyBorder="1" applyAlignment="1" applyProtection="1">
      <alignment horizontal="center" textRotation="90" wrapText="1"/>
      <protection locked="0" hidden="1"/>
    </xf>
    <xf numFmtId="0" fontId="5" fillId="2" borderId="4" xfId="0" applyFont="1" applyFill="1" applyBorder="1" applyAlignment="1" applyProtection="1">
      <alignment horizontal="center"/>
      <protection locked="0" hidden="1"/>
    </xf>
    <xf numFmtId="0" fontId="28" fillId="3" borderId="4" xfId="1" applyNumberFormat="1" applyFont="1" applyFill="1" applyBorder="1" applyAlignment="1">
      <alignment horizontal="center" vertical="center" wrapText="1"/>
    </xf>
    <xf numFmtId="0" fontId="28" fillId="0" borderId="4" xfId="1" applyNumberFormat="1" applyFont="1" applyFill="1" applyBorder="1" applyAlignment="1">
      <alignment horizontal="center" vertical="center" wrapText="1"/>
    </xf>
    <xf numFmtId="0" fontId="4" fillId="0" borderId="4" xfId="0" applyFont="1" applyFill="1" applyBorder="1" applyAlignment="1" applyProtection="1">
      <alignment horizontal="center" textRotation="90" wrapText="1"/>
      <protection hidden="1"/>
    </xf>
    <xf numFmtId="1" fontId="1" fillId="2" borderId="4" xfId="0" applyNumberFormat="1" applyFont="1" applyFill="1" applyBorder="1" applyAlignment="1" applyProtection="1">
      <alignment horizontal="center" vertical="center"/>
      <protection hidden="1"/>
    </xf>
    <xf numFmtId="2" fontId="1" fillId="2" borderId="4" xfId="0" applyNumberFormat="1" applyFont="1" applyFill="1" applyBorder="1" applyAlignment="1" applyProtection="1">
      <alignment horizontal="center" vertical="center"/>
      <protection hidden="1"/>
    </xf>
    <xf numFmtId="9" fontId="0" fillId="2" borderId="5" xfId="0" applyNumberFormat="1" applyFill="1" applyBorder="1" applyAlignment="1" applyProtection="1">
      <alignment vertical="center"/>
      <protection hidden="1"/>
    </xf>
    <xf numFmtId="0" fontId="0" fillId="2" borderId="0" xfId="0" applyFill="1" applyAlignment="1" applyProtection="1">
      <alignment vertic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1" fontId="0" fillId="2" borderId="0" xfId="0" applyNumberFormat="1" applyFill="1" applyBorder="1" applyAlignment="1" applyProtection="1">
      <alignment vertical="center"/>
      <protection hidden="1"/>
    </xf>
    <xf numFmtId="0" fontId="0" fillId="2" borderId="0" xfId="0" applyFill="1" applyBorder="1" applyAlignment="1" applyProtection="1">
      <alignment vertical="center"/>
      <protection hidden="1"/>
    </xf>
    <xf numFmtId="1" fontId="0" fillId="2" borderId="0" xfId="0" applyNumberFormat="1" applyFill="1" applyAlignment="1" applyProtection="1">
      <alignment vertical="center"/>
      <protection hidden="1"/>
    </xf>
    <xf numFmtId="1" fontId="0" fillId="0" borderId="0" xfId="0" applyNumberFormat="1" applyFill="1" applyAlignment="1" applyProtection="1">
      <alignment vertical="center"/>
      <protection hidden="1"/>
    </xf>
    <xf numFmtId="0" fontId="0" fillId="0" borderId="0" xfId="0" applyFill="1" applyAlignment="1" applyProtection="1">
      <alignment vertical="center"/>
      <protection hidden="1"/>
    </xf>
    <xf numFmtId="1" fontId="1" fillId="0" borderId="4" xfId="0" applyNumberFormat="1" applyFont="1" applyFill="1" applyBorder="1" applyAlignment="1" applyProtection="1">
      <alignment horizontal="center" vertical="center"/>
      <protection hidden="1"/>
    </xf>
    <xf numFmtId="9" fontId="0" fillId="0" borderId="5" xfId="0" applyNumberFormat="1" applyFill="1" applyBorder="1" applyAlignment="1" applyProtection="1">
      <alignment vertical="center"/>
      <protection hidden="1"/>
    </xf>
    <xf numFmtId="1" fontId="0" fillId="0" borderId="0" xfId="0" applyNumberFormat="1" applyFill="1" applyBorder="1" applyAlignment="1" applyProtection="1">
      <alignment vertical="center"/>
      <protection hidden="1"/>
    </xf>
    <xf numFmtId="0" fontId="0" fillId="0" borderId="0" xfId="0" applyFill="1" applyBorder="1" applyAlignment="1" applyProtection="1">
      <alignment vertical="center"/>
      <protection hidden="1"/>
    </xf>
    <xf numFmtId="0" fontId="4" fillId="2" borderId="4" xfId="0" applyFont="1" applyFill="1" applyBorder="1" applyAlignment="1" applyProtection="1">
      <alignment horizontal="center" textRotation="90" wrapText="1"/>
      <protection locked="0" hidden="1"/>
    </xf>
    <xf numFmtId="0" fontId="4" fillId="0" borderId="0" xfId="0" applyFont="1" applyFill="1" applyAlignment="1" applyProtection="1">
      <alignment horizontal="center" textRotation="90" wrapText="1"/>
      <protection hidden="1"/>
    </xf>
    <xf numFmtId="0" fontId="52" fillId="0" borderId="4" xfId="0" applyFont="1" applyFill="1" applyBorder="1" applyAlignment="1" applyProtection="1">
      <alignment horizontal="center" vertical="center"/>
      <protection hidden="1"/>
    </xf>
    <xf numFmtId="0" fontId="52" fillId="0" borderId="16" xfId="0" applyFont="1" applyFill="1" applyBorder="1" applyAlignment="1" applyProtection="1">
      <alignment horizontal="center" vertical="center" textRotation="90" wrapText="1"/>
      <protection locked="0" hidden="1"/>
    </xf>
    <xf numFmtId="0" fontId="52" fillId="0" borderId="16" xfId="0" applyFont="1" applyFill="1" applyBorder="1" applyAlignment="1" applyProtection="1">
      <alignment horizontal="center" vertical="center"/>
      <protection hidden="1"/>
    </xf>
    <xf numFmtId="0" fontId="51" fillId="0" borderId="3" xfId="0" applyFont="1" applyFill="1" applyBorder="1" applyAlignment="1" applyProtection="1">
      <alignment horizontal="center" vertical="center"/>
      <protection hidden="1"/>
    </xf>
    <xf numFmtId="0" fontId="51" fillId="0" borderId="4" xfId="0" applyFont="1" applyFill="1" applyBorder="1" applyAlignment="1" applyProtection="1">
      <alignment horizontal="center" vertical="center"/>
      <protection hidden="1"/>
    </xf>
    <xf numFmtId="0" fontId="28" fillId="4" borderId="4" xfId="1" applyNumberFormat="1" applyFont="1" applyFill="1" applyBorder="1" applyAlignment="1">
      <alignment horizontal="center" vertical="center" wrapText="1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ill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55" fillId="0" borderId="4" xfId="0" applyFont="1" applyBorder="1" applyAlignment="1">
      <alignment horizontal="left" vertical="center"/>
    </xf>
    <xf numFmtId="0" fontId="54" fillId="0" borderId="4" xfId="0" applyFont="1" applyBorder="1" applyAlignment="1">
      <alignment horizontal="left" vertical="center"/>
    </xf>
    <xf numFmtId="0" fontId="55" fillId="0" borderId="4" xfId="0" applyFont="1" applyBorder="1" applyAlignment="1">
      <alignment horizontal="left"/>
    </xf>
    <xf numFmtId="0" fontId="55" fillId="0" borderId="4" xfId="0" applyFont="1" applyFill="1" applyBorder="1" applyAlignment="1">
      <alignment horizontal="left" vertical="center"/>
    </xf>
    <xf numFmtId="0" fontId="28" fillId="0" borderId="4" xfId="1" applyFont="1" applyFill="1" applyBorder="1" applyAlignment="1">
      <alignment horizontal="center" vertical="center" wrapText="1"/>
    </xf>
    <xf numFmtId="0" fontId="28" fillId="0" borderId="4" xfId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textRotation="90"/>
    </xf>
    <xf numFmtId="0" fontId="57" fillId="0" borderId="4" xfId="0" applyFont="1" applyFill="1" applyBorder="1" applyAlignment="1" applyProtection="1">
      <alignment horizontal="center" textRotation="90" wrapText="1"/>
      <protection locked="0" hidden="1"/>
    </xf>
    <xf numFmtId="16" fontId="36" fillId="2" borderId="8" xfId="0" applyNumberFormat="1" applyFont="1" applyFill="1" applyBorder="1" applyAlignment="1" applyProtection="1">
      <alignment horizontal="center" vertical="center" wrapText="1"/>
      <protection locked="0" hidden="1"/>
    </xf>
    <xf numFmtId="16" fontId="36" fillId="2" borderId="13" xfId="0" applyNumberFormat="1" applyFont="1" applyFill="1" applyBorder="1" applyAlignment="1" applyProtection="1">
      <alignment horizontal="center" vertical="center" wrapText="1"/>
      <protection locked="0" hidden="1"/>
    </xf>
    <xf numFmtId="1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3" fillId="0" borderId="4" xfId="0" applyFont="1" applyFill="1" applyBorder="1" applyAlignment="1">
      <alignment horizontal="center" vertical="top" wrapText="1"/>
    </xf>
    <xf numFmtId="0" fontId="45" fillId="0" borderId="4" xfId="0" applyFont="1" applyFill="1" applyBorder="1" applyAlignment="1" applyProtection="1">
      <alignment horizontal="center"/>
      <protection locked="0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ill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28" fillId="0" borderId="0" xfId="1" applyFont="1" applyFill="1" applyAlignment="1">
      <alignment horizontal="center" vertical="center"/>
    </xf>
    <xf numFmtId="0" fontId="55" fillId="0" borderId="3" xfId="0" applyFont="1" applyFill="1" applyBorder="1" applyAlignment="1">
      <alignment horizontal="left" vertical="center"/>
    </xf>
    <xf numFmtId="0" fontId="0" fillId="0" borderId="8" xfId="0" applyFill="1" applyBorder="1" applyProtection="1">
      <protection hidden="1"/>
    </xf>
    <xf numFmtId="0" fontId="58" fillId="0" borderId="4" xfId="0" applyFont="1" applyBorder="1" applyAlignment="1">
      <alignment wrapText="1"/>
    </xf>
    <xf numFmtId="0" fontId="50" fillId="0" borderId="4" xfId="0" applyFont="1" applyBorder="1" applyAlignment="1">
      <alignment wrapText="1"/>
    </xf>
    <xf numFmtId="0" fontId="55" fillId="0" borderId="8" xfId="0" applyFont="1" applyFill="1" applyBorder="1" applyAlignment="1">
      <alignment horizontal="left" vertical="center"/>
    </xf>
    <xf numFmtId="0" fontId="30" fillId="0" borderId="8" xfId="0" applyFont="1" applyFill="1" applyBorder="1" applyAlignment="1">
      <alignment horizontal="left" vertical="center" wrapText="1"/>
    </xf>
    <xf numFmtId="0" fontId="4" fillId="0" borderId="4" xfId="0" applyFont="1" applyFill="1" applyBorder="1" applyAlignment="1" applyProtection="1">
      <alignment horizontal="center" textRotation="90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5" fillId="0" borderId="21" xfId="0" applyFont="1" applyFill="1" applyBorder="1" applyAlignment="1" applyProtection="1">
      <alignment horizontal="center" vertical="center"/>
      <protection locked="0"/>
    </xf>
    <xf numFmtId="0" fontId="3" fillId="3" borderId="3" xfId="0" applyFont="1" applyFill="1" applyBorder="1" applyAlignment="1">
      <alignment horizontal="left" vertical="center" wrapText="1"/>
    </xf>
    <xf numFmtId="0" fontId="55" fillId="3" borderId="3" xfId="0" applyFont="1" applyFill="1" applyBorder="1" applyAlignment="1">
      <alignment horizontal="left" vertical="center"/>
    </xf>
    <xf numFmtId="0" fontId="58" fillId="3" borderId="4" xfId="0" applyFont="1" applyFill="1" applyBorder="1" applyAlignment="1">
      <alignment wrapText="1"/>
    </xf>
    <xf numFmtId="0" fontId="50" fillId="3" borderId="4" xfId="0" applyFont="1" applyFill="1" applyBorder="1" applyAlignment="1">
      <alignment wrapText="1"/>
    </xf>
    <xf numFmtId="0" fontId="50" fillId="0" borderId="4" xfId="0" applyFont="1" applyBorder="1" applyAlignment="1">
      <alignment vertical="center" wrapText="1"/>
    </xf>
    <xf numFmtId="0" fontId="54" fillId="0" borderId="4" xfId="0" applyFont="1" applyFill="1" applyBorder="1" applyAlignment="1">
      <alignment horizontal="left" vertical="center" wrapText="1"/>
    </xf>
    <xf numFmtId="0" fontId="5" fillId="0" borderId="10" xfId="0" applyFont="1" applyFill="1" applyBorder="1" applyAlignment="1" applyProtection="1">
      <alignment vertical="center"/>
      <protection locked="0" hidden="1"/>
    </xf>
    <xf numFmtId="0" fontId="5" fillId="0" borderId="11" xfId="0" applyFont="1" applyFill="1" applyBorder="1" applyAlignment="1" applyProtection="1">
      <alignment vertical="center"/>
      <protection locked="0" hidden="1"/>
    </xf>
    <xf numFmtId="0" fontId="6" fillId="2" borderId="4" xfId="0" applyFont="1" applyFill="1" applyBorder="1" applyProtection="1">
      <protection locked="0" hidden="1"/>
    </xf>
    <xf numFmtId="0" fontId="6" fillId="2" borderId="11" xfId="0" applyFont="1" applyFill="1" applyBorder="1" applyAlignment="1" applyProtection="1">
      <alignment vertical="center"/>
      <protection locked="0" hidden="1"/>
    </xf>
    <xf numFmtId="0" fontId="6" fillId="2" borderId="3" xfId="0" applyFont="1" applyFill="1" applyBorder="1" applyAlignment="1" applyProtection="1">
      <alignment vertical="center"/>
      <protection locked="0" hidden="1"/>
    </xf>
    <xf numFmtId="0" fontId="6" fillId="2" borderId="10" xfId="0" applyFont="1" applyFill="1" applyBorder="1" applyAlignment="1" applyProtection="1">
      <alignment vertical="center"/>
      <protection locked="0" hidden="1"/>
    </xf>
    <xf numFmtId="0" fontId="6" fillId="2" borderId="4" xfId="0" applyFont="1" applyFill="1" applyBorder="1" applyAlignment="1" applyProtection="1">
      <alignment vertical="center"/>
      <protection locked="0" hidden="1"/>
    </xf>
    <xf numFmtId="0" fontId="28" fillId="0" borderId="4" xfId="1" applyFont="1" applyFill="1" applyBorder="1" applyAlignment="1">
      <alignment horizontal="center" vertical="center"/>
    </xf>
    <xf numFmtId="0" fontId="55" fillId="3" borderId="4" xfId="0" applyFont="1" applyFill="1" applyBorder="1" applyAlignment="1">
      <alignment horizontal="left" vertical="center"/>
    </xf>
    <xf numFmtId="0" fontId="50" fillId="3" borderId="4" xfId="0" applyFont="1" applyFill="1" applyBorder="1" applyAlignment="1">
      <alignment vertical="center" wrapText="1"/>
    </xf>
    <xf numFmtId="0" fontId="54" fillId="3" borderId="4" xfId="0" applyFont="1" applyFill="1" applyBorder="1" applyAlignment="1">
      <alignment horizontal="left" vertical="center"/>
    </xf>
    <xf numFmtId="0" fontId="53" fillId="3" borderId="4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/>
    </xf>
    <xf numFmtId="0" fontId="53" fillId="3" borderId="4" xfId="1" applyFont="1" applyFill="1" applyBorder="1" applyAlignment="1">
      <alignment horizontal="center"/>
    </xf>
    <xf numFmtId="0" fontId="28" fillId="4" borderId="4" xfId="1" applyFont="1" applyFill="1" applyBorder="1" applyAlignment="1">
      <alignment horizontal="center"/>
    </xf>
    <xf numFmtId="0" fontId="4" fillId="2" borderId="4" xfId="0" applyFont="1" applyFill="1" applyBorder="1" applyAlignment="1" applyProtection="1">
      <alignment horizontal="center" vertical="center" textRotation="90" wrapText="1"/>
      <protection hidden="1"/>
    </xf>
    <xf numFmtId="0" fontId="0" fillId="2" borderId="0" xfId="0" applyFill="1" applyAlignment="1" applyProtection="1">
      <alignment horizontal="center"/>
      <protection hidden="1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 vertical="center" wrapText="1"/>
    </xf>
    <xf numFmtId="0" fontId="28" fillId="0" borderId="4" xfId="1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left" vertical="center" wrapText="1"/>
    </xf>
    <xf numFmtId="0" fontId="5" fillId="0" borderId="4" xfId="0" applyFont="1" applyFill="1" applyBorder="1" applyAlignment="1" applyProtection="1">
      <alignment horizontal="center" vertical="center"/>
      <protection hidden="1"/>
    </xf>
    <xf numFmtId="2" fontId="1" fillId="0" borderId="4" xfId="0" applyNumberFormat="1" applyFont="1" applyFill="1" applyBorder="1" applyAlignment="1" applyProtection="1">
      <alignment horizontal="center" vertical="center"/>
      <protection hidden="1"/>
    </xf>
    <xf numFmtId="0" fontId="5" fillId="0" borderId="6" xfId="0" applyFont="1" applyFill="1" applyBorder="1" applyAlignment="1" applyProtection="1">
      <alignment horizontal="center" vertical="center"/>
      <protection hidden="1"/>
    </xf>
    <xf numFmtId="0" fontId="3" fillId="0" borderId="4" xfId="0" applyFont="1" applyFill="1" applyBorder="1" applyAlignment="1">
      <alignment horizontal="left" vertical="center" wrapText="1"/>
    </xf>
    <xf numFmtId="2" fontId="1" fillId="0" borderId="4" xfId="0" applyNumberFormat="1" applyFont="1" applyFill="1" applyBorder="1" applyAlignment="1" applyProtection="1">
      <alignment horizontal="center"/>
      <protection hidden="1"/>
    </xf>
    <xf numFmtId="0" fontId="0" fillId="0" borderId="4" xfId="0" applyFill="1" applyBorder="1"/>
    <xf numFmtId="9" fontId="0" fillId="0" borderId="7" xfId="0" applyNumberFormat="1" applyFill="1" applyBorder="1" applyProtection="1">
      <protection hidden="1"/>
    </xf>
    <xf numFmtId="9" fontId="0" fillId="0" borderId="0" xfId="0" applyNumberFormat="1" applyFill="1" applyBorder="1" applyProtection="1">
      <protection hidden="1"/>
    </xf>
    <xf numFmtId="0" fontId="50" fillId="0" borderId="4" xfId="0" applyFont="1" applyFill="1" applyBorder="1" applyAlignment="1">
      <alignment wrapText="1"/>
    </xf>
    <xf numFmtId="16" fontId="11" fillId="2" borderId="11" xfId="0" applyNumberFormat="1" applyFont="1" applyFill="1" applyBorder="1" applyAlignment="1" applyProtection="1">
      <alignment horizontal="center" wrapText="1"/>
      <protection locked="0" hidden="1"/>
    </xf>
    <xf numFmtId="0" fontId="54" fillId="0" borderId="4" xfId="0" applyFont="1" applyBorder="1" applyAlignment="1">
      <alignment horizontal="center" vertical="center"/>
    </xf>
    <xf numFmtId="0" fontId="54" fillId="0" borderId="4" xfId="0" applyFont="1" applyBorder="1"/>
    <xf numFmtId="0" fontId="56" fillId="0" borderId="4" xfId="4" applyFont="1" applyFill="1" applyBorder="1" applyAlignment="1">
      <alignment wrapText="1"/>
    </xf>
    <xf numFmtId="0" fontId="54" fillId="0" borderId="4" xfId="0" applyFont="1" applyBorder="1" applyAlignment="1">
      <alignment vertical="center"/>
    </xf>
    <xf numFmtId="0" fontId="54" fillId="0" borderId="8" xfId="0" applyFont="1" applyBorder="1"/>
    <xf numFmtId="0" fontId="54" fillId="0" borderId="4" xfId="0" applyFont="1" applyFill="1" applyBorder="1"/>
    <xf numFmtId="0" fontId="4" fillId="2" borderId="11" xfId="0" applyFont="1" applyFill="1" applyBorder="1" applyAlignment="1" applyProtection="1">
      <alignment horizontal="center" textRotation="90" wrapText="1"/>
      <protection locked="0" hidden="1"/>
    </xf>
    <xf numFmtId="1" fontId="0" fillId="2" borderId="11" xfId="0" applyNumberFormat="1" applyFill="1" applyBorder="1" applyProtection="1">
      <protection hidden="1"/>
    </xf>
    <xf numFmtId="0" fontId="12" fillId="2" borderId="11" xfId="0" applyFont="1" applyFill="1" applyBorder="1" applyAlignment="1" applyProtection="1">
      <alignment horizontal="center" textRotation="90"/>
      <protection hidden="1"/>
    </xf>
    <xf numFmtId="0" fontId="26" fillId="2" borderId="11" xfId="0" applyFont="1" applyFill="1" applyBorder="1" applyAlignment="1" applyProtection="1">
      <alignment horizontal="center" vertical="center" textRotation="90" wrapText="1"/>
      <protection hidden="1"/>
    </xf>
    <xf numFmtId="0" fontId="6" fillId="0" borderId="0" xfId="0" applyFont="1" applyFill="1" applyBorder="1" applyProtection="1">
      <protection locked="0" hidden="1"/>
    </xf>
    <xf numFmtId="16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2" fontId="5" fillId="0" borderId="4" xfId="0" applyNumberFormat="1" applyFont="1" applyFill="1" applyBorder="1" applyAlignment="1" applyProtection="1">
      <alignment horizontal="center" vertical="center"/>
      <protection locked="0"/>
    </xf>
    <xf numFmtId="0" fontId="37" fillId="0" borderId="4" xfId="0" applyFont="1" applyFill="1" applyBorder="1" applyAlignment="1" applyProtection="1">
      <alignment horizontal="center" vertical="center"/>
      <protection locked="0"/>
    </xf>
    <xf numFmtId="0" fontId="38" fillId="0" borderId="4" xfId="0" applyFont="1" applyFill="1" applyBorder="1" applyAlignment="1" applyProtection="1">
      <alignment horizontal="center" vertical="center"/>
      <protection locked="0"/>
    </xf>
    <xf numFmtId="0" fontId="34" fillId="0" borderId="4" xfId="0" applyFont="1" applyFill="1" applyBorder="1" applyAlignment="1" applyProtection="1">
      <alignment horizontal="center" vertical="center"/>
      <protection locked="0"/>
    </xf>
    <xf numFmtId="0" fontId="0" fillId="0" borderId="0" xfId="0" applyFill="1"/>
    <xf numFmtId="0" fontId="5" fillId="0" borderId="4" xfId="0" applyFont="1" applyFill="1" applyBorder="1" applyAlignment="1" applyProtection="1">
      <alignment vertical="center"/>
      <protection locked="0" hidden="1"/>
    </xf>
    <xf numFmtId="0" fontId="52" fillId="0" borderId="4" xfId="0" applyFont="1" applyFill="1" applyBorder="1" applyAlignment="1" applyProtection="1">
      <alignment horizontal="center" vertical="center" textRotation="90" wrapText="1"/>
      <protection locked="0" hidden="1"/>
    </xf>
    <xf numFmtId="16" fontId="15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3" fillId="0" borderId="4" xfId="0" applyFont="1" applyFill="1" applyBorder="1" applyAlignment="1" applyProtection="1">
      <alignment horizontal="left" vertical="center"/>
      <protection hidden="1"/>
    </xf>
    <xf numFmtId="0" fontId="14" fillId="0" borderId="4" xfId="2" applyFont="1" applyFill="1" applyBorder="1" applyAlignment="1">
      <alignment horizontal="left" vertical="center"/>
    </xf>
    <xf numFmtId="0" fontId="54" fillId="3" borderId="4" xfId="0" applyFont="1" applyFill="1" applyBorder="1"/>
    <xf numFmtId="0" fontId="54" fillId="3" borderId="4" xfId="0" applyFont="1" applyFill="1" applyBorder="1" applyAlignment="1">
      <alignment vertical="center"/>
    </xf>
    <xf numFmtId="0" fontId="60" fillId="0" borderId="0" xfId="0" applyNumberFormat="1" applyFont="1" applyFill="1" applyAlignment="1" applyProtection="1">
      <alignment horizontal="center"/>
      <protection locked="0" hidden="1"/>
    </xf>
    <xf numFmtId="0" fontId="61" fillId="3" borderId="4" xfId="1" applyFont="1" applyFill="1" applyBorder="1" applyAlignment="1">
      <alignment horizontal="center" vertical="center"/>
    </xf>
    <xf numFmtId="0" fontId="62" fillId="2" borderId="4" xfId="0" applyFont="1" applyFill="1" applyBorder="1" applyAlignment="1" applyProtection="1">
      <alignment horizontal="center" vertical="center" textRotation="90" wrapText="1"/>
      <protection hidden="1"/>
    </xf>
    <xf numFmtId="0" fontId="63" fillId="0" borderId="4" xfId="0" applyFont="1" applyBorder="1" applyAlignment="1">
      <alignment horizontal="center" vertical="center"/>
    </xf>
    <xf numFmtId="1" fontId="64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4" fillId="0" borderId="0" xfId="0" applyFont="1" applyFill="1" applyAlignment="1" applyProtection="1">
      <alignment horizontal="center" vertical="center" textRotation="90" wrapText="1"/>
      <protection hidden="1"/>
    </xf>
    <xf numFmtId="0" fontId="55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1" fontId="55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55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16" fontId="55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2" fillId="2" borderId="4" xfId="0" applyFont="1" applyFill="1" applyBorder="1" applyAlignment="1" applyProtection="1">
      <alignment horizontal="center" vertical="center" wrapText="1"/>
      <protection hidden="1"/>
    </xf>
    <xf numFmtId="0" fontId="2" fillId="2" borderId="4" xfId="0" applyFont="1" applyFill="1" applyBorder="1" applyAlignment="1" applyProtection="1">
      <alignment textRotation="90" wrapText="1"/>
      <protection hidden="1"/>
    </xf>
    <xf numFmtId="16" fontId="12" fillId="2" borderId="4" xfId="0" applyNumberFormat="1" applyFont="1" applyFill="1" applyBorder="1" applyAlignment="1" applyProtection="1">
      <alignment horizontal="center" textRotation="90"/>
      <protection hidden="1"/>
    </xf>
    <xf numFmtId="16" fontId="12" fillId="2" borderId="4" xfId="0" applyNumberFormat="1" applyFont="1" applyFill="1" applyBorder="1" applyAlignment="1" applyProtection="1">
      <alignment horizontal="center"/>
      <protection hidden="1"/>
    </xf>
    <xf numFmtId="16" fontId="11" fillId="2" borderId="11" xfId="0" applyNumberFormat="1" applyFont="1" applyFill="1" applyBorder="1" applyAlignment="1" applyProtection="1">
      <alignment horizontal="center" vertical="center" wrapText="1"/>
      <protection locked="0" hidden="1"/>
    </xf>
    <xf numFmtId="0" fontId="4" fillId="0" borderId="0" xfId="0" applyFont="1" applyFill="1" applyBorder="1" applyAlignment="1" applyProtection="1">
      <alignment horizontal="center" textRotation="90" wrapText="1"/>
      <protection locked="0" hidden="1"/>
    </xf>
    <xf numFmtId="0" fontId="2" fillId="0" borderId="4" xfId="0" applyFont="1" applyFill="1" applyBorder="1" applyAlignment="1" applyProtection="1">
      <alignment horizontal="center" textRotation="90" wrapText="1"/>
      <protection locked="0" hidden="1"/>
    </xf>
    <xf numFmtId="0" fontId="2" fillId="0" borderId="0" xfId="0" applyFont="1" applyFill="1" applyAlignment="1" applyProtection="1">
      <alignment horizontal="center" textRotation="90" wrapText="1"/>
      <protection hidden="1"/>
    </xf>
    <xf numFmtId="0" fontId="4" fillId="0" borderId="4" xfId="0" applyFont="1" applyFill="1" applyBorder="1" applyAlignment="1" applyProtection="1">
      <alignment horizontal="center" wrapText="1"/>
      <protection locked="0" hidden="1"/>
    </xf>
    <xf numFmtId="0" fontId="5" fillId="0" borderId="4" xfId="0" applyFont="1" applyFill="1" applyBorder="1" applyAlignment="1" applyProtection="1">
      <alignment horizontal="center" wrapText="1"/>
      <protection locked="0" hidden="1"/>
    </xf>
    <xf numFmtId="0" fontId="5" fillId="0" borderId="4" xfId="0" applyFont="1" applyFill="1" applyBorder="1" applyAlignment="1" applyProtection="1">
      <alignment horizontal="center" wrapText="1"/>
      <protection hidden="1"/>
    </xf>
    <xf numFmtId="0" fontId="5" fillId="0" borderId="4" xfId="0" applyFont="1" applyFill="1" applyBorder="1" applyAlignment="1" applyProtection="1">
      <alignment horizontal="center" vertical="center" wrapText="1"/>
      <protection locked="0" hidden="1"/>
    </xf>
    <xf numFmtId="0" fontId="5" fillId="0" borderId="0" xfId="0" applyFont="1" applyFill="1" applyAlignment="1" applyProtection="1">
      <alignment horizontal="center" vertical="center" wrapText="1"/>
      <protection hidden="1"/>
    </xf>
    <xf numFmtId="0" fontId="6" fillId="0" borderId="4" xfId="0" applyFont="1" applyFill="1" applyBorder="1" applyAlignment="1" applyProtection="1">
      <alignment horizontal="center" vertical="center"/>
      <protection locked="0"/>
    </xf>
    <xf numFmtId="0" fontId="0" fillId="0" borderId="0" xfId="0" applyBorder="1"/>
    <xf numFmtId="0" fontId="36" fillId="0" borderId="0" xfId="0" applyNumberFormat="1" applyFont="1" applyFill="1" applyBorder="1" applyAlignment="1" applyProtection="1">
      <alignment horizontal="center" vertical="center" wrapText="1"/>
      <protection locked="0" hidden="1"/>
    </xf>
    <xf numFmtId="0" fontId="45" fillId="0" borderId="0" xfId="0" applyFont="1" applyFill="1" applyBorder="1" applyAlignment="1" applyProtection="1">
      <alignment horizontal="center" vertical="center"/>
      <protection locked="0"/>
    </xf>
    <xf numFmtId="0" fontId="50" fillId="0" borderId="4" xfId="0" applyFont="1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2" fontId="28" fillId="4" borderId="4" xfId="3" applyNumberFormat="1" applyFont="1" applyFill="1" applyBorder="1" applyAlignment="1">
      <alignment horizontal="center" vertical="center" wrapText="1"/>
    </xf>
    <xf numFmtId="0" fontId="28" fillId="0" borderId="4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 vertical="center" wrapText="1"/>
    </xf>
    <xf numFmtId="0" fontId="0" fillId="0" borderId="3" xfId="0" applyFill="1" applyBorder="1" applyProtection="1">
      <protection hidden="1"/>
    </xf>
    <xf numFmtId="0" fontId="47" fillId="0" borderId="4" xfId="0" applyFont="1" applyBorder="1" applyAlignment="1">
      <alignment vertical="center" wrapText="1"/>
    </xf>
    <xf numFmtId="0" fontId="33" fillId="0" borderId="13" xfId="2" applyFont="1" applyFill="1" applyBorder="1" applyAlignment="1">
      <alignment horizontal="center" vertical="center"/>
    </xf>
    <xf numFmtId="0" fontId="33" fillId="0" borderId="3" xfId="2" applyFont="1" applyFill="1" applyBorder="1" applyAlignment="1">
      <alignment horizontal="center" vertical="center"/>
    </xf>
    <xf numFmtId="0" fontId="30" fillId="0" borderId="3" xfId="2" applyFont="1" applyFill="1" applyBorder="1" applyAlignment="1">
      <alignment horizontal="center" vertical="center" wrapText="1"/>
    </xf>
    <xf numFmtId="0" fontId="47" fillId="0" borderId="11" xfId="0" applyFont="1" applyBorder="1" applyAlignment="1">
      <alignment vertical="center" wrapText="1"/>
    </xf>
    <xf numFmtId="0" fontId="30" fillId="0" borderId="8" xfId="0" applyFont="1" applyFill="1" applyBorder="1" applyAlignment="1">
      <alignment horizontal="center" vertical="center" wrapText="1"/>
    </xf>
    <xf numFmtId="0" fontId="47" fillId="0" borderId="4" xfId="0" applyFont="1" applyBorder="1" applyAlignment="1">
      <alignment horizontal="center" vertical="center" wrapText="1"/>
    </xf>
    <xf numFmtId="0" fontId="58" fillId="0" borderId="4" xfId="0" applyFont="1" applyBorder="1" applyAlignment="1">
      <alignment vertical="center" wrapText="1"/>
    </xf>
    <xf numFmtId="0" fontId="6" fillId="2" borderId="4" xfId="0" applyFont="1" applyFill="1" applyBorder="1" applyAlignment="1" applyProtection="1">
      <protection locked="0" hidden="1"/>
    </xf>
    <xf numFmtId="0" fontId="6" fillId="2" borderId="3" xfId="0" applyFont="1" applyFill="1" applyBorder="1" applyAlignment="1" applyProtection="1">
      <protection locked="0" hidden="1"/>
    </xf>
    <xf numFmtId="0" fontId="6" fillId="2" borderId="11" xfId="0" applyFont="1" applyFill="1" applyBorder="1" applyAlignment="1" applyProtection="1">
      <protection locked="0" hidden="1"/>
    </xf>
    <xf numFmtId="16" fontId="11" fillId="0" borderId="4" xfId="0" applyNumberFormat="1" applyFont="1" applyFill="1" applyBorder="1" applyAlignment="1" applyProtection="1">
      <alignment horizontal="center" wrapText="1"/>
      <protection locked="0" hidden="1"/>
    </xf>
    <xf numFmtId="0" fontId="28" fillId="0" borderId="4" xfId="1" applyFont="1" applyFill="1" applyBorder="1" applyAlignment="1">
      <alignment horizontal="center" vertical="center" wrapText="1"/>
    </xf>
    <xf numFmtId="0" fontId="65" fillId="3" borderId="4" xfId="0" applyFont="1" applyFill="1" applyBorder="1" applyAlignment="1">
      <alignment vertical="center"/>
    </xf>
    <xf numFmtId="0" fontId="8" fillId="0" borderId="0" xfId="0" applyFont="1" applyFill="1" applyBorder="1" applyAlignment="1" applyProtection="1">
      <alignment horizontal="left"/>
      <protection locked="0" hidden="1"/>
    </xf>
    <xf numFmtId="0" fontId="9" fillId="0" borderId="0" xfId="0" applyFont="1" applyFill="1" applyBorder="1" applyAlignment="1" applyProtection="1">
      <alignment horizontal="left"/>
      <protection locked="0" hidden="1"/>
    </xf>
    <xf numFmtId="0" fontId="6" fillId="0" borderId="0" xfId="0" applyFont="1" applyFill="1" applyBorder="1" applyAlignment="1" applyProtection="1">
      <alignment horizontal="left"/>
      <protection locked="0" hidden="1"/>
    </xf>
    <xf numFmtId="0" fontId="10" fillId="0" borderId="0" xfId="0" applyFont="1" applyFill="1" applyBorder="1" applyAlignment="1" applyProtection="1">
      <alignment horizontal="left"/>
      <protection locked="0" hidden="1"/>
    </xf>
    <xf numFmtId="0" fontId="10" fillId="0" borderId="0" xfId="0" applyFont="1" applyFill="1" applyAlignment="1" applyProtection="1">
      <alignment horizontal="left"/>
      <protection locked="0" hidden="1"/>
    </xf>
    <xf numFmtId="0" fontId="6" fillId="0" borderId="0" xfId="0" applyFont="1" applyFill="1" applyProtection="1">
      <protection hidden="1"/>
    </xf>
    <xf numFmtId="0" fontId="6" fillId="0" borderId="0" xfId="0" applyFont="1" applyFill="1" applyAlignment="1" applyProtection="1">
      <alignment horizontal="center"/>
      <protection hidden="1"/>
    </xf>
    <xf numFmtId="0" fontId="0" fillId="0" borderId="0" xfId="0" applyFill="1" applyAlignment="1" applyProtection="1">
      <alignment horizontal="center"/>
      <protection hidden="1"/>
    </xf>
    <xf numFmtId="0" fontId="0" fillId="0" borderId="0" xfId="0" applyFill="1" applyAlignment="1" applyProtection="1">
      <protection hidden="1"/>
    </xf>
    <xf numFmtId="0" fontId="0" fillId="0" borderId="0" xfId="0" applyFill="1" applyBorder="1" applyAlignment="1" applyProtection="1">
      <protection hidden="1"/>
    </xf>
    <xf numFmtId="0" fontId="6" fillId="0" borderId="10" xfId="0" applyFont="1" applyFill="1" applyBorder="1" applyAlignment="1" applyProtection="1">
      <alignment vertical="center"/>
      <protection locked="0" hidden="1"/>
    </xf>
    <xf numFmtId="0" fontId="0" fillId="0" borderId="4" xfId="0" applyFill="1" applyBorder="1" applyAlignment="1"/>
    <xf numFmtId="1" fontId="0" fillId="0" borderId="4" xfId="0" applyNumberFormat="1" applyFill="1" applyBorder="1" applyProtection="1">
      <protection hidden="1"/>
    </xf>
    <xf numFmtId="1" fontId="0" fillId="0" borderId="4" xfId="0" applyNumberFormat="1" applyFill="1" applyBorder="1" applyAlignment="1" applyProtection="1">
      <alignment horizontal="center"/>
      <protection hidden="1"/>
    </xf>
    <xf numFmtId="0" fontId="0" fillId="0" borderId="4" xfId="0" applyFill="1" applyBorder="1" applyAlignment="1" applyProtection="1">
      <alignment horizontal="center" vertical="center"/>
      <protection hidden="1"/>
    </xf>
    <xf numFmtId="0" fontId="0" fillId="0" borderId="4" xfId="0" applyFill="1" applyBorder="1" applyAlignment="1" applyProtection="1">
      <alignment horizontal="center" textRotation="90" wrapText="1"/>
      <protection hidden="1"/>
    </xf>
    <xf numFmtId="0" fontId="0" fillId="0" borderId="1" xfId="0" applyFill="1" applyBorder="1" applyProtection="1">
      <protection hidden="1"/>
    </xf>
    <xf numFmtId="0" fontId="0" fillId="0" borderId="0" xfId="0" applyFill="1" applyAlignment="1" applyProtection="1">
      <alignment horizontal="center"/>
      <protection hidden="1"/>
    </xf>
    <xf numFmtId="0" fontId="12" fillId="0" borderId="4" xfId="0" applyFont="1" applyFill="1" applyBorder="1" applyAlignment="1" applyProtection="1">
      <alignment horizontal="center" textRotation="90"/>
      <protection hidden="1"/>
    </xf>
    <xf numFmtId="0" fontId="12" fillId="0" borderId="2" xfId="0" applyFont="1" applyFill="1" applyBorder="1" applyAlignment="1" applyProtection="1">
      <alignment horizontal="center" textRotation="90"/>
      <protection hidden="1"/>
    </xf>
    <xf numFmtId="0" fontId="0" fillId="0" borderId="0" xfId="0" applyFill="1" applyBorder="1" applyAlignment="1" applyProtection="1">
      <alignment horizontal="center"/>
      <protection hidden="1"/>
    </xf>
    <xf numFmtId="0" fontId="26" fillId="0" borderId="4" xfId="0" applyFont="1" applyFill="1" applyBorder="1" applyAlignment="1" applyProtection="1">
      <alignment horizontal="center" vertical="center" textRotation="90" wrapText="1"/>
      <protection hidden="1"/>
    </xf>
    <xf numFmtId="0" fontId="26" fillId="0" borderId="4" xfId="0" applyFont="1" applyFill="1" applyBorder="1" applyAlignment="1" applyProtection="1">
      <alignment horizontal="center" vertical="center" wrapText="1"/>
      <protection hidden="1"/>
    </xf>
    <xf numFmtId="0" fontId="4" fillId="0" borderId="4" xfId="0" applyFont="1" applyFill="1" applyBorder="1" applyAlignment="1" applyProtection="1">
      <alignment horizontal="center" vertical="center" wrapText="1"/>
      <protection hidden="1"/>
    </xf>
    <xf numFmtId="0" fontId="13" fillId="0" borderId="4" xfId="0" applyFont="1" applyFill="1" applyBorder="1" applyAlignment="1" applyProtection="1">
      <alignment horizontal="center" vertical="center"/>
      <protection hidden="1"/>
    </xf>
    <xf numFmtId="0" fontId="13" fillId="0" borderId="4" xfId="0" applyFont="1" applyFill="1" applyBorder="1" applyAlignment="1" applyProtection="1">
      <alignment horizontal="center" vertical="center" textRotation="90"/>
      <protection hidden="1"/>
    </xf>
    <xf numFmtId="0" fontId="4" fillId="0" borderId="14" xfId="0" applyFont="1" applyFill="1" applyBorder="1" applyAlignment="1" applyProtection="1">
      <alignment horizontal="center" textRotation="90" wrapText="1"/>
      <protection hidden="1"/>
    </xf>
    <xf numFmtId="0" fontId="4" fillId="0" borderId="0" xfId="0" applyFont="1" applyFill="1" applyAlignment="1" applyProtection="1">
      <protection hidden="1"/>
    </xf>
    <xf numFmtId="0" fontId="4" fillId="0" borderId="0" xfId="0" applyFont="1" applyFill="1" applyAlignment="1" applyProtection="1">
      <alignment textRotation="90" wrapText="1"/>
      <protection hidden="1"/>
    </xf>
    <xf numFmtId="0" fontId="4" fillId="0" borderId="0" xfId="0" applyFont="1" applyFill="1" applyBorder="1" applyAlignment="1" applyProtection="1">
      <protection hidden="1"/>
    </xf>
    <xf numFmtId="0" fontId="4" fillId="0" borderId="0" xfId="0" applyFont="1" applyFill="1" applyBorder="1" applyProtection="1">
      <protection hidden="1"/>
    </xf>
    <xf numFmtId="9" fontId="0" fillId="0" borderId="9" xfId="0" applyNumberFormat="1" applyFill="1" applyBorder="1" applyProtection="1">
      <protection hidden="1"/>
    </xf>
    <xf numFmtId="2" fontId="5" fillId="0" borderId="4" xfId="0" applyNumberFormat="1" applyFont="1" applyFill="1" applyBorder="1" applyAlignment="1" applyProtection="1">
      <alignment horizontal="center" vertical="center"/>
      <protection hidden="1"/>
    </xf>
    <xf numFmtId="2" fontId="5" fillId="0" borderId="3" xfId="0" applyNumberFormat="1" applyFont="1" applyFill="1" applyBorder="1" applyAlignment="1" applyProtection="1">
      <alignment horizontal="center" vertical="center"/>
      <protection hidden="1"/>
    </xf>
    <xf numFmtId="0" fontId="37" fillId="0" borderId="4" xfId="0" applyFont="1" applyFill="1" applyBorder="1" applyAlignment="1" applyProtection="1">
      <alignment horizontal="center"/>
      <protection locked="0"/>
    </xf>
    <xf numFmtId="0" fontId="37" fillId="0" borderId="4" xfId="0" applyFont="1" applyFill="1" applyBorder="1" applyAlignment="1" applyProtection="1">
      <alignment horizontal="center"/>
      <protection hidden="1"/>
    </xf>
    <xf numFmtId="1" fontId="19" fillId="0" borderId="4" xfId="0" applyNumberFormat="1" applyFont="1" applyFill="1" applyBorder="1" applyAlignment="1" applyProtection="1">
      <alignment horizontal="center"/>
      <protection hidden="1"/>
    </xf>
    <xf numFmtId="9" fontId="19" fillId="0" borderId="11" xfId="0" applyNumberFormat="1" applyFont="1" applyFill="1" applyBorder="1" applyProtection="1">
      <protection hidden="1"/>
    </xf>
    <xf numFmtId="0" fontId="16" fillId="0" borderId="4" xfId="0" applyFont="1" applyFill="1" applyBorder="1" applyAlignment="1" applyProtection="1">
      <alignment horizontal="center" vertical="center"/>
      <protection hidden="1"/>
    </xf>
    <xf numFmtId="0" fontId="16" fillId="0" borderId="3" xfId="0" applyFont="1" applyFill="1" applyBorder="1" applyAlignment="1" applyProtection="1">
      <alignment horizontal="center" vertical="center"/>
      <protection hidden="1"/>
    </xf>
    <xf numFmtId="1" fontId="19" fillId="0" borderId="0" xfId="0" applyNumberFormat="1" applyFont="1" applyFill="1" applyBorder="1" applyProtection="1">
      <protection hidden="1"/>
    </xf>
    <xf numFmtId="1" fontId="19" fillId="0" borderId="0" xfId="0" applyNumberFormat="1" applyFont="1" applyFill="1" applyBorder="1" applyAlignment="1" applyProtection="1">
      <protection hidden="1"/>
    </xf>
    <xf numFmtId="0" fontId="19" fillId="0" borderId="0" xfId="0" applyFont="1" applyFill="1" applyBorder="1" applyProtection="1">
      <protection hidden="1"/>
    </xf>
    <xf numFmtId="0" fontId="38" fillId="0" borderId="4" xfId="0" applyFont="1" applyFill="1" applyBorder="1" applyAlignment="1" applyProtection="1">
      <alignment horizontal="center"/>
      <protection locked="0"/>
    </xf>
    <xf numFmtId="0" fontId="38" fillId="0" borderId="4" xfId="0" applyFont="1" applyFill="1" applyBorder="1" applyAlignment="1" applyProtection="1">
      <alignment horizontal="center" vertical="center"/>
      <protection hidden="1"/>
    </xf>
    <xf numFmtId="0" fontId="17" fillId="0" borderId="4" xfId="0" applyFont="1" applyFill="1" applyBorder="1" applyAlignment="1" applyProtection="1">
      <alignment horizontal="center" vertical="center"/>
      <protection hidden="1"/>
    </xf>
    <xf numFmtId="0" fontId="17" fillId="0" borderId="11" xfId="0" applyFont="1" applyFill="1" applyBorder="1" applyAlignment="1" applyProtection="1">
      <alignment horizontal="center" vertical="center"/>
      <protection hidden="1"/>
    </xf>
    <xf numFmtId="0" fontId="17" fillId="0" borderId="3" xfId="0" applyFont="1" applyFill="1" applyBorder="1" applyAlignment="1" applyProtection="1">
      <alignment horizontal="center" vertical="center"/>
      <protection hidden="1"/>
    </xf>
    <xf numFmtId="1" fontId="21" fillId="0" borderId="0" xfId="0" applyNumberFormat="1" applyFont="1" applyFill="1" applyBorder="1" applyProtection="1">
      <protection hidden="1"/>
    </xf>
    <xf numFmtId="1" fontId="21" fillId="0" borderId="0" xfId="0" applyNumberFormat="1" applyFont="1" applyFill="1" applyBorder="1" applyAlignment="1" applyProtection="1">
      <protection hidden="1"/>
    </xf>
    <xf numFmtId="0" fontId="21" fillId="0" borderId="0" xfId="0" applyFont="1" applyFill="1" applyBorder="1" applyProtection="1">
      <protection hidden="1"/>
    </xf>
    <xf numFmtId="0" fontId="34" fillId="0" borderId="4" xfId="0" applyFont="1" applyFill="1" applyBorder="1" applyAlignment="1" applyProtection="1">
      <alignment horizontal="center"/>
      <protection locked="0"/>
    </xf>
    <xf numFmtId="0" fontId="34" fillId="0" borderId="4" xfId="0" applyFont="1" applyFill="1" applyBorder="1" applyAlignment="1" applyProtection="1">
      <alignment horizontal="center" vertical="center"/>
      <protection hidden="1"/>
    </xf>
    <xf numFmtId="0" fontId="18" fillId="0" borderId="4" xfId="0" applyFont="1" applyFill="1" applyBorder="1" applyAlignment="1" applyProtection="1">
      <alignment horizontal="center" vertical="center"/>
      <protection hidden="1"/>
    </xf>
    <xf numFmtId="0" fontId="18" fillId="0" borderId="11" xfId="0" applyFont="1" applyFill="1" applyBorder="1" applyAlignment="1" applyProtection="1">
      <alignment horizontal="center" vertical="center"/>
      <protection hidden="1"/>
    </xf>
    <xf numFmtId="0" fontId="18" fillId="0" borderId="3" xfId="0" applyFont="1" applyFill="1" applyBorder="1" applyAlignment="1" applyProtection="1">
      <alignment horizontal="center" vertical="center"/>
      <protection hidden="1"/>
    </xf>
    <xf numFmtId="1" fontId="23" fillId="0" borderId="0" xfId="0" applyNumberFormat="1" applyFont="1" applyFill="1" applyBorder="1" applyProtection="1">
      <protection hidden="1"/>
    </xf>
    <xf numFmtId="1" fontId="23" fillId="0" borderId="0" xfId="0" applyNumberFormat="1" applyFont="1" applyFill="1" applyBorder="1" applyAlignment="1" applyProtection="1">
      <protection hidden="1"/>
    </xf>
    <xf numFmtId="0" fontId="23" fillId="0" borderId="0" xfId="0" applyFont="1" applyFill="1" applyBorder="1" applyProtection="1">
      <protection hidden="1"/>
    </xf>
    <xf numFmtId="0" fontId="5" fillId="0" borderId="11" xfId="0" applyFont="1" applyFill="1" applyBorder="1" applyAlignment="1" applyProtection="1">
      <alignment horizontal="center" vertical="center"/>
      <protection hidden="1"/>
    </xf>
    <xf numFmtId="0" fontId="5" fillId="0" borderId="12" xfId="0" applyFont="1" applyFill="1" applyBorder="1" applyAlignment="1" applyProtection="1">
      <alignment horizontal="center" vertical="center"/>
      <protection hidden="1"/>
    </xf>
    <xf numFmtId="0" fontId="6" fillId="0" borderId="4" xfId="0" applyFont="1" applyFill="1" applyBorder="1" applyAlignment="1" applyProtection="1">
      <protection locked="0" hidden="1"/>
    </xf>
    <xf numFmtId="0" fontId="47" fillId="3" borderId="4" xfId="0" applyFont="1" applyFill="1" applyBorder="1" applyAlignment="1">
      <alignment vertical="center" wrapText="1"/>
    </xf>
    <xf numFmtId="0" fontId="58" fillId="3" borderId="4" xfId="0" applyFont="1" applyFill="1" applyBorder="1" applyAlignment="1">
      <alignment vertical="center" wrapText="1"/>
    </xf>
    <xf numFmtId="0" fontId="47" fillId="3" borderId="11" xfId="0" applyFont="1" applyFill="1" applyBorder="1" applyAlignment="1">
      <alignment vertical="center" wrapText="1"/>
    </xf>
    <xf numFmtId="16" fontId="0" fillId="0" borderId="0" xfId="0" applyNumberFormat="1"/>
    <xf numFmtId="16" fontId="0" fillId="0" borderId="0" xfId="0" applyNumberFormat="1" applyFill="1"/>
    <xf numFmtId="0" fontId="66" fillId="0" borderId="4" xfId="1" applyFont="1" applyFill="1" applyBorder="1" applyAlignment="1">
      <alignment horizontal="center" vertical="center" wrapText="1"/>
    </xf>
    <xf numFmtId="0" fontId="54" fillId="0" borderId="4" xfId="0" applyFont="1" applyFill="1" applyBorder="1" applyAlignment="1">
      <alignment vertical="center"/>
    </xf>
    <xf numFmtId="0" fontId="54" fillId="0" borderId="4" xfId="0" applyFont="1" applyFill="1" applyBorder="1" applyAlignment="1">
      <alignment horizontal="left" vertical="center"/>
    </xf>
    <xf numFmtId="0" fontId="47" fillId="0" borderId="11" xfId="0" applyFont="1" applyFill="1" applyBorder="1" applyAlignment="1">
      <alignment vertical="center" wrapText="1"/>
    </xf>
    <xf numFmtId="0" fontId="5" fillId="0" borderId="4" xfId="0" applyFont="1" applyBorder="1" applyAlignment="1">
      <alignment horizontal="center" vertical="center"/>
    </xf>
    <xf numFmtId="0" fontId="4" fillId="0" borderId="4" xfId="0" applyFont="1" applyFill="1" applyBorder="1" applyAlignment="1" applyProtection="1">
      <alignment horizontal="center" textRotation="90" wrapText="1"/>
      <protection hidden="1"/>
    </xf>
    <xf numFmtId="165" fontId="36" fillId="2" borderId="8" xfId="0" applyNumberFormat="1" applyFont="1" applyFill="1" applyBorder="1" applyAlignment="1" applyProtection="1">
      <alignment horizontal="center" vertical="center" wrapText="1"/>
      <protection locked="0" hidden="1"/>
    </xf>
    <xf numFmtId="0" fontId="67" fillId="0" borderId="4" xfId="0" applyFont="1" applyFill="1" applyBorder="1" applyAlignment="1" applyProtection="1">
      <alignment horizontal="center" vertical="center"/>
      <protection locked="0"/>
    </xf>
    <xf numFmtId="16" fontId="11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16" fontId="12" fillId="2" borderId="4" xfId="0" applyNumberFormat="1" applyFont="1" applyFill="1" applyBorder="1" applyAlignment="1" applyProtection="1">
      <alignment horizontal="center" vertical="center"/>
      <protection hidden="1"/>
    </xf>
    <xf numFmtId="0" fontId="5" fillId="0" borderId="4" xfId="0" applyFont="1" applyFill="1" applyBorder="1" applyProtection="1">
      <protection hidden="1"/>
    </xf>
    <xf numFmtId="0" fontId="36" fillId="2" borderId="4" xfId="0" applyNumberFormat="1" applyFont="1" applyFill="1" applyBorder="1" applyAlignment="1" applyProtection="1">
      <alignment vertical="center" wrapText="1"/>
      <protection locked="0" hidden="1"/>
    </xf>
    <xf numFmtId="0" fontId="0" fillId="0" borderId="4" xfId="0" applyBorder="1" applyAlignment="1">
      <alignment horizontal="center" vertical="center"/>
    </xf>
    <xf numFmtId="16" fontId="15" fillId="2" borderId="11" xfId="0" applyNumberFormat="1" applyFont="1" applyFill="1" applyBorder="1" applyAlignment="1" applyProtection="1">
      <alignment horizontal="center" vertical="center" wrapText="1"/>
      <protection locked="0" hidden="1"/>
    </xf>
    <xf numFmtId="0" fontId="28" fillId="0" borderId="4" xfId="1" applyFont="1" applyFill="1" applyBorder="1" applyAlignment="1">
      <alignment horizontal="center" vertical="center" wrapText="1"/>
    </xf>
    <xf numFmtId="0" fontId="28" fillId="3" borderId="0" xfId="1" applyFont="1" applyFill="1" applyBorder="1" applyAlignment="1">
      <alignment horizontal="center" vertical="center" wrapText="1"/>
    </xf>
    <xf numFmtId="2" fontId="28" fillId="3" borderId="0" xfId="1" applyNumberFormat="1" applyFont="1" applyFill="1" applyBorder="1" applyAlignment="1">
      <alignment horizontal="center" vertical="center" wrapText="1"/>
    </xf>
    <xf numFmtId="0" fontId="6" fillId="2" borderId="3" xfId="0" applyFont="1" applyFill="1" applyBorder="1" applyAlignment="1" applyProtection="1">
      <alignment horizontal="center" vertical="center"/>
      <protection locked="0" hidden="1"/>
    </xf>
    <xf numFmtId="0" fontId="6" fillId="2" borderId="10" xfId="0" applyFont="1" applyFill="1" applyBorder="1" applyAlignment="1" applyProtection="1">
      <alignment horizontal="center" vertical="center"/>
      <protection locked="0" hidden="1"/>
    </xf>
    <xf numFmtId="0" fontId="6" fillId="2" borderId="11" xfId="0" applyFont="1" applyFill="1" applyBorder="1" applyAlignment="1" applyProtection="1">
      <alignment horizontal="center" vertical="center"/>
      <protection locked="0" hidden="1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27" fillId="0" borderId="4" xfId="0" applyFont="1" applyFill="1" applyBorder="1" applyAlignment="1" applyProtection="1">
      <alignment horizontal="center" vertical="center"/>
      <protection hidden="1"/>
    </xf>
    <xf numFmtId="0" fontId="4" fillId="2" borderId="4" xfId="0" applyFont="1" applyFill="1" applyBorder="1" applyAlignment="1" applyProtection="1">
      <alignment horizontal="center" vertical="center" textRotation="90" wrapText="1"/>
      <protection hidden="1"/>
    </xf>
    <xf numFmtId="0" fontId="0" fillId="2" borderId="0" xfId="0" applyFill="1" applyAlignment="1" applyProtection="1">
      <alignment horizontal="center"/>
      <protection hidden="1"/>
    </xf>
    <xf numFmtId="0" fontId="6" fillId="2" borderId="3" xfId="0" applyFont="1" applyFill="1" applyBorder="1" applyAlignment="1" applyProtection="1">
      <alignment horizontal="center" vertical="center" wrapText="1"/>
      <protection locked="0" hidden="1"/>
    </xf>
    <xf numFmtId="0" fontId="6" fillId="2" borderId="10" xfId="0" applyFont="1" applyFill="1" applyBorder="1" applyAlignment="1" applyProtection="1">
      <alignment horizontal="center" vertical="center" wrapText="1"/>
      <protection locked="0" hidden="1"/>
    </xf>
    <xf numFmtId="0" fontId="6" fillId="2" borderId="11" xfId="0" applyFont="1" applyFill="1" applyBorder="1" applyAlignment="1" applyProtection="1">
      <alignment horizontal="center" vertical="center" wrapText="1"/>
      <protection locked="0" hidden="1"/>
    </xf>
    <xf numFmtId="0" fontId="6" fillId="2" borderId="4" xfId="0" applyFont="1" applyFill="1" applyBorder="1" applyAlignment="1" applyProtection="1">
      <alignment horizontal="center" vertical="center"/>
      <protection locked="0" hidden="1"/>
    </xf>
    <xf numFmtId="0" fontId="6" fillId="2" borderId="3" xfId="0" applyFont="1" applyFill="1" applyBorder="1" applyAlignment="1" applyProtection="1">
      <alignment horizontal="center"/>
      <protection locked="0" hidden="1"/>
    </xf>
    <xf numFmtId="0" fontId="6" fillId="2" borderId="11" xfId="0" applyFont="1" applyFill="1" applyBorder="1" applyAlignment="1" applyProtection="1">
      <alignment horizontal="center"/>
      <protection locked="0" hidden="1"/>
    </xf>
    <xf numFmtId="0" fontId="5" fillId="2" borderId="3" xfId="0" applyFont="1" applyFill="1" applyBorder="1" applyAlignment="1" applyProtection="1">
      <alignment horizontal="center"/>
      <protection locked="0" hidden="1"/>
    </xf>
    <xf numFmtId="0" fontId="5" fillId="2" borderId="11" xfId="0" applyFont="1" applyFill="1" applyBorder="1" applyAlignment="1" applyProtection="1">
      <alignment horizontal="center"/>
      <protection locked="0" hidden="1"/>
    </xf>
    <xf numFmtId="0" fontId="5" fillId="0" borderId="3" xfId="0" applyFont="1" applyFill="1" applyBorder="1" applyAlignment="1" applyProtection="1">
      <alignment horizontal="center" vertical="center"/>
      <protection locked="0" hidden="1"/>
    </xf>
    <xf numFmtId="0" fontId="5" fillId="0" borderId="10" xfId="0" applyFont="1" applyFill="1" applyBorder="1" applyAlignment="1" applyProtection="1">
      <alignment horizontal="center" vertical="center"/>
      <protection locked="0" hidden="1"/>
    </xf>
    <xf numFmtId="0" fontId="5" fillId="0" borderId="11" xfId="0" applyFont="1" applyFill="1" applyBorder="1" applyAlignment="1" applyProtection="1">
      <alignment horizontal="center" vertical="center"/>
      <protection locked="0" hidden="1"/>
    </xf>
    <xf numFmtId="0" fontId="5" fillId="0" borderId="4" xfId="0" applyFont="1" applyFill="1" applyBorder="1" applyAlignment="1" applyProtection="1">
      <alignment horizontal="center" vertical="center"/>
      <protection locked="0" hidden="1"/>
    </xf>
    <xf numFmtId="0" fontId="0" fillId="0" borderId="0" xfId="0" applyFill="1" applyAlignment="1" applyProtection="1">
      <alignment horizontal="center"/>
      <protection hidden="1"/>
    </xf>
    <xf numFmtId="0" fontId="0" fillId="0" borderId="0" xfId="0" applyFill="1" applyBorder="1" applyAlignment="1" applyProtection="1">
      <alignment horizontal="center"/>
      <protection hidden="1"/>
    </xf>
    <xf numFmtId="1" fontId="19" fillId="0" borderId="4" xfId="0" applyNumberFormat="1" applyFont="1" applyFill="1" applyBorder="1" applyAlignment="1" applyProtection="1">
      <alignment horizontal="center"/>
      <protection hidden="1"/>
    </xf>
    <xf numFmtId="0" fontId="4" fillId="0" borderId="4" xfId="0" applyFont="1" applyFill="1" applyBorder="1" applyAlignment="1" applyProtection="1">
      <alignment horizontal="center" vertical="center" textRotation="90" wrapText="1"/>
      <protection hidden="1"/>
    </xf>
    <xf numFmtId="0" fontId="5" fillId="0" borderId="3" xfId="0" applyFont="1" applyFill="1" applyBorder="1" applyAlignment="1" applyProtection="1">
      <alignment horizontal="center" vertical="center" wrapText="1"/>
      <protection locked="0" hidden="1"/>
    </xf>
    <xf numFmtId="0" fontId="5" fillId="0" borderId="11" xfId="0" applyFont="1" applyFill="1" applyBorder="1" applyAlignment="1" applyProtection="1">
      <alignment horizontal="center" vertical="center" wrapText="1"/>
      <protection locked="0" hidden="1"/>
    </xf>
    <xf numFmtId="0" fontId="5" fillId="0" borderId="4" xfId="0" applyFont="1" applyFill="1" applyBorder="1" applyAlignment="1" applyProtection="1">
      <alignment horizontal="center" vertical="center" wrapText="1"/>
      <protection locked="0" hidden="1"/>
    </xf>
    <xf numFmtId="0" fontId="27" fillId="0" borderId="6" xfId="0" applyFont="1" applyFill="1" applyBorder="1" applyAlignment="1" applyProtection="1">
      <alignment horizontal="center" vertical="center"/>
      <protection hidden="1"/>
    </xf>
    <xf numFmtId="0" fontId="27" fillId="0" borderId="19" xfId="0" applyFont="1" applyFill="1" applyBorder="1" applyAlignment="1" applyProtection="1">
      <alignment horizontal="center" vertical="center"/>
      <protection hidden="1"/>
    </xf>
    <xf numFmtId="0" fontId="27" fillId="0" borderId="17" xfId="0" applyFont="1" applyFill="1" applyBorder="1" applyAlignment="1" applyProtection="1">
      <alignment horizontal="center" vertical="center"/>
      <protection hidden="1"/>
    </xf>
    <xf numFmtId="0" fontId="27" fillId="0" borderId="13" xfId="0" applyFont="1" applyFill="1" applyBorder="1" applyAlignment="1" applyProtection="1">
      <alignment horizontal="center" vertical="center"/>
      <protection hidden="1"/>
    </xf>
    <xf numFmtId="0" fontId="27" fillId="0" borderId="18" xfId="0" applyFont="1" applyFill="1" applyBorder="1" applyAlignment="1" applyProtection="1">
      <alignment horizontal="center" vertical="center"/>
      <protection hidden="1"/>
    </xf>
    <xf numFmtId="0" fontId="27" fillId="0" borderId="9" xfId="0" applyFont="1" applyFill="1" applyBorder="1" applyAlignment="1" applyProtection="1">
      <alignment horizontal="center" vertical="center"/>
      <protection hidden="1"/>
    </xf>
    <xf numFmtId="0" fontId="0" fillId="2" borderId="0" xfId="0" applyFont="1" applyFill="1" applyBorder="1" applyAlignment="1" applyProtection="1">
      <alignment horizontal="center"/>
      <protection hidden="1"/>
    </xf>
    <xf numFmtId="0" fontId="49" fillId="0" borderId="4" xfId="0" applyFont="1" applyFill="1" applyBorder="1" applyAlignment="1" applyProtection="1">
      <alignment horizontal="center" vertical="center"/>
      <protection hidden="1"/>
    </xf>
    <xf numFmtId="0" fontId="0" fillId="2" borderId="0" xfId="0" applyFont="1" applyFill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 vertical="center" wrapText="1"/>
    </xf>
    <xf numFmtId="0" fontId="28" fillId="0" borderId="0" xfId="1" applyFont="1" applyFill="1" applyAlignment="1">
      <alignment horizontal="center"/>
    </xf>
    <xf numFmtId="0" fontId="28" fillId="0" borderId="0" xfId="1" applyFont="1" applyFill="1" applyBorder="1" applyAlignment="1">
      <alignment horizontal="center"/>
    </xf>
    <xf numFmtId="0" fontId="47" fillId="0" borderId="18" xfId="0" applyFont="1" applyFill="1" applyBorder="1" applyAlignment="1">
      <alignment horizontal="center" vertical="center"/>
    </xf>
    <xf numFmtId="0" fontId="47" fillId="0" borderId="0" xfId="0" applyFont="1" applyFill="1" applyAlignment="1">
      <alignment horizontal="center" vertical="center"/>
    </xf>
  </cellXfs>
  <cellStyles count="5">
    <cellStyle name="Обычный" xfId="0" builtinId="0"/>
    <cellStyle name="Обычный_2S-2002" xfId="1"/>
    <cellStyle name="Обычный_Лист1" xfId="4"/>
    <cellStyle name="Обычный_уч.усп. 2с-01-02" xfId="2"/>
    <cellStyle name="Процентный" xfId="3" builtinId="5"/>
  </cellStyles>
  <dxfs count="20821"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Normal="100" zoomScaleSheetLayoutView="100" workbookViewId="0">
      <selection activeCell="D25" sqref="D2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4.140625" style="13" customWidth="1"/>
    <col min="4" max="4" width="39.85546875" style="13" bestFit="1" customWidth="1"/>
    <col min="5" max="5" width="6.85546875" style="13" hidden="1" customWidth="1"/>
    <col min="6" max="6" width="7.5703125" customWidth="1"/>
    <col min="7" max="15" width="8.140625" customWidth="1"/>
    <col min="16" max="21" width="8.1406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43578.608695370371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1"/>
      <c r="Z1" s="351"/>
      <c r="AA1" s="351"/>
      <c r="AB1" s="351"/>
      <c r="AC1" s="351"/>
      <c r="AD1" s="35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23" t="s">
        <v>581</v>
      </c>
      <c r="G2" s="524"/>
      <c r="H2" s="524"/>
      <c r="I2" s="524"/>
      <c r="J2" s="524"/>
      <c r="K2" s="524"/>
      <c r="L2" s="525"/>
      <c r="M2" s="523" t="s">
        <v>545</v>
      </c>
      <c r="N2" s="524"/>
      <c r="O2" s="525"/>
      <c r="P2" s="339"/>
      <c r="Q2" s="516"/>
      <c r="R2" s="226"/>
      <c r="S2" s="226"/>
      <c r="T2" s="338"/>
      <c r="U2" s="210"/>
      <c r="V2" s="7"/>
      <c r="W2" s="8"/>
      <c r="X2" s="8"/>
      <c r="Y2" s="351"/>
      <c r="Z2" s="351"/>
      <c r="AA2" s="351"/>
      <c r="AB2" s="351"/>
      <c r="AC2" s="351"/>
      <c r="AD2" s="35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2631</v>
      </c>
      <c r="B3" s="528"/>
      <c r="C3" s="528"/>
      <c r="D3" s="211" t="s">
        <v>0</v>
      </c>
      <c r="E3" s="212"/>
      <c r="F3" s="213">
        <v>42935</v>
      </c>
      <c r="G3" s="213">
        <v>42838</v>
      </c>
      <c r="H3" s="213">
        <v>42914</v>
      </c>
      <c r="I3" s="311">
        <v>42913</v>
      </c>
      <c r="J3" s="213">
        <v>42916</v>
      </c>
      <c r="K3" s="213">
        <v>42923</v>
      </c>
      <c r="L3" s="213">
        <v>42934</v>
      </c>
      <c r="M3" s="213">
        <v>42929</v>
      </c>
      <c r="N3" s="213">
        <v>42937</v>
      </c>
      <c r="O3" s="213">
        <v>42943</v>
      </c>
      <c r="P3" s="213"/>
      <c r="Q3" s="213"/>
      <c r="R3" s="213"/>
      <c r="S3" s="213"/>
      <c r="T3" s="367"/>
      <c r="U3" s="405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51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3.75" customHeight="1" x14ac:dyDescent="0.2">
      <c r="A4" s="528"/>
      <c r="B4" s="528"/>
      <c r="C4" s="528"/>
      <c r="D4" s="220" t="s">
        <v>1</v>
      </c>
      <c r="E4" s="212"/>
      <c r="F4" s="221" t="s">
        <v>1405</v>
      </c>
      <c r="G4" s="221" t="s">
        <v>1412</v>
      </c>
      <c r="H4" s="221" t="s">
        <v>1454</v>
      </c>
      <c r="I4" s="221" t="s">
        <v>1469</v>
      </c>
      <c r="J4" s="221" t="s">
        <v>1438</v>
      </c>
      <c r="K4" s="221" t="s">
        <v>1475</v>
      </c>
      <c r="L4" s="221" t="s">
        <v>1415</v>
      </c>
      <c r="M4" s="221" t="s">
        <v>1472</v>
      </c>
      <c r="N4" s="221" t="s">
        <v>1421</v>
      </c>
      <c r="O4" s="221" t="s">
        <v>1481</v>
      </c>
      <c r="P4" s="221"/>
      <c r="Q4" s="221"/>
      <c r="R4" s="221"/>
      <c r="S4" s="402"/>
      <c r="T4" s="221"/>
      <c r="U4" s="268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51"/>
      <c r="AG4" s="351"/>
      <c r="AH4" s="351"/>
      <c r="AI4" s="351"/>
      <c r="AJ4" s="351"/>
      <c r="AK4" s="351"/>
      <c r="AL4" s="351"/>
      <c r="AM4" s="351"/>
      <c r="AN4" s="351"/>
      <c r="AO4" s="351"/>
      <c r="AP4" s="351"/>
      <c r="AQ4" s="351"/>
      <c r="AR4" s="351"/>
      <c r="AS4" s="351"/>
      <c r="AT4" s="351"/>
      <c r="AU4" s="351"/>
      <c r="AV4" s="351"/>
      <c r="AW4" s="9"/>
      <c r="AX4" s="352"/>
      <c r="AY4" s="352"/>
      <c r="AZ4" s="352"/>
      <c r="BA4" s="352"/>
      <c r="BB4" s="352"/>
      <c r="BC4" s="352"/>
      <c r="BD4" s="352"/>
      <c r="BE4" s="352"/>
      <c r="BF4" s="352"/>
      <c r="BG4" s="352"/>
      <c r="BH4" s="352"/>
      <c r="BI4" s="352"/>
      <c r="BJ4" s="352"/>
      <c r="BK4" s="352"/>
      <c r="BL4" s="352"/>
      <c r="BM4" s="352"/>
      <c r="BN4" s="11"/>
      <c r="BO4" s="11"/>
      <c r="BP4" s="352"/>
      <c r="BQ4" s="352"/>
      <c r="BR4" s="352"/>
      <c r="BS4" s="352"/>
      <c r="BT4" s="352"/>
      <c r="BU4" s="352"/>
      <c r="BV4" s="352"/>
      <c r="BW4" s="352"/>
      <c r="BX4" s="352"/>
      <c r="BY4" s="352"/>
      <c r="BZ4" s="352"/>
      <c r="CA4" s="352"/>
      <c r="CB4" s="352"/>
      <c r="CC4" s="352"/>
      <c r="CD4" s="352"/>
      <c r="CE4" s="35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8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511" t="s">
        <v>1406</v>
      </c>
      <c r="G5" s="173" t="s">
        <v>1413</v>
      </c>
      <c r="H5" s="271" t="s">
        <v>1453</v>
      </c>
      <c r="I5" s="271" t="s">
        <v>1470</v>
      </c>
      <c r="J5" s="511" t="s">
        <v>1439</v>
      </c>
      <c r="K5" s="511" t="s">
        <v>1474</v>
      </c>
      <c r="L5" s="271" t="s">
        <v>1414</v>
      </c>
      <c r="M5" s="511" t="s">
        <v>1473</v>
      </c>
      <c r="N5" s="275" t="s">
        <v>1431</v>
      </c>
      <c r="O5" s="290" t="s">
        <v>1482</v>
      </c>
      <c r="P5" s="275"/>
      <c r="Q5" s="275"/>
      <c r="R5" s="326"/>
      <c r="S5" s="403"/>
      <c r="T5" s="271"/>
      <c r="U5" s="290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9.5" customHeight="1" x14ac:dyDescent="0.2">
      <c r="A6" s="295">
        <v>1</v>
      </c>
      <c r="B6" s="245" t="s">
        <v>28</v>
      </c>
      <c r="C6" s="431" t="s">
        <v>34</v>
      </c>
      <c r="D6" s="429" t="s">
        <v>1201</v>
      </c>
      <c r="E6" s="238">
        <v>2631</v>
      </c>
      <c r="F6" s="91">
        <v>5</v>
      </c>
      <c r="G6" s="91">
        <v>3</v>
      </c>
      <c r="H6" s="91">
        <v>3</v>
      </c>
      <c r="I6" s="91">
        <v>3</v>
      </c>
      <c r="J6" s="91">
        <v>4</v>
      </c>
      <c r="K6" s="91">
        <v>4</v>
      </c>
      <c r="L6" s="91">
        <v>4</v>
      </c>
      <c r="M6" s="91">
        <v>4</v>
      </c>
      <c r="N6" s="91">
        <v>4</v>
      </c>
      <c r="O6" s="91">
        <v>3</v>
      </c>
      <c r="P6" s="91"/>
      <c r="Q6" s="91"/>
      <c r="R6" s="91"/>
      <c r="S6" s="91"/>
      <c r="T6" s="91"/>
      <c r="U6" s="23"/>
      <c r="V6" s="35">
        <f t="shared" ref="V6:V37" si="0">IF(AC6&gt;0,IF(SUM(X6:Y6)/AC6&gt;0,2,IF(AND(SUM(X6:Y6)/AC6=0,Z6/AC6&gt;0),3,IF(AND((AB6/AC6+AA6/AC6)=1,AA6/AC6&gt;0),4,5))),0)</f>
        <v>3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4</v>
      </c>
      <c r="AA6" s="276">
        <f t="shared" ref="AA6:AA34" si="5">COUNTIF(AG6:AV6,AA$5)</f>
        <v>5</v>
      </c>
      <c r="AB6" s="276">
        <f t="shared" ref="AB6:AB34" si="6">COUNTIF(AG6:AV6,AB$5)</f>
        <v>1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3.7</v>
      </c>
      <c r="AE6" s="278">
        <f t="shared" ref="AE6:AE34" si="8">IF(AX6=5,0.5,IF(AX6=4,0.25,IF(AX6&lt;=3,0)))</f>
        <v>0</v>
      </c>
      <c r="AF6" s="279"/>
      <c r="AG6" s="280">
        <f t="shared" ref="AG6:AV21" si="9">IF(ISERROR(VALUE(LEFT(F6))),LEFT(F6),VALUE(LEFT(F6)))</f>
        <v>5</v>
      </c>
      <c r="AH6" s="280">
        <f t="shared" si="9"/>
        <v>3</v>
      </c>
      <c r="AI6" s="280">
        <f t="shared" si="9"/>
        <v>3</v>
      </c>
      <c r="AJ6" s="280">
        <f t="shared" si="9"/>
        <v>3</v>
      </c>
      <c r="AK6" s="280">
        <f t="shared" si="9"/>
        <v>4</v>
      </c>
      <c r="AL6" s="280">
        <f t="shared" si="9"/>
        <v>4</v>
      </c>
      <c r="AM6" s="280">
        <f t="shared" si="9"/>
        <v>4</v>
      </c>
      <c r="AN6" s="280">
        <f t="shared" si="9"/>
        <v>4</v>
      </c>
      <c r="AO6" s="280">
        <f t="shared" si="9"/>
        <v>4</v>
      </c>
      <c r="AP6" s="280">
        <f t="shared" si="9"/>
        <v>3</v>
      </c>
      <c r="AQ6" s="280" t="str">
        <f t="shared" si="9"/>
        <v/>
      </c>
      <c r="AR6" s="280" t="str">
        <f t="shared" si="9"/>
        <v/>
      </c>
      <c r="AS6" s="280" t="str">
        <f t="shared" si="9"/>
        <v/>
      </c>
      <c r="AT6" s="280" t="str">
        <f t="shared" si="9"/>
        <v/>
      </c>
      <c r="AU6" s="280" t="str">
        <f t="shared" si="9"/>
        <v/>
      </c>
      <c r="AV6" s="280" t="str">
        <f t="shared" si="9"/>
        <v/>
      </c>
      <c r="AW6" s="35">
        <f t="shared" ref="AW6:AW37" si="10">COUNTIF(AG6:AV6,"з")</f>
        <v>0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9.5" customHeight="1" x14ac:dyDescent="0.2">
      <c r="A7" s="295">
        <v>2</v>
      </c>
      <c r="B7" s="245" t="s">
        <v>28</v>
      </c>
      <c r="C7" s="431" t="s">
        <v>34</v>
      </c>
      <c r="D7" s="429" t="s">
        <v>1202</v>
      </c>
      <c r="E7" s="238">
        <v>2631</v>
      </c>
      <c r="F7" s="91">
        <v>4</v>
      </c>
      <c r="G7" s="91">
        <v>3</v>
      </c>
      <c r="H7" s="91">
        <v>5</v>
      </c>
      <c r="I7" s="91">
        <v>3</v>
      </c>
      <c r="J7" s="91">
        <v>4</v>
      </c>
      <c r="K7" s="91">
        <v>4</v>
      </c>
      <c r="L7" s="91">
        <v>4</v>
      </c>
      <c r="M7" s="91">
        <v>3</v>
      </c>
      <c r="N7" s="91">
        <v>4</v>
      </c>
      <c r="O7" s="91">
        <v>3</v>
      </c>
      <c r="P7" s="91"/>
      <c r="Q7" s="91"/>
      <c r="R7" s="91"/>
      <c r="S7" s="91"/>
      <c r="T7" s="91"/>
      <c r="U7" s="23"/>
      <c r="V7" s="35">
        <f t="shared" si="0"/>
        <v>3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4</v>
      </c>
      <c r="AA7" s="276">
        <f t="shared" si="5"/>
        <v>5</v>
      </c>
      <c r="AB7" s="276">
        <f t="shared" si="6"/>
        <v>1</v>
      </c>
      <c r="AC7" s="276">
        <f t="shared" si="7"/>
        <v>10</v>
      </c>
      <c r="AD7" s="277">
        <f t="shared" ref="AD7:AD37" si="11">IF(ISERROR(((X7+Y7)*2+Z7*3+AA7*4+AB7*5)/SUM(X7,Y7:AB7)),"",((X7+Y7)*2+Z7*3+AA7*4+AB7*5)/SUM(X7,Y7:AB7))</f>
        <v>3.7</v>
      </c>
      <c r="AE7" s="278">
        <f t="shared" si="8"/>
        <v>0</v>
      </c>
      <c r="AF7" s="279"/>
      <c r="AG7" s="280">
        <f t="shared" si="9"/>
        <v>4</v>
      </c>
      <c r="AH7" s="280">
        <f t="shared" si="9"/>
        <v>3</v>
      </c>
      <c r="AI7" s="280">
        <f t="shared" si="9"/>
        <v>5</v>
      </c>
      <c r="AJ7" s="280">
        <f t="shared" si="9"/>
        <v>3</v>
      </c>
      <c r="AK7" s="280">
        <f t="shared" si="9"/>
        <v>4</v>
      </c>
      <c r="AL7" s="280">
        <f t="shared" si="9"/>
        <v>4</v>
      </c>
      <c r="AM7" s="280">
        <f t="shared" si="9"/>
        <v>4</v>
      </c>
      <c r="AN7" s="280">
        <f t="shared" si="9"/>
        <v>3</v>
      </c>
      <c r="AO7" s="280">
        <f t="shared" si="9"/>
        <v>4</v>
      </c>
      <c r="AP7" s="280">
        <f t="shared" si="9"/>
        <v>3</v>
      </c>
      <c r="AQ7" s="280" t="str">
        <f t="shared" si="9"/>
        <v/>
      </c>
      <c r="AR7" s="280" t="str">
        <f t="shared" si="9"/>
        <v/>
      </c>
      <c r="AS7" s="280" t="str">
        <f t="shared" si="9"/>
        <v/>
      </c>
      <c r="AT7" s="280" t="str">
        <f t="shared" si="9"/>
        <v/>
      </c>
      <c r="AU7" s="280" t="str">
        <f t="shared" si="9"/>
        <v/>
      </c>
      <c r="AV7" s="280" t="str">
        <f t="shared" si="9"/>
        <v/>
      </c>
      <c r="AW7" s="35">
        <f t="shared" si="10"/>
        <v>0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9.5" customHeight="1" x14ac:dyDescent="0.2">
      <c r="A8" s="295">
        <v>3</v>
      </c>
      <c r="B8" s="245" t="s">
        <v>28</v>
      </c>
      <c r="C8" s="431" t="s">
        <v>34</v>
      </c>
      <c r="D8" s="425" t="s">
        <v>1233</v>
      </c>
      <c r="E8" s="238">
        <v>2631</v>
      </c>
      <c r="F8" s="91">
        <v>5</v>
      </c>
      <c r="G8" s="91">
        <v>3</v>
      </c>
      <c r="H8" s="91">
        <v>5</v>
      </c>
      <c r="I8" s="91">
        <v>4</v>
      </c>
      <c r="J8" s="91">
        <v>4</v>
      </c>
      <c r="K8" s="91">
        <v>3</v>
      </c>
      <c r="L8" s="91">
        <v>4</v>
      </c>
      <c r="M8" s="91">
        <v>4</v>
      </c>
      <c r="N8" s="91">
        <v>5</v>
      </c>
      <c r="O8" s="91">
        <v>3</v>
      </c>
      <c r="P8" s="91"/>
      <c r="Q8" s="91"/>
      <c r="R8" s="91"/>
      <c r="S8" s="91"/>
      <c r="T8" s="91"/>
      <c r="U8" s="23"/>
      <c r="V8" s="35">
        <f t="shared" si="0"/>
        <v>3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3</v>
      </c>
      <c r="AA8" s="276">
        <f t="shared" si="5"/>
        <v>4</v>
      </c>
      <c r="AB8" s="276">
        <f t="shared" si="6"/>
        <v>3</v>
      </c>
      <c r="AC8" s="276">
        <f t="shared" si="7"/>
        <v>10</v>
      </c>
      <c r="AD8" s="277">
        <f t="shared" si="11"/>
        <v>4</v>
      </c>
      <c r="AE8" s="278">
        <f t="shared" si="8"/>
        <v>0</v>
      </c>
      <c r="AF8" s="279"/>
      <c r="AG8" s="280">
        <f t="shared" si="9"/>
        <v>5</v>
      </c>
      <c r="AH8" s="280">
        <f t="shared" si="9"/>
        <v>3</v>
      </c>
      <c r="AI8" s="280">
        <f t="shared" si="9"/>
        <v>5</v>
      </c>
      <c r="AJ8" s="280">
        <f t="shared" si="9"/>
        <v>4</v>
      </c>
      <c r="AK8" s="280">
        <f t="shared" si="9"/>
        <v>4</v>
      </c>
      <c r="AL8" s="280">
        <f t="shared" si="9"/>
        <v>3</v>
      </c>
      <c r="AM8" s="280">
        <f t="shared" si="9"/>
        <v>4</v>
      </c>
      <c r="AN8" s="280">
        <f t="shared" si="9"/>
        <v>4</v>
      </c>
      <c r="AO8" s="280">
        <f t="shared" si="9"/>
        <v>5</v>
      </c>
      <c r="AP8" s="280">
        <f t="shared" si="9"/>
        <v>3</v>
      </c>
      <c r="AQ8" s="280" t="str">
        <f t="shared" si="9"/>
        <v/>
      </c>
      <c r="AR8" s="280" t="str">
        <f t="shared" si="9"/>
        <v/>
      </c>
      <c r="AS8" s="280" t="str">
        <f t="shared" si="9"/>
        <v/>
      </c>
      <c r="AT8" s="280" t="str">
        <f t="shared" si="9"/>
        <v/>
      </c>
      <c r="AU8" s="280" t="str">
        <f t="shared" si="9"/>
        <v/>
      </c>
      <c r="AV8" s="280" t="str">
        <f t="shared" si="9"/>
        <v/>
      </c>
      <c r="AW8" s="35">
        <f t="shared" si="10"/>
        <v>0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9.5" customHeight="1" x14ac:dyDescent="0.2">
      <c r="A9" s="295">
        <v>4</v>
      </c>
      <c r="B9" s="245" t="s">
        <v>28</v>
      </c>
      <c r="C9" s="431" t="s">
        <v>34</v>
      </c>
      <c r="D9" s="503" t="s">
        <v>1203</v>
      </c>
      <c r="E9" s="238">
        <v>2631</v>
      </c>
      <c r="F9" s="91">
        <v>5</v>
      </c>
      <c r="G9" s="91">
        <v>3</v>
      </c>
      <c r="H9" s="91">
        <v>5</v>
      </c>
      <c r="I9" s="91">
        <v>4</v>
      </c>
      <c r="J9" s="91">
        <v>5</v>
      </c>
      <c r="K9" s="91">
        <v>5</v>
      </c>
      <c r="L9" s="91">
        <v>5</v>
      </c>
      <c r="M9" s="91">
        <v>4</v>
      </c>
      <c r="N9" s="91">
        <v>4</v>
      </c>
      <c r="O9" s="91">
        <v>5</v>
      </c>
      <c r="P9" s="91"/>
      <c r="Q9" s="91"/>
      <c r="R9" s="91"/>
      <c r="S9" s="91"/>
      <c r="T9" s="91"/>
      <c r="U9" s="23"/>
      <c r="V9" s="35">
        <f t="shared" si="0"/>
        <v>3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1</v>
      </c>
      <c r="AA9" s="276">
        <f t="shared" si="5"/>
        <v>3</v>
      </c>
      <c r="AB9" s="276">
        <f t="shared" si="6"/>
        <v>6</v>
      </c>
      <c r="AC9" s="276">
        <f t="shared" si="7"/>
        <v>10</v>
      </c>
      <c r="AD9" s="277">
        <f t="shared" si="11"/>
        <v>4.5</v>
      </c>
      <c r="AE9" s="278">
        <f t="shared" si="8"/>
        <v>0</v>
      </c>
      <c r="AF9" s="279"/>
      <c r="AG9" s="280">
        <f t="shared" si="9"/>
        <v>5</v>
      </c>
      <c r="AH9" s="280">
        <f t="shared" si="9"/>
        <v>3</v>
      </c>
      <c r="AI9" s="280">
        <f t="shared" si="9"/>
        <v>5</v>
      </c>
      <c r="AJ9" s="280">
        <f t="shared" si="9"/>
        <v>4</v>
      </c>
      <c r="AK9" s="280">
        <f t="shared" si="9"/>
        <v>5</v>
      </c>
      <c r="AL9" s="280">
        <f t="shared" si="9"/>
        <v>5</v>
      </c>
      <c r="AM9" s="280">
        <f t="shared" si="9"/>
        <v>5</v>
      </c>
      <c r="AN9" s="280">
        <f t="shared" si="9"/>
        <v>4</v>
      </c>
      <c r="AO9" s="280">
        <f t="shared" si="9"/>
        <v>4</v>
      </c>
      <c r="AP9" s="280">
        <f t="shared" si="9"/>
        <v>5</v>
      </c>
      <c r="AQ9" s="280" t="str">
        <f t="shared" si="9"/>
        <v/>
      </c>
      <c r="AR9" s="280" t="str">
        <f t="shared" si="9"/>
        <v/>
      </c>
      <c r="AS9" s="280" t="str">
        <f t="shared" si="9"/>
        <v/>
      </c>
      <c r="AT9" s="280" t="str">
        <f t="shared" si="9"/>
        <v/>
      </c>
      <c r="AU9" s="280" t="str">
        <f t="shared" si="9"/>
        <v/>
      </c>
      <c r="AV9" s="280" t="str">
        <f t="shared" si="9"/>
        <v/>
      </c>
      <c r="AW9" s="35">
        <f t="shared" si="10"/>
        <v>0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9.5" customHeight="1" x14ac:dyDescent="0.2">
      <c r="A10" s="295">
        <v>5</v>
      </c>
      <c r="B10" s="245" t="s">
        <v>28</v>
      </c>
      <c r="C10" s="431" t="s">
        <v>34</v>
      </c>
      <c r="D10" s="429" t="s">
        <v>1204</v>
      </c>
      <c r="E10" s="238">
        <v>2631</v>
      </c>
      <c r="F10" s="91">
        <v>4</v>
      </c>
      <c r="G10" s="91">
        <v>4</v>
      </c>
      <c r="H10" s="91">
        <v>4</v>
      </c>
      <c r="I10" s="91">
        <v>3</v>
      </c>
      <c r="J10" s="91">
        <v>4</v>
      </c>
      <c r="K10" s="91">
        <v>3</v>
      </c>
      <c r="L10" s="91">
        <v>5</v>
      </c>
      <c r="M10" s="91">
        <v>4</v>
      </c>
      <c r="N10" s="91">
        <v>4</v>
      </c>
      <c r="O10" s="91">
        <v>3</v>
      </c>
      <c r="P10" s="91"/>
      <c r="Q10" s="91"/>
      <c r="R10" s="91"/>
      <c r="S10" s="91"/>
      <c r="T10" s="91"/>
      <c r="U10" s="23"/>
      <c r="V10" s="35">
        <f t="shared" si="0"/>
        <v>3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3</v>
      </c>
      <c r="AA10" s="276">
        <f t="shared" si="5"/>
        <v>6</v>
      </c>
      <c r="AB10" s="276">
        <f t="shared" si="6"/>
        <v>1</v>
      </c>
      <c r="AC10" s="276">
        <f t="shared" si="7"/>
        <v>10</v>
      </c>
      <c r="AD10" s="277">
        <f t="shared" si="11"/>
        <v>3.8</v>
      </c>
      <c r="AE10" s="278">
        <f t="shared" si="8"/>
        <v>0</v>
      </c>
      <c r="AF10" s="279"/>
      <c r="AG10" s="280">
        <f t="shared" si="9"/>
        <v>4</v>
      </c>
      <c r="AH10" s="280">
        <f t="shared" si="9"/>
        <v>4</v>
      </c>
      <c r="AI10" s="280">
        <f t="shared" si="9"/>
        <v>4</v>
      </c>
      <c r="AJ10" s="280">
        <f t="shared" si="9"/>
        <v>3</v>
      </c>
      <c r="AK10" s="280">
        <f t="shared" si="9"/>
        <v>4</v>
      </c>
      <c r="AL10" s="280">
        <f t="shared" si="9"/>
        <v>3</v>
      </c>
      <c r="AM10" s="280">
        <f t="shared" si="9"/>
        <v>5</v>
      </c>
      <c r="AN10" s="280">
        <f t="shared" si="9"/>
        <v>4</v>
      </c>
      <c r="AO10" s="280">
        <f t="shared" si="9"/>
        <v>4</v>
      </c>
      <c r="AP10" s="280">
        <f t="shared" si="9"/>
        <v>3</v>
      </c>
      <c r="AQ10" s="280" t="str">
        <f t="shared" si="9"/>
        <v/>
      </c>
      <c r="AR10" s="280" t="str">
        <f t="shared" si="9"/>
        <v/>
      </c>
      <c r="AS10" s="280" t="str">
        <f t="shared" si="9"/>
        <v/>
      </c>
      <c r="AT10" s="280" t="str">
        <f t="shared" si="9"/>
        <v/>
      </c>
      <c r="AU10" s="280" t="str">
        <f t="shared" si="9"/>
        <v/>
      </c>
      <c r="AV10" s="280" t="str">
        <f t="shared" si="9"/>
        <v/>
      </c>
      <c r="AW10" s="35">
        <f t="shared" si="10"/>
        <v>0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9.5" customHeight="1" x14ac:dyDescent="0.2">
      <c r="A11" s="295">
        <v>6</v>
      </c>
      <c r="B11" s="245" t="s">
        <v>28</v>
      </c>
      <c r="C11" s="431" t="s">
        <v>34</v>
      </c>
      <c r="D11" s="429" t="s">
        <v>1222</v>
      </c>
      <c r="E11" s="238">
        <v>2631</v>
      </c>
      <c r="F11" s="91">
        <v>5</v>
      </c>
      <c r="G11" s="91">
        <v>4</v>
      </c>
      <c r="H11" s="91">
        <v>4</v>
      </c>
      <c r="I11" s="91">
        <v>5</v>
      </c>
      <c r="J11" s="91">
        <v>4</v>
      </c>
      <c r="K11" s="91">
        <v>4</v>
      </c>
      <c r="L11" s="91">
        <v>4</v>
      </c>
      <c r="M11" s="91">
        <v>3</v>
      </c>
      <c r="N11" s="91">
        <v>4</v>
      </c>
      <c r="O11" s="91">
        <v>3</v>
      </c>
      <c r="P11" s="91"/>
      <c r="Q11" s="91"/>
      <c r="R11" s="91"/>
      <c r="S11" s="91"/>
      <c r="T11" s="91"/>
      <c r="U11" s="91"/>
      <c r="V11" s="35">
        <f t="shared" si="0"/>
        <v>3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2</v>
      </c>
      <c r="AA11" s="286">
        <f t="shared" si="5"/>
        <v>6</v>
      </c>
      <c r="AB11" s="286">
        <f t="shared" si="6"/>
        <v>2</v>
      </c>
      <c r="AC11" s="276">
        <f t="shared" si="7"/>
        <v>10</v>
      </c>
      <c r="AD11" s="277">
        <f t="shared" si="11"/>
        <v>4</v>
      </c>
      <c r="AE11" s="287">
        <f t="shared" si="8"/>
        <v>0</v>
      </c>
      <c r="AG11" s="280">
        <f t="shared" si="9"/>
        <v>5</v>
      </c>
      <c r="AH11" s="280">
        <f t="shared" si="9"/>
        <v>4</v>
      </c>
      <c r="AI11" s="280">
        <f t="shared" si="9"/>
        <v>4</v>
      </c>
      <c r="AJ11" s="280">
        <f t="shared" si="9"/>
        <v>5</v>
      </c>
      <c r="AK11" s="280">
        <f t="shared" si="9"/>
        <v>4</v>
      </c>
      <c r="AL11" s="280">
        <f t="shared" si="9"/>
        <v>4</v>
      </c>
      <c r="AM11" s="280">
        <f t="shared" si="9"/>
        <v>4</v>
      </c>
      <c r="AN11" s="280">
        <f t="shared" si="9"/>
        <v>3</v>
      </c>
      <c r="AO11" s="280">
        <f t="shared" si="9"/>
        <v>4</v>
      </c>
      <c r="AP11" s="280">
        <f t="shared" si="9"/>
        <v>3</v>
      </c>
      <c r="AQ11" s="280" t="str">
        <f t="shared" si="9"/>
        <v/>
      </c>
      <c r="AR11" s="280" t="str">
        <f t="shared" si="9"/>
        <v/>
      </c>
      <c r="AS11" s="280" t="str">
        <f t="shared" si="9"/>
        <v/>
      </c>
      <c r="AT11" s="280" t="str">
        <f t="shared" si="9"/>
        <v/>
      </c>
      <c r="AU11" s="280" t="str">
        <f t="shared" si="9"/>
        <v/>
      </c>
      <c r="AV11" s="280" t="str">
        <f t="shared" si="9"/>
        <v/>
      </c>
      <c r="AW11" s="35">
        <f t="shared" si="10"/>
        <v>0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9.5" customHeight="1" x14ac:dyDescent="0.2">
      <c r="A12" s="295">
        <v>7</v>
      </c>
      <c r="B12" s="245" t="s">
        <v>28</v>
      </c>
      <c r="C12" s="431" t="s">
        <v>34</v>
      </c>
      <c r="D12" s="429" t="s">
        <v>1205</v>
      </c>
      <c r="E12" s="238">
        <v>2631</v>
      </c>
      <c r="F12" s="91">
        <v>4</v>
      </c>
      <c r="G12" s="91">
        <v>4</v>
      </c>
      <c r="H12" s="91">
        <v>4</v>
      </c>
      <c r="I12" s="91">
        <v>3</v>
      </c>
      <c r="J12" s="91">
        <v>4</v>
      </c>
      <c r="K12" s="91">
        <v>3</v>
      </c>
      <c r="L12" s="91">
        <v>5</v>
      </c>
      <c r="M12" s="91">
        <v>4</v>
      </c>
      <c r="N12" s="91">
        <v>4</v>
      </c>
      <c r="O12" s="91">
        <v>3</v>
      </c>
      <c r="P12" s="91"/>
      <c r="Q12" s="91"/>
      <c r="R12" s="91"/>
      <c r="S12" s="91"/>
      <c r="T12" s="91"/>
      <c r="U12" s="23"/>
      <c r="V12" s="35">
        <f t="shared" si="0"/>
        <v>3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3</v>
      </c>
      <c r="AA12" s="276">
        <f t="shared" si="5"/>
        <v>6</v>
      </c>
      <c r="AB12" s="276">
        <f t="shared" si="6"/>
        <v>1</v>
      </c>
      <c r="AC12" s="276">
        <f t="shared" si="7"/>
        <v>10</v>
      </c>
      <c r="AD12" s="277">
        <f t="shared" si="11"/>
        <v>3.8</v>
      </c>
      <c r="AE12" s="278">
        <f t="shared" si="8"/>
        <v>0</v>
      </c>
      <c r="AF12" s="279"/>
      <c r="AG12" s="280">
        <f t="shared" si="9"/>
        <v>4</v>
      </c>
      <c r="AH12" s="280">
        <f t="shared" si="9"/>
        <v>4</v>
      </c>
      <c r="AI12" s="280">
        <f t="shared" si="9"/>
        <v>4</v>
      </c>
      <c r="AJ12" s="280">
        <f t="shared" si="9"/>
        <v>3</v>
      </c>
      <c r="AK12" s="280">
        <f t="shared" si="9"/>
        <v>4</v>
      </c>
      <c r="AL12" s="280">
        <f t="shared" si="9"/>
        <v>3</v>
      </c>
      <c r="AM12" s="280">
        <f t="shared" si="9"/>
        <v>5</v>
      </c>
      <c r="AN12" s="280">
        <f t="shared" si="9"/>
        <v>4</v>
      </c>
      <c r="AO12" s="280">
        <f t="shared" si="9"/>
        <v>4</v>
      </c>
      <c r="AP12" s="280">
        <f t="shared" si="9"/>
        <v>3</v>
      </c>
      <c r="AQ12" s="280" t="str">
        <f t="shared" si="9"/>
        <v/>
      </c>
      <c r="AR12" s="280" t="str">
        <f t="shared" si="9"/>
        <v/>
      </c>
      <c r="AS12" s="280" t="str">
        <f t="shared" si="9"/>
        <v/>
      </c>
      <c r="AT12" s="280" t="str">
        <f t="shared" si="9"/>
        <v/>
      </c>
      <c r="AU12" s="280" t="str">
        <f t="shared" si="9"/>
        <v/>
      </c>
      <c r="AV12" s="280" t="str">
        <f t="shared" si="9"/>
        <v/>
      </c>
      <c r="AW12" s="35">
        <f t="shared" si="10"/>
        <v>0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9.5" customHeight="1" x14ac:dyDescent="0.2">
      <c r="A13" s="295">
        <v>8</v>
      </c>
      <c r="B13" s="245" t="s">
        <v>28</v>
      </c>
      <c r="C13" s="431" t="s">
        <v>34</v>
      </c>
      <c r="D13" s="429" t="s">
        <v>1205</v>
      </c>
      <c r="E13" s="238">
        <v>2631</v>
      </c>
      <c r="F13" s="91">
        <v>4</v>
      </c>
      <c r="G13" s="91">
        <v>4</v>
      </c>
      <c r="H13" s="91">
        <v>3</v>
      </c>
      <c r="I13" s="91">
        <v>4</v>
      </c>
      <c r="J13" s="91">
        <v>5</v>
      </c>
      <c r="K13" s="91">
        <v>3</v>
      </c>
      <c r="L13" s="91">
        <v>4</v>
      </c>
      <c r="M13" s="91">
        <v>4</v>
      </c>
      <c r="N13" s="91">
        <v>5</v>
      </c>
      <c r="O13" s="91">
        <v>3</v>
      </c>
      <c r="P13" s="91"/>
      <c r="Q13" s="91"/>
      <c r="R13" s="91"/>
      <c r="S13" s="91"/>
      <c r="T13" s="91"/>
      <c r="U13" s="23"/>
      <c r="V13" s="35">
        <f t="shared" si="0"/>
        <v>3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3</v>
      </c>
      <c r="AA13" s="276">
        <f t="shared" si="5"/>
        <v>5</v>
      </c>
      <c r="AB13" s="276">
        <f t="shared" si="6"/>
        <v>2</v>
      </c>
      <c r="AC13" s="276">
        <f t="shared" si="7"/>
        <v>10</v>
      </c>
      <c r="AD13" s="277">
        <f t="shared" si="11"/>
        <v>3.9</v>
      </c>
      <c r="AE13" s="278">
        <f t="shared" si="8"/>
        <v>0</v>
      </c>
      <c r="AF13" s="279"/>
      <c r="AG13" s="280">
        <f t="shared" si="9"/>
        <v>4</v>
      </c>
      <c r="AH13" s="280">
        <f t="shared" si="9"/>
        <v>4</v>
      </c>
      <c r="AI13" s="280">
        <f t="shared" si="9"/>
        <v>3</v>
      </c>
      <c r="AJ13" s="280">
        <f t="shared" si="9"/>
        <v>4</v>
      </c>
      <c r="AK13" s="280">
        <f t="shared" si="9"/>
        <v>5</v>
      </c>
      <c r="AL13" s="280">
        <f t="shared" si="9"/>
        <v>3</v>
      </c>
      <c r="AM13" s="280">
        <f t="shared" si="9"/>
        <v>4</v>
      </c>
      <c r="AN13" s="280">
        <f t="shared" si="9"/>
        <v>4</v>
      </c>
      <c r="AO13" s="280">
        <f t="shared" si="9"/>
        <v>5</v>
      </c>
      <c r="AP13" s="280">
        <f t="shared" si="9"/>
        <v>3</v>
      </c>
      <c r="AQ13" s="280" t="str">
        <f t="shared" si="9"/>
        <v/>
      </c>
      <c r="AR13" s="280" t="str">
        <f t="shared" si="9"/>
        <v/>
      </c>
      <c r="AS13" s="280" t="str">
        <f t="shared" si="9"/>
        <v/>
      </c>
      <c r="AT13" s="280" t="str">
        <f t="shared" si="9"/>
        <v/>
      </c>
      <c r="AU13" s="280" t="str">
        <f t="shared" si="9"/>
        <v/>
      </c>
      <c r="AV13" s="280" t="str">
        <f t="shared" si="9"/>
        <v/>
      </c>
      <c r="AW13" s="35">
        <f t="shared" si="10"/>
        <v>0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9.5" customHeight="1" x14ac:dyDescent="0.2">
      <c r="A14" s="295">
        <v>9</v>
      </c>
      <c r="B14" s="245"/>
      <c r="C14" s="431" t="s">
        <v>34</v>
      </c>
      <c r="D14" s="429" t="s">
        <v>1206</v>
      </c>
      <c r="E14" s="238">
        <v>2631</v>
      </c>
      <c r="F14" s="91">
        <v>4</v>
      </c>
      <c r="G14" s="91">
        <v>3</v>
      </c>
      <c r="H14" s="91">
        <v>5</v>
      </c>
      <c r="I14" s="91">
        <v>4</v>
      </c>
      <c r="J14" s="91">
        <v>4</v>
      </c>
      <c r="K14" s="91">
        <v>3</v>
      </c>
      <c r="L14" s="91">
        <v>5</v>
      </c>
      <c r="M14" s="91">
        <v>4</v>
      </c>
      <c r="N14" s="91">
        <v>5</v>
      </c>
      <c r="O14" s="91">
        <v>3</v>
      </c>
      <c r="P14" s="91"/>
      <c r="Q14" s="91"/>
      <c r="R14" s="94"/>
      <c r="S14" s="91"/>
      <c r="T14" s="91"/>
      <c r="U14" s="23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3</v>
      </c>
      <c r="AA14" s="92">
        <f t="shared" si="5"/>
        <v>4</v>
      </c>
      <c r="AB14" s="92">
        <f t="shared" si="6"/>
        <v>3</v>
      </c>
      <c r="AC14" s="92">
        <f t="shared" si="7"/>
        <v>10</v>
      </c>
      <c r="AD14" s="225">
        <f t="shared" si="11"/>
        <v>4</v>
      </c>
      <c r="AE14" s="16">
        <f t="shared" si="8"/>
        <v>0</v>
      </c>
      <c r="AF14" s="9"/>
      <c r="AG14" s="280">
        <f t="shared" si="9"/>
        <v>4</v>
      </c>
      <c r="AH14" s="280">
        <f t="shared" si="9"/>
        <v>3</v>
      </c>
      <c r="AI14" s="280">
        <f t="shared" si="9"/>
        <v>5</v>
      </c>
      <c r="AJ14" s="280">
        <f t="shared" si="9"/>
        <v>4</v>
      </c>
      <c r="AK14" s="280">
        <f t="shared" si="9"/>
        <v>4</v>
      </c>
      <c r="AL14" s="280">
        <f t="shared" si="9"/>
        <v>3</v>
      </c>
      <c r="AM14" s="280">
        <f t="shared" si="9"/>
        <v>5</v>
      </c>
      <c r="AN14" s="280">
        <f t="shared" si="9"/>
        <v>4</v>
      </c>
      <c r="AO14" s="280">
        <f t="shared" si="9"/>
        <v>5</v>
      </c>
      <c r="AP14" s="280">
        <f t="shared" si="9"/>
        <v>3</v>
      </c>
      <c r="AQ14" s="280" t="str">
        <f t="shared" si="9"/>
        <v/>
      </c>
      <c r="AR14" s="280" t="str">
        <f t="shared" si="9"/>
        <v/>
      </c>
      <c r="AS14" s="280" t="str">
        <f t="shared" si="9"/>
        <v/>
      </c>
      <c r="AT14" s="280" t="str">
        <f t="shared" si="9"/>
        <v/>
      </c>
      <c r="AU14" s="280" t="str">
        <f t="shared" si="9"/>
        <v/>
      </c>
      <c r="AV14" s="280" t="str">
        <f t="shared" si="9"/>
        <v/>
      </c>
      <c r="AW14" s="35">
        <f t="shared" si="10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">
      <c r="A15" s="295">
        <v>10</v>
      </c>
      <c r="B15" s="245"/>
      <c r="C15" s="431" t="s">
        <v>34</v>
      </c>
      <c r="D15" s="429" t="s">
        <v>1207</v>
      </c>
      <c r="E15" s="238">
        <v>2631</v>
      </c>
      <c r="F15" s="91">
        <v>4</v>
      </c>
      <c r="G15" s="91">
        <v>5</v>
      </c>
      <c r="H15" s="91">
        <v>4</v>
      </c>
      <c r="I15" s="91">
        <v>5</v>
      </c>
      <c r="J15" s="91">
        <v>5</v>
      </c>
      <c r="K15" s="91">
        <v>3</v>
      </c>
      <c r="L15" s="91">
        <v>5</v>
      </c>
      <c r="M15" s="91">
        <v>5</v>
      </c>
      <c r="N15" s="91">
        <v>4</v>
      </c>
      <c r="O15" s="91">
        <v>3</v>
      </c>
      <c r="P15" s="91"/>
      <c r="Q15" s="91"/>
      <c r="R15" s="94"/>
      <c r="S15" s="91"/>
      <c r="T15" s="91"/>
      <c r="U15" s="23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2</v>
      </c>
      <c r="AA15" s="92">
        <f t="shared" si="5"/>
        <v>3</v>
      </c>
      <c r="AB15" s="92">
        <f t="shared" si="6"/>
        <v>5</v>
      </c>
      <c r="AC15" s="92">
        <f t="shared" si="7"/>
        <v>10</v>
      </c>
      <c r="AD15" s="225">
        <f t="shared" si="11"/>
        <v>4.3</v>
      </c>
      <c r="AE15" s="16">
        <f t="shared" si="8"/>
        <v>0</v>
      </c>
      <c r="AF15" s="9"/>
      <c r="AG15" s="280">
        <f t="shared" si="9"/>
        <v>4</v>
      </c>
      <c r="AH15" s="280">
        <f t="shared" si="9"/>
        <v>5</v>
      </c>
      <c r="AI15" s="280">
        <f t="shared" si="9"/>
        <v>4</v>
      </c>
      <c r="AJ15" s="280">
        <f t="shared" si="9"/>
        <v>5</v>
      </c>
      <c r="AK15" s="280">
        <f t="shared" si="9"/>
        <v>5</v>
      </c>
      <c r="AL15" s="280">
        <f t="shared" si="9"/>
        <v>3</v>
      </c>
      <c r="AM15" s="280">
        <f t="shared" si="9"/>
        <v>5</v>
      </c>
      <c r="AN15" s="280">
        <f t="shared" si="9"/>
        <v>5</v>
      </c>
      <c r="AO15" s="280">
        <f t="shared" si="9"/>
        <v>4</v>
      </c>
      <c r="AP15" s="280">
        <f t="shared" si="9"/>
        <v>3</v>
      </c>
      <c r="AQ15" s="280" t="str">
        <f t="shared" si="9"/>
        <v/>
      </c>
      <c r="AR15" s="280" t="str">
        <f t="shared" si="9"/>
        <v/>
      </c>
      <c r="AS15" s="280" t="str">
        <f t="shared" si="9"/>
        <v/>
      </c>
      <c r="AT15" s="280" t="str">
        <f t="shared" si="9"/>
        <v/>
      </c>
      <c r="AU15" s="280" t="str">
        <f t="shared" si="9"/>
        <v/>
      </c>
      <c r="AV15" s="280" t="str">
        <f t="shared" si="9"/>
        <v/>
      </c>
      <c r="AW15" s="35">
        <f t="shared" si="10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">
      <c r="A16" s="295">
        <v>11</v>
      </c>
      <c r="B16" s="245"/>
      <c r="C16" s="431" t="s">
        <v>34</v>
      </c>
      <c r="D16" s="429" t="s">
        <v>1208</v>
      </c>
      <c r="E16" s="238">
        <v>2631</v>
      </c>
      <c r="F16" s="91">
        <v>5</v>
      </c>
      <c r="G16" s="91">
        <v>3</v>
      </c>
      <c r="H16" s="91">
        <v>5</v>
      </c>
      <c r="I16" s="91">
        <v>4</v>
      </c>
      <c r="J16" s="91">
        <v>5</v>
      </c>
      <c r="K16" s="91">
        <v>3</v>
      </c>
      <c r="L16" s="91">
        <v>5</v>
      </c>
      <c r="M16" s="91">
        <v>4</v>
      </c>
      <c r="N16" s="91">
        <v>5</v>
      </c>
      <c r="O16" s="91" t="s">
        <v>1491</v>
      </c>
      <c r="P16" s="91"/>
      <c r="Q16" s="91"/>
      <c r="R16" s="94"/>
      <c r="S16" s="91"/>
      <c r="T16" s="91"/>
      <c r="U16" s="23"/>
      <c r="V16" s="18">
        <f t="shared" si="0"/>
        <v>2</v>
      </c>
      <c r="W16" s="92">
        <f t="shared" si="1"/>
        <v>0</v>
      </c>
      <c r="X16" s="92">
        <f t="shared" si="2"/>
        <v>0</v>
      </c>
      <c r="Y16" s="92">
        <f t="shared" si="3"/>
        <v>1</v>
      </c>
      <c r="Z16" s="92">
        <f t="shared" si="4"/>
        <v>2</v>
      </c>
      <c r="AA16" s="92">
        <f t="shared" si="5"/>
        <v>2</v>
      </c>
      <c r="AB16" s="92">
        <f t="shared" si="6"/>
        <v>5</v>
      </c>
      <c r="AC16" s="92">
        <f t="shared" si="7"/>
        <v>10</v>
      </c>
      <c r="AD16" s="225">
        <f t="shared" si="11"/>
        <v>4.0999999999999996</v>
      </c>
      <c r="AE16" s="16">
        <f t="shared" si="8"/>
        <v>0</v>
      </c>
      <c r="AF16" s="9"/>
      <c r="AG16" s="280">
        <f t="shared" si="9"/>
        <v>5</v>
      </c>
      <c r="AH16" s="280">
        <f t="shared" si="9"/>
        <v>3</v>
      </c>
      <c r="AI16" s="280">
        <f t="shared" si="9"/>
        <v>5</v>
      </c>
      <c r="AJ16" s="280">
        <f t="shared" si="9"/>
        <v>4</v>
      </c>
      <c r="AK16" s="280">
        <f t="shared" si="9"/>
        <v>5</v>
      </c>
      <c r="AL16" s="280">
        <f t="shared" si="9"/>
        <v>3</v>
      </c>
      <c r="AM16" s="280">
        <f t="shared" si="9"/>
        <v>5</v>
      </c>
      <c r="AN16" s="280">
        <f t="shared" si="9"/>
        <v>4</v>
      </c>
      <c r="AO16" s="280">
        <f t="shared" si="9"/>
        <v>5</v>
      </c>
      <c r="AP16" s="280">
        <f t="shared" si="9"/>
        <v>2</v>
      </c>
      <c r="AQ16" s="280" t="str">
        <f t="shared" si="9"/>
        <v/>
      </c>
      <c r="AR16" s="280" t="str">
        <f t="shared" si="9"/>
        <v/>
      </c>
      <c r="AS16" s="280" t="str">
        <f t="shared" si="9"/>
        <v/>
      </c>
      <c r="AT16" s="280" t="str">
        <f t="shared" si="9"/>
        <v/>
      </c>
      <c r="AU16" s="280" t="str">
        <f t="shared" si="9"/>
        <v/>
      </c>
      <c r="AV16" s="280" t="str">
        <f t="shared" si="9"/>
        <v/>
      </c>
      <c r="AW16" s="35">
        <f t="shared" si="10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">
      <c r="A17" s="295">
        <v>12</v>
      </c>
      <c r="B17" s="426"/>
      <c r="C17" s="431" t="s">
        <v>34</v>
      </c>
      <c r="D17" s="429" t="s">
        <v>1209</v>
      </c>
      <c r="E17" s="238">
        <v>2631</v>
      </c>
      <c r="F17" s="91">
        <v>5</v>
      </c>
      <c r="G17" s="91">
        <v>5</v>
      </c>
      <c r="H17" s="91">
        <v>5</v>
      </c>
      <c r="I17" s="91">
        <v>4</v>
      </c>
      <c r="J17" s="91">
        <v>4</v>
      </c>
      <c r="K17" s="91">
        <v>3</v>
      </c>
      <c r="L17" s="91">
        <v>5</v>
      </c>
      <c r="M17" s="91">
        <v>4</v>
      </c>
      <c r="N17" s="91">
        <v>5</v>
      </c>
      <c r="O17" s="91">
        <v>3</v>
      </c>
      <c r="P17" s="91"/>
      <c r="Q17" s="91"/>
      <c r="R17" s="94"/>
      <c r="S17" s="91"/>
      <c r="T17" s="91"/>
      <c r="U17" s="23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2</v>
      </c>
      <c r="AA17" s="92">
        <f t="shared" si="5"/>
        <v>3</v>
      </c>
      <c r="AB17" s="92">
        <f t="shared" si="6"/>
        <v>5</v>
      </c>
      <c r="AC17" s="92">
        <f t="shared" si="7"/>
        <v>10</v>
      </c>
      <c r="AD17" s="225">
        <f t="shared" si="11"/>
        <v>4.3</v>
      </c>
      <c r="AE17" s="16">
        <f t="shared" si="8"/>
        <v>0</v>
      </c>
      <c r="AF17" s="9"/>
      <c r="AG17" s="280">
        <f t="shared" si="9"/>
        <v>5</v>
      </c>
      <c r="AH17" s="280">
        <f t="shared" si="9"/>
        <v>5</v>
      </c>
      <c r="AI17" s="280">
        <f t="shared" si="9"/>
        <v>5</v>
      </c>
      <c r="AJ17" s="280">
        <f t="shared" si="9"/>
        <v>4</v>
      </c>
      <c r="AK17" s="280">
        <f t="shared" si="9"/>
        <v>4</v>
      </c>
      <c r="AL17" s="280">
        <f t="shared" si="9"/>
        <v>3</v>
      </c>
      <c r="AM17" s="280">
        <f t="shared" si="9"/>
        <v>5</v>
      </c>
      <c r="AN17" s="280">
        <f t="shared" si="9"/>
        <v>4</v>
      </c>
      <c r="AO17" s="280">
        <f t="shared" si="9"/>
        <v>5</v>
      </c>
      <c r="AP17" s="280">
        <f t="shared" si="9"/>
        <v>3</v>
      </c>
      <c r="AQ17" s="280" t="str">
        <f t="shared" si="9"/>
        <v/>
      </c>
      <c r="AR17" s="280" t="str">
        <f t="shared" si="9"/>
        <v/>
      </c>
      <c r="AS17" s="280" t="str">
        <f t="shared" si="9"/>
        <v/>
      </c>
      <c r="AT17" s="280" t="str">
        <f t="shared" si="9"/>
        <v/>
      </c>
      <c r="AU17" s="280" t="str">
        <f t="shared" si="9"/>
        <v/>
      </c>
      <c r="AV17" s="280" t="str">
        <f t="shared" si="9"/>
        <v/>
      </c>
      <c r="AW17" s="35">
        <f t="shared" si="10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">
      <c r="A18" s="295">
        <v>13</v>
      </c>
      <c r="B18" s="427"/>
      <c r="C18" s="431" t="s">
        <v>34</v>
      </c>
      <c r="D18" s="429" t="s">
        <v>1210</v>
      </c>
      <c r="E18" s="238">
        <v>2631</v>
      </c>
      <c r="F18" s="91">
        <v>5</v>
      </c>
      <c r="G18" s="91">
        <v>5</v>
      </c>
      <c r="H18" s="91">
        <v>5</v>
      </c>
      <c r="I18" s="91">
        <v>4</v>
      </c>
      <c r="J18" s="91">
        <v>5</v>
      </c>
      <c r="K18" s="91">
        <v>5</v>
      </c>
      <c r="L18" s="91">
        <v>5</v>
      </c>
      <c r="M18" s="91">
        <v>4</v>
      </c>
      <c r="N18" s="91">
        <v>4</v>
      </c>
      <c r="O18" s="91">
        <v>5</v>
      </c>
      <c r="P18" s="91"/>
      <c r="Q18" s="91"/>
      <c r="R18" s="94"/>
      <c r="S18" s="91"/>
      <c r="T18" s="91"/>
      <c r="U18" s="23"/>
      <c r="V18" s="18">
        <f t="shared" si="0"/>
        <v>4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0</v>
      </c>
      <c r="AA18" s="92">
        <f t="shared" si="5"/>
        <v>3</v>
      </c>
      <c r="AB18" s="92">
        <f t="shared" si="6"/>
        <v>7</v>
      </c>
      <c r="AC18" s="92">
        <f t="shared" si="7"/>
        <v>10</v>
      </c>
      <c r="AD18" s="225">
        <f t="shared" si="11"/>
        <v>4.7</v>
      </c>
      <c r="AE18" s="16">
        <f t="shared" si="8"/>
        <v>0</v>
      </c>
      <c r="AF18" s="9"/>
      <c r="AG18" s="280">
        <f t="shared" si="9"/>
        <v>5</v>
      </c>
      <c r="AH18" s="280">
        <f t="shared" si="9"/>
        <v>5</v>
      </c>
      <c r="AI18" s="280">
        <f t="shared" si="9"/>
        <v>5</v>
      </c>
      <c r="AJ18" s="280">
        <f t="shared" si="9"/>
        <v>4</v>
      </c>
      <c r="AK18" s="280">
        <f t="shared" si="9"/>
        <v>5</v>
      </c>
      <c r="AL18" s="280">
        <f t="shared" si="9"/>
        <v>5</v>
      </c>
      <c r="AM18" s="280">
        <f t="shared" si="9"/>
        <v>5</v>
      </c>
      <c r="AN18" s="280">
        <f t="shared" si="9"/>
        <v>4</v>
      </c>
      <c r="AO18" s="280">
        <f t="shared" si="9"/>
        <v>4</v>
      </c>
      <c r="AP18" s="280">
        <f t="shared" si="9"/>
        <v>5</v>
      </c>
      <c r="AQ18" s="280" t="str">
        <f t="shared" si="9"/>
        <v/>
      </c>
      <c r="AR18" s="280" t="str">
        <f t="shared" si="9"/>
        <v/>
      </c>
      <c r="AS18" s="280" t="str">
        <f t="shared" si="9"/>
        <v/>
      </c>
      <c r="AT18" s="280" t="str">
        <f t="shared" si="9"/>
        <v/>
      </c>
      <c r="AU18" s="280" t="str">
        <f t="shared" si="9"/>
        <v/>
      </c>
      <c r="AV18" s="280" t="str">
        <f t="shared" si="9"/>
        <v/>
      </c>
      <c r="AW18" s="35">
        <f t="shared" si="10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">
      <c r="A19" s="295">
        <v>14</v>
      </c>
      <c r="B19" s="427"/>
      <c r="C19" s="431" t="s">
        <v>34</v>
      </c>
      <c r="D19" s="429" t="s">
        <v>1211</v>
      </c>
      <c r="E19" s="238">
        <v>2631</v>
      </c>
      <c r="F19" s="91">
        <v>5</v>
      </c>
      <c r="G19" s="91">
        <v>5</v>
      </c>
      <c r="H19" s="91">
        <v>5</v>
      </c>
      <c r="I19" s="91">
        <v>4</v>
      </c>
      <c r="J19" s="91">
        <v>5</v>
      </c>
      <c r="K19" s="91">
        <v>4</v>
      </c>
      <c r="L19" s="91">
        <v>5</v>
      </c>
      <c r="M19" s="91">
        <v>5</v>
      </c>
      <c r="N19" s="91">
        <v>4</v>
      </c>
      <c r="O19" s="91">
        <v>5</v>
      </c>
      <c r="P19" s="91"/>
      <c r="Q19" s="91"/>
      <c r="R19" s="91"/>
      <c r="S19" s="91"/>
      <c r="T19" s="91"/>
      <c r="U19" s="23"/>
      <c r="V19" s="18">
        <f t="shared" si="0"/>
        <v>4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0</v>
      </c>
      <c r="AA19" s="92">
        <f t="shared" si="5"/>
        <v>3</v>
      </c>
      <c r="AB19" s="92">
        <f t="shared" si="6"/>
        <v>7</v>
      </c>
      <c r="AC19" s="92">
        <f t="shared" si="7"/>
        <v>10</v>
      </c>
      <c r="AD19" s="225">
        <f t="shared" si="11"/>
        <v>4.7</v>
      </c>
      <c r="AE19" s="16">
        <f t="shared" si="8"/>
        <v>0</v>
      </c>
      <c r="AF19" s="9"/>
      <c r="AG19" s="280">
        <f t="shared" si="9"/>
        <v>5</v>
      </c>
      <c r="AH19" s="280">
        <f t="shared" si="9"/>
        <v>5</v>
      </c>
      <c r="AI19" s="280">
        <f t="shared" si="9"/>
        <v>5</v>
      </c>
      <c r="AJ19" s="280">
        <f t="shared" si="9"/>
        <v>4</v>
      </c>
      <c r="AK19" s="280">
        <f t="shared" si="9"/>
        <v>5</v>
      </c>
      <c r="AL19" s="280">
        <f t="shared" si="9"/>
        <v>4</v>
      </c>
      <c r="AM19" s="280">
        <f t="shared" si="9"/>
        <v>5</v>
      </c>
      <c r="AN19" s="280">
        <f t="shared" si="9"/>
        <v>5</v>
      </c>
      <c r="AO19" s="280">
        <f t="shared" si="9"/>
        <v>4</v>
      </c>
      <c r="AP19" s="280">
        <f t="shared" si="9"/>
        <v>5</v>
      </c>
      <c r="AQ19" s="280" t="str">
        <f t="shared" si="9"/>
        <v/>
      </c>
      <c r="AR19" s="280" t="str">
        <f t="shared" si="9"/>
        <v/>
      </c>
      <c r="AS19" s="280" t="str">
        <f t="shared" si="9"/>
        <v/>
      </c>
      <c r="AT19" s="280" t="str">
        <f t="shared" si="9"/>
        <v/>
      </c>
      <c r="AU19" s="280" t="str">
        <f t="shared" si="9"/>
        <v/>
      </c>
      <c r="AV19" s="280" t="str">
        <f t="shared" si="9"/>
        <v/>
      </c>
      <c r="AW19" s="35">
        <f t="shared" si="10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">
      <c r="A20" s="295">
        <v>15</v>
      </c>
      <c r="B20" s="427"/>
      <c r="C20" s="431" t="s">
        <v>34</v>
      </c>
      <c r="D20" s="429" t="s">
        <v>1212</v>
      </c>
      <c r="E20" s="238">
        <v>2631</v>
      </c>
      <c r="F20" s="91">
        <v>4</v>
      </c>
      <c r="G20" s="91">
        <v>3</v>
      </c>
      <c r="H20" s="91">
        <v>4</v>
      </c>
      <c r="I20" s="91">
        <v>3</v>
      </c>
      <c r="J20" s="91">
        <v>4</v>
      </c>
      <c r="K20" s="91">
        <v>3</v>
      </c>
      <c r="L20" s="91">
        <v>4</v>
      </c>
      <c r="M20" s="91">
        <v>4</v>
      </c>
      <c r="N20" s="91">
        <v>4</v>
      </c>
      <c r="O20" s="91">
        <v>3</v>
      </c>
      <c r="P20" s="91"/>
      <c r="Q20" s="91"/>
      <c r="R20" s="94"/>
      <c r="S20" s="91"/>
      <c r="T20" s="91"/>
      <c r="U20" s="23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4</v>
      </c>
      <c r="AA20" s="92">
        <f t="shared" si="5"/>
        <v>6</v>
      </c>
      <c r="AB20" s="92">
        <f t="shared" si="6"/>
        <v>0</v>
      </c>
      <c r="AC20" s="92">
        <f t="shared" si="7"/>
        <v>10</v>
      </c>
      <c r="AD20" s="225">
        <f t="shared" si="11"/>
        <v>3.6</v>
      </c>
      <c r="AE20" s="16">
        <f t="shared" si="8"/>
        <v>0</v>
      </c>
      <c r="AF20" s="9"/>
      <c r="AG20" s="280">
        <f t="shared" si="9"/>
        <v>4</v>
      </c>
      <c r="AH20" s="280">
        <f t="shared" si="9"/>
        <v>3</v>
      </c>
      <c r="AI20" s="280">
        <f t="shared" si="9"/>
        <v>4</v>
      </c>
      <c r="AJ20" s="280">
        <f t="shared" si="9"/>
        <v>3</v>
      </c>
      <c r="AK20" s="280">
        <f t="shared" si="9"/>
        <v>4</v>
      </c>
      <c r="AL20" s="280">
        <f t="shared" si="9"/>
        <v>3</v>
      </c>
      <c r="AM20" s="280">
        <f t="shared" si="9"/>
        <v>4</v>
      </c>
      <c r="AN20" s="280">
        <f t="shared" si="9"/>
        <v>4</v>
      </c>
      <c r="AO20" s="280">
        <f t="shared" si="9"/>
        <v>4</v>
      </c>
      <c r="AP20" s="280">
        <f t="shared" si="9"/>
        <v>3</v>
      </c>
      <c r="AQ20" s="280" t="str">
        <f t="shared" si="9"/>
        <v/>
      </c>
      <c r="AR20" s="280" t="str">
        <f t="shared" si="9"/>
        <v/>
      </c>
      <c r="AS20" s="280" t="str">
        <f t="shared" si="9"/>
        <v/>
      </c>
      <c r="AT20" s="280" t="str">
        <f t="shared" si="9"/>
        <v/>
      </c>
      <c r="AU20" s="280" t="str">
        <f t="shared" si="9"/>
        <v/>
      </c>
      <c r="AV20" s="280" t="str">
        <f t="shared" si="9"/>
        <v/>
      </c>
      <c r="AW20" s="35">
        <f t="shared" si="10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">
      <c r="A21" s="295">
        <v>16</v>
      </c>
      <c r="B21" s="427"/>
      <c r="C21" s="431" t="s">
        <v>34</v>
      </c>
      <c r="D21" s="429" t="s">
        <v>1213</v>
      </c>
      <c r="E21" s="238">
        <v>2631</v>
      </c>
      <c r="F21" s="91">
        <v>4</v>
      </c>
      <c r="G21" s="91">
        <v>5</v>
      </c>
      <c r="H21" s="91">
        <v>4</v>
      </c>
      <c r="I21" s="91">
        <v>4</v>
      </c>
      <c r="J21" s="91">
        <v>5</v>
      </c>
      <c r="K21" s="91">
        <v>3</v>
      </c>
      <c r="L21" s="91">
        <v>5</v>
      </c>
      <c r="M21" s="91">
        <v>5</v>
      </c>
      <c r="N21" s="91">
        <v>4</v>
      </c>
      <c r="O21" s="91">
        <v>3</v>
      </c>
      <c r="P21" s="91"/>
      <c r="Q21" s="91"/>
      <c r="R21" s="94"/>
      <c r="S21" s="91"/>
      <c r="T21" s="91"/>
      <c r="U21" s="23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2</v>
      </c>
      <c r="AA21" s="92">
        <f t="shared" si="5"/>
        <v>4</v>
      </c>
      <c r="AB21" s="92">
        <f t="shared" si="6"/>
        <v>4</v>
      </c>
      <c r="AC21" s="92">
        <f t="shared" si="7"/>
        <v>10</v>
      </c>
      <c r="AD21" s="225">
        <f t="shared" si="11"/>
        <v>4.2</v>
      </c>
      <c r="AE21" s="16">
        <f t="shared" si="8"/>
        <v>0</v>
      </c>
      <c r="AF21" s="9"/>
      <c r="AG21" s="280">
        <f t="shared" si="9"/>
        <v>4</v>
      </c>
      <c r="AH21" s="280">
        <f t="shared" si="9"/>
        <v>5</v>
      </c>
      <c r="AI21" s="280">
        <f t="shared" si="9"/>
        <v>4</v>
      </c>
      <c r="AJ21" s="280">
        <f t="shared" si="9"/>
        <v>4</v>
      </c>
      <c r="AK21" s="280">
        <f t="shared" si="9"/>
        <v>5</v>
      </c>
      <c r="AL21" s="280">
        <f t="shared" si="9"/>
        <v>3</v>
      </c>
      <c r="AM21" s="280">
        <f t="shared" si="9"/>
        <v>5</v>
      </c>
      <c r="AN21" s="280">
        <f t="shared" si="9"/>
        <v>5</v>
      </c>
      <c r="AO21" s="280">
        <f t="shared" si="9"/>
        <v>4</v>
      </c>
      <c r="AP21" s="280">
        <f t="shared" si="9"/>
        <v>3</v>
      </c>
      <c r="AQ21" s="280" t="str">
        <f t="shared" si="9"/>
        <v/>
      </c>
      <c r="AR21" s="280" t="str">
        <f t="shared" si="9"/>
        <v/>
      </c>
      <c r="AS21" s="280" t="str">
        <f t="shared" si="9"/>
        <v/>
      </c>
      <c r="AT21" s="280" t="str">
        <f t="shared" si="9"/>
        <v/>
      </c>
      <c r="AU21" s="280" t="str">
        <f t="shared" si="9"/>
        <v/>
      </c>
      <c r="AV21" s="280" t="str">
        <f t="shared" ref="AG21:AV36" si="13">IF(ISERROR(VALUE(LEFT(U21))),LEFT(U21),VALUE(LEFT(U21)))</f>
        <v/>
      </c>
      <c r="AW21" s="35">
        <f t="shared" si="10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295">
        <v>17</v>
      </c>
      <c r="B22" s="427"/>
      <c r="C22" s="431" t="s">
        <v>981</v>
      </c>
      <c r="D22" s="429" t="s">
        <v>1214</v>
      </c>
      <c r="E22" s="238">
        <v>2631</v>
      </c>
      <c r="F22" s="91">
        <v>4</v>
      </c>
      <c r="G22" s="91">
        <v>4</v>
      </c>
      <c r="H22" s="91">
        <v>5</v>
      </c>
      <c r="I22" s="91">
        <v>4</v>
      </c>
      <c r="J22" s="91">
        <v>4</v>
      </c>
      <c r="K22" s="91">
        <v>3</v>
      </c>
      <c r="L22" s="91">
        <v>5</v>
      </c>
      <c r="M22" s="91">
        <v>3</v>
      </c>
      <c r="N22" s="91">
        <v>5</v>
      </c>
      <c r="O22" s="91">
        <v>3</v>
      </c>
      <c r="P22" s="91"/>
      <c r="Q22" s="91"/>
      <c r="R22" s="94"/>
      <c r="S22" s="91"/>
      <c r="T22" s="91"/>
      <c r="U22" s="23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3</v>
      </c>
      <c r="AA22" s="92">
        <f t="shared" si="5"/>
        <v>4</v>
      </c>
      <c r="AB22" s="92">
        <f t="shared" si="6"/>
        <v>3</v>
      </c>
      <c r="AC22" s="92">
        <f t="shared" si="7"/>
        <v>10</v>
      </c>
      <c r="AD22" s="225">
        <f t="shared" si="11"/>
        <v>4</v>
      </c>
      <c r="AE22" s="16">
        <f t="shared" si="8"/>
        <v>0</v>
      </c>
      <c r="AF22" s="9"/>
      <c r="AG22" s="280">
        <f t="shared" si="13"/>
        <v>4</v>
      </c>
      <c r="AH22" s="280">
        <f t="shared" si="13"/>
        <v>4</v>
      </c>
      <c r="AI22" s="280">
        <f t="shared" si="13"/>
        <v>5</v>
      </c>
      <c r="AJ22" s="280">
        <f t="shared" si="13"/>
        <v>4</v>
      </c>
      <c r="AK22" s="280">
        <f t="shared" si="13"/>
        <v>4</v>
      </c>
      <c r="AL22" s="280">
        <f t="shared" si="13"/>
        <v>3</v>
      </c>
      <c r="AM22" s="280">
        <f t="shared" si="13"/>
        <v>5</v>
      </c>
      <c r="AN22" s="280">
        <f t="shared" si="13"/>
        <v>3</v>
      </c>
      <c r="AO22" s="280">
        <f t="shared" si="13"/>
        <v>5</v>
      </c>
      <c r="AP22" s="280">
        <f t="shared" si="13"/>
        <v>3</v>
      </c>
      <c r="AQ22" s="280" t="str">
        <f t="shared" si="13"/>
        <v/>
      </c>
      <c r="AR22" s="280" t="str">
        <f t="shared" si="13"/>
        <v/>
      </c>
      <c r="AS22" s="280" t="str">
        <f t="shared" si="13"/>
        <v/>
      </c>
      <c r="AT22" s="280" t="str">
        <f t="shared" si="13"/>
        <v/>
      </c>
      <c r="AU22" s="280" t="str">
        <f t="shared" si="13"/>
        <v/>
      </c>
      <c r="AV22" s="280" t="str">
        <f t="shared" si="13"/>
        <v/>
      </c>
      <c r="AW22" s="35">
        <f t="shared" si="10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">
      <c r="A23" s="295">
        <v>18</v>
      </c>
      <c r="B23" s="427"/>
      <c r="C23" s="431" t="s">
        <v>34</v>
      </c>
      <c r="D23" s="429" t="s">
        <v>1215</v>
      </c>
      <c r="E23" s="238">
        <v>2631</v>
      </c>
      <c r="F23" s="91">
        <v>5</v>
      </c>
      <c r="G23" s="91">
        <v>4</v>
      </c>
      <c r="H23" s="91">
        <v>5</v>
      </c>
      <c r="I23" s="91">
        <v>5</v>
      </c>
      <c r="J23" s="91">
        <v>4</v>
      </c>
      <c r="K23" s="91">
        <v>4</v>
      </c>
      <c r="L23" s="91">
        <v>5</v>
      </c>
      <c r="M23" s="91">
        <v>4</v>
      </c>
      <c r="N23" s="91">
        <v>4</v>
      </c>
      <c r="O23" s="91">
        <v>3</v>
      </c>
      <c r="P23" s="91"/>
      <c r="Q23" s="91"/>
      <c r="R23" s="94"/>
      <c r="S23" s="91"/>
      <c r="T23" s="91"/>
      <c r="U23" s="23"/>
      <c r="V23" s="18">
        <f t="shared" si="0"/>
        <v>3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1</v>
      </c>
      <c r="AA23" s="92">
        <f t="shared" si="5"/>
        <v>5</v>
      </c>
      <c r="AB23" s="92">
        <f t="shared" si="6"/>
        <v>4</v>
      </c>
      <c r="AC23" s="92">
        <f t="shared" si="7"/>
        <v>10</v>
      </c>
      <c r="AD23" s="225">
        <f t="shared" si="11"/>
        <v>4.3</v>
      </c>
      <c r="AE23" s="16">
        <f t="shared" si="8"/>
        <v>0</v>
      </c>
      <c r="AF23" s="9"/>
      <c r="AG23" s="280">
        <f t="shared" si="13"/>
        <v>5</v>
      </c>
      <c r="AH23" s="280">
        <f t="shared" si="13"/>
        <v>4</v>
      </c>
      <c r="AI23" s="280">
        <f t="shared" si="13"/>
        <v>5</v>
      </c>
      <c r="AJ23" s="280">
        <f t="shared" si="13"/>
        <v>5</v>
      </c>
      <c r="AK23" s="280">
        <f t="shared" si="13"/>
        <v>4</v>
      </c>
      <c r="AL23" s="280">
        <f t="shared" si="13"/>
        <v>4</v>
      </c>
      <c r="AM23" s="280">
        <f t="shared" si="13"/>
        <v>5</v>
      </c>
      <c r="AN23" s="280">
        <f t="shared" si="13"/>
        <v>4</v>
      </c>
      <c r="AO23" s="280">
        <f t="shared" si="13"/>
        <v>4</v>
      </c>
      <c r="AP23" s="280">
        <f t="shared" si="13"/>
        <v>3</v>
      </c>
      <c r="AQ23" s="280" t="str">
        <f t="shared" si="13"/>
        <v/>
      </c>
      <c r="AR23" s="280" t="str">
        <f t="shared" si="13"/>
        <v/>
      </c>
      <c r="AS23" s="280" t="str">
        <f t="shared" si="13"/>
        <v/>
      </c>
      <c r="AT23" s="280" t="str">
        <f t="shared" si="13"/>
        <v/>
      </c>
      <c r="AU23" s="280" t="str">
        <f t="shared" si="13"/>
        <v/>
      </c>
      <c r="AV23" s="280" t="str">
        <f t="shared" si="13"/>
        <v/>
      </c>
      <c r="AW23" s="35">
        <f t="shared" si="10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2">
      <c r="A24" s="295">
        <v>19</v>
      </c>
      <c r="B24" s="427"/>
      <c r="C24" s="431" t="s">
        <v>34</v>
      </c>
      <c r="D24" s="429" t="s">
        <v>1216</v>
      </c>
      <c r="E24" s="238">
        <v>2631</v>
      </c>
      <c r="F24" s="91">
        <v>4</v>
      </c>
      <c r="G24" s="91">
        <v>4</v>
      </c>
      <c r="H24" s="91">
        <v>5</v>
      </c>
      <c r="I24" s="91">
        <v>4</v>
      </c>
      <c r="J24" s="91">
        <v>4</v>
      </c>
      <c r="K24" s="91">
        <v>3</v>
      </c>
      <c r="L24" s="91">
        <v>5</v>
      </c>
      <c r="M24" s="91">
        <v>5</v>
      </c>
      <c r="N24" s="91">
        <v>4</v>
      </c>
      <c r="O24" s="91" t="s">
        <v>1491</v>
      </c>
      <c r="P24" s="91"/>
      <c r="Q24" s="91"/>
      <c r="R24" s="94"/>
      <c r="S24" s="91"/>
      <c r="T24" s="91"/>
      <c r="U24" s="23"/>
      <c r="V24" s="18">
        <f t="shared" si="0"/>
        <v>2</v>
      </c>
      <c r="W24" s="92">
        <f t="shared" si="1"/>
        <v>0</v>
      </c>
      <c r="X24" s="92">
        <f t="shared" si="12"/>
        <v>0</v>
      </c>
      <c r="Y24" s="92">
        <f t="shared" si="3"/>
        <v>1</v>
      </c>
      <c r="Z24" s="92">
        <f t="shared" si="4"/>
        <v>1</v>
      </c>
      <c r="AA24" s="92">
        <f t="shared" si="5"/>
        <v>5</v>
      </c>
      <c r="AB24" s="92">
        <f t="shared" si="6"/>
        <v>3</v>
      </c>
      <c r="AC24" s="92">
        <f t="shared" si="7"/>
        <v>10</v>
      </c>
      <c r="AD24" s="225">
        <f t="shared" si="11"/>
        <v>4</v>
      </c>
      <c r="AE24" s="16">
        <f t="shared" si="8"/>
        <v>0</v>
      </c>
      <c r="AF24" s="9"/>
      <c r="AG24" s="280">
        <f t="shared" si="13"/>
        <v>4</v>
      </c>
      <c r="AH24" s="280">
        <f t="shared" si="13"/>
        <v>4</v>
      </c>
      <c r="AI24" s="280">
        <f t="shared" si="13"/>
        <v>5</v>
      </c>
      <c r="AJ24" s="280">
        <f t="shared" si="13"/>
        <v>4</v>
      </c>
      <c r="AK24" s="280">
        <f t="shared" si="13"/>
        <v>4</v>
      </c>
      <c r="AL24" s="280">
        <f t="shared" si="13"/>
        <v>3</v>
      </c>
      <c r="AM24" s="280">
        <f t="shared" si="13"/>
        <v>5</v>
      </c>
      <c r="AN24" s="280">
        <f t="shared" si="13"/>
        <v>5</v>
      </c>
      <c r="AO24" s="280">
        <f t="shared" si="13"/>
        <v>4</v>
      </c>
      <c r="AP24" s="280">
        <f t="shared" si="13"/>
        <v>2</v>
      </c>
      <c r="AQ24" s="280" t="str">
        <f t="shared" si="13"/>
        <v/>
      </c>
      <c r="AR24" s="280" t="str">
        <f t="shared" si="13"/>
        <v/>
      </c>
      <c r="AS24" s="280" t="str">
        <f t="shared" si="13"/>
        <v/>
      </c>
      <c r="AT24" s="280" t="str">
        <f t="shared" si="13"/>
        <v/>
      </c>
      <c r="AU24" s="280" t="str">
        <f t="shared" si="13"/>
        <v/>
      </c>
      <c r="AV24" s="280" t="str">
        <f t="shared" si="13"/>
        <v/>
      </c>
      <c r="AW24" s="35">
        <f t="shared" si="10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customHeight="1" x14ac:dyDescent="0.2">
      <c r="A25" s="295">
        <v>20</v>
      </c>
      <c r="B25" s="427"/>
      <c r="C25" s="431" t="s">
        <v>34</v>
      </c>
      <c r="D25" s="429" t="s">
        <v>1217</v>
      </c>
      <c r="E25" s="238">
        <v>2631</v>
      </c>
      <c r="F25" s="91">
        <v>5</v>
      </c>
      <c r="G25" s="91">
        <v>3</v>
      </c>
      <c r="H25" s="91">
        <v>5</v>
      </c>
      <c r="I25" s="91">
        <v>4</v>
      </c>
      <c r="J25" s="91">
        <v>4</v>
      </c>
      <c r="K25" s="91">
        <v>5</v>
      </c>
      <c r="L25" s="91">
        <v>5</v>
      </c>
      <c r="M25" s="91">
        <v>4</v>
      </c>
      <c r="N25" s="91">
        <v>5</v>
      </c>
      <c r="O25" s="91">
        <v>5</v>
      </c>
      <c r="P25" s="91"/>
      <c r="Q25" s="91"/>
      <c r="R25" s="94"/>
      <c r="S25" s="91"/>
      <c r="T25" s="91"/>
      <c r="U25" s="23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1</v>
      </c>
      <c r="AA25" s="92">
        <f t="shared" si="5"/>
        <v>3</v>
      </c>
      <c r="AB25" s="92">
        <f t="shared" si="6"/>
        <v>6</v>
      </c>
      <c r="AC25" s="92">
        <f t="shared" si="7"/>
        <v>10</v>
      </c>
      <c r="AD25" s="225">
        <f t="shared" si="11"/>
        <v>4.5</v>
      </c>
      <c r="AE25" s="16">
        <f t="shared" si="8"/>
        <v>0</v>
      </c>
      <c r="AF25" s="9"/>
      <c r="AG25" s="280">
        <f t="shared" si="13"/>
        <v>5</v>
      </c>
      <c r="AH25" s="280">
        <f t="shared" si="13"/>
        <v>3</v>
      </c>
      <c r="AI25" s="280">
        <f t="shared" si="13"/>
        <v>5</v>
      </c>
      <c r="AJ25" s="280">
        <f t="shared" si="13"/>
        <v>4</v>
      </c>
      <c r="AK25" s="280">
        <f t="shared" si="13"/>
        <v>4</v>
      </c>
      <c r="AL25" s="280">
        <f t="shared" si="13"/>
        <v>5</v>
      </c>
      <c r="AM25" s="280">
        <f t="shared" si="13"/>
        <v>5</v>
      </c>
      <c r="AN25" s="280">
        <f t="shared" si="13"/>
        <v>4</v>
      </c>
      <c r="AO25" s="280">
        <f t="shared" si="13"/>
        <v>5</v>
      </c>
      <c r="AP25" s="280">
        <f t="shared" si="13"/>
        <v>5</v>
      </c>
      <c r="AQ25" s="280" t="str">
        <f t="shared" si="13"/>
        <v/>
      </c>
      <c r="AR25" s="280" t="str">
        <f t="shared" si="13"/>
        <v/>
      </c>
      <c r="AS25" s="280" t="str">
        <f t="shared" si="13"/>
        <v/>
      </c>
      <c r="AT25" s="280" t="str">
        <f t="shared" si="13"/>
        <v/>
      </c>
      <c r="AU25" s="280" t="str">
        <f t="shared" si="13"/>
        <v/>
      </c>
      <c r="AV25" s="280" t="str">
        <f t="shared" si="13"/>
        <v/>
      </c>
      <c r="AW25" s="35">
        <f t="shared" si="10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2">
      <c r="A26" s="295">
        <v>21</v>
      </c>
      <c r="B26" s="427"/>
      <c r="C26" s="431" t="s">
        <v>34</v>
      </c>
      <c r="D26" s="429" t="s">
        <v>1218</v>
      </c>
      <c r="E26" s="238">
        <v>2631</v>
      </c>
      <c r="F26" s="91">
        <v>5</v>
      </c>
      <c r="G26" s="91">
        <v>5</v>
      </c>
      <c r="H26" s="91">
        <v>5</v>
      </c>
      <c r="I26" s="91">
        <v>5</v>
      </c>
      <c r="J26" s="91">
        <v>5</v>
      </c>
      <c r="K26" s="91">
        <v>4</v>
      </c>
      <c r="L26" s="91">
        <v>5</v>
      </c>
      <c r="M26" s="91">
        <v>5</v>
      </c>
      <c r="N26" s="91">
        <v>5</v>
      </c>
      <c r="O26" s="91">
        <v>4</v>
      </c>
      <c r="P26" s="91"/>
      <c r="Q26" s="91"/>
      <c r="R26" s="94"/>
      <c r="S26" s="91"/>
      <c r="T26" s="91"/>
      <c r="U26" s="23"/>
      <c r="V26" s="18">
        <f t="shared" si="0"/>
        <v>4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0</v>
      </c>
      <c r="AA26" s="92">
        <f t="shared" si="5"/>
        <v>2</v>
      </c>
      <c r="AB26" s="92">
        <f t="shared" si="6"/>
        <v>8</v>
      </c>
      <c r="AC26" s="92">
        <f t="shared" si="7"/>
        <v>10</v>
      </c>
      <c r="AD26" s="225">
        <f t="shared" si="11"/>
        <v>4.8</v>
      </c>
      <c r="AE26" s="16">
        <f t="shared" si="8"/>
        <v>0</v>
      </c>
      <c r="AF26" s="9"/>
      <c r="AG26" s="280">
        <f t="shared" si="13"/>
        <v>5</v>
      </c>
      <c r="AH26" s="280">
        <f t="shared" si="13"/>
        <v>5</v>
      </c>
      <c r="AI26" s="280">
        <f t="shared" si="13"/>
        <v>5</v>
      </c>
      <c r="AJ26" s="280">
        <f t="shared" si="13"/>
        <v>5</v>
      </c>
      <c r="AK26" s="280">
        <f t="shared" si="13"/>
        <v>5</v>
      </c>
      <c r="AL26" s="280">
        <f t="shared" si="13"/>
        <v>4</v>
      </c>
      <c r="AM26" s="280">
        <f t="shared" si="13"/>
        <v>5</v>
      </c>
      <c r="AN26" s="280">
        <f t="shared" si="13"/>
        <v>5</v>
      </c>
      <c r="AO26" s="280">
        <f t="shared" si="13"/>
        <v>5</v>
      </c>
      <c r="AP26" s="280">
        <f t="shared" si="13"/>
        <v>4</v>
      </c>
      <c r="AQ26" s="280" t="str">
        <f t="shared" si="13"/>
        <v/>
      </c>
      <c r="AR26" s="280" t="str">
        <f t="shared" si="13"/>
        <v/>
      </c>
      <c r="AS26" s="280" t="str">
        <f t="shared" si="13"/>
        <v/>
      </c>
      <c r="AT26" s="280" t="str">
        <f t="shared" si="13"/>
        <v/>
      </c>
      <c r="AU26" s="280" t="str">
        <f t="shared" si="13"/>
        <v/>
      </c>
      <c r="AV26" s="280" t="str">
        <f t="shared" si="13"/>
        <v/>
      </c>
      <c r="AW26" s="35">
        <f t="shared" si="10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2">
      <c r="A27" s="295">
        <v>22</v>
      </c>
      <c r="B27" s="427"/>
      <c r="C27" s="431" t="s">
        <v>34</v>
      </c>
      <c r="D27" s="429" t="s">
        <v>1219</v>
      </c>
      <c r="E27" s="238">
        <v>2631</v>
      </c>
      <c r="F27" s="91">
        <v>5</v>
      </c>
      <c r="G27" s="91">
        <v>4</v>
      </c>
      <c r="H27" s="91">
        <v>5</v>
      </c>
      <c r="I27" s="91">
        <v>4</v>
      </c>
      <c r="J27" s="91">
        <v>5</v>
      </c>
      <c r="K27" s="91">
        <v>3</v>
      </c>
      <c r="L27" s="91">
        <v>5</v>
      </c>
      <c r="M27" s="91">
        <v>3</v>
      </c>
      <c r="N27" s="91">
        <v>5</v>
      </c>
      <c r="O27" s="91">
        <v>3</v>
      </c>
      <c r="P27" s="91"/>
      <c r="Q27" s="91"/>
      <c r="R27" s="94"/>
      <c r="S27" s="91"/>
      <c r="T27" s="91"/>
      <c r="U27" s="23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3</v>
      </c>
      <c r="AA27" s="92">
        <f t="shared" si="5"/>
        <v>2</v>
      </c>
      <c r="AB27" s="92">
        <f t="shared" si="6"/>
        <v>5</v>
      </c>
      <c r="AC27" s="92">
        <f t="shared" si="7"/>
        <v>10</v>
      </c>
      <c r="AD27" s="225">
        <f t="shared" si="11"/>
        <v>4.2</v>
      </c>
      <c r="AE27" s="16">
        <f t="shared" si="8"/>
        <v>0</v>
      </c>
      <c r="AF27" s="9"/>
      <c r="AG27" s="280">
        <f t="shared" si="13"/>
        <v>5</v>
      </c>
      <c r="AH27" s="280">
        <f t="shared" si="13"/>
        <v>4</v>
      </c>
      <c r="AI27" s="280">
        <f t="shared" si="13"/>
        <v>5</v>
      </c>
      <c r="AJ27" s="280">
        <f t="shared" si="13"/>
        <v>4</v>
      </c>
      <c r="AK27" s="280">
        <f t="shared" si="13"/>
        <v>5</v>
      </c>
      <c r="AL27" s="280">
        <f t="shared" si="13"/>
        <v>3</v>
      </c>
      <c r="AM27" s="280">
        <f t="shared" si="13"/>
        <v>5</v>
      </c>
      <c r="AN27" s="280">
        <f t="shared" si="13"/>
        <v>3</v>
      </c>
      <c r="AO27" s="280">
        <f t="shared" si="13"/>
        <v>5</v>
      </c>
      <c r="AP27" s="280">
        <f t="shared" si="13"/>
        <v>3</v>
      </c>
      <c r="AQ27" s="280" t="str">
        <f t="shared" si="13"/>
        <v/>
      </c>
      <c r="AR27" s="280" t="str">
        <f t="shared" si="13"/>
        <v/>
      </c>
      <c r="AS27" s="280" t="str">
        <f t="shared" si="13"/>
        <v/>
      </c>
      <c r="AT27" s="280" t="str">
        <f t="shared" si="13"/>
        <v/>
      </c>
      <c r="AU27" s="280" t="str">
        <f t="shared" si="13"/>
        <v/>
      </c>
      <c r="AV27" s="280" t="str">
        <f t="shared" si="13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2">
      <c r="A28" s="295">
        <v>23</v>
      </c>
      <c r="B28" s="427"/>
      <c r="C28" s="431" t="s">
        <v>34</v>
      </c>
      <c r="D28" s="429" t="s">
        <v>1221</v>
      </c>
      <c r="E28" s="238">
        <v>2631</v>
      </c>
      <c r="F28" s="91">
        <v>4</v>
      </c>
      <c r="G28" s="91">
        <v>4</v>
      </c>
      <c r="H28" s="91">
        <v>5</v>
      </c>
      <c r="I28" s="91">
        <v>4</v>
      </c>
      <c r="J28" s="91">
        <v>4</v>
      </c>
      <c r="K28" s="91">
        <v>3</v>
      </c>
      <c r="L28" s="91">
        <v>5</v>
      </c>
      <c r="M28" s="91">
        <v>3</v>
      </c>
      <c r="N28" s="91">
        <v>3</v>
      </c>
      <c r="O28" s="91">
        <v>3</v>
      </c>
      <c r="P28" s="91"/>
      <c r="Q28" s="91"/>
      <c r="R28" s="94"/>
      <c r="S28" s="91"/>
      <c r="T28" s="91"/>
      <c r="U28" s="23"/>
      <c r="V28" s="18">
        <f t="shared" si="0"/>
        <v>3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4</v>
      </c>
      <c r="AA28" s="92">
        <f t="shared" si="5"/>
        <v>4</v>
      </c>
      <c r="AB28" s="92">
        <f t="shared" si="6"/>
        <v>2</v>
      </c>
      <c r="AC28" s="92">
        <f t="shared" si="7"/>
        <v>10</v>
      </c>
      <c r="AD28" s="225">
        <f t="shared" si="11"/>
        <v>3.8</v>
      </c>
      <c r="AE28" s="16">
        <f t="shared" si="8"/>
        <v>0</v>
      </c>
      <c r="AF28" s="9"/>
      <c r="AG28" s="280">
        <f t="shared" si="13"/>
        <v>4</v>
      </c>
      <c r="AH28" s="280">
        <f t="shared" si="13"/>
        <v>4</v>
      </c>
      <c r="AI28" s="280">
        <f t="shared" si="13"/>
        <v>5</v>
      </c>
      <c r="AJ28" s="280">
        <f t="shared" si="13"/>
        <v>4</v>
      </c>
      <c r="AK28" s="280">
        <f t="shared" si="13"/>
        <v>4</v>
      </c>
      <c r="AL28" s="280">
        <f t="shared" si="13"/>
        <v>3</v>
      </c>
      <c r="AM28" s="280">
        <f t="shared" si="13"/>
        <v>5</v>
      </c>
      <c r="AN28" s="280">
        <f t="shared" si="13"/>
        <v>3</v>
      </c>
      <c r="AO28" s="280">
        <f t="shared" si="13"/>
        <v>3</v>
      </c>
      <c r="AP28" s="280">
        <f t="shared" si="13"/>
        <v>3</v>
      </c>
      <c r="AQ28" s="280" t="str">
        <f t="shared" si="13"/>
        <v/>
      </c>
      <c r="AR28" s="280" t="str">
        <f t="shared" si="13"/>
        <v/>
      </c>
      <c r="AS28" s="280" t="str">
        <f t="shared" si="13"/>
        <v/>
      </c>
      <c r="AT28" s="280" t="str">
        <f t="shared" si="13"/>
        <v/>
      </c>
      <c r="AU28" s="280" t="str">
        <f t="shared" si="13"/>
        <v/>
      </c>
      <c r="AV28" s="280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customHeight="1" x14ac:dyDescent="0.2">
      <c r="A29" s="295">
        <v>24</v>
      </c>
      <c r="B29" s="248"/>
      <c r="C29" s="431" t="s">
        <v>34</v>
      </c>
      <c r="D29" s="503" t="s">
        <v>1223</v>
      </c>
      <c r="E29" s="238">
        <v>2631</v>
      </c>
      <c r="F29" s="91">
        <v>5</v>
      </c>
      <c r="G29" s="91">
        <v>4</v>
      </c>
      <c r="H29" s="91">
        <v>5</v>
      </c>
      <c r="I29" s="91">
        <v>4</v>
      </c>
      <c r="J29" s="91">
        <v>4</v>
      </c>
      <c r="K29" s="91">
        <v>5</v>
      </c>
      <c r="L29" s="91">
        <v>5</v>
      </c>
      <c r="M29" s="91">
        <v>5</v>
      </c>
      <c r="N29" s="91">
        <v>5</v>
      </c>
      <c r="O29" s="91">
        <v>5</v>
      </c>
      <c r="P29" s="91"/>
      <c r="Q29" s="91"/>
      <c r="R29" s="94"/>
      <c r="S29" s="91"/>
      <c r="T29" s="91"/>
      <c r="U29" s="23"/>
      <c r="V29" s="18">
        <f t="shared" si="0"/>
        <v>4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0</v>
      </c>
      <c r="AA29" s="92">
        <f t="shared" si="5"/>
        <v>3</v>
      </c>
      <c r="AB29" s="92">
        <f t="shared" si="6"/>
        <v>7</v>
      </c>
      <c r="AC29" s="92">
        <f t="shared" si="7"/>
        <v>10</v>
      </c>
      <c r="AD29" s="225">
        <f t="shared" si="11"/>
        <v>4.7</v>
      </c>
      <c r="AE29" s="16">
        <f t="shared" si="8"/>
        <v>0</v>
      </c>
      <c r="AF29" s="9"/>
      <c r="AG29" s="280">
        <f t="shared" si="13"/>
        <v>5</v>
      </c>
      <c r="AH29" s="280">
        <f t="shared" si="13"/>
        <v>4</v>
      </c>
      <c r="AI29" s="280">
        <f t="shared" si="13"/>
        <v>5</v>
      </c>
      <c r="AJ29" s="280">
        <f t="shared" si="13"/>
        <v>4</v>
      </c>
      <c r="AK29" s="280">
        <f t="shared" si="13"/>
        <v>4</v>
      </c>
      <c r="AL29" s="280">
        <f t="shared" si="13"/>
        <v>5</v>
      </c>
      <c r="AM29" s="280">
        <f t="shared" si="13"/>
        <v>5</v>
      </c>
      <c r="AN29" s="280">
        <f t="shared" si="13"/>
        <v>5</v>
      </c>
      <c r="AO29" s="280">
        <f t="shared" si="13"/>
        <v>5</v>
      </c>
      <c r="AP29" s="280">
        <f t="shared" si="13"/>
        <v>5</v>
      </c>
      <c r="AQ29" s="280" t="str">
        <f t="shared" si="13"/>
        <v/>
      </c>
      <c r="AR29" s="280" t="str">
        <f t="shared" si="13"/>
        <v/>
      </c>
      <c r="AS29" s="280" t="str">
        <f t="shared" si="13"/>
        <v/>
      </c>
      <c r="AT29" s="280" t="str">
        <f t="shared" si="13"/>
        <v/>
      </c>
      <c r="AU29" s="280" t="str">
        <f t="shared" si="13"/>
        <v/>
      </c>
      <c r="AV29" s="280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customHeight="1" x14ac:dyDescent="0.2">
      <c r="A30" s="295">
        <v>25</v>
      </c>
      <c r="B30" s="248"/>
      <c r="C30" s="431" t="s">
        <v>34</v>
      </c>
      <c r="D30" s="429" t="s">
        <v>1224</v>
      </c>
      <c r="E30" s="238">
        <v>2631</v>
      </c>
      <c r="F30" s="91">
        <v>5</v>
      </c>
      <c r="G30" s="91">
        <v>4</v>
      </c>
      <c r="H30" s="91">
        <v>4</v>
      </c>
      <c r="I30" s="91">
        <v>4</v>
      </c>
      <c r="J30" s="91">
        <v>5</v>
      </c>
      <c r="K30" s="91">
        <v>3</v>
      </c>
      <c r="L30" s="91">
        <v>4</v>
      </c>
      <c r="M30" s="91">
        <v>4</v>
      </c>
      <c r="N30" s="91">
        <v>4</v>
      </c>
      <c r="O30" s="91">
        <v>3</v>
      </c>
      <c r="P30" s="91"/>
      <c r="Q30" s="91"/>
      <c r="R30" s="94"/>
      <c r="S30" s="91"/>
      <c r="T30" s="91"/>
      <c r="U30" s="23"/>
      <c r="V30" s="18">
        <f t="shared" si="0"/>
        <v>3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2</v>
      </c>
      <c r="AA30" s="92">
        <f t="shared" si="5"/>
        <v>6</v>
      </c>
      <c r="AB30" s="92">
        <f t="shared" si="6"/>
        <v>2</v>
      </c>
      <c r="AC30" s="92">
        <f t="shared" si="7"/>
        <v>10</v>
      </c>
      <c r="AD30" s="225">
        <f t="shared" si="11"/>
        <v>4</v>
      </c>
      <c r="AE30" s="16">
        <f t="shared" si="8"/>
        <v>0</v>
      </c>
      <c r="AF30" s="9"/>
      <c r="AG30" s="280">
        <f t="shared" si="13"/>
        <v>5</v>
      </c>
      <c r="AH30" s="280">
        <f t="shared" si="13"/>
        <v>4</v>
      </c>
      <c r="AI30" s="280">
        <f t="shared" si="13"/>
        <v>4</v>
      </c>
      <c r="AJ30" s="280">
        <f t="shared" si="13"/>
        <v>4</v>
      </c>
      <c r="AK30" s="280">
        <f t="shared" si="13"/>
        <v>5</v>
      </c>
      <c r="AL30" s="280">
        <f t="shared" si="13"/>
        <v>3</v>
      </c>
      <c r="AM30" s="280">
        <f t="shared" si="13"/>
        <v>4</v>
      </c>
      <c r="AN30" s="280">
        <f t="shared" si="13"/>
        <v>4</v>
      </c>
      <c r="AO30" s="280">
        <f t="shared" si="13"/>
        <v>4</v>
      </c>
      <c r="AP30" s="280">
        <f t="shared" si="13"/>
        <v>3</v>
      </c>
      <c r="AQ30" s="280" t="str">
        <f t="shared" si="13"/>
        <v/>
      </c>
      <c r="AR30" s="280" t="str">
        <f t="shared" si="13"/>
        <v/>
      </c>
      <c r="AS30" s="280" t="str">
        <f t="shared" si="13"/>
        <v/>
      </c>
      <c r="AT30" s="280" t="str">
        <f t="shared" si="13"/>
        <v/>
      </c>
      <c r="AU30" s="280" t="str">
        <f t="shared" si="13"/>
        <v/>
      </c>
      <c r="AV30" s="280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customHeight="1" x14ac:dyDescent="0.2">
      <c r="A31" s="295">
        <v>26</v>
      </c>
      <c r="B31" s="248"/>
      <c r="C31" s="431" t="s">
        <v>34</v>
      </c>
      <c r="D31" s="429" t="s">
        <v>1225</v>
      </c>
      <c r="E31" s="238">
        <v>2631</v>
      </c>
      <c r="F31" s="91">
        <v>5</v>
      </c>
      <c r="G31" s="91">
        <v>3</v>
      </c>
      <c r="H31" s="91">
        <v>5</v>
      </c>
      <c r="I31" s="91">
        <v>5</v>
      </c>
      <c r="J31" s="91">
        <v>5</v>
      </c>
      <c r="K31" s="91">
        <v>4</v>
      </c>
      <c r="L31" s="91">
        <v>5</v>
      </c>
      <c r="M31" s="91">
        <v>3</v>
      </c>
      <c r="N31" s="91">
        <v>4</v>
      </c>
      <c r="O31" s="91">
        <v>4</v>
      </c>
      <c r="P31" s="91"/>
      <c r="Q31" s="91"/>
      <c r="R31" s="94"/>
      <c r="S31" s="91"/>
      <c r="T31" s="91"/>
      <c r="U31" s="23"/>
      <c r="V31" s="18">
        <f t="shared" si="0"/>
        <v>3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2</v>
      </c>
      <c r="AA31" s="92">
        <f t="shared" si="5"/>
        <v>3</v>
      </c>
      <c r="AB31" s="92">
        <f t="shared" si="6"/>
        <v>5</v>
      </c>
      <c r="AC31" s="92">
        <f t="shared" si="7"/>
        <v>10</v>
      </c>
      <c r="AD31" s="225">
        <f t="shared" si="11"/>
        <v>4.3</v>
      </c>
      <c r="AE31" s="16">
        <f t="shared" si="8"/>
        <v>0</v>
      </c>
      <c r="AF31" s="9"/>
      <c r="AG31" s="280">
        <f t="shared" si="13"/>
        <v>5</v>
      </c>
      <c r="AH31" s="280">
        <f t="shared" si="13"/>
        <v>3</v>
      </c>
      <c r="AI31" s="280">
        <f t="shared" si="13"/>
        <v>5</v>
      </c>
      <c r="AJ31" s="280">
        <f t="shared" si="13"/>
        <v>5</v>
      </c>
      <c r="AK31" s="280">
        <f t="shared" si="13"/>
        <v>5</v>
      </c>
      <c r="AL31" s="280">
        <f t="shared" si="13"/>
        <v>4</v>
      </c>
      <c r="AM31" s="280">
        <f t="shared" si="13"/>
        <v>5</v>
      </c>
      <c r="AN31" s="280">
        <f t="shared" si="13"/>
        <v>3</v>
      </c>
      <c r="AO31" s="280">
        <f t="shared" si="13"/>
        <v>4</v>
      </c>
      <c r="AP31" s="280">
        <f t="shared" si="13"/>
        <v>4</v>
      </c>
      <c r="AQ31" s="280" t="str">
        <f t="shared" si="13"/>
        <v/>
      </c>
      <c r="AR31" s="280" t="str">
        <f t="shared" si="13"/>
        <v/>
      </c>
      <c r="AS31" s="280" t="str">
        <f t="shared" si="13"/>
        <v/>
      </c>
      <c r="AT31" s="280" t="str">
        <f t="shared" si="13"/>
        <v/>
      </c>
      <c r="AU31" s="280" t="str">
        <f t="shared" si="13"/>
        <v/>
      </c>
      <c r="AV31" s="280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customHeight="1" x14ac:dyDescent="0.2">
      <c r="A32" s="295">
        <v>27</v>
      </c>
      <c r="B32" s="424"/>
      <c r="C32" s="431" t="s">
        <v>34</v>
      </c>
      <c r="D32" s="429" t="s">
        <v>1226</v>
      </c>
      <c r="E32" s="238">
        <v>2631</v>
      </c>
      <c r="F32" s="108">
        <v>5</v>
      </c>
      <c r="G32" s="91">
        <v>4</v>
      </c>
      <c r="H32" s="91">
        <v>5</v>
      </c>
      <c r="I32" s="91">
        <v>4</v>
      </c>
      <c r="J32" s="91">
        <v>5</v>
      </c>
      <c r="K32" s="91">
        <v>4</v>
      </c>
      <c r="L32" s="91">
        <v>5</v>
      </c>
      <c r="M32" s="91">
        <v>3</v>
      </c>
      <c r="N32" s="108">
        <v>4</v>
      </c>
      <c r="O32" s="108">
        <v>5</v>
      </c>
      <c r="P32" s="108"/>
      <c r="Q32" s="108"/>
      <c r="R32" s="24"/>
      <c r="S32" s="23"/>
      <c r="T32" s="23"/>
      <c r="U32" s="23"/>
      <c r="V32" s="18">
        <f t="shared" si="0"/>
        <v>3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1</v>
      </c>
      <c r="AA32" s="92">
        <f t="shared" si="5"/>
        <v>4</v>
      </c>
      <c r="AB32" s="92">
        <f t="shared" si="6"/>
        <v>5</v>
      </c>
      <c r="AC32" s="92">
        <f t="shared" si="7"/>
        <v>10</v>
      </c>
      <c r="AD32" s="225">
        <f t="shared" si="11"/>
        <v>4.4000000000000004</v>
      </c>
      <c r="AE32" s="16">
        <f t="shared" si="8"/>
        <v>0</v>
      </c>
      <c r="AF32" s="9"/>
      <c r="AG32" s="17">
        <f t="shared" si="13"/>
        <v>5</v>
      </c>
      <c r="AH32" s="17">
        <f t="shared" si="13"/>
        <v>4</v>
      </c>
      <c r="AI32" s="17">
        <f t="shared" si="13"/>
        <v>5</v>
      </c>
      <c r="AJ32" s="17">
        <f t="shared" si="13"/>
        <v>4</v>
      </c>
      <c r="AK32" s="17">
        <f t="shared" si="13"/>
        <v>5</v>
      </c>
      <c r="AL32" s="17">
        <f t="shared" si="13"/>
        <v>4</v>
      </c>
      <c r="AM32" s="17">
        <f t="shared" si="13"/>
        <v>5</v>
      </c>
      <c r="AN32" s="17">
        <f t="shared" si="13"/>
        <v>3</v>
      </c>
      <c r="AO32" s="17">
        <f t="shared" si="13"/>
        <v>4</v>
      </c>
      <c r="AP32" s="17">
        <f t="shared" si="13"/>
        <v>5</v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customHeight="1" x14ac:dyDescent="0.2">
      <c r="A33" s="295">
        <v>28</v>
      </c>
      <c r="B33" s="424"/>
      <c r="C33" s="431" t="s">
        <v>34</v>
      </c>
      <c r="D33" s="429" t="s">
        <v>1227</v>
      </c>
      <c r="E33" s="238">
        <v>2631</v>
      </c>
      <c r="F33" s="108">
        <v>4</v>
      </c>
      <c r="G33" s="91">
        <v>4</v>
      </c>
      <c r="H33" s="91">
        <v>5</v>
      </c>
      <c r="I33" s="91">
        <v>4</v>
      </c>
      <c r="J33" s="91">
        <v>4</v>
      </c>
      <c r="K33" s="91">
        <v>3</v>
      </c>
      <c r="L33" s="91">
        <v>5</v>
      </c>
      <c r="M33" s="91">
        <v>3</v>
      </c>
      <c r="N33" s="108">
        <v>5</v>
      </c>
      <c r="O33" s="108">
        <v>3</v>
      </c>
      <c r="P33" s="108"/>
      <c r="Q33" s="108"/>
      <c r="R33" s="24"/>
      <c r="S33" s="23"/>
      <c r="T33" s="23"/>
      <c r="U33" s="23"/>
      <c r="V33" s="18">
        <f t="shared" si="0"/>
        <v>3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3</v>
      </c>
      <c r="AA33" s="92">
        <f t="shared" si="5"/>
        <v>4</v>
      </c>
      <c r="AB33" s="92">
        <f t="shared" si="6"/>
        <v>3</v>
      </c>
      <c r="AC33" s="92">
        <f t="shared" si="7"/>
        <v>10</v>
      </c>
      <c r="AD33" s="225">
        <f t="shared" si="11"/>
        <v>4</v>
      </c>
      <c r="AE33" s="16">
        <f t="shared" si="8"/>
        <v>0</v>
      </c>
      <c r="AF33" s="9"/>
      <c r="AG33" s="17">
        <f t="shared" si="13"/>
        <v>4</v>
      </c>
      <c r="AH33" s="17">
        <f t="shared" si="13"/>
        <v>4</v>
      </c>
      <c r="AI33" s="17">
        <f t="shared" si="13"/>
        <v>5</v>
      </c>
      <c r="AJ33" s="17">
        <f t="shared" si="13"/>
        <v>4</v>
      </c>
      <c r="AK33" s="17">
        <f t="shared" si="13"/>
        <v>4</v>
      </c>
      <c r="AL33" s="17">
        <f t="shared" si="13"/>
        <v>3</v>
      </c>
      <c r="AM33" s="17">
        <f t="shared" si="13"/>
        <v>5</v>
      </c>
      <c r="AN33" s="17">
        <f t="shared" si="13"/>
        <v>3</v>
      </c>
      <c r="AO33" s="17">
        <f t="shared" si="13"/>
        <v>5</v>
      </c>
      <c r="AP33" s="17">
        <f t="shared" si="13"/>
        <v>3</v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hidden="1" customHeight="1" x14ac:dyDescent="0.2">
      <c r="A34" s="295">
        <v>29</v>
      </c>
      <c r="B34" s="428"/>
      <c r="C34" s="431"/>
      <c r="D34" s="429"/>
      <c r="E34" s="238"/>
      <c r="F34" s="91"/>
      <c r="G34" s="91"/>
      <c r="H34" s="108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295">
        <v>30</v>
      </c>
      <c r="B35" s="227"/>
      <c r="C35" s="430"/>
      <c r="D35" s="325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295">
        <v>31</v>
      </c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COUNTIF(E6:E36,"2631")</f>
        <v>28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>
        <f t="array" ref="F38:U45">AG38:AV45</f>
        <v>4.5714285714285712</v>
      </c>
      <c r="G38" s="196">
        <v>3.8928571428571428</v>
      </c>
      <c r="H38" s="196">
        <v>4.6071428571428568</v>
      </c>
      <c r="I38" s="196">
        <v>4</v>
      </c>
      <c r="J38" s="196">
        <v>4.4285714285714288</v>
      </c>
      <c r="K38" s="196">
        <v>3.5714285714285716</v>
      </c>
      <c r="L38" s="196">
        <v>4.75</v>
      </c>
      <c r="M38" s="196">
        <v>3.9285714285714284</v>
      </c>
      <c r="N38" s="196">
        <v>4.3571428571428568</v>
      </c>
      <c r="O38" s="231">
        <v>3.4285714285714284</v>
      </c>
      <c r="P38" s="198" t="str">
        <v xml:space="preserve"> </v>
      </c>
      <c r="Q38" s="198" t="str">
        <v xml:space="preserve"> </v>
      </c>
      <c r="R38" s="198" t="str">
        <v xml:space="preserve"> </v>
      </c>
      <c r="S38" s="196" t="str">
        <v xml:space="preserve"> </v>
      </c>
      <c r="T38" s="196" t="str">
        <v xml:space="preserve"> </v>
      </c>
      <c r="U38" s="196" t="str">
        <v xml:space="preserve"> </v>
      </c>
      <c r="V38" s="18">
        <f>сводн.!T39</f>
        <v>3</v>
      </c>
      <c r="W38" s="92">
        <f>SUM(W6:W37)</f>
        <v>0</v>
      </c>
      <c r="X38" s="92">
        <f>SUM(X6:X37)</f>
        <v>0</v>
      </c>
      <c r="Y38" s="92">
        <f>SUM(Y6:Y37)-X38</f>
        <v>2</v>
      </c>
      <c r="Z38" s="92">
        <f>SUM(Z6:Z37)</f>
        <v>59</v>
      </c>
      <c r="AA38" s="92">
        <f>SUM(AA6:AA37)</f>
        <v>113</v>
      </c>
      <c r="AB38" s="92">
        <f>SUM(AB6:AB37)</f>
        <v>106</v>
      </c>
      <c r="AC38" s="92">
        <f t="shared" si="7"/>
        <v>280</v>
      </c>
      <c r="AD38" s="225">
        <f>IF(ISERROR(((X38+Y38)*2+Z38*3+AA38*4+AB38*5)/SUM(X38,Y38:AB38)),"",((X38+Y38)*2+Z38*3+AA38*4+AB38*5)/SUM(X38,Y38:AB38))</f>
        <v>4.1535714285714285</v>
      </c>
      <c r="AE38" s="32"/>
      <c r="AF38" s="9"/>
      <c r="AG38" s="33">
        <f t="shared" ref="AG38:AV38" si="15">IF(COUNT(AG6:AG37)=0," ",SUM(AG6:AG37)/COUNT(AG6:AG37))</f>
        <v>4.5714285714285712</v>
      </c>
      <c r="AH38" s="33">
        <f t="shared" si="15"/>
        <v>3.8928571428571428</v>
      </c>
      <c r="AI38" s="33">
        <f t="shared" si="15"/>
        <v>4.6071428571428568</v>
      </c>
      <c r="AJ38" s="33">
        <f t="shared" si="15"/>
        <v>4</v>
      </c>
      <c r="AK38" s="33">
        <f t="shared" si="15"/>
        <v>4.4285714285714288</v>
      </c>
      <c r="AL38" s="33">
        <f t="shared" si="15"/>
        <v>3.5714285714285716</v>
      </c>
      <c r="AM38" s="33">
        <f t="shared" si="15"/>
        <v>4.75</v>
      </c>
      <c r="AN38" s="33">
        <f t="shared" si="15"/>
        <v>3.9285714285714284</v>
      </c>
      <c r="AO38" s="33">
        <f t="shared" si="15"/>
        <v>4.3571428571428568</v>
      </c>
      <c r="AP38" s="33">
        <f t="shared" si="15"/>
        <v>3.4285714285714284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>
        <v>16</v>
      </c>
      <c r="G39" s="95">
        <v>6</v>
      </c>
      <c r="H39" s="95">
        <v>19</v>
      </c>
      <c r="I39" s="95">
        <v>5</v>
      </c>
      <c r="J39" s="95">
        <v>12</v>
      </c>
      <c r="K39" s="95">
        <v>4</v>
      </c>
      <c r="L39" s="95">
        <v>21</v>
      </c>
      <c r="M39" s="95">
        <v>6</v>
      </c>
      <c r="N39" s="95">
        <v>11</v>
      </c>
      <c r="O39" s="96">
        <v>6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32" t="str">
        <f>IF(COUNTIF(V6:V37,5)=0,"0",COUNTIF(V6:V37,5))</f>
        <v>0</v>
      </c>
      <c r="W39" s="192"/>
      <c r="X39" s="527">
        <f>SUM(X38:AB38)</f>
        <v>280</v>
      </c>
      <c r="Y39" s="527"/>
      <c r="Z39" s="527"/>
      <c r="AA39" s="527"/>
      <c r="AB39" s="527"/>
      <c r="AC39" s="353"/>
      <c r="AD39" s="225">
        <f t="shared" ref="AD39" si="16">IF(ISERROR(((X39+Y39)*2+Z39*3+AA39*4+AB39*5)/SUM(X39,Y39:AB39)),"",((X39+Y39)*2+Z39*3+AA39*4+AB39*5)/SUM(X39,Y39:AB39))</f>
        <v>2</v>
      </c>
      <c r="AE39" s="36"/>
      <c r="AF39" s="37"/>
      <c r="AG39" s="38">
        <f t="shared" ref="AG39:AU39" si="17">IF(COUNTIF(AG6:AG37,5)=0,"0",COUNTIF(AG6:AG37,5))</f>
        <v>16</v>
      </c>
      <c r="AH39" s="38">
        <f t="shared" si="17"/>
        <v>6</v>
      </c>
      <c r="AI39" s="38">
        <f t="shared" si="17"/>
        <v>19</v>
      </c>
      <c r="AJ39" s="38">
        <f t="shared" si="17"/>
        <v>5</v>
      </c>
      <c r="AK39" s="38">
        <f t="shared" si="17"/>
        <v>12</v>
      </c>
      <c r="AL39" s="38">
        <f t="shared" si="17"/>
        <v>4</v>
      </c>
      <c r="AM39" s="38">
        <f t="shared" si="17"/>
        <v>21</v>
      </c>
      <c r="AN39" s="38">
        <f t="shared" si="17"/>
        <v>6</v>
      </c>
      <c r="AO39" s="38">
        <f t="shared" si="17"/>
        <v>11</v>
      </c>
      <c r="AP39" s="38">
        <f t="shared" si="17"/>
        <v>6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>
        <v>12</v>
      </c>
      <c r="G40" s="97">
        <v>13</v>
      </c>
      <c r="H40" s="97">
        <v>7</v>
      </c>
      <c r="I40" s="97">
        <v>18</v>
      </c>
      <c r="J40" s="97">
        <v>16</v>
      </c>
      <c r="K40" s="97">
        <v>8</v>
      </c>
      <c r="L40" s="97">
        <v>7</v>
      </c>
      <c r="M40" s="97">
        <v>14</v>
      </c>
      <c r="N40" s="97">
        <v>16</v>
      </c>
      <c r="O40" s="98">
        <v>2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33">
        <f>IF(COUNTIF(V6:V37,4)=0,"0",COUNTIF(V6:V37,4))</f>
        <v>4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4</v>
      </c>
      <c r="AA40" s="44">
        <f>IF(COUNTIF(AA6:AA37,4)=0," ",COUNTIF(AA6:AA37,4))</f>
        <v>7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>
        <f t="shared" ref="AG40:AU40" si="18">IF(COUNTIF(AG6:AG37,4)=0,"0",COUNTIF(AG6:AG37,4))</f>
        <v>12</v>
      </c>
      <c r="AH40" s="44">
        <f t="shared" si="18"/>
        <v>13</v>
      </c>
      <c r="AI40" s="44">
        <f t="shared" si="18"/>
        <v>7</v>
      </c>
      <c r="AJ40" s="44">
        <f t="shared" si="18"/>
        <v>18</v>
      </c>
      <c r="AK40" s="44">
        <f t="shared" si="18"/>
        <v>16</v>
      </c>
      <c r="AL40" s="44">
        <f t="shared" si="18"/>
        <v>8</v>
      </c>
      <c r="AM40" s="44">
        <f t="shared" si="18"/>
        <v>7</v>
      </c>
      <c r="AN40" s="44">
        <f t="shared" si="18"/>
        <v>14</v>
      </c>
      <c r="AO40" s="44">
        <f t="shared" si="18"/>
        <v>16</v>
      </c>
      <c r="AP40" s="44">
        <f t="shared" si="18"/>
        <v>2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>
        <v>9</v>
      </c>
      <c r="H41" s="99">
        <v>2</v>
      </c>
      <c r="I41" s="99">
        <v>5</v>
      </c>
      <c r="J41" s="99" t="str">
        <v>0</v>
      </c>
      <c r="K41" s="99">
        <v>16</v>
      </c>
      <c r="L41" s="99" t="str">
        <v>0</v>
      </c>
      <c r="M41" s="99">
        <v>8</v>
      </c>
      <c r="N41" s="99">
        <v>1</v>
      </c>
      <c r="O41" s="100">
        <v>18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34">
        <f>IF(COUNTIF(V6:V37,3)=0,"0",COUNTIF(V6:V37,3))</f>
        <v>22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8</v>
      </c>
      <c r="AA41" s="52">
        <f>IF(COUNTIF(AA6:AA37,3)=0," ",COUNTIF(AA6:AA37,3))</f>
        <v>8</v>
      </c>
      <c r="AB41" s="52">
        <f>IF(COUNTIF(AB6:AB37,3)=0," ",COUNTIF(AB6:AB37,3))</f>
        <v>5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9</v>
      </c>
      <c r="AI41" s="52">
        <f t="shared" si="19"/>
        <v>2</v>
      </c>
      <c r="AJ41" s="52">
        <f t="shared" si="19"/>
        <v>5</v>
      </c>
      <c r="AK41" s="52" t="str">
        <f t="shared" si="19"/>
        <v>0</v>
      </c>
      <c r="AL41" s="52">
        <f t="shared" si="19"/>
        <v>16</v>
      </c>
      <c r="AM41" s="52" t="str">
        <f t="shared" si="19"/>
        <v>0</v>
      </c>
      <c r="AN41" s="52">
        <f t="shared" si="19"/>
        <v>8</v>
      </c>
      <c r="AO41" s="52">
        <f t="shared" si="19"/>
        <v>1</v>
      </c>
      <c r="AP41" s="52">
        <f t="shared" si="19"/>
        <v>18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2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7</v>
      </c>
      <c r="AA42" s="35">
        <f>IF(COUNTIF(AA6:AA37,2)=0," ",COUNTIF(AA6:AA37,2))</f>
        <v>3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2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COUNTBLANK(AD6:AD34)</f>
        <v>1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3">IF(COUNTIF(AG6:AG37,"з")=0,"0",COUNTIF(AG6:AG37,"з"))</f>
        <v>0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51"/>
      <c r="X46" s="351"/>
      <c r="Y46" s="351"/>
      <c r="Z46" s="351"/>
      <c r="AA46" s="351"/>
      <c r="AB46" s="351"/>
      <c r="AC46" s="351"/>
      <c r="AD46" s="35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51"/>
      <c r="X47" s="351"/>
      <c r="Y47" s="351"/>
      <c r="Z47" s="351"/>
      <c r="AA47" s="351"/>
      <c r="AB47" s="351"/>
      <c r="AC47" s="351"/>
      <c r="AD47" s="35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51"/>
      <c r="X48" s="351"/>
      <c r="Y48" s="351"/>
      <c r="Z48" s="351"/>
      <c r="AA48" s="351"/>
      <c r="AB48" s="351"/>
      <c r="AC48" s="351"/>
      <c r="AD48" s="35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51"/>
      <c r="X49" s="351"/>
      <c r="Y49" s="351"/>
      <c r="Z49" s="351"/>
      <c r="AA49" s="351"/>
      <c r="AB49" s="351"/>
      <c r="AC49" s="351"/>
      <c r="AD49" s="35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51"/>
      <c r="X50" s="351"/>
      <c r="Y50" s="351"/>
      <c r="Z50" s="351"/>
      <c r="AA50" s="351"/>
      <c r="AB50" s="351"/>
      <c r="AC50" s="351"/>
      <c r="AD50" s="35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51"/>
      <c r="X51" s="351"/>
      <c r="Y51" s="351"/>
      <c r="Z51" s="351"/>
      <c r="AA51" s="351"/>
      <c r="AB51" s="351"/>
      <c r="AC51" s="351"/>
      <c r="AD51" s="35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51"/>
      <c r="X52" s="351"/>
      <c r="Y52" s="351"/>
      <c r="Z52" s="351"/>
      <c r="AA52" s="351"/>
      <c r="AB52" s="351"/>
      <c r="AC52" s="351"/>
      <c r="AD52" s="35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51"/>
      <c r="X53" s="351"/>
      <c r="Y53" s="351"/>
      <c r="Z53" s="351"/>
      <c r="AA53" s="351"/>
      <c r="AB53" s="351"/>
      <c r="AC53" s="351"/>
      <c r="AD53" s="35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51"/>
      <c r="X54" s="351"/>
      <c r="Y54" s="351"/>
      <c r="Z54" s="351"/>
      <c r="AA54" s="351"/>
      <c r="AB54" s="351"/>
      <c r="AC54" s="351"/>
      <c r="AD54" s="35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0">
    <sortCondition ref="D6:D20"/>
  </sortState>
  <mergeCells count="8">
    <mergeCell ref="F2:L2"/>
    <mergeCell ref="M2:O2"/>
    <mergeCell ref="BP3:CE3"/>
    <mergeCell ref="X39:AB39"/>
    <mergeCell ref="A3:C4"/>
    <mergeCell ref="AD3:AD5"/>
    <mergeCell ref="AG3:AW3"/>
    <mergeCell ref="AX3:BM3"/>
  </mergeCells>
  <conditionalFormatting sqref="C5 Y5 AI5 AG5 O5">
    <cfRule type="cellIs" dxfId="20820" priority="258" stopIfTrue="1" operator="equal">
      <formula>5</formula>
    </cfRule>
    <cfRule type="cellIs" dxfId="20819" priority="259" stopIfTrue="1" operator="equal">
      <formula>4</formula>
    </cfRule>
    <cfRule type="cellIs" dxfId="20818" priority="260" stopIfTrue="1" operator="equal">
      <formula>3</formula>
    </cfRule>
  </conditionalFormatting>
  <conditionalFormatting sqref="E6:E10 E12:E45">
    <cfRule type="cellIs" dxfId="20817" priority="256" stopIfTrue="1" operator="equal">
      <formula>4</formula>
    </cfRule>
    <cfRule type="cellIs" dxfId="20816" priority="257" stopIfTrue="1" operator="equal">
      <formula>3</formula>
    </cfRule>
  </conditionalFormatting>
  <conditionalFormatting sqref="Z5:AC5 W40:AF43 AE6:AE39 W39 R6:V45 F35:Q45 AG43:CB43 W44:AW45 AG6:AW42 K34:Q34 G13:H32 G6:J10 G12:G27 G25:Q31 H11:J11 G29:G34 M32:M33 G12:J24 L6:Q24 F34:I34">
    <cfRule type="cellIs" dxfId="20815" priority="253" stopIfTrue="1" operator="equal">
      <formula>5</formula>
    </cfRule>
    <cfRule type="cellIs" dxfId="20814" priority="254" stopIfTrue="1" operator="equal">
      <formula>4</formula>
    </cfRule>
    <cfRule type="cellIs" dxfId="20813" priority="255" stopIfTrue="1" operator="equal">
      <formula>3</formula>
    </cfRule>
  </conditionalFormatting>
  <conditionalFormatting sqref="AF6:AF37">
    <cfRule type="expression" dxfId="20812" priority="251" stopIfTrue="1">
      <formula>VALUE(RIGHT(AF6))&gt;AE6</formula>
    </cfRule>
    <cfRule type="expression" dxfId="20811" priority="252" stopIfTrue="1">
      <formula>EXACT(RIGHT(AF6,3),"зач")</formula>
    </cfRule>
  </conditionalFormatting>
  <conditionalFormatting sqref="AE3:AJ4 T3:AC3 O3:O4 N3:O3 V4:AC4">
    <cfRule type="expression" dxfId="20810" priority="249" stopIfTrue="1">
      <formula>$D$1&lt;N3</formula>
    </cfRule>
    <cfRule type="expression" dxfId="20809" priority="250" stopIfTrue="1">
      <formula>$D$1&gt;N3</formula>
    </cfRule>
  </conditionalFormatting>
  <conditionalFormatting sqref="N5">
    <cfRule type="cellIs" dxfId="20808" priority="241" stopIfTrue="1" operator="equal">
      <formula>5</formula>
    </cfRule>
    <cfRule type="cellIs" dxfId="20807" priority="242" stopIfTrue="1" operator="equal">
      <formula>4</formula>
    </cfRule>
    <cfRule type="cellIs" dxfId="20806" priority="243" stopIfTrue="1" operator="equal">
      <formula>3</formula>
    </cfRule>
  </conditionalFormatting>
  <conditionalFormatting sqref="N4">
    <cfRule type="expression" dxfId="20805" priority="234" stopIfTrue="1">
      <formula>$D$1&lt;N4</formula>
    </cfRule>
    <cfRule type="expression" dxfId="20804" priority="235" stopIfTrue="1">
      <formula>$D$1&gt;N4</formula>
    </cfRule>
  </conditionalFormatting>
  <conditionalFormatting sqref="O5">
    <cfRule type="cellIs" dxfId="20803" priority="228" stopIfTrue="1" operator="equal">
      <formula>5</formula>
    </cfRule>
    <cfRule type="cellIs" dxfId="20802" priority="229" stopIfTrue="1" operator="equal">
      <formula>4</formula>
    </cfRule>
    <cfRule type="cellIs" dxfId="20801" priority="230" stopIfTrue="1" operator="equal">
      <formula>3</formula>
    </cfRule>
  </conditionalFormatting>
  <conditionalFormatting sqref="N5">
    <cfRule type="cellIs" dxfId="20800" priority="225" stopIfTrue="1" operator="equal">
      <formula>5</formula>
    </cfRule>
    <cfRule type="cellIs" dxfId="20799" priority="226" stopIfTrue="1" operator="equal">
      <formula>4</formula>
    </cfRule>
    <cfRule type="cellIs" dxfId="20798" priority="227" stopIfTrue="1" operator="equal">
      <formula>3</formula>
    </cfRule>
  </conditionalFormatting>
  <conditionalFormatting sqref="N4">
    <cfRule type="expression" dxfId="20797" priority="223" stopIfTrue="1">
      <formula>$D$1&lt;N4</formula>
    </cfRule>
    <cfRule type="expression" dxfId="20796" priority="224" stopIfTrue="1">
      <formula>$D$1&gt;N4</formula>
    </cfRule>
  </conditionalFormatting>
  <conditionalFormatting sqref="O4">
    <cfRule type="expression" dxfId="20795" priority="221" stopIfTrue="1">
      <formula>$D$1&lt;O4</formula>
    </cfRule>
    <cfRule type="expression" dxfId="20794" priority="222" stopIfTrue="1">
      <formula>$D$1&gt;O4</formula>
    </cfRule>
  </conditionalFormatting>
  <conditionalFormatting sqref="M3">
    <cfRule type="expression" dxfId="20793" priority="214" stopIfTrue="1">
      <formula>$D$1&lt;M3</formula>
    </cfRule>
    <cfRule type="expression" dxfId="20792" priority="215" stopIfTrue="1">
      <formula>$D$1&gt;M3</formula>
    </cfRule>
  </conditionalFormatting>
  <conditionalFormatting sqref="P5">
    <cfRule type="cellIs" dxfId="20791" priority="206" stopIfTrue="1" operator="equal">
      <formula>5</formula>
    </cfRule>
    <cfRule type="cellIs" dxfId="20790" priority="207" stopIfTrue="1" operator="equal">
      <formula>4</formula>
    </cfRule>
    <cfRule type="cellIs" dxfId="20789" priority="208" stopIfTrue="1" operator="equal">
      <formula>3</formula>
    </cfRule>
  </conditionalFormatting>
  <conditionalFormatting sqref="P3:P4">
    <cfRule type="expression" dxfId="20788" priority="204" stopIfTrue="1">
      <formula>$D$1&lt;P3</formula>
    </cfRule>
    <cfRule type="expression" dxfId="20787" priority="205" stopIfTrue="1">
      <formula>$D$1&gt;P3</formula>
    </cfRule>
  </conditionalFormatting>
  <conditionalFormatting sqref="Q5">
    <cfRule type="cellIs" dxfId="20786" priority="201" stopIfTrue="1" operator="equal">
      <formula>5</formula>
    </cfRule>
    <cfRule type="cellIs" dxfId="20785" priority="202" stopIfTrue="1" operator="equal">
      <formula>4</formula>
    </cfRule>
    <cfRule type="cellIs" dxfId="20784" priority="203" stopIfTrue="1" operator="equal">
      <formula>3</formula>
    </cfRule>
  </conditionalFormatting>
  <conditionalFormatting sqref="Q3:Q4 R3:S3">
    <cfRule type="expression" dxfId="20783" priority="199" stopIfTrue="1">
      <formula>$D$1&lt;Q3</formula>
    </cfRule>
    <cfRule type="expression" dxfId="20782" priority="200" stopIfTrue="1">
      <formula>$D$1&gt;Q3</formula>
    </cfRule>
  </conditionalFormatting>
  <conditionalFormatting sqref="R4">
    <cfRule type="expression" dxfId="20781" priority="197" stopIfTrue="1">
      <formula>$D$1&lt;R4</formula>
    </cfRule>
    <cfRule type="expression" dxfId="20780" priority="198" stopIfTrue="1">
      <formula>$D$1&gt;R4</formula>
    </cfRule>
  </conditionalFormatting>
  <conditionalFormatting sqref="S4">
    <cfRule type="expression" dxfId="20779" priority="195" stopIfTrue="1">
      <formula>$D$1&lt;S4</formula>
    </cfRule>
    <cfRule type="expression" dxfId="20778" priority="196" stopIfTrue="1">
      <formula>$D$1&gt;S4</formula>
    </cfRule>
  </conditionalFormatting>
  <conditionalFormatting sqref="T5">
    <cfRule type="cellIs" dxfId="20777" priority="192" stopIfTrue="1" operator="equal">
      <formula>5</formula>
    </cfRule>
    <cfRule type="cellIs" dxfId="20776" priority="193" stopIfTrue="1" operator="equal">
      <formula>4</formula>
    </cfRule>
    <cfRule type="cellIs" dxfId="20775" priority="194" stopIfTrue="1" operator="equal">
      <formula>3</formula>
    </cfRule>
  </conditionalFormatting>
  <conditionalFormatting sqref="T4">
    <cfRule type="expression" dxfId="20774" priority="190" stopIfTrue="1">
      <formula>$D$1&lt;T4</formula>
    </cfRule>
    <cfRule type="expression" dxfId="20773" priority="191" stopIfTrue="1">
      <formula>$D$1&gt;T4</formula>
    </cfRule>
  </conditionalFormatting>
  <conditionalFormatting sqref="U4">
    <cfRule type="expression" dxfId="20772" priority="188" stopIfTrue="1">
      <formula>$D$1&lt;U4</formula>
    </cfRule>
    <cfRule type="expression" dxfId="20771" priority="189" stopIfTrue="1">
      <formula>$D$1&gt;U4</formula>
    </cfRule>
  </conditionalFormatting>
  <conditionalFormatting sqref="U5">
    <cfRule type="cellIs" dxfId="20770" priority="185" stopIfTrue="1" operator="equal">
      <formula>5</formula>
    </cfRule>
    <cfRule type="cellIs" dxfId="20769" priority="186" stopIfTrue="1" operator="equal">
      <formula>4</formula>
    </cfRule>
    <cfRule type="cellIs" dxfId="20768" priority="187" stopIfTrue="1" operator="equal">
      <formula>3</formula>
    </cfRule>
  </conditionalFormatting>
  <conditionalFormatting sqref="U4">
    <cfRule type="expression" dxfId="20767" priority="183" stopIfTrue="1">
      <formula>$D$1&lt;U4</formula>
    </cfRule>
    <cfRule type="expression" dxfId="20766" priority="184" stopIfTrue="1">
      <formula>$D$1&gt;U4</formula>
    </cfRule>
  </conditionalFormatting>
  <conditionalFormatting sqref="U5">
    <cfRule type="cellIs" dxfId="20765" priority="180" stopIfTrue="1" operator="equal">
      <formula>5</formula>
    </cfRule>
    <cfRule type="cellIs" dxfId="20764" priority="181" stopIfTrue="1" operator="equal">
      <formula>4</formula>
    </cfRule>
    <cfRule type="cellIs" dxfId="20763" priority="182" stopIfTrue="1" operator="equal">
      <formula>3</formula>
    </cfRule>
  </conditionalFormatting>
  <conditionalFormatting sqref="U5">
    <cfRule type="cellIs" dxfId="20762" priority="177" stopIfTrue="1" operator="equal">
      <formula>5</formula>
    </cfRule>
    <cfRule type="cellIs" dxfId="20761" priority="178" stopIfTrue="1" operator="equal">
      <formula>4</formula>
    </cfRule>
    <cfRule type="cellIs" dxfId="20760" priority="179" stopIfTrue="1" operator="equal">
      <formula>3</formula>
    </cfRule>
  </conditionalFormatting>
  <conditionalFormatting sqref="U4">
    <cfRule type="expression" dxfId="20759" priority="175" stopIfTrue="1">
      <formula>$D$1&lt;U4</formula>
    </cfRule>
    <cfRule type="expression" dxfId="20758" priority="176" stopIfTrue="1">
      <formula>$D$1&gt;U4</formula>
    </cfRule>
  </conditionalFormatting>
  <conditionalFormatting sqref="G5">
    <cfRule type="cellIs" dxfId="20757" priority="172" stopIfTrue="1" operator="equal">
      <formula>5</formula>
    </cfRule>
    <cfRule type="cellIs" dxfId="20756" priority="173" stopIfTrue="1" operator="equal">
      <formula>4</formula>
    </cfRule>
    <cfRule type="cellIs" dxfId="20755" priority="174" stopIfTrue="1" operator="equal">
      <formula>3</formula>
    </cfRule>
  </conditionalFormatting>
  <conditionalFormatting sqref="G3:I3 G4:H4">
    <cfRule type="expression" dxfId="20754" priority="170" stopIfTrue="1">
      <formula>$D$1&lt;G3</formula>
    </cfRule>
    <cfRule type="expression" dxfId="20753" priority="171" stopIfTrue="1">
      <formula>$D$1&gt;G3</formula>
    </cfRule>
  </conditionalFormatting>
  <conditionalFormatting sqref="I3">
    <cfRule type="expression" dxfId="20752" priority="168" stopIfTrue="1">
      <formula>$D$1&lt;I3</formula>
    </cfRule>
    <cfRule type="expression" dxfId="20751" priority="169" stopIfTrue="1">
      <formula>$D$1&gt;I3</formula>
    </cfRule>
  </conditionalFormatting>
  <conditionalFormatting sqref="I3">
    <cfRule type="expression" dxfId="20750" priority="148" stopIfTrue="1">
      <formula>$D$1&lt;I3</formula>
    </cfRule>
    <cfRule type="expression" dxfId="20749" priority="149" stopIfTrue="1">
      <formula>$D$1&gt;I3</formula>
    </cfRule>
  </conditionalFormatting>
  <conditionalFormatting sqref="I3">
    <cfRule type="expression" dxfId="20748" priority="143" stopIfTrue="1">
      <formula>$D$1&lt;I3</formula>
    </cfRule>
    <cfRule type="expression" dxfId="20747" priority="144" stopIfTrue="1">
      <formula>$D$1&gt;I3</formula>
    </cfRule>
  </conditionalFormatting>
  <conditionalFormatting sqref="G3:G4">
    <cfRule type="expression" dxfId="20746" priority="141" stopIfTrue="1">
      <formula>$D$1&lt;G3</formula>
    </cfRule>
    <cfRule type="expression" dxfId="20745" priority="142" stopIfTrue="1">
      <formula>$D$1&gt;G3</formula>
    </cfRule>
  </conditionalFormatting>
  <conditionalFormatting sqref="J3 L3">
    <cfRule type="expression" dxfId="20744" priority="139" stopIfTrue="1">
      <formula>$D$1&lt;J3</formula>
    </cfRule>
    <cfRule type="expression" dxfId="20743" priority="140" stopIfTrue="1">
      <formula>$D$1&gt;J3</formula>
    </cfRule>
  </conditionalFormatting>
  <conditionalFormatting sqref="J3">
    <cfRule type="expression" dxfId="20742" priority="121" stopIfTrue="1">
      <formula>$D$1&lt;J3</formula>
    </cfRule>
    <cfRule type="expression" dxfId="20741" priority="122" stopIfTrue="1">
      <formula>$D$1&gt;J3</formula>
    </cfRule>
  </conditionalFormatting>
  <conditionalFormatting sqref="J32:J34">
    <cfRule type="cellIs" dxfId="20740" priority="87" stopIfTrue="1" operator="equal">
      <formula>5</formula>
    </cfRule>
    <cfRule type="cellIs" dxfId="20739" priority="88" stopIfTrue="1" operator="equal">
      <formula>4</formula>
    </cfRule>
    <cfRule type="cellIs" dxfId="20738" priority="89" stopIfTrue="1" operator="equal">
      <formula>3</formula>
    </cfRule>
  </conditionalFormatting>
  <conditionalFormatting sqref="I32:I33">
    <cfRule type="cellIs" dxfId="20737" priority="84" stopIfTrue="1" operator="equal">
      <formula>5</formula>
    </cfRule>
    <cfRule type="cellIs" dxfId="20736" priority="85" stopIfTrue="1" operator="equal">
      <formula>4</formula>
    </cfRule>
    <cfRule type="cellIs" dxfId="20735" priority="86" stopIfTrue="1" operator="equal">
      <formula>3</formula>
    </cfRule>
  </conditionalFormatting>
  <conditionalFormatting sqref="G30:G34">
    <cfRule type="cellIs" dxfId="20734" priority="81" stopIfTrue="1" operator="equal">
      <formula>5</formula>
    </cfRule>
    <cfRule type="cellIs" dxfId="20733" priority="82" stopIfTrue="1" operator="equal">
      <formula>4</formula>
    </cfRule>
    <cfRule type="cellIs" dxfId="20732" priority="83" stopIfTrue="1" operator="equal">
      <formula>3</formula>
    </cfRule>
  </conditionalFormatting>
  <conditionalFormatting sqref="K32:L32">
    <cfRule type="cellIs" dxfId="20731" priority="78" stopIfTrue="1" operator="equal">
      <formula>5</formula>
    </cfRule>
    <cfRule type="cellIs" dxfId="20730" priority="79" stopIfTrue="1" operator="equal">
      <formula>4</formula>
    </cfRule>
    <cfRule type="cellIs" dxfId="20729" priority="80" stopIfTrue="1" operator="equal">
      <formula>3</formula>
    </cfRule>
  </conditionalFormatting>
  <conditionalFormatting sqref="K33:L33">
    <cfRule type="cellIs" dxfId="20728" priority="75" stopIfTrue="1" operator="equal">
      <formula>5</formula>
    </cfRule>
    <cfRule type="cellIs" dxfId="20727" priority="76" stopIfTrue="1" operator="equal">
      <formula>4</formula>
    </cfRule>
    <cfRule type="cellIs" dxfId="20726" priority="77" stopIfTrue="1" operator="equal">
      <formula>3</formula>
    </cfRule>
  </conditionalFormatting>
  <conditionalFormatting sqref="E11">
    <cfRule type="cellIs" dxfId="20725" priority="73" stopIfTrue="1" operator="equal">
      <formula>4</formula>
    </cfRule>
    <cfRule type="cellIs" dxfId="20724" priority="74" stopIfTrue="1" operator="equal">
      <formula>3</formula>
    </cfRule>
  </conditionalFormatting>
  <conditionalFormatting sqref="G11">
    <cfRule type="cellIs" dxfId="20723" priority="70" stopIfTrue="1" operator="equal">
      <formula>5</formula>
    </cfRule>
    <cfRule type="cellIs" dxfId="20722" priority="71" stopIfTrue="1" operator="equal">
      <formula>4</formula>
    </cfRule>
    <cfRule type="cellIs" dxfId="20721" priority="72" stopIfTrue="1" operator="equal">
      <formula>3</formula>
    </cfRule>
  </conditionalFormatting>
  <conditionalFormatting sqref="H33">
    <cfRule type="cellIs" dxfId="20720" priority="67" stopIfTrue="1" operator="equal">
      <formula>5</formula>
    </cfRule>
    <cfRule type="cellIs" dxfId="20719" priority="68" stopIfTrue="1" operator="equal">
      <formula>4</formula>
    </cfRule>
    <cfRule type="cellIs" dxfId="20718" priority="69" stopIfTrue="1" operator="equal">
      <formula>3</formula>
    </cfRule>
  </conditionalFormatting>
  <conditionalFormatting sqref="I4">
    <cfRule type="expression" dxfId="20717" priority="65" stopIfTrue="1">
      <formula>$D$1&lt;I4</formula>
    </cfRule>
    <cfRule type="expression" dxfId="20716" priority="66" stopIfTrue="1">
      <formula>$D$1&gt;I4</formula>
    </cfRule>
  </conditionalFormatting>
  <conditionalFormatting sqref="J4">
    <cfRule type="expression" dxfId="20715" priority="63" stopIfTrue="1">
      <formula>$D$1&lt;J4</formula>
    </cfRule>
    <cfRule type="expression" dxfId="20714" priority="64" stopIfTrue="1">
      <formula>$D$1&gt;J4</formula>
    </cfRule>
  </conditionalFormatting>
  <conditionalFormatting sqref="J4">
    <cfRule type="expression" dxfId="20713" priority="61" stopIfTrue="1">
      <formula>$D$1&lt;J4</formula>
    </cfRule>
    <cfRule type="expression" dxfId="20712" priority="62" stopIfTrue="1">
      <formula>$D$1&gt;J4</formula>
    </cfRule>
  </conditionalFormatting>
  <conditionalFormatting sqref="J5">
    <cfRule type="cellIs" dxfId="20711" priority="58" stopIfTrue="1" operator="equal">
      <formula>5</formula>
    </cfRule>
    <cfRule type="cellIs" dxfId="20710" priority="59" stopIfTrue="1" operator="equal">
      <formula>4</formula>
    </cfRule>
    <cfRule type="cellIs" dxfId="20709" priority="60" stopIfTrue="1" operator="equal">
      <formula>3</formula>
    </cfRule>
  </conditionalFormatting>
  <conditionalFormatting sqref="J5">
    <cfRule type="cellIs" dxfId="20708" priority="55" stopIfTrue="1" operator="equal">
      <formula>5</formula>
    </cfRule>
    <cfRule type="cellIs" dxfId="20707" priority="56" stopIfTrue="1" operator="equal">
      <formula>4</formula>
    </cfRule>
    <cfRule type="cellIs" dxfId="20706" priority="57" stopIfTrue="1" operator="equal">
      <formula>3</formula>
    </cfRule>
  </conditionalFormatting>
  <conditionalFormatting sqref="J4">
    <cfRule type="expression" dxfId="20705" priority="53" stopIfTrue="1">
      <formula>$D$1&lt;J4</formula>
    </cfRule>
    <cfRule type="expression" dxfId="20704" priority="54" stopIfTrue="1">
      <formula>$D$1&gt;J4</formula>
    </cfRule>
  </conditionalFormatting>
  <conditionalFormatting sqref="J5">
    <cfRule type="cellIs" dxfId="20703" priority="50" stopIfTrue="1" operator="equal">
      <formula>5</formula>
    </cfRule>
    <cfRule type="cellIs" dxfId="20702" priority="51" stopIfTrue="1" operator="equal">
      <formula>4</formula>
    </cfRule>
    <cfRule type="cellIs" dxfId="20701" priority="52" stopIfTrue="1" operator="equal">
      <formula>3</formula>
    </cfRule>
  </conditionalFormatting>
  <conditionalFormatting sqref="J4">
    <cfRule type="expression" dxfId="20700" priority="48" stopIfTrue="1">
      <formula>$D$1&lt;J4</formula>
    </cfRule>
    <cfRule type="expression" dxfId="20699" priority="49" stopIfTrue="1">
      <formula>$D$1&gt;J4</formula>
    </cfRule>
  </conditionalFormatting>
  <conditionalFormatting sqref="J4">
    <cfRule type="expression" dxfId="20698" priority="46" stopIfTrue="1">
      <formula>$D$1&lt;J4</formula>
    </cfRule>
    <cfRule type="expression" dxfId="20697" priority="47" stopIfTrue="1">
      <formula>$D$1&gt;J4</formula>
    </cfRule>
  </conditionalFormatting>
  <conditionalFormatting sqref="J5">
    <cfRule type="cellIs" dxfId="20696" priority="43" stopIfTrue="1" operator="equal">
      <formula>5</formula>
    </cfRule>
    <cfRule type="cellIs" dxfId="20695" priority="44" stopIfTrue="1" operator="equal">
      <formula>4</formula>
    </cfRule>
    <cfRule type="cellIs" dxfId="20694" priority="45" stopIfTrue="1" operator="equal">
      <formula>3</formula>
    </cfRule>
  </conditionalFormatting>
  <conditionalFormatting sqref="J4">
    <cfRule type="expression" dxfId="20693" priority="41" stopIfTrue="1">
      <formula>$D$1&lt;J4</formula>
    </cfRule>
    <cfRule type="expression" dxfId="20692" priority="42" stopIfTrue="1">
      <formula>$D$1&gt;J4</formula>
    </cfRule>
  </conditionalFormatting>
  <conditionalFormatting sqref="J5">
    <cfRule type="cellIs" dxfId="20691" priority="38" stopIfTrue="1" operator="equal">
      <formula>5</formula>
    </cfRule>
    <cfRule type="cellIs" dxfId="20690" priority="39" stopIfTrue="1" operator="equal">
      <formula>4</formula>
    </cfRule>
    <cfRule type="cellIs" dxfId="20689" priority="40" stopIfTrue="1" operator="equal">
      <formula>3</formula>
    </cfRule>
  </conditionalFormatting>
  <conditionalFormatting sqref="J4">
    <cfRule type="expression" dxfId="20688" priority="36" stopIfTrue="1">
      <formula>$D$1&lt;J4</formula>
    </cfRule>
    <cfRule type="expression" dxfId="20687" priority="37" stopIfTrue="1">
      <formula>$D$1&gt;J4</formula>
    </cfRule>
  </conditionalFormatting>
  <conditionalFormatting sqref="M5">
    <cfRule type="cellIs" dxfId="20686" priority="31" stopIfTrue="1" operator="equal">
      <formula>5</formula>
    </cfRule>
    <cfRule type="cellIs" dxfId="20685" priority="32" stopIfTrue="1" operator="equal">
      <formula>4</formula>
    </cfRule>
    <cfRule type="cellIs" dxfId="20684" priority="33" stopIfTrue="1" operator="equal">
      <formula>3</formula>
    </cfRule>
  </conditionalFormatting>
  <conditionalFormatting sqref="M4">
    <cfRule type="expression" dxfId="20683" priority="34" stopIfTrue="1">
      <formula>$D$1&lt;M4</formula>
    </cfRule>
    <cfRule type="expression" dxfId="20682" priority="35" stopIfTrue="1">
      <formula>$D$1&gt;M4</formula>
    </cfRule>
  </conditionalFormatting>
  <conditionalFormatting sqref="M4">
    <cfRule type="expression" dxfId="20681" priority="29" stopIfTrue="1">
      <formula>$D$1&lt;M4</formula>
    </cfRule>
    <cfRule type="expression" dxfId="20680" priority="30" stopIfTrue="1">
      <formula>$D$1&gt;M4</formula>
    </cfRule>
  </conditionalFormatting>
  <conditionalFormatting sqref="M4">
    <cfRule type="expression" dxfId="20679" priority="27" stopIfTrue="1">
      <formula>$D$1&lt;M4</formula>
    </cfRule>
    <cfRule type="expression" dxfId="20678" priority="28" stopIfTrue="1">
      <formula>$D$1&gt;M4</formula>
    </cfRule>
  </conditionalFormatting>
  <conditionalFormatting sqref="K6:K24">
    <cfRule type="cellIs" dxfId="20677" priority="24" stopIfTrue="1" operator="equal">
      <formula>5</formula>
    </cfRule>
    <cfRule type="cellIs" dxfId="20676" priority="25" stopIfTrue="1" operator="equal">
      <formula>4</formula>
    </cfRule>
    <cfRule type="cellIs" dxfId="20675" priority="26" stopIfTrue="1" operator="equal">
      <formula>3</formula>
    </cfRule>
  </conditionalFormatting>
  <conditionalFormatting sqref="K3">
    <cfRule type="expression" dxfId="20674" priority="22" stopIfTrue="1">
      <formula>$D$1&lt;K3</formula>
    </cfRule>
    <cfRule type="expression" dxfId="20673" priority="23" stopIfTrue="1">
      <formula>$D$1&gt;K3</formula>
    </cfRule>
  </conditionalFormatting>
  <conditionalFormatting sqref="K3">
    <cfRule type="expression" dxfId="20672" priority="20" stopIfTrue="1">
      <formula>$D$1&lt;K3</formula>
    </cfRule>
    <cfRule type="expression" dxfId="20671" priority="21" stopIfTrue="1">
      <formula>$D$1&gt;K3</formula>
    </cfRule>
  </conditionalFormatting>
  <conditionalFormatting sqref="K4">
    <cfRule type="expression" dxfId="20670" priority="18" stopIfTrue="1">
      <formula>$D$1&lt;K4</formula>
    </cfRule>
    <cfRule type="expression" dxfId="20669" priority="19" stopIfTrue="1">
      <formula>$D$1&gt;K4</formula>
    </cfRule>
  </conditionalFormatting>
  <conditionalFormatting sqref="K5">
    <cfRule type="cellIs" dxfId="20668" priority="15" stopIfTrue="1" operator="equal">
      <formula>5</formula>
    </cfRule>
    <cfRule type="cellIs" dxfId="20667" priority="16" stopIfTrue="1" operator="equal">
      <formula>4</formula>
    </cfRule>
    <cfRule type="cellIs" dxfId="20666" priority="17" stopIfTrue="1" operator="equal">
      <formula>3</formula>
    </cfRule>
  </conditionalFormatting>
  <conditionalFormatting sqref="K4">
    <cfRule type="expression" dxfId="20665" priority="13" stopIfTrue="1">
      <formula>$D$1&lt;K4</formula>
    </cfRule>
    <cfRule type="expression" dxfId="20664" priority="14" stopIfTrue="1">
      <formula>$D$1&gt;K4</formula>
    </cfRule>
  </conditionalFormatting>
  <conditionalFormatting sqref="K4">
    <cfRule type="expression" dxfId="20663" priority="11" stopIfTrue="1">
      <formula>$D$1&lt;K4</formula>
    </cfRule>
    <cfRule type="expression" dxfId="20662" priority="12" stopIfTrue="1">
      <formula>$D$1&gt;K4</formula>
    </cfRule>
  </conditionalFormatting>
  <conditionalFormatting sqref="L4">
    <cfRule type="expression" dxfId="20661" priority="9" stopIfTrue="1">
      <formula>$D$1&lt;L4</formula>
    </cfRule>
    <cfRule type="expression" dxfId="20660" priority="10" stopIfTrue="1">
      <formula>$D$1&gt;L4</formula>
    </cfRule>
  </conditionalFormatting>
  <conditionalFormatting sqref="F6:F31">
    <cfRule type="cellIs" dxfId="20659" priority="6" stopIfTrue="1" operator="equal">
      <formula>5</formula>
    </cfRule>
    <cfRule type="cellIs" dxfId="20658" priority="7" stopIfTrue="1" operator="equal">
      <formula>4</formula>
    </cfRule>
    <cfRule type="cellIs" dxfId="20657" priority="8" stopIfTrue="1" operator="equal">
      <formula>3</formula>
    </cfRule>
  </conditionalFormatting>
  <conditionalFormatting sqref="F5">
    <cfRule type="cellIs" dxfId="20656" priority="3" stopIfTrue="1" operator="equal">
      <formula>5</formula>
    </cfRule>
    <cfRule type="cellIs" dxfId="20655" priority="4" stopIfTrue="1" operator="equal">
      <formula>4</formula>
    </cfRule>
    <cfRule type="cellIs" dxfId="20654" priority="5" stopIfTrue="1" operator="equal">
      <formula>3</formula>
    </cfRule>
  </conditionalFormatting>
  <conditionalFormatting sqref="F3:F4">
    <cfRule type="expression" dxfId="20653" priority="1" stopIfTrue="1">
      <formula>$D$1&lt;F3</formula>
    </cfRule>
    <cfRule type="expression" dxfId="20652" priority="2" stopIfTrue="1">
      <formula>$D$1&gt;F3</formula>
    </cfRule>
  </conditionalFormatting>
  <pageMargins left="0.70866141732283472" right="0" top="0.74803149606299213" bottom="0" header="0.31496062992125984" footer="0.31496062992125984"/>
  <pageSetup paperSize="9" scale="62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70" zoomScaleNormal="100" zoomScaleSheetLayoutView="70" workbookViewId="0">
      <selection activeCell="L27" sqref="L27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5.5703125" style="13" customWidth="1"/>
    <col min="4" max="4" width="38.85546875" style="13" bestFit="1" customWidth="1"/>
    <col min="5" max="5" width="7.140625" style="13" hidden="1" customWidth="1"/>
    <col min="6" max="15" width="7.85546875" customWidth="1"/>
    <col min="16" max="21" width="7.85546875" hidden="1" customWidth="1"/>
    <col min="22" max="22" width="6.7109375" customWidth="1"/>
    <col min="23" max="24" width="4.42578125" hidden="1" customWidth="1"/>
    <col min="25" max="29" width="3.7109375" hidden="1" customWidth="1"/>
    <col min="30" max="30" width="7.4257812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89" width="8" style="30" hidden="1" customWidth="1"/>
    <col min="90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43578.608695370371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1"/>
      <c r="Z1" s="351"/>
      <c r="AA1" s="351"/>
      <c r="AB1" s="351"/>
      <c r="AC1" s="351"/>
      <c r="AD1" s="35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customHeight="1" thickBot="1" x14ac:dyDescent="0.3">
      <c r="A2" s="1"/>
      <c r="B2" s="1"/>
      <c r="C2" s="2"/>
      <c r="D2" s="3"/>
      <c r="E2" s="4"/>
      <c r="F2" s="531" t="s">
        <v>581</v>
      </c>
      <c r="G2" s="532"/>
      <c r="H2" s="532"/>
      <c r="I2" s="532"/>
      <c r="J2" s="532"/>
      <c r="K2" s="532"/>
      <c r="L2" s="533"/>
      <c r="M2" s="523" t="s">
        <v>545</v>
      </c>
      <c r="N2" s="524"/>
      <c r="O2" s="525"/>
      <c r="P2" s="341"/>
      <c r="Q2" s="516"/>
      <c r="R2" s="226"/>
      <c r="S2" s="226"/>
      <c r="T2" s="338"/>
      <c r="U2" s="210"/>
      <c r="V2" s="7"/>
      <c r="W2" s="8"/>
      <c r="X2" s="8"/>
      <c r="Y2" s="351"/>
      <c r="Z2" s="351"/>
      <c r="AA2" s="351"/>
      <c r="AB2" s="351"/>
      <c r="AC2" s="351"/>
      <c r="AD2" s="35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2632</v>
      </c>
      <c r="B3" s="528"/>
      <c r="C3" s="528"/>
      <c r="D3" s="211" t="s">
        <v>0</v>
      </c>
      <c r="E3" s="212"/>
      <c r="F3" s="213">
        <v>42839</v>
      </c>
      <c r="G3" s="311">
        <v>42914</v>
      </c>
      <c r="H3" s="213">
        <v>42916</v>
      </c>
      <c r="I3" s="311">
        <v>42921</v>
      </c>
      <c r="J3" s="213">
        <v>42924</v>
      </c>
      <c r="K3" s="213">
        <v>42937</v>
      </c>
      <c r="L3" s="213">
        <v>42935</v>
      </c>
      <c r="M3" s="213">
        <v>42930</v>
      </c>
      <c r="N3" s="213">
        <v>42938</v>
      </c>
      <c r="O3" s="213">
        <v>42944</v>
      </c>
      <c r="P3" s="213"/>
      <c r="Q3" s="213"/>
      <c r="R3" s="213"/>
      <c r="S3" s="367"/>
      <c r="T3" s="405"/>
      <c r="U3" s="215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51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1.5" customHeight="1" x14ac:dyDescent="0.2">
      <c r="A4" s="528"/>
      <c r="B4" s="528"/>
      <c r="C4" s="528"/>
      <c r="D4" s="220" t="s">
        <v>1</v>
      </c>
      <c r="E4" s="212"/>
      <c r="F4" s="221" t="s">
        <v>1412</v>
      </c>
      <c r="G4" s="221" t="s">
        <v>1454</v>
      </c>
      <c r="H4" s="221" t="s">
        <v>1469</v>
      </c>
      <c r="I4" s="221" t="s">
        <v>1438</v>
      </c>
      <c r="J4" s="221" t="s">
        <v>1475</v>
      </c>
      <c r="K4" s="221" t="s">
        <v>1405</v>
      </c>
      <c r="L4" s="221" t="s">
        <v>1415</v>
      </c>
      <c r="M4" s="221" t="s">
        <v>1472</v>
      </c>
      <c r="N4" s="221" t="s">
        <v>1421</v>
      </c>
      <c r="O4" s="221" t="s">
        <v>1481</v>
      </c>
      <c r="P4" s="221"/>
      <c r="Q4" s="221"/>
      <c r="R4" s="402"/>
      <c r="S4" s="221"/>
      <c r="T4" s="268"/>
      <c r="U4" s="222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51"/>
      <c r="AG4" s="351"/>
      <c r="AH4" s="351"/>
      <c r="AI4" s="351"/>
      <c r="AJ4" s="351"/>
      <c r="AK4" s="351"/>
      <c r="AL4" s="351"/>
      <c r="AM4" s="351"/>
      <c r="AN4" s="351"/>
      <c r="AO4" s="351"/>
      <c r="AP4" s="351"/>
      <c r="AQ4" s="351"/>
      <c r="AR4" s="351"/>
      <c r="AS4" s="351"/>
      <c r="AT4" s="351"/>
      <c r="AU4" s="351"/>
      <c r="AV4" s="351"/>
      <c r="AW4" s="9"/>
      <c r="AX4" s="352"/>
      <c r="AY4" s="352"/>
      <c r="AZ4" s="352"/>
      <c r="BA4" s="352"/>
      <c r="BB4" s="352"/>
      <c r="BC4" s="352"/>
      <c r="BD4" s="352"/>
      <c r="BE4" s="352"/>
      <c r="BF4" s="352"/>
      <c r="BG4" s="352"/>
      <c r="BH4" s="352"/>
      <c r="BI4" s="352"/>
      <c r="BJ4" s="352"/>
      <c r="BK4" s="352"/>
      <c r="BL4" s="352"/>
      <c r="BM4" s="352"/>
      <c r="BN4" s="11"/>
      <c r="BO4" s="11"/>
      <c r="BP4" s="352"/>
      <c r="BQ4" s="352"/>
      <c r="BR4" s="352"/>
      <c r="BS4" s="352"/>
      <c r="BT4" s="352"/>
      <c r="BU4" s="352"/>
      <c r="BV4" s="352"/>
      <c r="BW4" s="352"/>
      <c r="BX4" s="352"/>
      <c r="BY4" s="352"/>
      <c r="BZ4" s="352"/>
      <c r="CA4" s="352"/>
      <c r="CB4" s="352"/>
      <c r="CC4" s="352"/>
      <c r="CD4" s="352"/>
      <c r="CE4" s="35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9.5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173" t="s">
        <v>1413</v>
      </c>
      <c r="G5" s="271" t="s">
        <v>1453</v>
      </c>
      <c r="H5" s="271" t="s">
        <v>1470</v>
      </c>
      <c r="I5" s="511" t="s">
        <v>1439</v>
      </c>
      <c r="J5" s="511" t="s">
        <v>1474</v>
      </c>
      <c r="K5" s="275" t="s">
        <v>1406</v>
      </c>
      <c r="L5" s="326" t="s">
        <v>1414</v>
      </c>
      <c r="M5" s="511" t="s">
        <v>1473</v>
      </c>
      <c r="N5" s="309" t="s">
        <v>1431</v>
      </c>
      <c r="O5" s="290" t="s">
        <v>1482</v>
      </c>
      <c r="P5" s="275"/>
      <c r="Q5" s="326"/>
      <c r="R5" s="403"/>
      <c r="S5" s="271"/>
      <c r="T5" s="290"/>
      <c r="U5" s="175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9.5" customHeight="1" x14ac:dyDescent="0.2">
      <c r="A6" s="295">
        <v>1</v>
      </c>
      <c r="B6" s="245" t="s">
        <v>28</v>
      </c>
      <c r="C6" s="431" t="s">
        <v>34</v>
      </c>
      <c r="D6" s="425" t="s">
        <v>1228</v>
      </c>
      <c r="E6" s="238">
        <v>2632</v>
      </c>
      <c r="F6" s="91">
        <v>5</v>
      </c>
      <c r="G6" s="91">
        <v>5</v>
      </c>
      <c r="H6" s="91">
        <v>4</v>
      </c>
      <c r="I6" s="91">
        <v>4</v>
      </c>
      <c r="J6" s="91">
        <v>3</v>
      </c>
      <c r="K6" s="91">
        <v>5</v>
      </c>
      <c r="L6" s="91">
        <v>4</v>
      </c>
      <c r="M6" s="91">
        <v>5</v>
      </c>
      <c r="N6" s="91">
        <v>5</v>
      </c>
      <c r="O6" s="91">
        <v>4</v>
      </c>
      <c r="P6" s="91"/>
      <c r="Q6" s="91"/>
      <c r="R6" s="91"/>
      <c r="S6" s="91"/>
      <c r="T6" s="91"/>
      <c r="U6" s="23"/>
      <c r="V6" s="35">
        <f t="shared" ref="V6:V37" si="0">IF(AC6&gt;0,IF(SUM(X6:Y6)/AC6&gt;0,2,IF(AND(SUM(X6:Y6)/AC6=0,Z6/AC6&gt;0),3,IF(AND((AB6/AC6+AA6/AC6)=1,AA6/AC6&gt;0),4,5))),0)</f>
        <v>3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1</v>
      </c>
      <c r="AA6" s="276">
        <f t="shared" ref="AA6:AA34" si="5">COUNTIF(AG6:AV6,AA$5)</f>
        <v>4</v>
      </c>
      <c r="AB6" s="276">
        <f t="shared" ref="AB6:AB34" si="6">COUNTIF(AG6:AV6,AB$5)</f>
        <v>5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4.4000000000000004</v>
      </c>
      <c r="AE6" s="278">
        <f t="shared" ref="AE6:AE34" si="8">IF(AX6=5,0.5,IF(AX6=4,0.25,IF(AX6&lt;=3,0)))</f>
        <v>0</v>
      </c>
      <c r="AF6" s="279"/>
      <c r="AG6" s="280">
        <f t="shared" ref="AG6:AV21" si="9">IF(ISERROR(VALUE(LEFT(F6))),LEFT(F6),VALUE(LEFT(F6)))</f>
        <v>5</v>
      </c>
      <c r="AH6" s="280">
        <f t="shared" si="9"/>
        <v>5</v>
      </c>
      <c r="AI6" s="280">
        <f t="shared" si="9"/>
        <v>4</v>
      </c>
      <c r="AJ6" s="280">
        <f t="shared" si="9"/>
        <v>4</v>
      </c>
      <c r="AK6" s="280">
        <f t="shared" si="9"/>
        <v>3</v>
      </c>
      <c r="AL6" s="280">
        <f t="shared" si="9"/>
        <v>5</v>
      </c>
      <c r="AM6" s="280">
        <f t="shared" si="9"/>
        <v>4</v>
      </c>
      <c r="AN6" s="280">
        <f t="shared" si="9"/>
        <v>5</v>
      </c>
      <c r="AO6" s="280">
        <f t="shared" si="9"/>
        <v>5</v>
      </c>
      <c r="AP6" s="280">
        <f t="shared" si="9"/>
        <v>4</v>
      </c>
      <c r="AQ6" s="280" t="str">
        <f t="shared" si="9"/>
        <v/>
      </c>
      <c r="AR6" s="280" t="str">
        <f t="shared" si="9"/>
        <v/>
      </c>
      <c r="AS6" s="280" t="str">
        <f t="shared" si="9"/>
        <v/>
      </c>
      <c r="AT6" s="280" t="str">
        <f t="shared" si="9"/>
        <v/>
      </c>
      <c r="AU6" s="280" t="str">
        <f t="shared" si="9"/>
        <v/>
      </c>
      <c r="AV6" s="280" t="str">
        <f t="shared" si="9"/>
        <v/>
      </c>
      <c r="AW6" s="35">
        <f t="shared" ref="AW6:AW37" si="10">COUNTIF(AG6:AV6,"з")</f>
        <v>0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9.5" customHeight="1" x14ac:dyDescent="0.2">
      <c r="A7" s="295">
        <v>2</v>
      </c>
      <c r="B7" s="245" t="s">
        <v>28</v>
      </c>
      <c r="C7" s="431" t="s">
        <v>34</v>
      </c>
      <c r="D7" s="425" t="s">
        <v>1229</v>
      </c>
      <c r="E7" s="238">
        <v>2632</v>
      </c>
      <c r="F7" s="91">
        <v>4</v>
      </c>
      <c r="G7" s="91">
        <v>5</v>
      </c>
      <c r="H7" s="91">
        <v>3</v>
      </c>
      <c r="I7" s="91">
        <v>5</v>
      </c>
      <c r="J7" s="91">
        <v>3</v>
      </c>
      <c r="K7" s="91">
        <v>4</v>
      </c>
      <c r="L7" s="91">
        <v>4</v>
      </c>
      <c r="M7" s="91">
        <v>3</v>
      </c>
      <c r="N7" s="91">
        <v>4</v>
      </c>
      <c r="O7" s="91">
        <v>3</v>
      </c>
      <c r="P7" s="91"/>
      <c r="Q7" s="91"/>
      <c r="R7" s="91"/>
      <c r="S7" s="91"/>
      <c r="T7" s="91"/>
      <c r="U7" s="23"/>
      <c r="V7" s="35">
        <f t="shared" si="0"/>
        <v>3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4</v>
      </c>
      <c r="AA7" s="276">
        <f t="shared" si="5"/>
        <v>4</v>
      </c>
      <c r="AB7" s="276">
        <f t="shared" si="6"/>
        <v>2</v>
      </c>
      <c r="AC7" s="276">
        <f t="shared" si="7"/>
        <v>10</v>
      </c>
      <c r="AD7" s="277">
        <f t="shared" ref="AD7:AD37" si="11">IF(ISERROR(((X7+Y7)*2+Z7*3+AA7*4+AB7*5)/SUM(X7,Y7:AB7)),"",((X7+Y7)*2+Z7*3+AA7*4+AB7*5)/SUM(X7,Y7:AB7))</f>
        <v>3.8</v>
      </c>
      <c r="AE7" s="278">
        <f t="shared" si="8"/>
        <v>0</v>
      </c>
      <c r="AF7" s="279"/>
      <c r="AG7" s="280">
        <f t="shared" si="9"/>
        <v>4</v>
      </c>
      <c r="AH7" s="280">
        <f t="shared" si="9"/>
        <v>5</v>
      </c>
      <c r="AI7" s="280">
        <f t="shared" si="9"/>
        <v>3</v>
      </c>
      <c r="AJ7" s="280">
        <f t="shared" si="9"/>
        <v>5</v>
      </c>
      <c r="AK7" s="280">
        <f t="shared" si="9"/>
        <v>3</v>
      </c>
      <c r="AL7" s="280">
        <f t="shared" si="9"/>
        <v>4</v>
      </c>
      <c r="AM7" s="280">
        <f t="shared" si="9"/>
        <v>4</v>
      </c>
      <c r="AN7" s="280">
        <f t="shared" si="9"/>
        <v>3</v>
      </c>
      <c r="AO7" s="280">
        <f t="shared" si="9"/>
        <v>4</v>
      </c>
      <c r="AP7" s="280">
        <f t="shared" si="9"/>
        <v>3</v>
      </c>
      <c r="AQ7" s="280" t="str">
        <f t="shared" si="9"/>
        <v/>
      </c>
      <c r="AR7" s="280" t="str">
        <f t="shared" si="9"/>
        <v/>
      </c>
      <c r="AS7" s="280" t="str">
        <f t="shared" si="9"/>
        <v/>
      </c>
      <c r="AT7" s="280" t="str">
        <f t="shared" si="9"/>
        <v/>
      </c>
      <c r="AU7" s="280" t="str">
        <f t="shared" si="9"/>
        <v/>
      </c>
      <c r="AV7" s="280" t="str">
        <f t="shared" si="9"/>
        <v/>
      </c>
      <c r="AW7" s="35">
        <f t="shared" si="10"/>
        <v>0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9.5" customHeight="1" x14ac:dyDescent="0.2">
      <c r="A8" s="295">
        <v>3</v>
      </c>
      <c r="B8" s="245" t="s">
        <v>28</v>
      </c>
      <c r="C8" s="431" t="s">
        <v>34</v>
      </c>
      <c r="D8" s="425" t="s">
        <v>1230</v>
      </c>
      <c r="E8" s="238">
        <v>2632</v>
      </c>
      <c r="F8" s="91">
        <v>3</v>
      </c>
      <c r="G8" s="91">
        <v>5</v>
      </c>
      <c r="H8" s="91">
        <v>4</v>
      </c>
      <c r="I8" s="91">
        <v>4</v>
      </c>
      <c r="J8" s="91">
        <v>3</v>
      </c>
      <c r="K8" s="91">
        <v>4</v>
      </c>
      <c r="L8" s="91">
        <v>3</v>
      </c>
      <c r="M8" s="91">
        <v>3</v>
      </c>
      <c r="N8" s="91">
        <v>5</v>
      </c>
      <c r="O8" s="91">
        <v>3</v>
      </c>
      <c r="P8" s="91"/>
      <c r="Q8" s="91"/>
      <c r="R8" s="91"/>
      <c r="S8" s="91"/>
      <c r="T8" s="91"/>
      <c r="U8" s="23"/>
      <c r="V8" s="35">
        <f t="shared" si="0"/>
        <v>3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5</v>
      </c>
      <c r="AA8" s="276">
        <f t="shared" si="5"/>
        <v>3</v>
      </c>
      <c r="AB8" s="276">
        <f t="shared" si="6"/>
        <v>2</v>
      </c>
      <c r="AC8" s="276">
        <f t="shared" si="7"/>
        <v>10</v>
      </c>
      <c r="AD8" s="277">
        <f t="shared" si="11"/>
        <v>3.7</v>
      </c>
      <c r="AE8" s="278">
        <f t="shared" si="8"/>
        <v>0</v>
      </c>
      <c r="AF8" s="279"/>
      <c r="AG8" s="280">
        <f t="shared" si="9"/>
        <v>3</v>
      </c>
      <c r="AH8" s="280">
        <f t="shared" si="9"/>
        <v>5</v>
      </c>
      <c r="AI8" s="280">
        <f t="shared" si="9"/>
        <v>4</v>
      </c>
      <c r="AJ8" s="280">
        <f t="shared" si="9"/>
        <v>4</v>
      </c>
      <c r="AK8" s="280">
        <f t="shared" si="9"/>
        <v>3</v>
      </c>
      <c r="AL8" s="280">
        <f t="shared" si="9"/>
        <v>4</v>
      </c>
      <c r="AM8" s="280">
        <f t="shared" si="9"/>
        <v>3</v>
      </c>
      <c r="AN8" s="280">
        <f t="shared" si="9"/>
        <v>3</v>
      </c>
      <c r="AO8" s="280">
        <f t="shared" si="9"/>
        <v>5</v>
      </c>
      <c r="AP8" s="280">
        <f t="shared" si="9"/>
        <v>3</v>
      </c>
      <c r="AQ8" s="280" t="str">
        <f t="shared" si="9"/>
        <v/>
      </c>
      <c r="AR8" s="280" t="str">
        <f t="shared" si="9"/>
        <v/>
      </c>
      <c r="AS8" s="280" t="str">
        <f t="shared" si="9"/>
        <v/>
      </c>
      <c r="AT8" s="280" t="str">
        <f t="shared" si="9"/>
        <v/>
      </c>
      <c r="AU8" s="280" t="str">
        <f t="shared" si="9"/>
        <v/>
      </c>
      <c r="AV8" s="280" t="str">
        <f t="shared" si="9"/>
        <v/>
      </c>
      <c r="AW8" s="35">
        <f t="shared" si="10"/>
        <v>0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9.5" customHeight="1" x14ac:dyDescent="0.2">
      <c r="A9" s="295">
        <v>4</v>
      </c>
      <c r="B9" s="245" t="s">
        <v>28</v>
      </c>
      <c r="C9" s="431" t="s">
        <v>34</v>
      </c>
      <c r="D9" s="425" t="s">
        <v>1231</v>
      </c>
      <c r="E9" s="238">
        <v>2632</v>
      </c>
      <c r="F9" s="91">
        <v>3</v>
      </c>
      <c r="G9" s="91">
        <v>5</v>
      </c>
      <c r="H9" s="91">
        <v>5</v>
      </c>
      <c r="I9" s="91">
        <v>5</v>
      </c>
      <c r="J9" s="91">
        <v>5</v>
      </c>
      <c r="K9" s="91">
        <v>5</v>
      </c>
      <c r="L9" s="91">
        <v>5</v>
      </c>
      <c r="M9" s="91">
        <v>5</v>
      </c>
      <c r="N9" s="91">
        <v>5</v>
      </c>
      <c r="O9" s="91">
        <v>4</v>
      </c>
      <c r="P9" s="91"/>
      <c r="Q9" s="91"/>
      <c r="R9" s="91"/>
      <c r="S9" s="91"/>
      <c r="T9" s="91"/>
      <c r="U9" s="23"/>
      <c r="V9" s="35">
        <f t="shared" si="0"/>
        <v>3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1</v>
      </c>
      <c r="AA9" s="276">
        <f t="shared" si="5"/>
        <v>1</v>
      </c>
      <c r="AB9" s="276">
        <f t="shared" si="6"/>
        <v>8</v>
      </c>
      <c r="AC9" s="276">
        <f t="shared" si="7"/>
        <v>10</v>
      </c>
      <c r="AD9" s="277">
        <f t="shared" si="11"/>
        <v>4.7</v>
      </c>
      <c r="AE9" s="278">
        <f t="shared" si="8"/>
        <v>0</v>
      </c>
      <c r="AF9" s="279"/>
      <c r="AG9" s="280">
        <f t="shared" si="9"/>
        <v>3</v>
      </c>
      <c r="AH9" s="280">
        <f t="shared" si="9"/>
        <v>5</v>
      </c>
      <c r="AI9" s="280">
        <f t="shared" si="9"/>
        <v>5</v>
      </c>
      <c r="AJ9" s="280">
        <f t="shared" si="9"/>
        <v>5</v>
      </c>
      <c r="AK9" s="280">
        <f t="shared" si="9"/>
        <v>5</v>
      </c>
      <c r="AL9" s="280">
        <f t="shared" si="9"/>
        <v>5</v>
      </c>
      <c r="AM9" s="280">
        <f t="shared" si="9"/>
        <v>5</v>
      </c>
      <c r="AN9" s="280">
        <f t="shared" si="9"/>
        <v>5</v>
      </c>
      <c r="AO9" s="280">
        <f t="shared" si="9"/>
        <v>5</v>
      </c>
      <c r="AP9" s="280">
        <f t="shared" si="9"/>
        <v>4</v>
      </c>
      <c r="AQ9" s="280" t="str">
        <f t="shared" si="9"/>
        <v/>
      </c>
      <c r="AR9" s="280" t="str">
        <f t="shared" si="9"/>
        <v/>
      </c>
      <c r="AS9" s="280" t="str">
        <f t="shared" si="9"/>
        <v/>
      </c>
      <c r="AT9" s="280" t="str">
        <f t="shared" si="9"/>
        <v/>
      </c>
      <c r="AU9" s="280" t="str">
        <f t="shared" si="9"/>
        <v/>
      </c>
      <c r="AV9" s="280" t="str">
        <f t="shared" si="9"/>
        <v/>
      </c>
      <c r="AW9" s="35">
        <f t="shared" si="10"/>
        <v>0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9.5" customHeight="1" x14ac:dyDescent="0.2">
      <c r="A10" s="295">
        <v>5</v>
      </c>
      <c r="B10" s="245" t="s">
        <v>28</v>
      </c>
      <c r="C10" s="431" t="s">
        <v>34</v>
      </c>
      <c r="D10" s="425" t="s">
        <v>1232</v>
      </c>
      <c r="E10" s="238">
        <v>2632</v>
      </c>
      <c r="F10" s="91">
        <v>4</v>
      </c>
      <c r="G10" s="91">
        <v>5</v>
      </c>
      <c r="H10" s="91">
        <v>4</v>
      </c>
      <c r="I10" s="91">
        <v>4</v>
      </c>
      <c r="J10" s="91">
        <v>3</v>
      </c>
      <c r="K10" s="91">
        <v>5</v>
      </c>
      <c r="L10" s="91">
        <v>5</v>
      </c>
      <c r="M10" s="91">
        <v>4</v>
      </c>
      <c r="N10" s="91">
        <v>5</v>
      </c>
      <c r="O10" s="91">
        <v>3</v>
      </c>
      <c r="P10" s="91"/>
      <c r="Q10" s="91"/>
      <c r="R10" s="91"/>
      <c r="S10" s="91"/>
      <c r="T10" s="91"/>
      <c r="U10" s="23"/>
      <c r="V10" s="35">
        <f t="shared" si="0"/>
        <v>3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2</v>
      </c>
      <c r="AA10" s="276">
        <f t="shared" si="5"/>
        <v>4</v>
      </c>
      <c r="AB10" s="276">
        <f t="shared" si="6"/>
        <v>4</v>
      </c>
      <c r="AC10" s="276">
        <f t="shared" si="7"/>
        <v>10</v>
      </c>
      <c r="AD10" s="277">
        <f t="shared" si="11"/>
        <v>4.2</v>
      </c>
      <c r="AE10" s="278">
        <f t="shared" si="8"/>
        <v>0</v>
      </c>
      <c r="AF10" s="279"/>
      <c r="AG10" s="280">
        <f t="shared" si="9"/>
        <v>4</v>
      </c>
      <c r="AH10" s="280">
        <f t="shared" si="9"/>
        <v>5</v>
      </c>
      <c r="AI10" s="280">
        <f t="shared" si="9"/>
        <v>4</v>
      </c>
      <c r="AJ10" s="280">
        <f t="shared" si="9"/>
        <v>4</v>
      </c>
      <c r="AK10" s="280">
        <f t="shared" si="9"/>
        <v>3</v>
      </c>
      <c r="AL10" s="280">
        <f t="shared" si="9"/>
        <v>5</v>
      </c>
      <c r="AM10" s="280">
        <f t="shared" si="9"/>
        <v>5</v>
      </c>
      <c r="AN10" s="280">
        <f t="shared" si="9"/>
        <v>4</v>
      </c>
      <c r="AO10" s="280">
        <f t="shared" si="9"/>
        <v>5</v>
      </c>
      <c r="AP10" s="280">
        <f t="shared" si="9"/>
        <v>3</v>
      </c>
      <c r="AQ10" s="280" t="str">
        <f t="shared" si="9"/>
        <v/>
      </c>
      <c r="AR10" s="280" t="str">
        <f t="shared" si="9"/>
        <v/>
      </c>
      <c r="AS10" s="280" t="str">
        <f t="shared" si="9"/>
        <v/>
      </c>
      <c r="AT10" s="280" t="str">
        <f t="shared" si="9"/>
        <v/>
      </c>
      <c r="AU10" s="280" t="str">
        <f t="shared" si="9"/>
        <v/>
      </c>
      <c r="AV10" s="280" t="str">
        <f t="shared" si="9"/>
        <v/>
      </c>
      <c r="AW10" s="35">
        <f t="shared" si="10"/>
        <v>0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9.5" customHeight="1" x14ac:dyDescent="0.2">
      <c r="A11" s="295">
        <v>6</v>
      </c>
      <c r="B11" s="245" t="s">
        <v>28</v>
      </c>
      <c r="C11" s="431" t="s">
        <v>34</v>
      </c>
      <c r="D11" s="425" t="s">
        <v>1234</v>
      </c>
      <c r="E11" s="238">
        <v>2632</v>
      </c>
      <c r="F11" s="91">
        <v>5</v>
      </c>
      <c r="G11" s="91">
        <v>5</v>
      </c>
      <c r="H11" s="91">
        <v>3</v>
      </c>
      <c r="I11" s="91">
        <v>5</v>
      </c>
      <c r="J11" s="91">
        <v>3</v>
      </c>
      <c r="K11" s="91">
        <v>4</v>
      </c>
      <c r="L11" s="91">
        <v>3</v>
      </c>
      <c r="M11" s="91">
        <v>4</v>
      </c>
      <c r="N11" s="91">
        <v>5</v>
      </c>
      <c r="O11" s="91">
        <v>3</v>
      </c>
      <c r="P11" s="91"/>
      <c r="Q11" s="91"/>
      <c r="R11" s="91"/>
      <c r="S11" s="91"/>
      <c r="T11" s="91"/>
      <c r="U11" s="91"/>
      <c r="V11" s="35">
        <f t="shared" si="0"/>
        <v>3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4</v>
      </c>
      <c r="AA11" s="286">
        <f t="shared" si="5"/>
        <v>2</v>
      </c>
      <c r="AB11" s="286">
        <f t="shared" si="6"/>
        <v>4</v>
      </c>
      <c r="AC11" s="276">
        <f t="shared" si="7"/>
        <v>10</v>
      </c>
      <c r="AD11" s="277">
        <f t="shared" si="11"/>
        <v>4</v>
      </c>
      <c r="AE11" s="287">
        <f t="shared" si="8"/>
        <v>0</v>
      </c>
      <c r="AG11" s="280">
        <f t="shared" si="9"/>
        <v>5</v>
      </c>
      <c r="AH11" s="280">
        <f t="shared" si="9"/>
        <v>5</v>
      </c>
      <c r="AI11" s="280">
        <f t="shared" si="9"/>
        <v>3</v>
      </c>
      <c r="AJ11" s="280">
        <f t="shared" si="9"/>
        <v>5</v>
      </c>
      <c r="AK11" s="280">
        <f t="shared" si="9"/>
        <v>3</v>
      </c>
      <c r="AL11" s="280">
        <f t="shared" si="9"/>
        <v>4</v>
      </c>
      <c r="AM11" s="280">
        <f t="shared" si="9"/>
        <v>3</v>
      </c>
      <c r="AN11" s="280">
        <f t="shared" si="9"/>
        <v>4</v>
      </c>
      <c r="AO11" s="280">
        <f t="shared" si="9"/>
        <v>5</v>
      </c>
      <c r="AP11" s="280">
        <f t="shared" si="9"/>
        <v>3</v>
      </c>
      <c r="AQ11" s="280" t="str">
        <f t="shared" si="9"/>
        <v/>
      </c>
      <c r="AR11" s="280" t="str">
        <f t="shared" si="9"/>
        <v/>
      </c>
      <c r="AS11" s="280" t="str">
        <f t="shared" si="9"/>
        <v/>
      </c>
      <c r="AT11" s="280" t="str">
        <f t="shared" si="9"/>
        <v/>
      </c>
      <c r="AU11" s="280" t="str">
        <f t="shared" si="9"/>
        <v/>
      </c>
      <c r="AV11" s="280" t="str">
        <f t="shared" si="9"/>
        <v/>
      </c>
      <c r="AW11" s="35">
        <f t="shared" si="10"/>
        <v>0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9.5" customHeight="1" x14ac:dyDescent="0.2">
      <c r="A12" s="295">
        <v>7</v>
      </c>
      <c r="B12" s="245" t="s">
        <v>28</v>
      </c>
      <c r="C12" s="431" t="s">
        <v>34</v>
      </c>
      <c r="D12" s="425" t="s">
        <v>1235</v>
      </c>
      <c r="E12" s="238">
        <v>2632</v>
      </c>
      <c r="F12" s="91" t="s">
        <v>1478</v>
      </c>
      <c r="G12" s="91">
        <v>4</v>
      </c>
      <c r="H12" s="91">
        <v>4</v>
      </c>
      <c r="I12" s="91">
        <v>4</v>
      </c>
      <c r="J12" s="91">
        <v>3</v>
      </c>
      <c r="K12" s="91">
        <v>4</v>
      </c>
      <c r="L12" s="91">
        <v>4</v>
      </c>
      <c r="M12" s="91">
        <v>3</v>
      </c>
      <c r="N12" s="91">
        <v>4</v>
      </c>
      <c r="O12" s="91">
        <v>3</v>
      </c>
      <c r="P12" s="91"/>
      <c r="Q12" s="91"/>
      <c r="R12" s="91"/>
      <c r="S12" s="91"/>
      <c r="T12" s="91"/>
      <c r="U12" s="23"/>
      <c r="V12" s="35">
        <f t="shared" si="0"/>
        <v>3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3</v>
      </c>
      <c r="AA12" s="276">
        <f t="shared" si="5"/>
        <v>6</v>
      </c>
      <c r="AB12" s="276">
        <f t="shared" si="6"/>
        <v>0</v>
      </c>
      <c r="AC12" s="276">
        <f t="shared" si="7"/>
        <v>9</v>
      </c>
      <c r="AD12" s="277">
        <f t="shared" si="11"/>
        <v>3.6666666666666665</v>
      </c>
      <c r="AE12" s="278">
        <f t="shared" si="8"/>
        <v>0</v>
      </c>
      <c r="AF12" s="279"/>
      <c r="AG12" s="280" t="str">
        <f t="shared" si="9"/>
        <v>а</v>
      </c>
      <c r="AH12" s="280">
        <f t="shared" si="9"/>
        <v>4</v>
      </c>
      <c r="AI12" s="280">
        <f t="shared" si="9"/>
        <v>4</v>
      </c>
      <c r="AJ12" s="280">
        <f t="shared" si="9"/>
        <v>4</v>
      </c>
      <c r="AK12" s="280">
        <f t="shared" si="9"/>
        <v>3</v>
      </c>
      <c r="AL12" s="280">
        <f t="shared" si="9"/>
        <v>4</v>
      </c>
      <c r="AM12" s="280">
        <f t="shared" si="9"/>
        <v>4</v>
      </c>
      <c r="AN12" s="280">
        <f t="shared" si="9"/>
        <v>3</v>
      </c>
      <c r="AO12" s="280">
        <f t="shared" si="9"/>
        <v>4</v>
      </c>
      <c r="AP12" s="280">
        <f t="shared" si="9"/>
        <v>3</v>
      </c>
      <c r="AQ12" s="280" t="str">
        <f t="shared" si="9"/>
        <v/>
      </c>
      <c r="AR12" s="280" t="str">
        <f t="shared" si="9"/>
        <v/>
      </c>
      <c r="AS12" s="280" t="str">
        <f t="shared" si="9"/>
        <v/>
      </c>
      <c r="AT12" s="280" t="str">
        <f t="shared" si="9"/>
        <v/>
      </c>
      <c r="AU12" s="280" t="str">
        <f t="shared" si="9"/>
        <v/>
      </c>
      <c r="AV12" s="280" t="str">
        <f t="shared" si="9"/>
        <v/>
      </c>
      <c r="AW12" s="35">
        <f t="shared" si="10"/>
        <v>0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9.5" customHeight="1" x14ac:dyDescent="0.2">
      <c r="A13" s="295">
        <v>8</v>
      </c>
      <c r="B13" s="245" t="s">
        <v>28</v>
      </c>
      <c r="C13" s="431" t="s">
        <v>582</v>
      </c>
      <c r="D13" s="425" t="s">
        <v>1236</v>
      </c>
      <c r="E13" s="238">
        <v>2632</v>
      </c>
      <c r="F13" s="91">
        <v>3</v>
      </c>
      <c r="G13" s="91">
        <v>4</v>
      </c>
      <c r="H13" s="91">
        <v>4</v>
      </c>
      <c r="I13" s="91">
        <v>5</v>
      </c>
      <c r="J13" s="91">
        <v>3</v>
      </c>
      <c r="K13" s="91">
        <v>5</v>
      </c>
      <c r="L13" s="91">
        <v>5</v>
      </c>
      <c r="M13" s="91">
        <v>4</v>
      </c>
      <c r="N13" s="91">
        <v>3</v>
      </c>
      <c r="O13" s="91">
        <v>3</v>
      </c>
      <c r="P13" s="91"/>
      <c r="Q13" s="91"/>
      <c r="R13" s="91"/>
      <c r="S13" s="91"/>
      <c r="T13" s="91"/>
      <c r="U13" s="23"/>
      <c r="V13" s="35">
        <f t="shared" si="0"/>
        <v>3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4</v>
      </c>
      <c r="AA13" s="276">
        <f t="shared" si="5"/>
        <v>3</v>
      </c>
      <c r="AB13" s="276">
        <f t="shared" si="6"/>
        <v>3</v>
      </c>
      <c r="AC13" s="276">
        <f t="shared" si="7"/>
        <v>10</v>
      </c>
      <c r="AD13" s="277">
        <f t="shared" si="11"/>
        <v>3.9</v>
      </c>
      <c r="AE13" s="278">
        <f t="shared" si="8"/>
        <v>0</v>
      </c>
      <c r="AF13" s="279"/>
      <c r="AG13" s="280">
        <f t="shared" si="9"/>
        <v>3</v>
      </c>
      <c r="AH13" s="280">
        <f t="shared" si="9"/>
        <v>4</v>
      </c>
      <c r="AI13" s="280">
        <f t="shared" si="9"/>
        <v>4</v>
      </c>
      <c r="AJ13" s="280">
        <f t="shared" si="9"/>
        <v>5</v>
      </c>
      <c r="AK13" s="280">
        <f t="shared" si="9"/>
        <v>3</v>
      </c>
      <c r="AL13" s="280">
        <f t="shared" si="9"/>
        <v>5</v>
      </c>
      <c r="AM13" s="280">
        <f t="shared" si="9"/>
        <v>5</v>
      </c>
      <c r="AN13" s="280">
        <f t="shared" si="9"/>
        <v>4</v>
      </c>
      <c r="AO13" s="280">
        <f t="shared" si="9"/>
        <v>3</v>
      </c>
      <c r="AP13" s="280">
        <f t="shared" si="9"/>
        <v>3</v>
      </c>
      <c r="AQ13" s="280" t="str">
        <f t="shared" si="9"/>
        <v/>
      </c>
      <c r="AR13" s="280" t="str">
        <f t="shared" si="9"/>
        <v/>
      </c>
      <c r="AS13" s="280" t="str">
        <f t="shared" si="9"/>
        <v/>
      </c>
      <c r="AT13" s="280" t="str">
        <f t="shared" si="9"/>
        <v/>
      </c>
      <c r="AU13" s="280" t="str">
        <f t="shared" si="9"/>
        <v/>
      </c>
      <c r="AV13" s="280" t="str">
        <f t="shared" si="9"/>
        <v/>
      </c>
      <c r="AW13" s="35">
        <f t="shared" si="10"/>
        <v>0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9.5" customHeight="1" x14ac:dyDescent="0.2">
      <c r="A14" s="295">
        <v>9</v>
      </c>
      <c r="B14" s="245"/>
      <c r="C14" s="431" t="s">
        <v>34</v>
      </c>
      <c r="D14" s="425" t="s">
        <v>1237</v>
      </c>
      <c r="E14" s="238">
        <v>2632</v>
      </c>
      <c r="F14" s="91">
        <v>4</v>
      </c>
      <c r="G14" s="91">
        <v>4</v>
      </c>
      <c r="H14" s="91">
        <v>4</v>
      </c>
      <c r="I14" s="91">
        <v>4</v>
      </c>
      <c r="J14" s="91" t="s">
        <v>1494</v>
      </c>
      <c r="K14" s="91">
        <v>4</v>
      </c>
      <c r="L14" s="91">
        <v>3</v>
      </c>
      <c r="M14" s="91">
        <v>3</v>
      </c>
      <c r="N14" s="91">
        <v>5</v>
      </c>
      <c r="O14" s="91" t="s">
        <v>1491</v>
      </c>
      <c r="P14" s="91"/>
      <c r="Q14" s="91"/>
      <c r="R14" s="94"/>
      <c r="S14" s="91"/>
      <c r="T14" s="91"/>
      <c r="U14" s="23"/>
      <c r="V14" s="18">
        <f t="shared" si="0"/>
        <v>2</v>
      </c>
      <c r="W14" s="92">
        <f t="shared" si="1"/>
        <v>0</v>
      </c>
      <c r="X14" s="92">
        <f t="shared" si="2"/>
        <v>0</v>
      </c>
      <c r="Y14" s="92">
        <f t="shared" si="3"/>
        <v>2</v>
      </c>
      <c r="Z14" s="92">
        <f t="shared" si="4"/>
        <v>2</v>
      </c>
      <c r="AA14" s="92">
        <f t="shared" si="5"/>
        <v>5</v>
      </c>
      <c r="AB14" s="92">
        <f t="shared" si="6"/>
        <v>1</v>
      </c>
      <c r="AC14" s="92">
        <f t="shared" si="7"/>
        <v>10</v>
      </c>
      <c r="AD14" s="225">
        <f t="shared" si="11"/>
        <v>3.5</v>
      </c>
      <c r="AE14" s="16">
        <f t="shared" si="8"/>
        <v>0</v>
      </c>
      <c r="AF14" s="9"/>
      <c r="AG14" s="280">
        <f t="shared" si="9"/>
        <v>4</v>
      </c>
      <c r="AH14" s="280">
        <f t="shared" si="9"/>
        <v>4</v>
      </c>
      <c r="AI14" s="280">
        <f t="shared" si="9"/>
        <v>4</v>
      </c>
      <c r="AJ14" s="280">
        <f t="shared" si="9"/>
        <v>4</v>
      </c>
      <c r="AK14" s="280">
        <f t="shared" si="9"/>
        <v>2</v>
      </c>
      <c r="AL14" s="280">
        <f t="shared" si="9"/>
        <v>4</v>
      </c>
      <c r="AM14" s="280">
        <f t="shared" si="9"/>
        <v>3</v>
      </c>
      <c r="AN14" s="280">
        <f t="shared" si="9"/>
        <v>3</v>
      </c>
      <c r="AO14" s="280">
        <f t="shared" si="9"/>
        <v>5</v>
      </c>
      <c r="AP14" s="280">
        <f t="shared" si="9"/>
        <v>2</v>
      </c>
      <c r="AQ14" s="280" t="str">
        <f t="shared" si="9"/>
        <v/>
      </c>
      <c r="AR14" s="280" t="str">
        <f t="shared" si="9"/>
        <v/>
      </c>
      <c r="AS14" s="280" t="str">
        <f t="shared" si="9"/>
        <v/>
      </c>
      <c r="AT14" s="280" t="str">
        <f t="shared" si="9"/>
        <v/>
      </c>
      <c r="AU14" s="280" t="str">
        <f t="shared" si="9"/>
        <v/>
      </c>
      <c r="AV14" s="280" t="str">
        <f t="shared" si="9"/>
        <v/>
      </c>
      <c r="AW14" s="35">
        <f t="shared" si="10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">
      <c r="A15" s="295">
        <v>10</v>
      </c>
      <c r="B15" s="245"/>
      <c r="C15" s="431" t="s">
        <v>34</v>
      </c>
      <c r="D15" s="425" t="s">
        <v>1238</v>
      </c>
      <c r="E15" s="238">
        <v>2632</v>
      </c>
      <c r="F15" s="91">
        <v>3</v>
      </c>
      <c r="G15" s="91">
        <v>4</v>
      </c>
      <c r="H15" s="91">
        <v>4</v>
      </c>
      <c r="I15" s="91">
        <v>4</v>
      </c>
      <c r="J15" s="91" t="s">
        <v>1491</v>
      </c>
      <c r="K15" s="91">
        <v>4</v>
      </c>
      <c r="L15" s="91">
        <v>5</v>
      </c>
      <c r="M15" s="91">
        <v>5</v>
      </c>
      <c r="N15" s="91" t="s">
        <v>1417</v>
      </c>
      <c r="O15" s="91">
        <v>3</v>
      </c>
      <c r="P15" s="91"/>
      <c r="Q15" s="91"/>
      <c r="R15" s="94"/>
      <c r="S15" s="91"/>
      <c r="T15" s="91"/>
      <c r="U15" s="23"/>
      <c r="V15" s="18">
        <f t="shared" si="0"/>
        <v>2</v>
      </c>
      <c r="W15" s="92">
        <f t="shared" si="1"/>
        <v>0</v>
      </c>
      <c r="X15" s="92">
        <f t="shared" si="2"/>
        <v>0</v>
      </c>
      <c r="Y15" s="92">
        <f t="shared" si="3"/>
        <v>1</v>
      </c>
      <c r="Z15" s="92">
        <f t="shared" si="4"/>
        <v>2</v>
      </c>
      <c r="AA15" s="92">
        <f t="shared" si="5"/>
        <v>4</v>
      </c>
      <c r="AB15" s="92">
        <f t="shared" si="6"/>
        <v>2</v>
      </c>
      <c r="AC15" s="92">
        <f t="shared" si="7"/>
        <v>9</v>
      </c>
      <c r="AD15" s="225">
        <f t="shared" si="11"/>
        <v>3.7777777777777777</v>
      </c>
      <c r="AE15" s="16">
        <f t="shared" si="8"/>
        <v>0</v>
      </c>
      <c r="AF15" s="9"/>
      <c r="AG15" s="280">
        <f t="shared" si="9"/>
        <v>3</v>
      </c>
      <c r="AH15" s="280">
        <f t="shared" si="9"/>
        <v>4</v>
      </c>
      <c r="AI15" s="280">
        <f t="shared" si="9"/>
        <v>4</v>
      </c>
      <c r="AJ15" s="280">
        <f t="shared" si="9"/>
        <v>4</v>
      </c>
      <c r="AK15" s="280">
        <f t="shared" si="9"/>
        <v>2</v>
      </c>
      <c r="AL15" s="280">
        <f t="shared" si="9"/>
        <v>4</v>
      </c>
      <c r="AM15" s="280">
        <f t="shared" si="9"/>
        <v>5</v>
      </c>
      <c r="AN15" s="280">
        <f t="shared" si="9"/>
        <v>5</v>
      </c>
      <c r="AO15" s="280" t="str">
        <f t="shared" si="9"/>
        <v>а</v>
      </c>
      <c r="AP15" s="280">
        <f t="shared" si="9"/>
        <v>3</v>
      </c>
      <c r="AQ15" s="280" t="str">
        <f t="shared" si="9"/>
        <v/>
      </c>
      <c r="AR15" s="280" t="str">
        <f t="shared" si="9"/>
        <v/>
      </c>
      <c r="AS15" s="280" t="str">
        <f t="shared" si="9"/>
        <v/>
      </c>
      <c r="AT15" s="280" t="str">
        <f t="shared" si="9"/>
        <v/>
      </c>
      <c r="AU15" s="280" t="str">
        <f t="shared" si="9"/>
        <v/>
      </c>
      <c r="AV15" s="280" t="str">
        <f t="shared" si="9"/>
        <v/>
      </c>
      <c r="AW15" s="35">
        <f t="shared" si="10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">
      <c r="A16" s="295">
        <v>11</v>
      </c>
      <c r="B16" s="245"/>
      <c r="C16" s="431" t="s">
        <v>34</v>
      </c>
      <c r="D16" s="425" t="s">
        <v>1239</v>
      </c>
      <c r="E16" s="238">
        <v>2632</v>
      </c>
      <c r="F16" s="91">
        <v>5</v>
      </c>
      <c r="G16" s="91">
        <v>5</v>
      </c>
      <c r="H16" s="91">
        <v>4</v>
      </c>
      <c r="I16" s="91">
        <v>5</v>
      </c>
      <c r="J16" s="91">
        <v>4</v>
      </c>
      <c r="K16" s="91">
        <v>5</v>
      </c>
      <c r="L16" s="91">
        <v>5</v>
      </c>
      <c r="M16" s="91">
        <v>4</v>
      </c>
      <c r="N16" s="91">
        <v>5</v>
      </c>
      <c r="O16" s="91">
        <v>3</v>
      </c>
      <c r="P16" s="91"/>
      <c r="Q16" s="91"/>
      <c r="R16" s="94"/>
      <c r="S16" s="91"/>
      <c r="T16" s="91"/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1</v>
      </c>
      <c r="AA16" s="92">
        <f t="shared" si="5"/>
        <v>3</v>
      </c>
      <c r="AB16" s="92">
        <f t="shared" si="6"/>
        <v>6</v>
      </c>
      <c r="AC16" s="92">
        <f t="shared" si="7"/>
        <v>10</v>
      </c>
      <c r="AD16" s="225">
        <f t="shared" si="11"/>
        <v>4.5</v>
      </c>
      <c r="AE16" s="16">
        <f t="shared" si="8"/>
        <v>0</v>
      </c>
      <c r="AF16" s="9"/>
      <c r="AG16" s="280">
        <f t="shared" si="9"/>
        <v>5</v>
      </c>
      <c r="AH16" s="280">
        <f t="shared" si="9"/>
        <v>5</v>
      </c>
      <c r="AI16" s="280">
        <f t="shared" si="9"/>
        <v>4</v>
      </c>
      <c r="AJ16" s="280">
        <f t="shared" si="9"/>
        <v>5</v>
      </c>
      <c r="AK16" s="280">
        <f t="shared" si="9"/>
        <v>4</v>
      </c>
      <c r="AL16" s="280">
        <f t="shared" si="9"/>
        <v>5</v>
      </c>
      <c r="AM16" s="280">
        <f t="shared" si="9"/>
        <v>5</v>
      </c>
      <c r="AN16" s="280">
        <f t="shared" si="9"/>
        <v>4</v>
      </c>
      <c r="AO16" s="280">
        <f t="shared" si="9"/>
        <v>5</v>
      </c>
      <c r="AP16" s="280">
        <f t="shared" si="9"/>
        <v>3</v>
      </c>
      <c r="AQ16" s="280" t="str">
        <f t="shared" si="9"/>
        <v/>
      </c>
      <c r="AR16" s="280" t="str">
        <f t="shared" si="9"/>
        <v/>
      </c>
      <c r="AS16" s="280" t="str">
        <f t="shared" si="9"/>
        <v/>
      </c>
      <c r="AT16" s="280" t="str">
        <f t="shared" si="9"/>
        <v/>
      </c>
      <c r="AU16" s="280" t="str">
        <f t="shared" si="9"/>
        <v/>
      </c>
      <c r="AV16" s="280" t="str">
        <f t="shared" si="9"/>
        <v/>
      </c>
      <c r="AW16" s="35">
        <f t="shared" si="10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">
      <c r="A17" s="295">
        <v>12</v>
      </c>
      <c r="B17" s="426"/>
      <c r="C17" s="431" t="s">
        <v>34</v>
      </c>
      <c r="D17" s="425" t="s">
        <v>1240</v>
      </c>
      <c r="E17" s="238">
        <v>2632</v>
      </c>
      <c r="F17" s="91">
        <v>3</v>
      </c>
      <c r="G17" s="91">
        <v>3</v>
      </c>
      <c r="H17" s="91">
        <v>5</v>
      </c>
      <c r="I17" s="91">
        <v>4</v>
      </c>
      <c r="J17" s="91">
        <v>3</v>
      </c>
      <c r="K17" s="91">
        <v>4</v>
      </c>
      <c r="L17" s="91">
        <v>4</v>
      </c>
      <c r="M17" s="91">
        <v>4</v>
      </c>
      <c r="N17" s="91">
        <v>4</v>
      </c>
      <c r="O17" s="91">
        <v>3</v>
      </c>
      <c r="P17" s="91"/>
      <c r="Q17" s="91"/>
      <c r="R17" s="94"/>
      <c r="S17" s="91"/>
      <c r="T17" s="91"/>
      <c r="U17" s="23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4</v>
      </c>
      <c r="AA17" s="92">
        <f t="shared" si="5"/>
        <v>5</v>
      </c>
      <c r="AB17" s="92">
        <f t="shared" si="6"/>
        <v>1</v>
      </c>
      <c r="AC17" s="92">
        <f t="shared" si="7"/>
        <v>10</v>
      </c>
      <c r="AD17" s="225">
        <f t="shared" si="11"/>
        <v>3.7</v>
      </c>
      <c r="AE17" s="16">
        <f t="shared" si="8"/>
        <v>0</v>
      </c>
      <c r="AF17" s="9"/>
      <c r="AG17" s="280">
        <f t="shared" si="9"/>
        <v>3</v>
      </c>
      <c r="AH17" s="280">
        <f t="shared" si="9"/>
        <v>3</v>
      </c>
      <c r="AI17" s="280">
        <f t="shared" si="9"/>
        <v>5</v>
      </c>
      <c r="AJ17" s="280">
        <f t="shared" si="9"/>
        <v>4</v>
      </c>
      <c r="AK17" s="280">
        <f t="shared" si="9"/>
        <v>3</v>
      </c>
      <c r="AL17" s="280">
        <f t="shared" si="9"/>
        <v>4</v>
      </c>
      <c r="AM17" s="280">
        <f t="shared" si="9"/>
        <v>4</v>
      </c>
      <c r="AN17" s="280">
        <f t="shared" si="9"/>
        <v>4</v>
      </c>
      <c r="AO17" s="280">
        <f t="shared" si="9"/>
        <v>4</v>
      </c>
      <c r="AP17" s="280">
        <f t="shared" si="9"/>
        <v>3</v>
      </c>
      <c r="AQ17" s="280" t="str">
        <f t="shared" si="9"/>
        <v/>
      </c>
      <c r="AR17" s="280" t="str">
        <f t="shared" si="9"/>
        <v/>
      </c>
      <c r="AS17" s="280" t="str">
        <f t="shared" si="9"/>
        <v/>
      </c>
      <c r="AT17" s="280" t="str">
        <f t="shared" si="9"/>
        <v/>
      </c>
      <c r="AU17" s="280" t="str">
        <f t="shared" si="9"/>
        <v/>
      </c>
      <c r="AV17" s="280" t="str">
        <f t="shared" si="9"/>
        <v/>
      </c>
      <c r="AW17" s="35">
        <f t="shared" si="10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">
      <c r="A18" s="295">
        <v>13</v>
      </c>
      <c r="B18" s="427"/>
      <c r="C18" s="431" t="s">
        <v>34</v>
      </c>
      <c r="D18" s="425" t="s">
        <v>1241</v>
      </c>
      <c r="E18" s="238">
        <v>2632</v>
      </c>
      <c r="F18" s="91">
        <v>3</v>
      </c>
      <c r="G18" s="91">
        <v>5</v>
      </c>
      <c r="H18" s="91">
        <v>3</v>
      </c>
      <c r="I18" s="91">
        <v>4</v>
      </c>
      <c r="J18" s="91">
        <v>3</v>
      </c>
      <c r="K18" s="91">
        <v>5</v>
      </c>
      <c r="L18" s="91">
        <v>5</v>
      </c>
      <c r="M18" s="91">
        <v>3</v>
      </c>
      <c r="N18" s="91">
        <v>4</v>
      </c>
      <c r="O18" s="91">
        <v>3</v>
      </c>
      <c r="P18" s="91"/>
      <c r="Q18" s="91"/>
      <c r="R18" s="94"/>
      <c r="S18" s="91"/>
      <c r="T18" s="91"/>
      <c r="U18" s="23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5</v>
      </c>
      <c r="AA18" s="92">
        <f t="shared" si="5"/>
        <v>2</v>
      </c>
      <c r="AB18" s="92">
        <f t="shared" si="6"/>
        <v>3</v>
      </c>
      <c r="AC18" s="92">
        <f t="shared" si="7"/>
        <v>10</v>
      </c>
      <c r="AD18" s="225">
        <f t="shared" si="11"/>
        <v>3.8</v>
      </c>
      <c r="AE18" s="16">
        <f t="shared" si="8"/>
        <v>0</v>
      </c>
      <c r="AF18" s="9"/>
      <c r="AG18" s="280">
        <f t="shared" si="9"/>
        <v>3</v>
      </c>
      <c r="AH18" s="280">
        <f t="shared" si="9"/>
        <v>5</v>
      </c>
      <c r="AI18" s="280">
        <f t="shared" si="9"/>
        <v>3</v>
      </c>
      <c r="AJ18" s="280">
        <f t="shared" si="9"/>
        <v>4</v>
      </c>
      <c r="AK18" s="280">
        <f t="shared" si="9"/>
        <v>3</v>
      </c>
      <c r="AL18" s="280">
        <f t="shared" si="9"/>
        <v>5</v>
      </c>
      <c r="AM18" s="280">
        <f t="shared" si="9"/>
        <v>5</v>
      </c>
      <c r="AN18" s="280">
        <f t="shared" si="9"/>
        <v>3</v>
      </c>
      <c r="AO18" s="280">
        <f t="shared" si="9"/>
        <v>4</v>
      </c>
      <c r="AP18" s="280">
        <f t="shared" si="9"/>
        <v>3</v>
      </c>
      <c r="AQ18" s="280" t="str">
        <f t="shared" si="9"/>
        <v/>
      </c>
      <c r="AR18" s="280" t="str">
        <f t="shared" si="9"/>
        <v/>
      </c>
      <c r="AS18" s="280" t="str">
        <f t="shared" si="9"/>
        <v/>
      </c>
      <c r="AT18" s="280" t="str">
        <f t="shared" si="9"/>
        <v/>
      </c>
      <c r="AU18" s="280" t="str">
        <f t="shared" si="9"/>
        <v/>
      </c>
      <c r="AV18" s="280" t="str">
        <f t="shared" si="9"/>
        <v/>
      </c>
      <c r="AW18" s="35">
        <f t="shared" si="10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">
      <c r="A19" s="295">
        <v>14</v>
      </c>
      <c r="B19" s="427"/>
      <c r="C19" s="431" t="s">
        <v>34</v>
      </c>
      <c r="D19" s="425" t="s">
        <v>1242</v>
      </c>
      <c r="E19" s="238">
        <v>2632</v>
      </c>
      <c r="F19" s="91">
        <v>4</v>
      </c>
      <c r="G19" s="91">
        <v>5</v>
      </c>
      <c r="H19" s="91">
        <v>4</v>
      </c>
      <c r="I19" s="91">
        <v>5</v>
      </c>
      <c r="J19" s="91">
        <v>4</v>
      </c>
      <c r="K19" s="91">
        <v>5</v>
      </c>
      <c r="L19" s="91">
        <v>5</v>
      </c>
      <c r="M19" s="91">
        <v>5</v>
      </c>
      <c r="N19" s="91">
        <v>4</v>
      </c>
      <c r="O19" s="91">
        <v>3</v>
      </c>
      <c r="P19" s="91"/>
      <c r="Q19" s="91"/>
      <c r="R19" s="91"/>
      <c r="S19" s="91"/>
      <c r="T19" s="91"/>
      <c r="U19" s="23"/>
      <c r="V19" s="18">
        <f t="shared" si="0"/>
        <v>3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1</v>
      </c>
      <c r="AA19" s="92">
        <f t="shared" si="5"/>
        <v>4</v>
      </c>
      <c r="AB19" s="92">
        <f t="shared" si="6"/>
        <v>5</v>
      </c>
      <c r="AC19" s="92">
        <f t="shared" si="7"/>
        <v>10</v>
      </c>
      <c r="AD19" s="225">
        <f t="shared" si="11"/>
        <v>4.4000000000000004</v>
      </c>
      <c r="AE19" s="16">
        <f t="shared" si="8"/>
        <v>0</v>
      </c>
      <c r="AF19" s="9"/>
      <c r="AG19" s="280">
        <f t="shared" si="9"/>
        <v>4</v>
      </c>
      <c r="AH19" s="280">
        <f t="shared" si="9"/>
        <v>5</v>
      </c>
      <c r="AI19" s="280">
        <f t="shared" si="9"/>
        <v>4</v>
      </c>
      <c r="AJ19" s="280">
        <f t="shared" si="9"/>
        <v>5</v>
      </c>
      <c r="AK19" s="280">
        <f t="shared" si="9"/>
        <v>4</v>
      </c>
      <c r="AL19" s="280">
        <f t="shared" si="9"/>
        <v>5</v>
      </c>
      <c r="AM19" s="280">
        <f t="shared" si="9"/>
        <v>5</v>
      </c>
      <c r="AN19" s="280">
        <f t="shared" si="9"/>
        <v>5</v>
      </c>
      <c r="AO19" s="280">
        <f t="shared" si="9"/>
        <v>4</v>
      </c>
      <c r="AP19" s="280">
        <f t="shared" si="9"/>
        <v>3</v>
      </c>
      <c r="AQ19" s="280" t="str">
        <f t="shared" si="9"/>
        <v/>
      </c>
      <c r="AR19" s="280" t="str">
        <f t="shared" si="9"/>
        <v/>
      </c>
      <c r="AS19" s="280" t="str">
        <f t="shared" si="9"/>
        <v/>
      </c>
      <c r="AT19" s="280" t="str">
        <f t="shared" si="9"/>
        <v/>
      </c>
      <c r="AU19" s="280" t="str">
        <f t="shared" si="9"/>
        <v/>
      </c>
      <c r="AV19" s="280" t="str">
        <f t="shared" si="9"/>
        <v/>
      </c>
      <c r="AW19" s="35">
        <f t="shared" si="10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">
      <c r="A20" s="295">
        <v>15</v>
      </c>
      <c r="B20" s="427"/>
      <c r="C20" s="431" t="s">
        <v>34</v>
      </c>
      <c r="D20" s="425" t="s">
        <v>1243</v>
      </c>
      <c r="E20" s="238">
        <v>2632</v>
      </c>
      <c r="F20" s="91">
        <v>4</v>
      </c>
      <c r="G20" s="91">
        <v>5</v>
      </c>
      <c r="H20" s="91">
        <v>3</v>
      </c>
      <c r="I20" s="91">
        <v>4</v>
      </c>
      <c r="J20" s="91">
        <v>3</v>
      </c>
      <c r="K20" s="91">
        <v>4</v>
      </c>
      <c r="L20" s="91">
        <v>4</v>
      </c>
      <c r="M20" s="91">
        <v>4</v>
      </c>
      <c r="N20" s="91">
        <v>5</v>
      </c>
      <c r="O20" s="91">
        <v>3</v>
      </c>
      <c r="P20" s="91"/>
      <c r="Q20" s="91"/>
      <c r="R20" s="94"/>
      <c r="S20" s="91"/>
      <c r="T20" s="91"/>
      <c r="U20" s="23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3</v>
      </c>
      <c r="AA20" s="92">
        <f t="shared" si="5"/>
        <v>5</v>
      </c>
      <c r="AB20" s="92">
        <f t="shared" si="6"/>
        <v>2</v>
      </c>
      <c r="AC20" s="92">
        <f t="shared" si="7"/>
        <v>10</v>
      </c>
      <c r="AD20" s="225">
        <f t="shared" si="11"/>
        <v>3.9</v>
      </c>
      <c r="AE20" s="16">
        <f t="shared" si="8"/>
        <v>0</v>
      </c>
      <c r="AF20" s="9"/>
      <c r="AG20" s="280">
        <f t="shared" si="9"/>
        <v>4</v>
      </c>
      <c r="AH20" s="280">
        <f t="shared" si="9"/>
        <v>5</v>
      </c>
      <c r="AI20" s="280">
        <f t="shared" si="9"/>
        <v>3</v>
      </c>
      <c r="AJ20" s="280">
        <f t="shared" si="9"/>
        <v>4</v>
      </c>
      <c r="AK20" s="280">
        <f t="shared" si="9"/>
        <v>3</v>
      </c>
      <c r="AL20" s="280">
        <f t="shared" si="9"/>
        <v>4</v>
      </c>
      <c r="AM20" s="280">
        <f t="shared" si="9"/>
        <v>4</v>
      </c>
      <c r="AN20" s="280">
        <f t="shared" si="9"/>
        <v>4</v>
      </c>
      <c r="AO20" s="280">
        <f t="shared" si="9"/>
        <v>5</v>
      </c>
      <c r="AP20" s="280">
        <f t="shared" si="9"/>
        <v>3</v>
      </c>
      <c r="AQ20" s="280" t="str">
        <f t="shared" si="9"/>
        <v/>
      </c>
      <c r="AR20" s="280" t="str">
        <f t="shared" si="9"/>
        <v/>
      </c>
      <c r="AS20" s="280" t="str">
        <f t="shared" si="9"/>
        <v/>
      </c>
      <c r="AT20" s="280" t="str">
        <f t="shared" si="9"/>
        <v/>
      </c>
      <c r="AU20" s="280" t="str">
        <f t="shared" si="9"/>
        <v/>
      </c>
      <c r="AV20" s="280" t="str">
        <f t="shared" si="9"/>
        <v/>
      </c>
      <c r="AW20" s="35">
        <f t="shared" si="10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">
      <c r="A21" s="295">
        <v>16</v>
      </c>
      <c r="B21" s="427"/>
      <c r="C21" s="431" t="s">
        <v>34</v>
      </c>
      <c r="D21" s="425" t="s">
        <v>1244</v>
      </c>
      <c r="E21" s="238">
        <v>2632</v>
      </c>
      <c r="F21" s="91">
        <v>4</v>
      </c>
      <c r="G21" s="91">
        <v>4</v>
      </c>
      <c r="H21" s="91">
        <v>4</v>
      </c>
      <c r="I21" s="91">
        <v>4</v>
      </c>
      <c r="J21" s="91">
        <v>3</v>
      </c>
      <c r="K21" s="91">
        <v>5</v>
      </c>
      <c r="L21" s="91">
        <v>4</v>
      </c>
      <c r="M21" s="91">
        <v>3</v>
      </c>
      <c r="N21" s="91">
        <v>5</v>
      </c>
      <c r="O21" s="91">
        <v>3</v>
      </c>
      <c r="P21" s="91"/>
      <c r="Q21" s="91"/>
      <c r="R21" s="94"/>
      <c r="S21" s="91"/>
      <c r="T21" s="91"/>
      <c r="U21" s="23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3</v>
      </c>
      <c r="AA21" s="92">
        <f t="shared" si="5"/>
        <v>5</v>
      </c>
      <c r="AB21" s="92">
        <f t="shared" si="6"/>
        <v>2</v>
      </c>
      <c r="AC21" s="92">
        <f t="shared" si="7"/>
        <v>10</v>
      </c>
      <c r="AD21" s="225">
        <f t="shared" si="11"/>
        <v>3.9</v>
      </c>
      <c r="AE21" s="16">
        <f t="shared" si="8"/>
        <v>0</v>
      </c>
      <c r="AF21" s="9"/>
      <c r="AG21" s="280">
        <f t="shared" si="9"/>
        <v>4</v>
      </c>
      <c r="AH21" s="280">
        <f t="shared" si="9"/>
        <v>4</v>
      </c>
      <c r="AI21" s="280">
        <f t="shared" si="9"/>
        <v>4</v>
      </c>
      <c r="AJ21" s="280">
        <f t="shared" si="9"/>
        <v>4</v>
      </c>
      <c r="AK21" s="280">
        <f t="shared" si="9"/>
        <v>3</v>
      </c>
      <c r="AL21" s="280">
        <f t="shared" si="9"/>
        <v>5</v>
      </c>
      <c r="AM21" s="280">
        <f t="shared" si="9"/>
        <v>4</v>
      </c>
      <c r="AN21" s="280">
        <f t="shared" si="9"/>
        <v>3</v>
      </c>
      <c r="AO21" s="280">
        <f t="shared" si="9"/>
        <v>5</v>
      </c>
      <c r="AP21" s="280">
        <f t="shared" si="9"/>
        <v>3</v>
      </c>
      <c r="AQ21" s="280" t="str">
        <f t="shared" si="9"/>
        <v/>
      </c>
      <c r="AR21" s="280" t="str">
        <f t="shared" si="9"/>
        <v/>
      </c>
      <c r="AS21" s="280" t="str">
        <f t="shared" si="9"/>
        <v/>
      </c>
      <c r="AT21" s="280" t="str">
        <f t="shared" si="9"/>
        <v/>
      </c>
      <c r="AU21" s="280" t="str">
        <f t="shared" si="9"/>
        <v/>
      </c>
      <c r="AV21" s="280" t="str">
        <f t="shared" ref="AG21:AV36" si="13">IF(ISERROR(VALUE(LEFT(U21))),LEFT(U21),VALUE(LEFT(U21)))</f>
        <v/>
      </c>
      <c r="AW21" s="35">
        <f t="shared" si="10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295">
        <v>17</v>
      </c>
      <c r="B22" s="427"/>
      <c r="C22" s="431" t="s">
        <v>34</v>
      </c>
      <c r="D22" s="425" t="s">
        <v>1245</v>
      </c>
      <c r="E22" s="238">
        <v>2632</v>
      </c>
      <c r="F22" s="91">
        <v>3</v>
      </c>
      <c r="G22" s="91">
        <v>4</v>
      </c>
      <c r="H22" s="91">
        <v>4</v>
      </c>
      <c r="I22" s="91">
        <v>4</v>
      </c>
      <c r="J22" s="91">
        <v>4</v>
      </c>
      <c r="K22" s="91">
        <v>5</v>
      </c>
      <c r="L22" s="91">
        <v>5</v>
      </c>
      <c r="M22" s="91">
        <v>4</v>
      </c>
      <c r="N22" s="91">
        <v>5</v>
      </c>
      <c r="O22" s="91">
        <v>3</v>
      </c>
      <c r="P22" s="91"/>
      <c r="Q22" s="91"/>
      <c r="R22" s="94"/>
      <c r="S22" s="91"/>
      <c r="T22" s="91"/>
      <c r="U22" s="23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2</v>
      </c>
      <c r="AA22" s="92">
        <f t="shared" si="5"/>
        <v>5</v>
      </c>
      <c r="AB22" s="92">
        <f t="shared" si="6"/>
        <v>3</v>
      </c>
      <c r="AC22" s="92">
        <f t="shared" si="7"/>
        <v>10</v>
      </c>
      <c r="AD22" s="225">
        <f t="shared" si="11"/>
        <v>4.0999999999999996</v>
      </c>
      <c r="AE22" s="16">
        <f t="shared" si="8"/>
        <v>0</v>
      </c>
      <c r="AF22" s="9"/>
      <c r="AG22" s="280">
        <f t="shared" si="13"/>
        <v>3</v>
      </c>
      <c r="AH22" s="280">
        <f t="shared" si="13"/>
        <v>4</v>
      </c>
      <c r="AI22" s="280">
        <f t="shared" si="13"/>
        <v>4</v>
      </c>
      <c r="AJ22" s="280">
        <f t="shared" si="13"/>
        <v>4</v>
      </c>
      <c r="AK22" s="280">
        <f t="shared" si="13"/>
        <v>4</v>
      </c>
      <c r="AL22" s="280">
        <f t="shared" si="13"/>
        <v>5</v>
      </c>
      <c r="AM22" s="280">
        <f t="shared" si="13"/>
        <v>5</v>
      </c>
      <c r="AN22" s="280">
        <f t="shared" si="13"/>
        <v>4</v>
      </c>
      <c r="AO22" s="280">
        <f t="shared" si="13"/>
        <v>5</v>
      </c>
      <c r="AP22" s="280">
        <f t="shared" si="13"/>
        <v>3</v>
      </c>
      <c r="AQ22" s="280" t="str">
        <f t="shared" si="13"/>
        <v/>
      </c>
      <c r="AR22" s="280" t="str">
        <f t="shared" si="13"/>
        <v/>
      </c>
      <c r="AS22" s="280" t="str">
        <f t="shared" si="13"/>
        <v/>
      </c>
      <c r="AT22" s="280" t="str">
        <f t="shared" si="13"/>
        <v/>
      </c>
      <c r="AU22" s="280" t="str">
        <f t="shared" si="13"/>
        <v/>
      </c>
      <c r="AV22" s="280" t="str">
        <f t="shared" si="13"/>
        <v/>
      </c>
      <c r="AW22" s="35">
        <f t="shared" si="10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">
      <c r="A23" s="295">
        <v>18</v>
      </c>
      <c r="B23" s="427"/>
      <c r="C23" s="431" t="s">
        <v>34</v>
      </c>
      <c r="D23" s="425" t="s">
        <v>1246</v>
      </c>
      <c r="E23" s="238">
        <v>2632</v>
      </c>
      <c r="F23" s="91">
        <v>3</v>
      </c>
      <c r="G23" s="91">
        <v>5</v>
      </c>
      <c r="H23" s="91">
        <v>4</v>
      </c>
      <c r="I23" s="91">
        <v>5</v>
      </c>
      <c r="J23" s="91">
        <v>5</v>
      </c>
      <c r="K23" s="91">
        <v>5</v>
      </c>
      <c r="L23" s="91">
        <v>5</v>
      </c>
      <c r="M23" s="91">
        <v>4</v>
      </c>
      <c r="N23" s="91">
        <v>5</v>
      </c>
      <c r="O23" s="91">
        <v>4</v>
      </c>
      <c r="P23" s="91"/>
      <c r="Q23" s="91"/>
      <c r="R23" s="94"/>
      <c r="S23" s="91"/>
      <c r="T23" s="91"/>
      <c r="U23" s="23"/>
      <c r="V23" s="18">
        <f t="shared" si="0"/>
        <v>3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1</v>
      </c>
      <c r="AA23" s="92">
        <f t="shared" si="5"/>
        <v>3</v>
      </c>
      <c r="AB23" s="92">
        <f t="shared" si="6"/>
        <v>6</v>
      </c>
      <c r="AC23" s="92">
        <f t="shared" si="7"/>
        <v>10</v>
      </c>
      <c r="AD23" s="225">
        <f t="shared" si="11"/>
        <v>4.5</v>
      </c>
      <c r="AE23" s="16">
        <f t="shared" si="8"/>
        <v>0</v>
      </c>
      <c r="AF23" s="9"/>
      <c r="AG23" s="280">
        <f t="shared" si="13"/>
        <v>3</v>
      </c>
      <c r="AH23" s="280">
        <f t="shared" si="13"/>
        <v>5</v>
      </c>
      <c r="AI23" s="280">
        <f t="shared" si="13"/>
        <v>4</v>
      </c>
      <c r="AJ23" s="280">
        <f t="shared" si="13"/>
        <v>5</v>
      </c>
      <c r="AK23" s="280">
        <f t="shared" si="13"/>
        <v>5</v>
      </c>
      <c r="AL23" s="280">
        <f t="shared" si="13"/>
        <v>5</v>
      </c>
      <c r="AM23" s="280">
        <f t="shared" si="13"/>
        <v>5</v>
      </c>
      <c r="AN23" s="280">
        <f t="shared" si="13"/>
        <v>4</v>
      </c>
      <c r="AO23" s="280">
        <f t="shared" si="13"/>
        <v>5</v>
      </c>
      <c r="AP23" s="280">
        <f t="shared" si="13"/>
        <v>4</v>
      </c>
      <c r="AQ23" s="280" t="str">
        <f t="shared" si="13"/>
        <v/>
      </c>
      <c r="AR23" s="280" t="str">
        <f t="shared" si="13"/>
        <v/>
      </c>
      <c r="AS23" s="280" t="str">
        <f t="shared" si="13"/>
        <v/>
      </c>
      <c r="AT23" s="280" t="str">
        <f t="shared" si="13"/>
        <v/>
      </c>
      <c r="AU23" s="280" t="str">
        <f t="shared" si="13"/>
        <v/>
      </c>
      <c r="AV23" s="280" t="str">
        <f t="shared" si="13"/>
        <v/>
      </c>
      <c r="AW23" s="35">
        <f t="shared" si="10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2">
      <c r="A24" s="295">
        <v>19</v>
      </c>
      <c r="B24" s="427"/>
      <c r="C24" s="431" t="s">
        <v>34</v>
      </c>
      <c r="D24" s="509" t="s">
        <v>1220</v>
      </c>
      <c r="E24" s="238">
        <v>2632</v>
      </c>
      <c r="F24" s="91">
        <v>4</v>
      </c>
      <c r="G24" s="91">
        <v>5</v>
      </c>
      <c r="H24" s="91">
        <v>5</v>
      </c>
      <c r="I24" s="91">
        <v>5</v>
      </c>
      <c r="J24" s="91">
        <v>4</v>
      </c>
      <c r="K24" s="91">
        <v>5</v>
      </c>
      <c r="L24" s="91">
        <v>5</v>
      </c>
      <c r="M24" s="91">
        <v>5</v>
      </c>
      <c r="N24" s="91">
        <v>5</v>
      </c>
      <c r="O24" s="91">
        <v>4</v>
      </c>
      <c r="P24" s="91"/>
      <c r="Q24" s="91"/>
      <c r="R24" s="94"/>
      <c r="S24" s="91"/>
      <c r="T24" s="91"/>
      <c r="U24" s="23"/>
      <c r="V24" s="18">
        <f t="shared" si="0"/>
        <v>4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0</v>
      </c>
      <c r="AA24" s="92">
        <f t="shared" si="5"/>
        <v>3</v>
      </c>
      <c r="AB24" s="92">
        <f t="shared" si="6"/>
        <v>7</v>
      </c>
      <c r="AC24" s="92">
        <f t="shared" si="7"/>
        <v>10</v>
      </c>
      <c r="AD24" s="225">
        <f t="shared" si="11"/>
        <v>4.7</v>
      </c>
      <c r="AE24" s="16">
        <f t="shared" si="8"/>
        <v>0</v>
      </c>
      <c r="AF24" s="9"/>
      <c r="AG24" s="280">
        <f t="shared" si="13"/>
        <v>4</v>
      </c>
      <c r="AH24" s="280">
        <f t="shared" si="13"/>
        <v>5</v>
      </c>
      <c r="AI24" s="280">
        <f t="shared" si="13"/>
        <v>5</v>
      </c>
      <c r="AJ24" s="280">
        <f t="shared" si="13"/>
        <v>5</v>
      </c>
      <c r="AK24" s="280">
        <f t="shared" si="13"/>
        <v>4</v>
      </c>
      <c r="AL24" s="280">
        <f t="shared" si="13"/>
        <v>5</v>
      </c>
      <c r="AM24" s="280">
        <f t="shared" si="13"/>
        <v>5</v>
      </c>
      <c r="AN24" s="280">
        <f t="shared" si="13"/>
        <v>5</v>
      </c>
      <c r="AO24" s="280">
        <f t="shared" si="13"/>
        <v>5</v>
      </c>
      <c r="AP24" s="280">
        <f t="shared" si="13"/>
        <v>4</v>
      </c>
      <c r="AQ24" s="280" t="str">
        <f t="shared" si="13"/>
        <v/>
      </c>
      <c r="AR24" s="280" t="str">
        <f t="shared" si="13"/>
        <v/>
      </c>
      <c r="AS24" s="280" t="str">
        <f t="shared" si="13"/>
        <v/>
      </c>
      <c r="AT24" s="280" t="str">
        <f t="shared" si="13"/>
        <v/>
      </c>
      <c r="AU24" s="280" t="str">
        <f t="shared" si="13"/>
        <v/>
      </c>
      <c r="AV24" s="280" t="str">
        <f t="shared" si="13"/>
        <v/>
      </c>
      <c r="AW24" s="35">
        <f t="shared" si="10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customHeight="1" x14ac:dyDescent="0.2">
      <c r="A25" s="295">
        <v>20</v>
      </c>
      <c r="B25" s="427"/>
      <c r="C25" s="431" t="s">
        <v>34</v>
      </c>
      <c r="D25" s="425" t="s">
        <v>1247</v>
      </c>
      <c r="E25" s="238">
        <v>2632</v>
      </c>
      <c r="F25" s="91">
        <v>4</v>
      </c>
      <c r="G25" s="91">
        <v>5</v>
      </c>
      <c r="H25" s="91">
        <v>4</v>
      </c>
      <c r="I25" s="91">
        <v>5</v>
      </c>
      <c r="J25" s="91">
        <v>4</v>
      </c>
      <c r="K25" s="91">
        <v>5</v>
      </c>
      <c r="L25" s="91">
        <v>4</v>
      </c>
      <c r="M25" s="91">
        <v>5</v>
      </c>
      <c r="N25" s="91">
        <v>4</v>
      </c>
      <c r="O25" s="91">
        <v>3</v>
      </c>
      <c r="P25" s="91"/>
      <c r="Q25" s="91"/>
      <c r="R25" s="94"/>
      <c r="S25" s="91"/>
      <c r="T25" s="91"/>
      <c r="U25" s="23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1</v>
      </c>
      <c r="AA25" s="92">
        <f t="shared" si="5"/>
        <v>5</v>
      </c>
      <c r="AB25" s="92">
        <f t="shared" si="6"/>
        <v>4</v>
      </c>
      <c r="AC25" s="92">
        <f t="shared" si="7"/>
        <v>10</v>
      </c>
      <c r="AD25" s="225">
        <f t="shared" si="11"/>
        <v>4.3</v>
      </c>
      <c r="AE25" s="16">
        <f t="shared" si="8"/>
        <v>0</v>
      </c>
      <c r="AF25" s="9"/>
      <c r="AG25" s="280">
        <f t="shared" si="13"/>
        <v>4</v>
      </c>
      <c r="AH25" s="280">
        <f t="shared" si="13"/>
        <v>5</v>
      </c>
      <c r="AI25" s="280">
        <f t="shared" si="13"/>
        <v>4</v>
      </c>
      <c r="AJ25" s="280">
        <f t="shared" si="13"/>
        <v>5</v>
      </c>
      <c r="AK25" s="280">
        <f t="shared" si="13"/>
        <v>4</v>
      </c>
      <c r="AL25" s="280">
        <f t="shared" si="13"/>
        <v>5</v>
      </c>
      <c r="AM25" s="280">
        <f t="shared" si="13"/>
        <v>4</v>
      </c>
      <c r="AN25" s="280">
        <f t="shared" si="13"/>
        <v>5</v>
      </c>
      <c r="AO25" s="280">
        <f t="shared" si="13"/>
        <v>4</v>
      </c>
      <c r="AP25" s="280">
        <f t="shared" si="13"/>
        <v>3</v>
      </c>
      <c r="AQ25" s="280" t="str">
        <f t="shared" si="13"/>
        <v/>
      </c>
      <c r="AR25" s="280" t="str">
        <f t="shared" si="13"/>
        <v/>
      </c>
      <c r="AS25" s="280" t="str">
        <f t="shared" si="13"/>
        <v/>
      </c>
      <c r="AT25" s="280" t="str">
        <f t="shared" si="13"/>
        <v/>
      </c>
      <c r="AU25" s="280" t="str">
        <f t="shared" si="13"/>
        <v/>
      </c>
      <c r="AV25" s="280" t="str">
        <f t="shared" si="13"/>
        <v/>
      </c>
      <c r="AW25" s="35">
        <f t="shared" si="10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2">
      <c r="A26" s="295">
        <v>21</v>
      </c>
      <c r="B26" s="427"/>
      <c r="C26" s="431" t="s">
        <v>34</v>
      </c>
      <c r="D26" s="425" t="s">
        <v>1248</v>
      </c>
      <c r="E26" s="238">
        <v>2632</v>
      </c>
      <c r="F26" s="91">
        <v>4</v>
      </c>
      <c r="G26" s="137" t="s">
        <v>1491</v>
      </c>
      <c r="H26" s="91">
        <v>5</v>
      </c>
      <c r="I26" s="91">
        <v>5</v>
      </c>
      <c r="J26" s="91">
        <v>3</v>
      </c>
      <c r="K26" s="91">
        <v>4</v>
      </c>
      <c r="L26" s="91">
        <v>4</v>
      </c>
      <c r="M26" s="91">
        <v>4</v>
      </c>
      <c r="N26" s="91" t="s">
        <v>1478</v>
      </c>
      <c r="O26" s="91">
        <v>3</v>
      </c>
      <c r="P26" s="91"/>
      <c r="Q26" s="91"/>
      <c r="R26" s="94"/>
      <c r="S26" s="91"/>
      <c r="T26" s="91"/>
      <c r="U26" s="23"/>
      <c r="V26" s="18">
        <f t="shared" si="0"/>
        <v>2</v>
      </c>
      <c r="W26" s="92">
        <f t="shared" si="1"/>
        <v>0</v>
      </c>
      <c r="X26" s="92">
        <f t="shared" si="12"/>
        <v>0</v>
      </c>
      <c r="Y26" s="92">
        <f t="shared" si="3"/>
        <v>1</v>
      </c>
      <c r="Z26" s="92">
        <f t="shared" si="4"/>
        <v>2</v>
      </c>
      <c r="AA26" s="92">
        <f t="shared" si="5"/>
        <v>4</v>
      </c>
      <c r="AB26" s="92">
        <f t="shared" si="6"/>
        <v>2</v>
      </c>
      <c r="AC26" s="92">
        <f t="shared" si="7"/>
        <v>9</v>
      </c>
      <c r="AD26" s="225">
        <f t="shared" si="11"/>
        <v>3.7777777777777777</v>
      </c>
      <c r="AE26" s="16">
        <f t="shared" si="8"/>
        <v>0</v>
      </c>
      <c r="AF26" s="9"/>
      <c r="AG26" s="280">
        <f t="shared" si="13"/>
        <v>4</v>
      </c>
      <c r="AH26" s="280">
        <f t="shared" si="13"/>
        <v>2</v>
      </c>
      <c r="AI26" s="280">
        <f t="shared" si="13"/>
        <v>5</v>
      </c>
      <c r="AJ26" s="280">
        <f t="shared" si="13"/>
        <v>5</v>
      </c>
      <c r="AK26" s="280">
        <f t="shared" si="13"/>
        <v>3</v>
      </c>
      <c r="AL26" s="280">
        <f t="shared" si="13"/>
        <v>4</v>
      </c>
      <c r="AM26" s="280">
        <f t="shared" si="13"/>
        <v>4</v>
      </c>
      <c r="AN26" s="280">
        <f t="shared" si="13"/>
        <v>4</v>
      </c>
      <c r="AO26" s="280" t="str">
        <f t="shared" si="13"/>
        <v>а</v>
      </c>
      <c r="AP26" s="280">
        <f t="shared" si="13"/>
        <v>3</v>
      </c>
      <c r="AQ26" s="280" t="str">
        <f t="shared" si="13"/>
        <v/>
      </c>
      <c r="AR26" s="280" t="str">
        <f t="shared" si="13"/>
        <v/>
      </c>
      <c r="AS26" s="280" t="str">
        <f t="shared" si="13"/>
        <v/>
      </c>
      <c r="AT26" s="280" t="str">
        <f t="shared" si="13"/>
        <v/>
      </c>
      <c r="AU26" s="280" t="str">
        <f t="shared" si="13"/>
        <v/>
      </c>
      <c r="AV26" s="280" t="str">
        <f t="shared" si="13"/>
        <v/>
      </c>
      <c r="AW26" s="35">
        <f t="shared" si="10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2">
      <c r="A27" s="295">
        <v>22</v>
      </c>
      <c r="B27" s="427"/>
      <c r="C27" s="431" t="s">
        <v>34</v>
      </c>
      <c r="D27" s="425" t="s">
        <v>1249</v>
      </c>
      <c r="E27" s="238">
        <v>2632</v>
      </c>
      <c r="F27" s="91">
        <v>3</v>
      </c>
      <c r="G27" s="91">
        <v>4</v>
      </c>
      <c r="H27" s="91">
        <v>4</v>
      </c>
      <c r="I27" s="91">
        <v>4</v>
      </c>
      <c r="J27" s="91">
        <v>3</v>
      </c>
      <c r="K27" s="91">
        <v>5</v>
      </c>
      <c r="L27" s="91">
        <v>4</v>
      </c>
      <c r="M27" s="91">
        <v>5</v>
      </c>
      <c r="N27" s="91">
        <v>5</v>
      </c>
      <c r="O27" s="91">
        <v>3</v>
      </c>
      <c r="P27" s="91"/>
      <c r="Q27" s="91"/>
      <c r="R27" s="94"/>
      <c r="S27" s="91"/>
      <c r="T27" s="91"/>
      <c r="U27" s="23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3</v>
      </c>
      <c r="AA27" s="92">
        <f t="shared" si="5"/>
        <v>4</v>
      </c>
      <c r="AB27" s="92">
        <f t="shared" si="6"/>
        <v>3</v>
      </c>
      <c r="AC27" s="92">
        <f t="shared" si="7"/>
        <v>10</v>
      </c>
      <c r="AD27" s="225">
        <f t="shared" si="11"/>
        <v>4</v>
      </c>
      <c r="AE27" s="16">
        <f t="shared" si="8"/>
        <v>0</v>
      </c>
      <c r="AF27" s="9"/>
      <c r="AG27" s="280">
        <f t="shared" si="13"/>
        <v>3</v>
      </c>
      <c r="AH27" s="280">
        <f t="shared" si="13"/>
        <v>4</v>
      </c>
      <c r="AI27" s="280">
        <f t="shared" si="13"/>
        <v>4</v>
      </c>
      <c r="AJ27" s="280">
        <f t="shared" si="13"/>
        <v>4</v>
      </c>
      <c r="AK27" s="280">
        <f t="shared" si="13"/>
        <v>3</v>
      </c>
      <c r="AL27" s="280">
        <f t="shared" si="13"/>
        <v>5</v>
      </c>
      <c r="AM27" s="280">
        <f t="shared" si="13"/>
        <v>4</v>
      </c>
      <c r="AN27" s="280">
        <f t="shared" si="13"/>
        <v>5</v>
      </c>
      <c r="AO27" s="280">
        <f t="shared" si="13"/>
        <v>5</v>
      </c>
      <c r="AP27" s="280">
        <f t="shared" si="13"/>
        <v>3</v>
      </c>
      <c r="AQ27" s="280" t="str">
        <f t="shared" si="13"/>
        <v/>
      </c>
      <c r="AR27" s="280" t="str">
        <f t="shared" si="13"/>
        <v/>
      </c>
      <c r="AS27" s="280" t="str">
        <f t="shared" si="13"/>
        <v/>
      </c>
      <c r="AT27" s="280" t="str">
        <f t="shared" si="13"/>
        <v/>
      </c>
      <c r="AU27" s="280" t="str">
        <f t="shared" si="13"/>
        <v/>
      </c>
      <c r="AV27" s="280" t="str">
        <f t="shared" si="13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2">
      <c r="A28" s="295">
        <v>23</v>
      </c>
      <c r="B28" s="427"/>
      <c r="C28" s="431" t="s">
        <v>34</v>
      </c>
      <c r="D28" s="425" t="s">
        <v>1250</v>
      </c>
      <c r="E28" s="238">
        <v>2632</v>
      </c>
      <c r="F28" s="91">
        <v>5</v>
      </c>
      <c r="G28" s="91">
        <v>5</v>
      </c>
      <c r="H28" s="91">
        <v>4</v>
      </c>
      <c r="I28" s="91">
        <v>4</v>
      </c>
      <c r="J28" s="91">
        <v>3</v>
      </c>
      <c r="K28" s="91">
        <v>4</v>
      </c>
      <c r="L28" s="91">
        <v>5</v>
      </c>
      <c r="M28" s="91">
        <v>4</v>
      </c>
      <c r="N28" s="91">
        <v>5</v>
      </c>
      <c r="O28" s="91">
        <v>3</v>
      </c>
      <c r="P28" s="91"/>
      <c r="Q28" s="91"/>
      <c r="R28" s="94"/>
      <c r="S28" s="91"/>
      <c r="T28" s="91"/>
      <c r="U28" s="23"/>
      <c r="V28" s="18">
        <f t="shared" si="0"/>
        <v>3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2</v>
      </c>
      <c r="AA28" s="92">
        <f t="shared" si="5"/>
        <v>4</v>
      </c>
      <c r="AB28" s="92">
        <f t="shared" si="6"/>
        <v>4</v>
      </c>
      <c r="AC28" s="92">
        <f t="shared" si="7"/>
        <v>10</v>
      </c>
      <c r="AD28" s="225">
        <f t="shared" si="11"/>
        <v>4.2</v>
      </c>
      <c r="AE28" s="16">
        <f t="shared" si="8"/>
        <v>0</v>
      </c>
      <c r="AF28" s="9"/>
      <c r="AG28" s="280">
        <f t="shared" si="13"/>
        <v>5</v>
      </c>
      <c r="AH28" s="280">
        <f t="shared" si="13"/>
        <v>5</v>
      </c>
      <c r="AI28" s="280">
        <f t="shared" si="13"/>
        <v>4</v>
      </c>
      <c r="AJ28" s="280">
        <f t="shared" si="13"/>
        <v>4</v>
      </c>
      <c r="AK28" s="280">
        <f t="shared" si="13"/>
        <v>3</v>
      </c>
      <c r="AL28" s="280">
        <f t="shared" si="13"/>
        <v>4</v>
      </c>
      <c r="AM28" s="280">
        <f t="shared" si="13"/>
        <v>5</v>
      </c>
      <c r="AN28" s="280">
        <f t="shared" si="13"/>
        <v>4</v>
      </c>
      <c r="AO28" s="280">
        <f t="shared" si="13"/>
        <v>5</v>
      </c>
      <c r="AP28" s="280">
        <f t="shared" si="13"/>
        <v>3</v>
      </c>
      <c r="AQ28" s="280" t="str">
        <f t="shared" si="13"/>
        <v/>
      </c>
      <c r="AR28" s="280" t="str">
        <f t="shared" si="13"/>
        <v/>
      </c>
      <c r="AS28" s="280" t="str">
        <f t="shared" si="13"/>
        <v/>
      </c>
      <c r="AT28" s="280" t="str">
        <f t="shared" si="13"/>
        <v/>
      </c>
      <c r="AU28" s="280" t="str">
        <f t="shared" si="13"/>
        <v/>
      </c>
      <c r="AV28" s="280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customHeight="1" x14ac:dyDescent="0.2">
      <c r="A29" s="295">
        <v>24</v>
      </c>
      <c r="B29" s="248"/>
      <c r="C29" s="431" t="s">
        <v>34</v>
      </c>
      <c r="D29" s="425" t="s">
        <v>1251</v>
      </c>
      <c r="E29" s="238">
        <v>2632</v>
      </c>
      <c r="F29" s="91">
        <v>3</v>
      </c>
      <c r="G29" s="91">
        <v>5</v>
      </c>
      <c r="H29" s="91">
        <v>4</v>
      </c>
      <c r="I29" s="91">
        <v>5</v>
      </c>
      <c r="J29" s="91" t="s">
        <v>1477</v>
      </c>
      <c r="K29" s="91">
        <v>4</v>
      </c>
      <c r="L29" s="91">
        <v>4</v>
      </c>
      <c r="M29" s="91">
        <v>4</v>
      </c>
      <c r="N29" s="91">
        <v>5</v>
      </c>
      <c r="O29" s="91">
        <v>3</v>
      </c>
      <c r="P29" s="91"/>
      <c r="Q29" s="91"/>
      <c r="R29" s="94"/>
      <c r="S29" s="91"/>
      <c r="T29" s="91"/>
      <c r="U29" s="23"/>
      <c r="V29" s="18">
        <f t="shared" si="0"/>
        <v>3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2</v>
      </c>
      <c r="AA29" s="92">
        <f t="shared" si="5"/>
        <v>4</v>
      </c>
      <c r="AB29" s="92">
        <f t="shared" si="6"/>
        <v>3</v>
      </c>
      <c r="AC29" s="92">
        <f t="shared" si="7"/>
        <v>9</v>
      </c>
      <c r="AD29" s="225">
        <f t="shared" si="11"/>
        <v>4.1111111111111107</v>
      </c>
      <c r="AE29" s="16">
        <f t="shared" si="8"/>
        <v>0</v>
      </c>
      <c r="AF29" s="9"/>
      <c r="AG29" s="280">
        <f t="shared" si="13"/>
        <v>3</v>
      </c>
      <c r="AH29" s="280">
        <f t="shared" si="13"/>
        <v>5</v>
      </c>
      <c r="AI29" s="280">
        <f t="shared" si="13"/>
        <v>4</v>
      </c>
      <c r="AJ29" s="280">
        <f t="shared" si="13"/>
        <v>5</v>
      </c>
      <c r="AK29" s="280" t="str">
        <f t="shared" si="13"/>
        <v>а</v>
      </c>
      <c r="AL29" s="280">
        <f t="shared" si="13"/>
        <v>4</v>
      </c>
      <c r="AM29" s="280">
        <f t="shared" si="13"/>
        <v>4</v>
      </c>
      <c r="AN29" s="280">
        <f t="shared" si="13"/>
        <v>4</v>
      </c>
      <c r="AO29" s="280">
        <f t="shared" si="13"/>
        <v>5</v>
      </c>
      <c r="AP29" s="280">
        <f t="shared" si="13"/>
        <v>3</v>
      </c>
      <c r="AQ29" s="280" t="str">
        <f t="shared" si="13"/>
        <v/>
      </c>
      <c r="AR29" s="280" t="str">
        <f t="shared" si="13"/>
        <v/>
      </c>
      <c r="AS29" s="280" t="str">
        <f t="shared" si="13"/>
        <v/>
      </c>
      <c r="AT29" s="280" t="str">
        <f t="shared" si="13"/>
        <v/>
      </c>
      <c r="AU29" s="280" t="str">
        <f t="shared" si="13"/>
        <v/>
      </c>
      <c r="AV29" s="280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customHeight="1" x14ac:dyDescent="0.2">
      <c r="A30" s="295">
        <v>25</v>
      </c>
      <c r="B30" s="248"/>
      <c r="C30" s="431" t="s">
        <v>34</v>
      </c>
      <c r="D30" s="425" t="s">
        <v>1252</v>
      </c>
      <c r="E30" s="238">
        <v>2632</v>
      </c>
      <c r="F30" s="91">
        <v>3</v>
      </c>
      <c r="G30" s="91">
        <v>4</v>
      </c>
      <c r="H30" s="91">
        <v>4</v>
      </c>
      <c r="I30" s="91">
        <v>4</v>
      </c>
      <c r="J30" s="91">
        <v>3</v>
      </c>
      <c r="K30" s="91">
        <v>5</v>
      </c>
      <c r="L30" s="91">
        <v>4</v>
      </c>
      <c r="M30" s="91">
        <v>4</v>
      </c>
      <c r="N30" s="91">
        <v>4</v>
      </c>
      <c r="O30" s="91">
        <v>3</v>
      </c>
      <c r="P30" s="91"/>
      <c r="Q30" s="91"/>
      <c r="R30" s="94"/>
      <c r="S30" s="91"/>
      <c r="T30" s="91"/>
      <c r="U30" s="23"/>
      <c r="V30" s="18">
        <f t="shared" si="0"/>
        <v>3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3</v>
      </c>
      <c r="AA30" s="92">
        <f t="shared" si="5"/>
        <v>6</v>
      </c>
      <c r="AB30" s="92">
        <f t="shared" si="6"/>
        <v>1</v>
      </c>
      <c r="AC30" s="92">
        <f t="shared" si="7"/>
        <v>10</v>
      </c>
      <c r="AD30" s="225">
        <f t="shared" si="11"/>
        <v>3.8</v>
      </c>
      <c r="AE30" s="16">
        <f t="shared" si="8"/>
        <v>0</v>
      </c>
      <c r="AF30" s="9"/>
      <c r="AG30" s="280">
        <f t="shared" si="13"/>
        <v>3</v>
      </c>
      <c r="AH30" s="280">
        <f t="shared" si="13"/>
        <v>4</v>
      </c>
      <c r="AI30" s="280">
        <f t="shared" si="13"/>
        <v>4</v>
      </c>
      <c r="AJ30" s="280">
        <f t="shared" si="13"/>
        <v>4</v>
      </c>
      <c r="AK30" s="280">
        <f t="shared" si="13"/>
        <v>3</v>
      </c>
      <c r="AL30" s="280">
        <f t="shared" si="13"/>
        <v>5</v>
      </c>
      <c r="AM30" s="280">
        <f t="shared" si="13"/>
        <v>4</v>
      </c>
      <c r="AN30" s="280">
        <f t="shared" si="13"/>
        <v>4</v>
      </c>
      <c r="AO30" s="280">
        <f t="shared" si="13"/>
        <v>4</v>
      </c>
      <c r="AP30" s="280">
        <f t="shared" si="13"/>
        <v>3</v>
      </c>
      <c r="AQ30" s="280" t="str">
        <f t="shared" si="13"/>
        <v/>
      </c>
      <c r="AR30" s="280" t="str">
        <f t="shared" si="13"/>
        <v/>
      </c>
      <c r="AS30" s="280" t="str">
        <f t="shared" si="13"/>
        <v/>
      </c>
      <c r="AT30" s="280" t="str">
        <f t="shared" si="13"/>
        <v/>
      </c>
      <c r="AU30" s="280" t="str">
        <f t="shared" si="13"/>
        <v/>
      </c>
      <c r="AV30" s="280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customHeight="1" x14ac:dyDescent="0.2">
      <c r="A31" s="295">
        <v>26</v>
      </c>
      <c r="B31" s="248"/>
      <c r="C31" s="431" t="s">
        <v>34</v>
      </c>
      <c r="D31" s="425" t="s">
        <v>1253</v>
      </c>
      <c r="E31" s="238">
        <v>2632</v>
      </c>
      <c r="F31" s="91">
        <v>3</v>
      </c>
      <c r="G31" s="91">
        <v>5</v>
      </c>
      <c r="H31" s="91">
        <v>3</v>
      </c>
      <c r="I31" s="91">
        <v>4</v>
      </c>
      <c r="J31" s="91">
        <v>3</v>
      </c>
      <c r="K31" s="91">
        <v>4</v>
      </c>
      <c r="L31" s="91">
        <v>4</v>
      </c>
      <c r="M31" s="91">
        <v>5</v>
      </c>
      <c r="N31" s="91">
        <v>4</v>
      </c>
      <c r="O31" s="91">
        <v>3</v>
      </c>
      <c r="P31" s="91"/>
      <c r="Q31" s="91"/>
      <c r="R31" s="94"/>
      <c r="S31" s="91"/>
      <c r="T31" s="91"/>
      <c r="U31" s="23"/>
      <c r="V31" s="18">
        <f t="shared" si="0"/>
        <v>3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4</v>
      </c>
      <c r="AA31" s="92">
        <f t="shared" si="5"/>
        <v>4</v>
      </c>
      <c r="AB31" s="92">
        <f t="shared" si="6"/>
        <v>2</v>
      </c>
      <c r="AC31" s="92">
        <f t="shared" si="7"/>
        <v>10</v>
      </c>
      <c r="AD31" s="225">
        <f t="shared" si="11"/>
        <v>3.8</v>
      </c>
      <c r="AE31" s="16">
        <f t="shared" si="8"/>
        <v>0</v>
      </c>
      <c r="AF31" s="9"/>
      <c r="AG31" s="280">
        <f t="shared" si="13"/>
        <v>3</v>
      </c>
      <c r="AH31" s="280">
        <f t="shared" si="13"/>
        <v>5</v>
      </c>
      <c r="AI31" s="280">
        <f t="shared" si="13"/>
        <v>3</v>
      </c>
      <c r="AJ31" s="280">
        <f t="shared" si="13"/>
        <v>4</v>
      </c>
      <c r="AK31" s="280">
        <f t="shared" si="13"/>
        <v>3</v>
      </c>
      <c r="AL31" s="280">
        <f t="shared" si="13"/>
        <v>4</v>
      </c>
      <c r="AM31" s="280">
        <f t="shared" si="13"/>
        <v>4</v>
      </c>
      <c r="AN31" s="280">
        <f t="shared" si="13"/>
        <v>5</v>
      </c>
      <c r="AO31" s="280">
        <f t="shared" si="13"/>
        <v>4</v>
      </c>
      <c r="AP31" s="280">
        <f t="shared" si="13"/>
        <v>3</v>
      </c>
      <c r="AQ31" s="280" t="str">
        <f t="shared" si="13"/>
        <v/>
      </c>
      <c r="AR31" s="280" t="str">
        <f t="shared" si="13"/>
        <v/>
      </c>
      <c r="AS31" s="280" t="str">
        <f t="shared" si="13"/>
        <v/>
      </c>
      <c r="AT31" s="280" t="str">
        <f t="shared" si="13"/>
        <v/>
      </c>
      <c r="AU31" s="280" t="str">
        <f t="shared" si="13"/>
        <v/>
      </c>
      <c r="AV31" s="280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customHeight="1" x14ac:dyDescent="0.2">
      <c r="A32" s="295">
        <v>27</v>
      </c>
      <c r="B32" s="424"/>
      <c r="C32" s="431" t="s">
        <v>34</v>
      </c>
      <c r="D32" s="425" t="s">
        <v>1254</v>
      </c>
      <c r="E32" s="238">
        <v>2632</v>
      </c>
      <c r="F32" s="91" t="s">
        <v>1478</v>
      </c>
      <c r="G32" s="91">
        <v>4</v>
      </c>
      <c r="H32" s="91">
        <v>4</v>
      </c>
      <c r="I32" s="91">
        <v>5</v>
      </c>
      <c r="J32" s="91">
        <v>3</v>
      </c>
      <c r="K32" s="91">
        <v>4</v>
      </c>
      <c r="L32" s="108">
        <v>5</v>
      </c>
      <c r="M32" s="91">
        <v>3</v>
      </c>
      <c r="N32" s="108">
        <v>4</v>
      </c>
      <c r="O32" s="108">
        <v>3</v>
      </c>
      <c r="P32" s="108"/>
      <c r="Q32" s="108"/>
      <c r="R32" s="24"/>
      <c r="S32" s="23"/>
      <c r="T32" s="23"/>
      <c r="U32" s="23"/>
      <c r="V32" s="18">
        <f t="shared" si="0"/>
        <v>3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3</v>
      </c>
      <c r="AA32" s="92">
        <f t="shared" si="5"/>
        <v>4</v>
      </c>
      <c r="AB32" s="92">
        <f t="shared" si="6"/>
        <v>2</v>
      </c>
      <c r="AC32" s="92">
        <f t="shared" si="7"/>
        <v>9</v>
      </c>
      <c r="AD32" s="225">
        <f t="shared" si="11"/>
        <v>3.8888888888888888</v>
      </c>
      <c r="AE32" s="16">
        <f t="shared" si="8"/>
        <v>0</v>
      </c>
      <c r="AF32" s="9"/>
      <c r="AG32" s="17" t="str">
        <f t="shared" si="13"/>
        <v>а</v>
      </c>
      <c r="AH32" s="17">
        <f t="shared" si="13"/>
        <v>4</v>
      </c>
      <c r="AI32" s="17">
        <f t="shared" si="13"/>
        <v>4</v>
      </c>
      <c r="AJ32" s="17">
        <f t="shared" si="13"/>
        <v>5</v>
      </c>
      <c r="AK32" s="17">
        <f t="shared" si="13"/>
        <v>3</v>
      </c>
      <c r="AL32" s="17">
        <f t="shared" si="13"/>
        <v>4</v>
      </c>
      <c r="AM32" s="17">
        <f t="shared" si="13"/>
        <v>5</v>
      </c>
      <c r="AN32" s="17">
        <f t="shared" si="13"/>
        <v>3</v>
      </c>
      <c r="AO32" s="17">
        <f t="shared" si="13"/>
        <v>4</v>
      </c>
      <c r="AP32" s="17">
        <f t="shared" si="13"/>
        <v>3</v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customHeight="1" x14ac:dyDescent="0.2">
      <c r="A33" s="295">
        <v>28</v>
      </c>
      <c r="B33" s="424"/>
      <c r="C33" s="431" t="s">
        <v>34</v>
      </c>
      <c r="D33" s="425" t="s">
        <v>1255</v>
      </c>
      <c r="E33" s="238">
        <v>2632</v>
      </c>
      <c r="F33" s="91">
        <v>4</v>
      </c>
      <c r="G33" s="91">
        <v>4</v>
      </c>
      <c r="H33" s="91">
        <v>5</v>
      </c>
      <c r="I33" s="91">
        <v>5</v>
      </c>
      <c r="J33" s="91">
        <v>4</v>
      </c>
      <c r="K33" s="91">
        <v>5</v>
      </c>
      <c r="L33" s="108">
        <v>5</v>
      </c>
      <c r="M33" s="91">
        <v>5</v>
      </c>
      <c r="N33" s="108">
        <v>5</v>
      </c>
      <c r="O33" s="108">
        <v>5</v>
      </c>
      <c r="P33" s="108"/>
      <c r="Q33" s="108"/>
      <c r="R33" s="24"/>
      <c r="S33" s="23"/>
      <c r="T33" s="23"/>
      <c r="U33" s="23"/>
      <c r="V33" s="18">
        <f t="shared" si="0"/>
        <v>4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3</v>
      </c>
      <c r="AB33" s="92">
        <f t="shared" si="6"/>
        <v>7</v>
      </c>
      <c r="AC33" s="92">
        <f t="shared" si="7"/>
        <v>10</v>
      </c>
      <c r="AD33" s="225">
        <f t="shared" si="11"/>
        <v>4.7</v>
      </c>
      <c r="AE33" s="16">
        <f t="shared" si="8"/>
        <v>0</v>
      </c>
      <c r="AF33" s="9"/>
      <c r="AG33" s="17">
        <f t="shared" si="13"/>
        <v>4</v>
      </c>
      <c r="AH33" s="17">
        <f t="shared" si="13"/>
        <v>4</v>
      </c>
      <c r="AI33" s="17">
        <f t="shared" si="13"/>
        <v>5</v>
      </c>
      <c r="AJ33" s="17">
        <f t="shared" si="13"/>
        <v>5</v>
      </c>
      <c r="AK33" s="17">
        <f t="shared" si="13"/>
        <v>4</v>
      </c>
      <c r="AL33" s="17">
        <f t="shared" si="13"/>
        <v>5</v>
      </c>
      <c r="AM33" s="17">
        <f t="shared" si="13"/>
        <v>5</v>
      </c>
      <c r="AN33" s="17">
        <f t="shared" si="13"/>
        <v>5</v>
      </c>
      <c r="AO33" s="17">
        <f t="shared" si="13"/>
        <v>5</v>
      </c>
      <c r="AP33" s="17">
        <f t="shared" si="13"/>
        <v>5</v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hidden="1" customHeight="1" x14ac:dyDescent="0.2">
      <c r="A34" s="295">
        <v>29</v>
      </c>
      <c r="B34" s="428"/>
      <c r="C34" s="431"/>
      <c r="D34" s="425"/>
      <c r="E34" s="238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295">
        <v>30</v>
      </c>
      <c r="B35" s="227"/>
      <c r="C35" s="431"/>
      <c r="D35" s="425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295">
        <v>31</v>
      </c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COUNTIF(E6:E36,"2632")</f>
        <v>28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>
        <f t="array" ref="F38:U45">AG38:AV45</f>
        <v>3.6923076923076925</v>
      </c>
      <c r="G38" s="196">
        <v>4.4642857142857144</v>
      </c>
      <c r="H38" s="196">
        <v>4</v>
      </c>
      <c r="I38" s="196">
        <v>4.4642857142857144</v>
      </c>
      <c r="J38" s="196">
        <v>3.2962962962962963</v>
      </c>
      <c r="K38" s="196">
        <v>4.5357142857142856</v>
      </c>
      <c r="L38" s="196">
        <v>4.3571428571428568</v>
      </c>
      <c r="M38" s="196">
        <v>4.0714285714285712</v>
      </c>
      <c r="N38" s="196">
        <v>4.5769230769230766</v>
      </c>
      <c r="O38" s="231">
        <v>3.1785714285714284</v>
      </c>
      <c r="P38" s="198" t="str">
        <v xml:space="preserve"> </v>
      </c>
      <c r="Q38" s="198" t="str">
        <v xml:space="preserve"> </v>
      </c>
      <c r="R38" s="198" t="str">
        <v xml:space="preserve"> </v>
      </c>
      <c r="S38" s="196" t="str">
        <v xml:space="preserve"> </v>
      </c>
      <c r="T38" s="196" t="str">
        <v xml:space="preserve"> </v>
      </c>
      <c r="U38" s="196" t="str">
        <v xml:space="preserve"> </v>
      </c>
      <c r="V38" s="18">
        <f>сводн.!T39</f>
        <v>3</v>
      </c>
      <c r="W38" s="92">
        <f>SUM(W6:W37)</f>
        <v>0</v>
      </c>
      <c r="X38" s="92">
        <f>SUM(X6:X37)</f>
        <v>0</v>
      </c>
      <c r="Y38" s="92">
        <f>SUM(Y6:Y37)-X38</f>
        <v>4</v>
      </c>
      <c r="Z38" s="92">
        <f>SUM(Z6:Z37)</f>
        <v>68</v>
      </c>
      <c r="AA38" s="92">
        <f>SUM(AA6:AA37)</f>
        <v>109</v>
      </c>
      <c r="AB38" s="92">
        <f>SUM(AB6:AB37)</f>
        <v>94</v>
      </c>
      <c r="AC38" s="92">
        <f t="shared" si="7"/>
        <v>275</v>
      </c>
      <c r="AD38" s="225">
        <f>IF(ISERROR(((X38+Y38)*2+Z38*3+AA38*4+AB38*5)/SUM(X38,Y38:AB38)),"",((X38+Y38)*2+Z38*3+AA38*4+AB38*5)/SUM(X38,Y38:AB38))</f>
        <v>4.0654545454545454</v>
      </c>
      <c r="AE38" s="32"/>
      <c r="AF38" s="9"/>
      <c r="AG38" s="33">
        <f t="shared" ref="AG38:AV38" si="15">IF(COUNT(AG6:AG37)=0," ",SUM(AG6:AG37)/COUNT(AG6:AG37))</f>
        <v>3.6923076923076925</v>
      </c>
      <c r="AH38" s="33">
        <f t="shared" si="15"/>
        <v>4.4642857142857144</v>
      </c>
      <c r="AI38" s="33">
        <f t="shared" si="15"/>
        <v>4</v>
      </c>
      <c r="AJ38" s="33">
        <f t="shared" si="15"/>
        <v>4.4642857142857144</v>
      </c>
      <c r="AK38" s="33">
        <f t="shared" si="15"/>
        <v>3.2962962962962963</v>
      </c>
      <c r="AL38" s="33">
        <f t="shared" si="15"/>
        <v>4.5357142857142856</v>
      </c>
      <c r="AM38" s="33">
        <f t="shared" si="15"/>
        <v>4.3571428571428568</v>
      </c>
      <c r="AN38" s="33">
        <f t="shared" si="15"/>
        <v>4.0714285714285712</v>
      </c>
      <c r="AO38" s="33">
        <f t="shared" si="15"/>
        <v>4.5769230769230766</v>
      </c>
      <c r="AP38" s="33">
        <f t="shared" si="15"/>
        <v>3.1785714285714284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>
        <v>4</v>
      </c>
      <c r="G39" s="95">
        <v>16</v>
      </c>
      <c r="H39" s="95">
        <v>5</v>
      </c>
      <c r="I39" s="95">
        <v>13</v>
      </c>
      <c r="J39" s="95">
        <v>2</v>
      </c>
      <c r="K39" s="95">
        <v>15</v>
      </c>
      <c r="L39" s="95">
        <v>13</v>
      </c>
      <c r="M39" s="95">
        <v>9</v>
      </c>
      <c r="N39" s="95">
        <v>16</v>
      </c>
      <c r="O39" s="96">
        <v>1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32" t="str">
        <f>IF(COUNTIF(V6:V37,5)=0,"0",COUNTIF(V6:V37,5))</f>
        <v>0</v>
      </c>
      <c r="W39" s="192"/>
      <c r="X39" s="527">
        <f>SUM(X38:AB38)</f>
        <v>275</v>
      </c>
      <c r="Y39" s="527"/>
      <c r="Z39" s="527"/>
      <c r="AA39" s="527"/>
      <c r="AB39" s="527"/>
      <c r="AC39" s="353"/>
      <c r="AD39" s="225">
        <f t="shared" ref="AD39" si="16">IF(ISERROR(((X39+Y39)*2+Z39*3+AA39*4+AB39*5)/SUM(X39,Y39:AB39)),"",((X39+Y39)*2+Z39*3+AA39*4+AB39*5)/SUM(X39,Y39:AB39))</f>
        <v>2</v>
      </c>
      <c r="AE39" s="36"/>
      <c r="AF39" s="37"/>
      <c r="AG39" s="38">
        <f t="shared" ref="AG39:AU39" si="17">IF(COUNTIF(AG6:AG37,5)=0,"0",COUNTIF(AG6:AG37,5))</f>
        <v>4</v>
      </c>
      <c r="AH39" s="38">
        <f t="shared" si="17"/>
        <v>16</v>
      </c>
      <c r="AI39" s="38">
        <f t="shared" si="17"/>
        <v>5</v>
      </c>
      <c r="AJ39" s="38">
        <f t="shared" si="17"/>
        <v>13</v>
      </c>
      <c r="AK39" s="38">
        <f t="shared" si="17"/>
        <v>2</v>
      </c>
      <c r="AL39" s="38">
        <f t="shared" si="17"/>
        <v>15</v>
      </c>
      <c r="AM39" s="38">
        <f t="shared" si="17"/>
        <v>13</v>
      </c>
      <c r="AN39" s="38">
        <f t="shared" si="17"/>
        <v>9</v>
      </c>
      <c r="AO39" s="38">
        <f t="shared" si="17"/>
        <v>16</v>
      </c>
      <c r="AP39" s="38">
        <f t="shared" si="17"/>
        <v>1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>
        <v>10</v>
      </c>
      <c r="G40" s="97">
        <v>10</v>
      </c>
      <c r="H40" s="97">
        <v>18</v>
      </c>
      <c r="I40" s="97">
        <v>15</v>
      </c>
      <c r="J40" s="97">
        <v>6</v>
      </c>
      <c r="K40" s="97">
        <v>13</v>
      </c>
      <c r="L40" s="97">
        <v>12</v>
      </c>
      <c r="M40" s="97">
        <v>12</v>
      </c>
      <c r="N40" s="97">
        <v>9</v>
      </c>
      <c r="O40" s="98">
        <v>4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33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5</v>
      </c>
      <c r="AA40" s="44">
        <f>IF(COUNTIF(AA6:AA37,4)=0," ",COUNTIF(AA6:AA37,4))</f>
        <v>11</v>
      </c>
      <c r="AB40" s="44">
        <f>IF(COUNTIF(AB6:AB37,4)=0," ",COUNTIF(AB6:AB37,4))</f>
        <v>4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>
        <f t="shared" ref="AG40:AU40" si="18">IF(COUNTIF(AG6:AG37,4)=0,"0",COUNTIF(AG6:AG37,4))</f>
        <v>10</v>
      </c>
      <c r="AH40" s="44">
        <f t="shared" si="18"/>
        <v>10</v>
      </c>
      <c r="AI40" s="44">
        <f t="shared" si="18"/>
        <v>18</v>
      </c>
      <c r="AJ40" s="44">
        <f t="shared" si="18"/>
        <v>15</v>
      </c>
      <c r="AK40" s="44">
        <f t="shared" si="18"/>
        <v>6</v>
      </c>
      <c r="AL40" s="44">
        <f t="shared" si="18"/>
        <v>13</v>
      </c>
      <c r="AM40" s="44">
        <f t="shared" si="18"/>
        <v>12</v>
      </c>
      <c r="AN40" s="44">
        <f t="shared" si="18"/>
        <v>12</v>
      </c>
      <c r="AO40" s="44">
        <f t="shared" si="18"/>
        <v>9</v>
      </c>
      <c r="AP40" s="44">
        <f t="shared" si="18"/>
        <v>4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>
        <v>12</v>
      </c>
      <c r="G41" s="99">
        <v>1</v>
      </c>
      <c r="H41" s="99">
        <v>5</v>
      </c>
      <c r="I41" s="99" t="str">
        <v>0</v>
      </c>
      <c r="J41" s="99">
        <v>17</v>
      </c>
      <c r="K41" s="99" t="str">
        <v>0</v>
      </c>
      <c r="L41" s="99">
        <v>3</v>
      </c>
      <c r="M41" s="99">
        <v>7</v>
      </c>
      <c r="N41" s="99">
        <v>1</v>
      </c>
      <c r="O41" s="100">
        <v>22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34">
        <f>IF(COUNTIF(V6:V37,3)=0,"0",COUNTIF(V6:V37,3))</f>
        <v>23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6</v>
      </c>
      <c r="AA41" s="52">
        <f>IF(COUNTIF(AA6:AA37,3)=0," ",COUNTIF(AA6:AA37,3))</f>
        <v>6</v>
      </c>
      <c r="AB41" s="52">
        <f>IF(COUNTIF(AB6:AB37,3)=0," ",COUNTIF(AB6:AB37,3))</f>
        <v>5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>
        <f t="shared" ref="AG41:AU41" si="19">IF(COUNTIF(AG6:AG37,3)=0,"0",COUNTIF(AG6:AG37,3))</f>
        <v>12</v>
      </c>
      <c r="AH41" s="52">
        <f t="shared" si="19"/>
        <v>1</v>
      </c>
      <c r="AI41" s="52">
        <f t="shared" si="19"/>
        <v>5</v>
      </c>
      <c r="AJ41" s="52" t="str">
        <f t="shared" si="19"/>
        <v>0</v>
      </c>
      <c r="AK41" s="52">
        <f t="shared" si="19"/>
        <v>17</v>
      </c>
      <c r="AL41" s="52" t="str">
        <f t="shared" si="19"/>
        <v>0</v>
      </c>
      <c r="AM41" s="52">
        <f t="shared" si="19"/>
        <v>3</v>
      </c>
      <c r="AN41" s="52">
        <f t="shared" si="19"/>
        <v>7</v>
      </c>
      <c r="AO41" s="52">
        <f t="shared" si="19"/>
        <v>1</v>
      </c>
      <c r="AP41" s="52">
        <f t="shared" si="19"/>
        <v>22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1</v>
      </c>
      <c r="H42" s="23">
        <v>0</v>
      </c>
      <c r="I42" s="23">
        <v>0</v>
      </c>
      <c r="J42" s="23">
        <v>2</v>
      </c>
      <c r="K42" s="23">
        <v>0</v>
      </c>
      <c r="L42" s="23">
        <v>0</v>
      </c>
      <c r="M42" s="23">
        <v>0</v>
      </c>
      <c r="N42" s="23">
        <v>0</v>
      </c>
      <c r="O42" s="24">
        <v>1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3</v>
      </c>
      <c r="W42" s="35"/>
      <c r="X42" s="35"/>
      <c r="Y42" s="35">
        <f>IF(COUNTIF(Y6:Y37,2)=0," ",COUNTIF(Y6:Y37,2))</f>
        <v>1</v>
      </c>
      <c r="Z42" s="35">
        <f>IF(COUNTIF(Z6:Z37,2)=0," ",COUNTIF(Z6:Z37,2))</f>
        <v>7</v>
      </c>
      <c r="AA42" s="35">
        <f>IF(COUNTIF(AA6:AA37,2)=0," ",COUNTIF(AA6:AA37,2))</f>
        <v>2</v>
      </c>
      <c r="AB42" s="35">
        <f>IF(COUNTIF(AB6:AB37,2)=0," ",COUNTIF(AB6:AB37,2))</f>
        <v>8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1</v>
      </c>
      <c r="AI42" s="35">
        <f t="shared" si="20"/>
        <v>0</v>
      </c>
      <c r="AJ42" s="35">
        <f t="shared" si="20"/>
        <v>0</v>
      </c>
      <c r="AK42" s="35">
        <f t="shared" si="20"/>
        <v>2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1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2</v>
      </c>
      <c r="G43" s="23">
        <v>0</v>
      </c>
      <c r="H43" s="23">
        <v>0</v>
      </c>
      <c r="I43" s="23">
        <v>0</v>
      </c>
      <c r="J43" s="23">
        <v>1</v>
      </c>
      <c r="K43" s="23">
        <v>0</v>
      </c>
      <c r="L43" s="23">
        <v>0</v>
      </c>
      <c r="M43" s="23">
        <v>0</v>
      </c>
      <c r="N43" s="23">
        <v>2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COUNTBLANK(AD6:AD34)</f>
        <v>1</v>
      </c>
      <c r="AE43" s="61" t="str">
        <f>IF(COUNTIF(AE6:AE37,"б")=0," ",COUNTIF(AE6:AE37,"б"))</f>
        <v xml:space="preserve"> </v>
      </c>
      <c r="AF43" s="60">
        <f t="shared" ref="AF43:BK43" si="22">IF(COUNTIF(AF6:AF37,"б")=0+COUNTIF(AF6:AF37,"а")=0,"0",COUNTIF(AF6:AF37,"б")+COUNTIF(AF6:AF37,"а"))</f>
        <v>0</v>
      </c>
      <c r="AG43" s="60">
        <f t="shared" si="22"/>
        <v>2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1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2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ref="BL43:CB43" si="23">IF(COUNTIF(BL6:BL37,"б")=0+COUNTIF(BL6:BL37,"а")=0,"0",COUNTIF(BL6:BL37,"б")+COUNTIF(BL6:BL37,"а"))</f>
        <v>0</v>
      </c>
      <c r="BM43" s="60">
        <f t="shared" si="23"/>
        <v>0</v>
      </c>
      <c r="BN43" s="60">
        <f t="shared" si="23"/>
        <v>0</v>
      </c>
      <c r="BO43" s="60">
        <f t="shared" si="23"/>
        <v>0</v>
      </c>
      <c r="BP43" s="60">
        <f t="shared" si="23"/>
        <v>0</v>
      </c>
      <c r="BQ43" s="60">
        <f t="shared" si="23"/>
        <v>0</v>
      </c>
      <c r="BR43" s="60">
        <f t="shared" si="23"/>
        <v>0</v>
      </c>
      <c r="BS43" s="60">
        <f t="shared" si="23"/>
        <v>0</v>
      </c>
      <c r="BT43" s="60">
        <f t="shared" si="23"/>
        <v>0</v>
      </c>
      <c r="BU43" s="60">
        <f t="shared" si="23"/>
        <v>0</v>
      </c>
      <c r="BV43" s="60">
        <f t="shared" si="23"/>
        <v>0</v>
      </c>
      <c r="BW43" s="60">
        <f t="shared" si="23"/>
        <v>0</v>
      </c>
      <c r="BX43" s="60">
        <f t="shared" si="23"/>
        <v>0</v>
      </c>
      <c r="BY43" s="60">
        <f t="shared" si="23"/>
        <v>0</v>
      </c>
      <c r="BZ43" s="60">
        <f t="shared" si="23"/>
        <v>0</v>
      </c>
      <c r="CA43" s="60">
        <f t="shared" si="23"/>
        <v>0</v>
      </c>
      <c r="CB43" s="60">
        <f t="shared" si="23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4">IF(COUNTIF(AG6:AG37,"з")=0,"0",COUNTIF(AG6:AG37,"з"))</f>
        <v>0</v>
      </c>
      <c r="AH44" s="35" t="str">
        <f t="shared" si="24"/>
        <v>0</v>
      </c>
      <c r="AI44" s="35" t="str">
        <f t="shared" si="24"/>
        <v>0</v>
      </c>
      <c r="AJ44" s="35" t="str">
        <f t="shared" si="24"/>
        <v>0</v>
      </c>
      <c r="AK44" s="35" t="str">
        <f t="shared" si="24"/>
        <v>0</v>
      </c>
      <c r="AL44" s="35" t="str">
        <f t="shared" si="24"/>
        <v>0</v>
      </c>
      <c r="AM44" s="35" t="str">
        <f t="shared" si="24"/>
        <v>0</v>
      </c>
      <c r="AN44" s="35" t="str">
        <f t="shared" si="24"/>
        <v>0</v>
      </c>
      <c r="AO44" s="35" t="str">
        <f t="shared" si="24"/>
        <v>0</v>
      </c>
      <c r="AP44" s="35" t="str">
        <f t="shared" si="24"/>
        <v>0</v>
      </c>
      <c r="AQ44" s="35" t="str">
        <f t="shared" si="24"/>
        <v>0</v>
      </c>
      <c r="AR44" s="35" t="str">
        <f t="shared" si="24"/>
        <v>0</v>
      </c>
      <c r="AS44" s="35" t="str">
        <f t="shared" si="24"/>
        <v>0</v>
      </c>
      <c r="AT44" s="35" t="str">
        <f t="shared" si="24"/>
        <v>0</v>
      </c>
      <c r="AU44" s="35" t="str">
        <f t="shared" si="24"/>
        <v>0</v>
      </c>
      <c r="AV44" s="35" t="str">
        <f t="shared" si="24"/>
        <v>0</v>
      </c>
      <c r="AW44" s="35" t="str">
        <f t="shared" si="24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5">IF(COUNTIF(AG6:AG37,"н")=0,"0",COUNTIF(AG6:AG37,"н"))</f>
        <v>0</v>
      </c>
      <c r="AH45" s="35" t="str">
        <f t="shared" si="25"/>
        <v>0</v>
      </c>
      <c r="AI45" s="35" t="str">
        <f t="shared" si="25"/>
        <v>0</v>
      </c>
      <c r="AJ45" s="35" t="str">
        <f t="shared" si="25"/>
        <v>0</v>
      </c>
      <c r="AK45" s="35" t="str">
        <f t="shared" si="25"/>
        <v>0</v>
      </c>
      <c r="AL45" s="35" t="str">
        <f t="shared" si="25"/>
        <v>0</v>
      </c>
      <c r="AM45" s="35" t="str">
        <f t="shared" si="25"/>
        <v>0</v>
      </c>
      <c r="AN45" s="35" t="str">
        <f t="shared" si="25"/>
        <v>0</v>
      </c>
      <c r="AO45" s="35" t="str">
        <f t="shared" si="25"/>
        <v>0</v>
      </c>
      <c r="AP45" s="35" t="str">
        <f t="shared" si="25"/>
        <v>0</v>
      </c>
      <c r="AQ45" s="35" t="str">
        <f t="shared" si="25"/>
        <v>0</v>
      </c>
      <c r="AR45" s="35" t="str">
        <f t="shared" si="25"/>
        <v>0</v>
      </c>
      <c r="AS45" s="35" t="str">
        <f t="shared" si="25"/>
        <v>0</v>
      </c>
      <c r="AT45" s="35" t="str">
        <f t="shared" si="25"/>
        <v>0</v>
      </c>
      <c r="AU45" s="35" t="str">
        <f t="shared" si="25"/>
        <v>0</v>
      </c>
      <c r="AV45" s="35" t="str">
        <f t="shared" si="25"/>
        <v>0</v>
      </c>
      <c r="AW45" s="35" t="str">
        <f t="shared" si="25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51"/>
      <c r="X46" s="351"/>
      <c r="Y46" s="351"/>
      <c r="Z46" s="351"/>
      <c r="AA46" s="351"/>
      <c r="AB46" s="351"/>
      <c r="AC46" s="351"/>
      <c r="AD46" s="35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51"/>
      <c r="X47" s="351"/>
      <c r="Y47" s="351"/>
      <c r="Z47" s="351"/>
      <c r="AA47" s="351"/>
      <c r="AB47" s="351"/>
      <c r="AC47" s="351"/>
      <c r="AD47" s="35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51"/>
      <c r="X48" s="351"/>
      <c r="Y48" s="351"/>
      <c r="Z48" s="351"/>
      <c r="AA48" s="351"/>
      <c r="AB48" s="351"/>
      <c r="AC48" s="351"/>
      <c r="AD48" s="35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51"/>
      <c r="X49" s="351"/>
      <c r="Y49" s="351"/>
      <c r="Z49" s="351"/>
      <c r="AA49" s="351"/>
      <c r="AB49" s="351"/>
      <c r="AC49" s="351"/>
      <c r="AD49" s="35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51"/>
      <c r="X50" s="351"/>
      <c r="Y50" s="351"/>
      <c r="Z50" s="351"/>
      <c r="AA50" s="351"/>
      <c r="AB50" s="351"/>
      <c r="AC50" s="351"/>
      <c r="AD50" s="35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51"/>
      <c r="X51" s="351"/>
      <c r="Y51" s="351"/>
      <c r="Z51" s="351"/>
      <c r="AA51" s="351"/>
      <c r="AB51" s="351"/>
      <c r="AC51" s="351"/>
      <c r="AD51" s="35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51"/>
      <c r="X52" s="351"/>
      <c r="Y52" s="351"/>
      <c r="Z52" s="351"/>
      <c r="AA52" s="351"/>
      <c r="AB52" s="351"/>
      <c r="AC52" s="351"/>
      <c r="AD52" s="35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51"/>
      <c r="X53" s="351"/>
      <c r="Y53" s="351"/>
      <c r="Z53" s="351"/>
      <c r="AA53" s="351"/>
      <c r="AB53" s="351"/>
      <c r="AC53" s="351"/>
      <c r="AD53" s="35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51"/>
      <c r="X54" s="351"/>
      <c r="Y54" s="351"/>
      <c r="Z54" s="351"/>
      <c r="AA54" s="351"/>
      <c r="AB54" s="351"/>
      <c r="AC54" s="351"/>
      <c r="AD54" s="35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0">
    <sortCondition ref="D6:D20"/>
  </sortState>
  <mergeCells count="8">
    <mergeCell ref="F2:L2"/>
    <mergeCell ref="M2:O2"/>
    <mergeCell ref="BP3:CE3"/>
    <mergeCell ref="X39:AB39"/>
    <mergeCell ref="A3:C4"/>
    <mergeCell ref="AD3:AD5"/>
    <mergeCell ref="AG3:AW3"/>
    <mergeCell ref="AX3:BM3"/>
  </mergeCells>
  <conditionalFormatting sqref="C5 Y5 AI5 AG5 O5">
    <cfRule type="cellIs" dxfId="20651" priority="308" stopIfTrue="1" operator="equal">
      <formula>5</formula>
    </cfRule>
    <cfRule type="cellIs" dxfId="20650" priority="309" stopIfTrue="1" operator="equal">
      <formula>4</formula>
    </cfRule>
    <cfRule type="cellIs" dxfId="20649" priority="310" stopIfTrue="1" operator="equal">
      <formula>3</formula>
    </cfRule>
  </conditionalFormatting>
  <conditionalFormatting sqref="E6:E45">
    <cfRule type="cellIs" dxfId="20648" priority="306" stopIfTrue="1" operator="equal">
      <formula>4</formula>
    </cfRule>
    <cfRule type="cellIs" dxfId="20647" priority="307" stopIfTrue="1" operator="equal">
      <formula>3</formula>
    </cfRule>
  </conditionalFormatting>
  <conditionalFormatting sqref="Z5:AC5 W40:AF43 AE6:AE39 W39 R6:V45 F35:Q45 AG43:CB43 W44:AW45 AG6:AW42 F6:K6 G7:K31 G34:Q34 F7:F35 M6:Q31">
    <cfRule type="cellIs" dxfId="20646" priority="303" stopIfTrue="1" operator="equal">
      <formula>5</formula>
    </cfRule>
    <cfRule type="cellIs" dxfId="20645" priority="304" stopIfTrue="1" operator="equal">
      <formula>4</formula>
    </cfRule>
    <cfRule type="cellIs" dxfId="20644" priority="305" stopIfTrue="1" operator="equal">
      <formula>3</formula>
    </cfRule>
  </conditionalFormatting>
  <conditionalFormatting sqref="AF6:AF37">
    <cfRule type="expression" dxfId="20643" priority="301" stopIfTrue="1">
      <formula>VALUE(RIGHT(AF6))&gt;AE6</formula>
    </cfRule>
    <cfRule type="expression" dxfId="20642" priority="302" stopIfTrue="1">
      <formula>EXACT(RIGHT(AF6,3),"зач")</formula>
    </cfRule>
  </conditionalFormatting>
  <conditionalFormatting sqref="AE3:AJ4 O3:O4 U3:AC4 M3:O3">
    <cfRule type="expression" dxfId="20641" priority="299" stopIfTrue="1">
      <formula>$D$1&lt;M3</formula>
    </cfRule>
    <cfRule type="expression" dxfId="20640" priority="300" stopIfTrue="1">
      <formula>$D$1&gt;M3</formula>
    </cfRule>
  </conditionalFormatting>
  <conditionalFormatting sqref="N5">
    <cfRule type="cellIs" dxfId="20639" priority="291" stopIfTrue="1" operator="equal">
      <formula>5</formula>
    </cfRule>
    <cfRule type="cellIs" dxfId="20638" priority="292" stopIfTrue="1" operator="equal">
      <formula>4</formula>
    </cfRule>
    <cfRule type="cellIs" dxfId="20637" priority="293" stopIfTrue="1" operator="equal">
      <formula>3</formula>
    </cfRule>
  </conditionalFormatting>
  <conditionalFormatting sqref="N4">
    <cfRule type="expression" dxfId="20636" priority="284" stopIfTrue="1">
      <formula>$D$1&lt;N4</formula>
    </cfRule>
    <cfRule type="expression" dxfId="20635" priority="285" stopIfTrue="1">
      <formula>$D$1&gt;N4</formula>
    </cfRule>
  </conditionalFormatting>
  <conditionalFormatting sqref="M5">
    <cfRule type="cellIs" dxfId="20634" priority="262" stopIfTrue="1" operator="equal">
      <formula>5</formula>
    </cfRule>
    <cfRule type="cellIs" dxfId="20633" priority="263" stopIfTrue="1" operator="equal">
      <formula>4</formula>
    </cfRule>
    <cfRule type="cellIs" dxfId="20632" priority="264" stopIfTrue="1" operator="equal">
      <formula>3</formula>
    </cfRule>
  </conditionalFormatting>
  <conditionalFormatting sqref="M4">
    <cfRule type="expression" dxfId="20631" priority="260" stopIfTrue="1">
      <formula>$D$1&lt;M4</formula>
    </cfRule>
    <cfRule type="expression" dxfId="20630" priority="261" stopIfTrue="1">
      <formula>$D$1&gt;M4</formula>
    </cfRule>
  </conditionalFormatting>
  <conditionalFormatting sqref="P5">
    <cfRule type="cellIs" dxfId="20629" priority="257" stopIfTrue="1" operator="equal">
      <formula>5</formula>
    </cfRule>
    <cfRule type="cellIs" dxfId="20628" priority="258" stopIfTrue="1" operator="equal">
      <formula>4</formula>
    </cfRule>
    <cfRule type="cellIs" dxfId="20627" priority="259" stopIfTrue="1" operator="equal">
      <formula>3</formula>
    </cfRule>
  </conditionalFormatting>
  <conditionalFormatting sqref="P3:P4">
    <cfRule type="expression" dxfId="20626" priority="255" stopIfTrue="1">
      <formula>$D$1&lt;P3</formula>
    </cfRule>
    <cfRule type="expression" dxfId="20625" priority="256" stopIfTrue="1">
      <formula>$D$1&gt;P3</formula>
    </cfRule>
  </conditionalFormatting>
  <conditionalFormatting sqref="Q3">
    <cfRule type="expression" dxfId="20624" priority="253" stopIfTrue="1">
      <formula>$D$1&lt;Q3</formula>
    </cfRule>
    <cfRule type="expression" dxfId="20623" priority="254" stopIfTrue="1">
      <formula>$D$1&gt;Q3</formula>
    </cfRule>
  </conditionalFormatting>
  <conditionalFormatting sqref="Q4">
    <cfRule type="expression" dxfId="20622" priority="251" stopIfTrue="1">
      <formula>$D$1&lt;Q4</formula>
    </cfRule>
    <cfRule type="expression" dxfId="20621" priority="252" stopIfTrue="1">
      <formula>$D$1&gt;Q4</formula>
    </cfRule>
  </conditionalFormatting>
  <conditionalFormatting sqref="R3">
    <cfRule type="expression" dxfId="20620" priority="249" stopIfTrue="1">
      <formula>$D$1&lt;R3</formula>
    </cfRule>
    <cfRule type="expression" dxfId="20619" priority="250" stopIfTrue="1">
      <formula>$D$1&gt;R3</formula>
    </cfRule>
  </conditionalFormatting>
  <conditionalFormatting sqref="R4">
    <cfRule type="expression" dxfId="20618" priority="247" stopIfTrue="1">
      <formula>$D$1&lt;R4</formula>
    </cfRule>
    <cfRule type="expression" dxfId="20617" priority="248" stopIfTrue="1">
      <formula>$D$1&gt;R4</formula>
    </cfRule>
  </conditionalFormatting>
  <conditionalFormatting sqref="S3">
    <cfRule type="expression" dxfId="20616" priority="225" stopIfTrue="1">
      <formula>$D$1&lt;S3</formula>
    </cfRule>
    <cfRule type="expression" dxfId="20615" priority="226" stopIfTrue="1">
      <formula>$D$1&gt;S3</formula>
    </cfRule>
  </conditionalFormatting>
  <conditionalFormatting sqref="S5">
    <cfRule type="cellIs" dxfId="20614" priority="222" stopIfTrue="1" operator="equal">
      <formula>5</formula>
    </cfRule>
    <cfRule type="cellIs" dxfId="20613" priority="223" stopIfTrue="1" operator="equal">
      <formula>4</formula>
    </cfRule>
    <cfRule type="cellIs" dxfId="20612" priority="224" stopIfTrue="1" operator="equal">
      <formula>3</formula>
    </cfRule>
  </conditionalFormatting>
  <conditionalFormatting sqref="S4">
    <cfRule type="expression" dxfId="20611" priority="220" stopIfTrue="1">
      <formula>$D$1&lt;S4</formula>
    </cfRule>
    <cfRule type="expression" dxfId="20610" priority="221" stopIfTrue="1">
      <formula>$D$1&gt;S4</formula>
    </cfRule>
  </conditionalFormatting>
  <conditionalFormatting sqref="T3">
    <cfRule type="expression" dxfId="20609" priority="218" stopIfTrue="1">
      <formula>$D$1&lt;T3</formula>
    </cfRule>
    <cfRule type="expression" dxfId="20608" priority="219" stopIfTrue="1">
      <formula>$D$1&gt;T3</formula>
    </cfRule>
  </conditionalFormatting>
  <conditionalFormatting sqref="T4">
    <cfRule type="expression" dxfId="20607" priority="216" stopIfTrue="1">
      <formula>$D$1&lt;T4</formula>
    </cfRule>
    <cfRule type="expression" dxfId="20606" priority="217" stopIfTrue="1">
      <formula>$D$1&gt;T4</formula>
    </cfRule>
  </conditionalFormatting>
  <conditionalFormatting sqref="T5">
    <cfRule type="cellIs" dxfId="20605" priority="213" stopIfTrue="1" operator="equal">
      <formula>5</formula>
    </cfRule>
    <cfRule type="cellIs" dxfId="20604" priority="214" stopIfTrue="1" operator="equal">
      <formula>4</formula>
    </cfRule>
    <cfRule type="cellIs" dxfId="20603" priority="215" stopIfTrue="1" operator="equal">
      <formula>3</formula>
    </cfRule>
  </conditionalFormatting>
  <conditionalFormatting sqref="T4">
    <cfRule type="expression" dxfId="20602" priority="211" stopIfTrue="1">
      <formula>$D$1&lt;T4</formula>
    </cfRule>
    <cfRule type="expression" dxfId="20601" priority="212" stopIfTrue="1">
      <formula>$D$1&gt;T4</formula>
    </cfRule>
  </conditionalFormatting>
  <conditionalFormatting sqref="T5">
    <cfRule type="cellIs" dxfId="20600" priority="208" stopIfTrue="1" operator="equal">
      <formula>5</formula>
    </cfRule>
    <cfRule type="cellIs" dxfId="20599" priority="209" stopIfTrue="1" operator="equal">
      <formula>4</formula>
    </cfRule>
    <cfRule type="cellIs" dxfId="20598" priority="210" stopIfTrue="1" operator="equal">
      <formula>3</formula>
    </cfRule>
  </conditionalFormatting>
  <conditionalFormatting sqref="T5">
    <cfRule type="cellIs" dxfId="20597" priority="205" stopIfTrue="1" operator="equal">
      <formula>5</formula>
    </cfRule>
    <cfRule type="cellIs" dxfId="20596" priority="206" stopIfTrue="1" operator="equal">
      <formula>4</formula>
    </cfRule>
    <cfRule type="cellIs" dxfId="20595" priority="207" stopIfTrue="1" operator="equal">
      <formula>3</formula>
    </cfRule>
  </conditionalFormatting>
  <conditionalFormatting sqref="T4">
    <cfRule type="expression" dxfId="20594" priority="203" stopIfTrue="1">
      <formula>$D$1&lt;T4</formula>
    </cfRule>
    <cfRule type="expression" dxfId="20593" priority="204" stopIfTrue="1">
      <formula>$D$1&gt;T4</formula>
    </cfRule>
  </conditionalFormatting>
  <conditionalFormatting sqref="H3:I3">
    <cfRule type="expression" dxfId="20592" priority="198" stopIfTrue="1">
      <formula>$D$1&lt;H3</formula>
    </cfRule>
    <cfRule type="expression" dxfId="20591" priority="199" stopIfTrue="1">
      <formula>$D$1&gt;H3</formula>
    </cfRule>
  </conditionalFormatting>
  <conditionalFormatting sqref="I3">
    <cfRule type="expression" dxfId="20590" priority="196" stopIfTrue="1">
      <formula>$D$1&lt;I3</formula>
    </cfRule>
    <cfRule type="expression" dxfId="20589" priority="197" stopIfTrue="1">
      <formula>$D$1&gt;I3</formula>
    </cfRule>
  </conditionalFormatting>
  <conditionalFormatting sqref="I3">
    <cfRule type="expression" dxfId="20588" priority="176" stopIfTrue="1">
      <formula>$D$1&lt;I3</formula>
    </cfRule>
    <cfRule type="expression" dxfId="20587" priority="177" stopIfTrue="1">
      <formula>$D$1&gt;I3</formula>
    </cfRule>
  </conditionalFormatting>
  <conditionalFormatting sqref="I3">
    <cfRule type="expression" dxfId="20586" priority="171" stopIfTrue="1">
      <formula>$D$1&lt;I3</formula>
    </cfRule>
    <cfRule type="expression" dxfId="20585" priority="172" stopIfTrue="1">
      <formula>$D$1&gt;I3</formula>
    </cfRule>
  </conditionalFormatting>
  <conditionalFormatting sqref="J3:K3 K4">
    <cfRule type="expression" dxfId="20584" priority="167" stopIfTrue="1">
      <formula>$D$1&lt;J3</formula>
    </cfRule>
    <cfRule type="expression" dxfId="20583" priority="168" stopIfTrue="1">
      <formula>$D$1&gt;J3</formula>
    </cfRule>
  </conditionalFormatting>
  <conditionalFormatting sqref="K4">
    <cfRule type="expression" dxfId="20582" priority="151" stopIfTrue="1">
      <formula>$D$1&lt;K4</formula>
    </cfRule>
    <cfRule type="expression" dxfId="20581" priority="152" stopIfTrue="1">
      <formula>$D$1&gt;K4</formula>
    </cfRule>
  </conditionalFormatting>
  <conditionalFormatting sqref="J3">
    <cfRule type="expression" dxfId="20580" priority="149" stopIfTrue="1">
      <formula>$D$1&lt;J3</formula>
    </cfRule>
    <cfRule type="expression" dxfId="20579" priority="150" stopIfTrue="1">
      <formula>$D$1&gt;J3</formula>
    </cfRule>
  </conditionalFormatting>
  <conditionalFormatting sqref="K5">
    <cfRule type="cellIs" dxfId="20578" priority="155" stopIfTrue="1" operator="equal">
      <formula>5</formula>
    </cfRule>
    <cfRule type="cellIs" dxfId="20577" priority="156" stopIfTrue="1" operator="equal">
      <formula>4</formula>
    </cfRule>
    <cfRule type="cellIs" dxfId="20576" priority="157" stopIfTrue="1" operator="equal">
      <formula>3</formula>
    </cfRule>
  </conditionalFormatting>
  <conditionalFormatting sqref="K4">
    <cfRule type="expression" dxfId="20575" priority="153" stopIfTrue="1">
      <formula>$D$1&lt;K4</formula>
    </cfRule>
    <cfRule type="expression" dxfId="20574" priority="154" stopIfTrue="1">
      <formula>$D$1&gt;K4</formula>
    </cfRule>
  </conditionalFormatting>
  <conditionalFormatting sqref="F5">
    <cfRule type="cellIs" dxfId="20573" priority="122" stopIfTrue="1" operator="equal">
      <formula>5</formula>
    </cfRule>
    <cfRule type="cellIs" dxfId="20572" priority="123" stopIfTrue="1" operator="equal">
      <formula>4</formula>
    </cfRule>
    <cfRule type="cellIs" dxfId="20571" priority="124" stopIfTrue="1" operator="equal">
      <formula>3</formula>
    </cfRule>
  </conditionalFormatting>
  <conditionalFormatting sqref="F3">
    <cfRule type="expression" dxfId="20570" priority="120" stopIfTrue="1">
      <formula>$D$1&lt;F3</formula>
    </cfRule>
    <cfRule type="expression" dxfId="20569" priority="121" stopIfTrue="1">
      <formula>$D$1&gt;F3</formula>
    </cfRule>
  </conditionalFormatting>
  <conditionalFormatting sqref="F4">
    <cfRule type="expression" dxfId="20568" priority="118" stopIfTrue="1">
      <formula>$D$1&lt;F4</formula>
    </cfRule>
    <cfRule type="expression" dxfId="20567" priority="119" stopIfTrue="1">
      <formula>$D$1&gt;F4</formula>
    </cfRule>
  </conditionalFormatting>
  <conditionalFormatting sqref="J32:J33">
    <cfRule type="cellIs" dxfId="20566" priority="115" stopIfTrue="1" operator="equal">
      <formula>5</formula>
    </cfRule>
    <cfRule type="cellIs" dxfId="20565" priority="116" stopIfTrue="1" operator="equal">
      <formula>4</formula>
    </cfRule>
    <cfRule type="cellIs" dxfId="20564" priority="117" stopIfTrue="1" operator="equal">
      <formula>3</formula>
    </cfRule>
  </conditionalFormatting>
  <conditionalFormatting sqref="G32:G33">
    <cfRule type="cellIs" dxfId="20563" priority="112" stopIfTrue="1" operator="equal">
      <formula>5</formula>
    </cfRule>
    <cfRule type="cellIs" dxfId="20562" priority="113" stopIfTrue="1" operator="equal">
      <formula>4</formula>
    </cfRule>
    <cfRule type="cellIs" dxfId="20561" priority="114" stopIfTrue="1" operator="equal">
      <formula>3</formula>
    </cfRule>
  </conditionalFormatting>
  <conditionalFormatting sqref="I32:I33">
    <cfRule type="cellIs" dxfId="20560" priority="109" stopIfTrue="1" operator="equal">
      <formula>5</formula>
    </cfRule>
    <cfRule type="cellIs" dxfId="20559" priority="110" stopIfTrue="1" operator="equal">
      <formula>4</formula>
    </cfRule>
    <cfRule type="cellIs" dxfId="20558" priority="111" stopIfTrue="1" operator="equal">
      <formula>3</formula>
    </cfRule>
  </conditionalFormatting>
  <conditionalFormatting sqref="K32:K33">
    <cfRule type="cellIs" dxfId="20557" priority="106" stopIfTrue="1" operator="equal">
      <formula>5</formula>
    </cfRule>
    <cfRule type="cellIs" dxfId="20556" priority="107" stopIfTrue="1" operator="equal">
      <formula>4</formula>
    </cfRule>
    <cfRule type="cellIs" dxfId="20555" priority="108" stopIfTrue="1" operator="equal">
      <formula>3</formula>
    </cfRule>
  </conditionalFormatting>
  <conditionalFormatting sqref="G3">
    <cfRule type="expression" dxfId="20554" priority="101" stopIfTrue="1">
      <formula>$D$1&lt;G3</formula>
    </cfRule>
    <cfRule type="expression" dxfId="20553" priority="102" stopIfTrue="1">
      <formula>$D$1&gt;G3</formula>
    </cfRule>
  </conditionalFormatting>
  <conditionalFormatting sqref="G3">
    <cfRule type="expression" dxfId="20552" priority="99" stopIfTrue="1">
      <formula>$D$1&lt;G3</formula>
    </cfRule>
    <cfRule type="expression" dxfId="20551" priority="100" stopIfTrue="1">
      <formula>$D$1&gt;G3</formula>
    </cfRule>
  </conditionalFormatting>
  <conditionalFormatting sqref="G3">
    <cfRule type="expression" dxfId="20550" priority="97" stopIfTrue="1">
      <formula>$D$1&lt;G3</formula>
    </cfRule>
    <cfRule type="expression" dxfId="20549" priority="98" stopIfTrue="1">
      <formula>$D$1&gt;G3</formula>
    </cfRule>
  </conditionalFormatting>
  <conditionalFormatting sqref="G3">
    <cfRule type="expression" dxfId="20548" priority="95" stopIfTrue="1">
      <formula>$D$1&lt;G3</formula>
    </cfRule>
    <cfRule type="expression" dxfId="20547" priority="96" stopIfTrue="1">
      <formula>$D$1&gt;G3</formula>
    </cfRule>
  </conditionalFormatting>
  <conditionalFormatting sqref="G4">
    <cfRule type="expression" dxfId="20546" priority="93" stopIfTrue="1">
      <formula>$D$1&lt;G4</formula>
    </cfRule>
    <cfRule type="expression" dxfId="20545" priority="94" stopIfTrue="1">
      <formula>$D$1&gt;G4</formula>
    </cfRule>
  </conditionalFormatting>
  <conditionalFormatting sqref="H4">
    <cfRule type="expression" dxfId="20544" priority="91" stopIfTrue="1">
      <formula>$D$1&lt;H4</formula>
    </cfRule>
    <cfRule type="expression" dxfId="20543" priority="92" stopIfTrue="1">
      <formula>$D$1&gt;H4</formula>
    </cfRule>
  </conditionalFormatting>
  <conditionalFormatting sqref="H32:H33">
    <cfRule type="cellIs" dxfId="20542" priority="88" stopIfTrue="1" operator="equal">
      <formula>5</formula>
    </cfRule>
    <cfRule type="cellIs" dxfId="20541" priority="89" stopIfTrue="1" operator="equal">
      <formula>4</formula>
    </cfRule>
    <cfRule type="cellIs" dxfId="20540" priority="90" stopIfTrue="1" operator="equal">
      <formula>3</formula>
    </cfRule>
  </conditionalFormatting>
  <conditionalFormatting sqref="I4">
    <cfRule type="expression" dxfId="20539" priority="59" stopIfTrue="1">
      <formula>$D$1&lt;I4</formula>
    </cfRule>
    <cfRule type="expression" dxfId="20538" priority="60" stopIfTrue="1">
      <formula>$D$1&gt;I4</formula>
    </cfRule>
  </conditionalFormatting>
  <conditionalFormatting sqref="I4">
    <cfRule type="expression" dxfId="20537" priority="86" stopIfTrue="1">
      <formula>$D$1&lt;I4</formula>
    </cfRule>
    <cfRule type="expression" dxfId="20536" priority="87" stopIfTrue="1">
      <formula>$D$1&gt;I4</formula>
    </cfRule>
  </conditionalFormatting>
  <conditionalFormatting sqref="I4">
    <cfRule type="expression" dxfId="20535" priority="84" stopIfTrue="1">
      <formula>$D$1&lt;I4</formula>
    </cfRule>
    <cfRule type="expression" dxfId="20534" priority="85" stopIfTrue="1">
      <formula>$D$1&gt;I4</formula>
    </cfRule>
  </conditionalFormatting>
  <conditionalFormatting sqref="I5">
    <cfRule type="cellIs" dxfId="20533" priority="81" stopIfTrue="1" operator="equal">
      <formula>5</formula>
    </cfRule>
    <cfRule type="cellIs" dxfId="20532" priority="82" stopIfTrue="1" operator="equal">
      <formula>4</formula>
    </cfRule>
    <cfRule type="cellIs" dxfId="20531" priority="83" stopIfTrue="1" operator="equal">
      <formula>3</formula>
    </cfRule>
  </conditionalFormatting>
  <conditionalFormatting sqref="I5">
    <cfRule type="cellIs" dxfId="20530" priority="78" stopIfTrue="1" operator="equal">
      <formula>5</formula>
    </cfRule>
    <cfRule type="cellIs" dxfId="20529" priority="79" stopIfTrue="1" operator="equal">
      <formula>4</formula>
    </cfRule>
    <cfRule type="cellIs" dxfId="20528" priority="80" stopIfTrue="1" operator="equal">
      <formula>3</formula>
    </cfRule>
  </conditionalFormatting>
  <conditionalFormatting sqref="I4">
    <cfRule type="expression" dxfId="20527" priority="76" stopIfTrue="1">
      <formula>$D$1&lt;I4</formula>
    </cfRule>
    <cfRule type="expression" dxfId="20526" priority="77" stopIfTrue="1">
      <formula>$D$1&gt;I4</formula>
    </cfRule>
  </conditionalFormatting>
  <conditionalFormatting sqref="I5">
    <cfRule type="cellIs" dxfId="20525" priority="73" stopIfTrue="1" operator="equal">
      <formula>5</formula>
    </cfRule>
    <cfRule type="cellIs" dxfId="20524" priority="74" stopIfTrue="1" operator="equal">
      <formula>4</formula>
    </cfRule>
    <cfRule type="cellIs" dxfId="20523" priority="75" stopIfTrue="1" operator="equal">
      <formula>3</formula>
    </cfRule>
  </conditionalFormatting>
  <conditionalFormatting sqref="I4">
    <cfRule type="expression" dxfId="20522" priority="71" stopIfTrue="1">
      <formula>$D$1&lt;I4</formula>
    </cfRule>
    <cfRule type="expression" dxfId="20521" priority="72" stopIfTrue="1">
      <formula>$D$1&gt;I4</formula>
    </cfRule>
  </conditionalFormatting>
  <conditionalFormatting sqref="I4">
    <cfRule type="expression" dxfId="20520" priority="69" stopIfTrue="1">
      <formula>$D$1&lt;I4</formula>
    </cfRule>
    <cfRule type="expression" dxfId="20519" priority="70" stopIfTrue="1">
      <formula>$D$1&gt;I4</formula>
    </cfRule>
  </conditionalFormatting>
  <conditionalFormatting sqref="I5">
    <cfRule type="cellIs" dxfId="20518" priority="66" stopIfTrue="1" operator="equal">
      <formula>5</formula>
    </cfRule>
    <cfRule type="cellIs" dxfId="20517" priority="67" stopIfTrue="1" operator="equal">
      <formula>4</formula>
    </cfRule>
    <cfRule type="cellIs" dxfId="20516" priority="68" stopIfTrue="1" operator="equal">
      <formula>3</formula>
    </cfRule>
  </conditionalFormatting>
  <conditionalFormatting sqref="I4">
    <cfRule type="expression" dxfId="20515" priority="64" stopIfTrue="1">
      <formula>$D$1&lt;I4</formula>
    </cfRule>
    <cfRule type="expression" dxfId="20514" priority="65" stopIfTrue="1">
      <formula>$D$1&gt;I4</formula>
    </cfRule>
  </conditionalFormatting>
  <conditionalFormatting sqref="I5">
    <cfRule type="cellIs" dxfId="20513" priority="61" stopIfTrue="1" operator="equal">
      <formula>5</formula>
    </cfRule>
    <cfRule type="cellIs" dxfId="20512" priority="62" stopIfTrue="1" operator="equal">
      <formula>4</formula>
    </cfRule>
    <cfRule type="cellIs" dxfId="20511" priority="63" stopIfTrue="1" operator="equal">
      <formula>3</formula>
    </cfRule>
  </conditionalFormatting>
  <conditionalFormatting sqref="J4">
    <cfRule type="expression" dxfId="20510" priority="48" stopIfTrue="1">
      <formula>$D$1&lt;J4</formula>
    </cfRule>
    <cfRule type="expression" dxfId="20509" priority="49" stopIfTrue="1">
      <formula>$D$1&gt;J4</formula>
    </cfRule>
  </conditionalFormatting>
  <conditionalFormatting sqref="J5">
    <cfRule type="cellIs" dxfId="20508" priority="45" stopIfTrue="1" operator="equal">
      <formula>5</formula>
    </cfRule>
    <cfRule type="cellIs" dxfId="20507" priority="46" stopIfTrue="1" operator="equal">
      <formula>4</formula>
    </cfRule>
    <cfRule type="cellIs" dxfId="20506" priority="47" stopIfTrue="1" operator="equal">
      <formula>3</formula>
    </cfRule>
  </conditionalFormatting>
  <conditionalFormatting sqref="J4">
    <cfRule type="expression" dxfId="20505" priority="43" stopIfTrue="1">
      <formula>$D$1&lt;J4</formula>
    </cfRule>
    <cfRule type="expression" dxfId="20504" priority="44" stopIfTrue="1">
      <formula>$D$1&gt;J4</formula>
    </cfRule>
  </conditionalFormatting>
  <conditionalFormatting sqref="J4">
    <cfRule type="expression" dxfId="20503" priority="41" stopIfTrue="1">
      <formula>$D$1&lt;J4</formula>
    </cfRule>
    <cfRule type="expression" dxfId="20502" priority="42" stopIfTrue="1">
      <formula>$D$1&gt;J4</formula>
    </cfRule>
  </conditionalFormatting>
  <conditionalFormatting sqref="O5">
    <cfRule type="cellIs" dxfId="20501" priority="29" stopIfTrue="1" operator="equal">
      <formula>5</formula>
    </cfRule>
    <cfRule type="cellIs" dxfId="20500" priority="30" stopIfTrue="1" operator="equal">
      <formula>4</formula>
    </cfRule>
    <cfRule type="cellIs" dxfId="20499" priority="31" stopIfTrue="1" operator="equal">
      <formula>3</formula>
    </cfRule>
  </conditionalFormatting>
  <conditionalFormatting sqref="O4">
    <cfRule type="expression" dxfId="20498" priority="27" stopIfTrue="1">
      <formula>$D$1&lt;O4</formula>
    </cfRule>
    <cfRule type="expression" dxfId="20497" priority="28" stopIfTrue="1">
      <formula>$D$1&gt;O4</formula>
    </cfRule>
  </conditionalFormatting>
  <conditionalFormatting sqref="N5">
    <cfRule type="cellIs" dxfId="20496" priority="24" stopIfTrue="1" operator="equal">
      <formula>5</formula>
    </cfRule>
    <cfRule type="cellIs" dxfId="20495" priority="25" stopIfTrue="1" operator="equal">
      <formula>4</formula>
    </cfRule>
    <cfRule type="cellIs" dxfId="20494" priority="26" stopIfTrue="1" operator="equal">
      <formula>3</formula>
    </cfRule>
  </conditionalFormatting>
  <conditionalFormatting sqref="N4">
    <cfRule type="expression" dxfId="20493" priority="22" stopIfTrue="1">
      <formula>$D$1&lt;N4</formula>
    </cfRule>
    <cfRule type="expression" dxfId="20492" priority="23" stopIfTrue="1">
      <formula>$D$1&gt;N4</formula>
    </cfRule>
  </conditionalFormatting>
  <conditionalFormatting sqref="M3">
    <cfRule type="expression" dxfId="20491" priority="20" stopIfTrue="1">
      <formula>$D$1&lt;M3</formula>
    </cfRule>
    <cfRule type="expression" dxfId="20490" priority="21" stopIfTrue="1">
      <formula>$D$1&gt;M3</formula>
    </cfRule>
  </conditionalFormatting>
  <conditionalFormatting sqref="M32:M33">
    <cfRule type="cellIs" dxfId="20489" priority="17" stopIfTrue="1" operator="equal">
      <formula>5</formula>
    </cfRule>
    <cfRule type="cellIs" dxfId="20488" priority="18" stopIfTrue="1" operator="equal">
      <formula>4</formula>
    </cfRule>
    <cfRule type="cellIs" dxfId="20487" priority="19" stopIfTrue="1" operator="equal">
      <formula>3</formula>
    </cfRule>
  </conditionalFormatting>
  <conditionalFormatting sqref="M5">
    <cfRule type="cellIs" dxfId="20486" priority="12" stopIfTrue="1" operator="equal">
      <formula>5</formula>
    </cfRule>
    <cfRule type="cellIs" dxfId="20485" priority="13" stopIfTrue="1" operator="equal">
      <formula>4</formula>
    </cfRule>
    <cfRule type="cellIs" dxfId="20484" priority="14" stopIfTrue="1" operator="equal">
      <formula>3</formula>
    </cfRule>
  </conditionalFormatting>
  <conditionalFormatting sqref="M4">
    <cfRule type="expression" dxfId="20483" priority="15" stopIfTrue="1">
      <formula>$D$1&lt;M4</formula>
    </cfRule>
    <cfRule type="expression" dxfId="20482" priority="16" stopIfTrue="1">
      <formula>$D$1&gt;M4</formula>
    </cfRule>
  </conditionalFormatting>
  <conditionalFormatting sqref="M4">
    <cfRule type="expression" dxfId="20481" priority="10" stopIfTrue="1">
      <formula>$D$1&lt;M4</formula>
    </cfRule>
    <cfRule type="expression" dxfId="20480" priority="11" stopIfTrue="1">
      <formula>$D$1&gt;M4</formula>
    </cfRule>
  </conditionalFormatting>
  <conditionalFormatting sqref="M4">
    <cfRule type="expression" dxfId="20479" priority="8" stopIfTrue="1">
      <formula>$D$1&lt;M4</formula>
    </cfRule>
    <cfRule type="expression" dxfId="20478" priority="9" stopIfTrue="1">
      <formula>$D$1&gt;M4</formula>
    </cfRule>
  </conditionalFormatting>
  <conditionalFormatting sqref="L6:L31">
    <cfRule type="cellIs" dxfId="20477" priority="5" stopIfTrue="1" operator="equal">
      <formula>5</formula>
    </cfRule>
    <cfRule type="cellIs" dxfId="20476" priority="6" stopIfTrue="1" operator="equal">
      <formula>4</formula>
    </cfRule>
    <cfRule type="cellIs" dxfId="20475" priority="7" stopIfTrue="1" operator="equal">
      <formula>3</formula>
    </cfRule>
  </conditionalFormatting>
  <conditionalFormatting sqref="L3">
    <cfRule type="expression" dxfId="20474" priority="3" stopIfTrue="1">
      <formula>$D$1&lt;L3</formula>
    </cfRule>
    <cfRule type="expression" dxfId="20473" priority="4" stopIfTrue="1">
      <formula>$D$1&gt;L3</formula>
    </cfRule>
  </conditionalFormatting>
  <conditionalFormatting sqref="L4">
    <cfRule type="expression" dxfId="20472" priority="1" stopIfTrue="1">
      <formula>$D$1&lt;L4</formula>
    </cfRule>
    <cfRule type="expression" dxfId="20471" priority="2" stopIfTrue="1">
      <formula>$D$1&gt;L4</formula>
    </cfRule>
  </conditionalFormatting>
  <pageMargins left="0.70866141732283472" right="0" top="0.74803149606299213" bottom="0" header="0.31496062992125984" footer="0.31496062992125984"/>
  <pageSetup paperSize="9" scale="62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4" zoomScale="75" zoomScaleNormal="100" zoomScaleSheetLayoutView="75" workbookViewId="0">
      <selection activeCell="D18" sqref="D18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5.42578125" style="13" customWidth="1"/>
    <col min="4" max="4" width="35.85546875" style="13" bestFit="1" customWidth="1"/>
    <col min="5" max="5" width="6.85546875" style="13" hidden="1" customWidth="1"/>
    <col min="6" max="6" width="7.28515625" hidden="1" customWidth="1"/>
    <col min="7" max="16" width="7.28515625" customWidth="1"/>
    <col min="17" max="21" width="7.28515625" hidden="1" customWidth="1"/>
    <col min="22" max="22" width="7.28515625" customWidth="1"/>
    <col min="23" max="29" width="7.28515625" hidden="1" customWidth="1"/>
    <col min="30" max="30" width="7.2851562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90" width="8" style="30" hidden="1" customWidth="1"/>
    <col min="91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43578.608695370371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1"/>
      <c r="Z1" s="351"/>
      <c r="AA1" s="351"/>
      <c r="AB1" s="351"/>
      <c r="AC1" s="351"/>
      <c r="AD1" s="35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39" t="s">
        <v>580</v>
      </c>
      <c r="G2" s="534" t="s">
        <v>581</v>
      </c>
      <c r="H2" s="534"/>
      <c r="I2" s="534"/>
      <c r="J2" s="534"/>
      <c r="K2" s="534"/>
      <c r="L2" s="534"/>
      <c r="M2" s="534"/>
      <c r="N2" s="523" t="s">
        <v>545</v>
      </c>
      <c r="O2" s="524"/>
      <c r="P2" s="525"/>
      <c r="Q2" s="226"/>
      <c r="R2" s="338"/>
      <c r="S2" s="210"/>
      <c r="T2" s="338"/>
      <c r="U2" s="210"/>
      <c r="V2" s="7"/>
      <c r="W2" s="8"/>
      <c r="X2" s="8"/>
      <c r="Y2" s="351"/>
      <c r="Z2" s="351"/>
      <c r="AA2" s="351"/>
      <c r="AB2" s="351"/>
      <c r="AC2" s="351"/>
      <c r="AD2" s="35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2633</v>
      </c>
      <c r="B3" s="528"/>
      <c r="C3" s="528"/>
      <c r="D3" s="211" t="s">
        <v>0</v>
      </c>
      <c r="E3" s="212"/>
      <c r="F3" s="213"/>
      <c r="G3" s="213">
        <v>42836</v>
      </c>
      <c r="H3" s="213">
        <v>42910</v>
      </c>
      <c r="I3" s="311">
        <v>42914</v>
      </c>
      <c r="J3" s="213">
        <v>42917</v>
      </c>
      <c r="K3" s="213">
        <v>42921</v>
      </c>
      <c r="L3" s="213">
        <v>42937</v>
      </c>
      <c r="M3" s="213">
        <v>42938</v>
      </c>
      <c r="N3" s="213"/>
      <c r="O3" s="213">
        <v>42940</v>
      </c>
      <c r="P3" s="213">
        <v>42945</v>
      </c>
      <c r="Q3" s="213"/>
      <c r="R3" s="214"/>
      <c r="S3" s="405"/>
      <c r="T3" s="214"/>
      <c r="U3" s="404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51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9" customHeight="1" x14ac:dyDescent="0.2">
      <c r="A4" s="528"/>
      <c r="B4" s="528"/>
      <c r="C4" s="528"/>
      <c r="D4" s="220" t="s">
        <v>1</v>
      </c>
      <c r="E4" s="212"/>
      <c r="F4" s="221"/>
      <c r="G4" s="221" t="s">
        <v>1412</v>
      </c>
      <c r="H4" s="221" t="s">
        <v>1469</v>
      </c>
      <c r="I4" s="221" t="s">
        <v>1454</v>
      </c>
      <c r="J4" s="221" t="s">
        <v>1438</v>
      </c>
      <c r="K4" s="517" t="s">
        <v>1475</v>
      </c>
      <c r="L4" s="221" t="s">
        <v>1405</v>
      </c>
      <c r="M4" s="221" t="s">
        <v>1415</v>
      </c>
      <c r="N4" s="221" t="s">
        <v>1472</v>
      </c>
      <c r="O4" s="221" t="s">
        <v>1421</v>
      </c>
      <c r="P4" s="221" t="s">
        <v>1481</v>
      </c>
      <c r="Q4" s="221"/>
      <c r="R4" s="221"/>
      <c r="S4" s="402"/>
      <c r="T4" s="221"/>
      <c r="U4" s="402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51"/>
      <c r="AG4" s="351"/>
      <c r="AH4" s="351"/>
      <c r="AI4" s="351"/>
      <c r="AJ4" s="351"/>
      <c r="AK4" s="351"/>
      <c r="AL4" s="351"/>
      <c r="AM4" s="351"/>
      <c r="AN4" s="351"/>
      <c r="AO4" s="351"/>
      <c r="AP4" s="351"/>
      <c r="AQ4" s="351"/>
      <c r="AR4" s="351"/>
      <c r="AS4" s="351"/>
      <c r="AT4" s="351"/>
      <c r="AU4" s="351"/>
      <c r="AV4" s="351"/>
      <c r="AW4" s="9"/>
      <c r="AX4" s="352"/>
      <c r="AY4" s="352"/>
      <c r="AZ4" s="352"/>
      <c r="BA4" s="352"/>
      <c r="BB4" s="352"/>
      <c r="BC4" s="352"/>
      <c r="BD4" s="352"/>
      <c r="BE4" s="352"/>
      <c r="BF4" s="352"/>
      <c r="BG4" s="352"/>
      <c r="BH4" s="352"/>
      <c r="BI4" s="352"/>
      <c r="BJ4" s="352"/>
      <c r="BK4" s="352"/>
      <c r="BL4" s="352"/>
      <c r="BM4" s="352"/>
      <c r="BN4" s="11"/>
      <c r="BO4" s="11"/>
      <c r="BP4" s="352"/>
      <c r="BQ4" s="352"/>
      <c r="BR4" s="352"/>
      <c r="BS4" s="352"/>
      <c r="BT4" s="352"/>
      <c r="BU4" s="352"/>
      <c r="BV4" s="352"/>
      <c r="BW4" s="352"/>
      <c r="BX4" s="352"/>
      <c r="BY4" s="352"/>
      <c r="BZ4" s="352"/>
      <c r="CA4" s="352"/>
      <c r="CB4" s="352"/>
      <c r="CC4" s="352"/>
      <c r="CD4" s="352"/>
      <c r="CE4" s="35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90" customHeight="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/>
      <c r="G5" s="173" t="s">
        <v>1413</v>
      </c>
      <c r="H5" s="271" t="s">
        <v>1470</v>
      </c>
      <c r="I5" s="271" t="s">
        <v>1453</v>
      </c>
      <c r="J5" s="511" t="s">
        <v>1439</v>
      </c>
      <c r="K5" s="275" t="s">
        <v>1474</v>
      </c>
      <c r="L5" s="467" t="s">
        <v>1406</v>
      </c>
      <c r="M5" s="275" t="s">
        <v>1414</v>
      </c>
      <c r="N5" s="511" t="s">
        <v>1473</v>
      </c>
      <c r="O5" s="275" t="s">
        <v>1479</v>
      </c>
      <c r="P5" s="275" t="s">
        <v>1482</v>
      </c>
      <c r="Q5" s="275"/>
      <c r="R5" s="374"/>
      <c r="S5" s="403"/>
      <c r="T5" s="271"/>
      <c r="U5" s="403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9.5" customHeight="1" x14ac:dyDescent="0.2">
      <c r="A6" s="295">
        <v>1</v>
      </c>
      <c r="B6" s="245" t="s">
        <v>28</v>
      </c>
      <c r="C6" s="431" t="s">
        <v>34</v>
      </c>
      <c r="D6" s="425" t="s">
        <v>1256</v>
      </c>
      <c r="E6" s="238">
        <v>2633</v>
      </c>
      <c r="F6" s="91"/>
      <c r="G6" s="91">
        <v>4</v>
      </c>
      <c r="H6" s="91">
        <v>4</v>
      </c>
      <c r="I6" s="91">
        <v>5</v>
      </c>
      <c r="J6" s="91">
        <v>4</v>
      </c>
      <c r="K6" s="91">
        <v>3</v>
      </c>
      <c r="L6" s="91">
        <v>5</v>
      </c>
      <c r="M6" s="91">
        <v>5</v>
      </c>
      <c r="N6" s="91">
        <v>4</v>
      </c>
      <c r="O6" s="91">
        <v>5</v>
      </c>
      <c r="P6" s="91">
        <v>3</v>
      </c>
      <c r="Q6" s="91"/>
      <c r="R6" s="91"/>
      <c r="S6" s="23"/>
      <c r="T6" s="91"/>
      <c r="U6" s="23"/>
      <c r="V6" s="35">
        <f t="shared" ref="V6:V37" si="0">IF(AC6&gt;0,IF(SUM(X6:Y6)/AC6&gt;0,2,IF(AND(SUM(X6:Y6)/AC6=0,Z6/AC6&gt;0),3,IF(AND((AB6/AC6+AA6/AC6)=1,AA6/AC6&gt;0),4,5))),0)</f>
        <v>3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2</v>
      </c>
      <c r="AA6" s="276">
        <f t="shared" ref="AA6:AA34" si="5">COUNTIF(AG6:AV6,AA$5)</f>
        <v>4</v>
      </c>
      <c r="AB6" s="276">
        <f t="shared" ref="AB6:AB34" si="6">COUNTIF(AG6:AV6,AB$5)</f>
        <v>4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4.2</v>
      </c>
      <c r="AE6" s="278">
        <f t="shared" ref="AE6:AE34" si="8">IF(AX6=5,0.5,IF(AX6=4,0.25,IF(AX6&lt;=3,0)))</f>
        <v>0</v>
      </c>
      <c r="AF6" s="279"/>
      <c r="AG6" s="280" t="str">
        <f t="shared" ref="AG6:AV21" si="9">IF(ISERROR(VALUE(LEFT(F6))),LEFT(F6),VALUE(LEFT(F6)))</f>
        <v/>
      </c>
      <c r="AH6" s="280">
        <f t="shared" si="9"/>
        <v>4</v>
      </c>
      <c r="AI6" s="280">
        <f t="shared" si="9"/>
        <v>4</v>
      </c>
      <c r="AJ6" s="280">
        <f t="shared" si="9"/>
        <v>5</v>
      </c>
      <c r="AK6" s="280">
        <f t="shared" si="9"/>
        <v>4</v>
      </c>
      <c r="AL6" s="280">
        <f t="shared" si="9"/>
        <v>3</v>
      </c>
      <c r="AM6" s="280">
        <f t="shared" si="9"/>
        <v>5</v>
      </c>
      <c r="AN6" s="280">
        <f t="shared" si="9"/>
        <v>5</v>
      </c>
      <c r="AO6" s="280">
        <f t="shared" si="9"/>
        <v>4</v>
      </c>
      <c r="AP6" s="280">
        <f t="shared" si="9"/>
        <v>5</v>
      </c>
      <c r="AQ6" s="280">
        <f t="shared" si="9"/>
        <v>3</v>
      </c>
      <c r="AR6" s="280" t="str">
        <f t="shared" si="9"/>
        <v/>
      </c>
      <c r="AS6" s="280" t="str">
        <f t="shared" si="9"/>
        <v/>
      </c>
      <c r="AT6" s="280" t="str">
        <f t="shared" si="9"/>
        <v/>
      </c>
      <c r="AU6" s="280" t="str">
        <f t="shared" si="9"/>
        <v/>
      </c>
      <c r="AV6" s="280" t="str">
        <f t="shared" si="9"/>
        <v/>
      </c>
      <c r="AW6" s="35">
        <f t="shared" ref="AW6:AW37" si="10">COUNTIF(AG6:AV6,"з")</f>
        <v>0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9.5" customHeight="1" x14ac:dyDescent="0.2">
      <c r="A7" s="295">
        <v>2</v>
      </c>
      <c r="B7" s="245" t="s">
        <v>28</v>
      </c>
      <c r="C7" s="431" t="s">
        <v>34</v>
      </c>
      <c r="D7" s="425" t="s">
        <v>1257</v>
      </c>
      <c r="E7" s="238">
        <v>2633</v>
      </c>
      <c r="F7" s="91"/>
      <c r="G7" s="91">
        <v>3</v>
      </c>
      <c r="H7" s="91">
        <v>3</v>
      </c>
      <c r="I7" s="91">
        <v>3</v>
      </c>
      <c r="J7" s="91">
        <v>4</v>
      </c>
      <c r="K7" s="91">
        <v>3</v>
      </c>
      <c r="L7" s="91">
        <v>4</v>
      </c>
      <c r="M7" s="91">
        <v>4</v>
      </c>
      <c r="N7" s="91">
        <v>3</v>
      </c>
      <c r="O7" s="91">
        <v>5</v>
      </c>
      <c r="P7" s="91">
        <v>3</v>
      </c>
      <c r="Q7" s="91"/>
      <c r="R7" s="91"/>
      <c r="S7" s="23"/>
      <c r="T7" s="91"/>
      <c r="U7" s="23"/>
      <c r="V7" s="35">
        <f t="shared" si="0"/>
        <v>3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6</v>
      </c>
      <c r="AA7" s="276">
        <f t="shared" si="5"/>
        <v>3</v>
      </c>
      <c r="AB7" s="276">
        <f t="shared" si="6"/>
        <v>1</v>
      </c>
      <c r="AC7" s="276">
        <f t="shared" si="7"/>
        <v>10</v>
      </c>
      <c r="AD7" s="277">
        <f t="shared" ref="AD7:AD37" si="11">IF(ISERROR(((X7+Y7)*2+Z7*3+AA7*4+AB7*5)/SUM(X7,Y7:AB7)),"",((X7+Y7)*2+Z7*3+AA7*4+AB7*5)/SUM(X7,Y7:AB7))</f>
        <v>3.5</v>
      </c>
      <c r="AE7" s="278">
        <f t="shared" si="8"/>
        <v>0</v>
      </c>
      <c r="AF7" s="279"/>
      <c r="AG7" s="280" t="str">
        <f t="shared" si="9"/>
        <v/>
      </c>
      <c r="AH7" s="280">
        <f t="shared" si="9"/>
        <v>3</v>
      </c>
      <c r="AI7" s="280">
        <f t="shared" si="9"/>
        <v>3</v>
      </c>
      <c r="AJ7" s="280">
        <f t="shared" si="9"/>
        <v>3</v>
      </c>
      <c r="AK7" s="280">
        <f t="shared" si="9"/>
        <v>4</v>
      </c>
      <c r="AL7" s="280">
        <f t="shared" si="9"/>
        <v>3</v>
      </c>
      <c r="AM7" s="280">
        <f t="shared" si="9"/>
        <v>4</v>
      </c>
      <c r="AN7" s="280">
        <f t="shared" si="9"/>
        <v>4</v>
      </c>
      <c r="AO7" s="280">
        <f t="shared" si="9"/>
        <v>3</v>
      </c>
      <c r="AP7" s="280">
        <f t="shared" si="9"/>
        <v>5</v>
      </c>
      <c r="AQ7" s="280">
        <f t="shared" si="9"/>
        <v>3</v>
      </c>
      <c r="AR7" s="280" t="str">
        <f t="shared" si="9"/>
        <v/>
      </c>
      <c r="AS7" s="280" t="str">
        <f t="shared" si="9"/>
        <v/>
      </c>
      <c r="AT7" s="280" t="str">
        <f t="shared" si="9"/>
        <v/>
      </c>
      <c r="AU7" s="280" t="str">
        <f t="shared" si="9"/>
        <v/>
      </c>
      <c r="AV7" s="280" t="str">
        <f t="shared" si="9"/>
        <v/>
      </c>
      <c r="AW7" s="35">
        <f t="shared" si="10"/>
        <v>0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9.5" customHeight="1" x14ac:dyDescent="0.2">
      <c r="A8" s="295">
        <v>3</v>
      </c>
      <c r="B8" s="245" t="s">
        <v>28</v>
      </c>
      <c r="C8" s="431" t="s">
        <v>34</v>
      </c>
      <c r="D8" s="425" t="s">
        <v>1258</v>
      </c>
      <c r="E8" s="238">
        <v>2633</v>
      </c>
      <c r="F8" s="91"/>
      <c r="G8" s="91">
        <v>5</v>
      </c>
      <c r="H8" s="91">
        <v>4</v>
      </c>
      <c r="I8" s="91">
        <v>4</v>
      </c>
      <c r="J8" s="91">
        <v>4</v>
      </c>
      <c r="K8" s="91">
        <v>3</v>
      </c>
      <c r="L8" s="91">
        <v>5</v>
      </c>
      <c r="M8" s="91">
        <v>5</v>
      </c>
      <c r="N8" s="91">
        <v>4</v>
      </c>
      <c r="O8" s="91">
        <v>5</v>
      </c>
      <c r="P8" s="91">
        <v>3</v>
      </c>
      <c r="Q8" s="91"/>
      <c r="R8" s="91"/>
      <c r="S8" s="23"/>
      <c r="T8" s="91"/>
      <c r="U8" s="23"/>
      <c r="V8" s="35">
        <f t="shared" si="0"/>
        <v>3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2</v>
      </c>
      <c r="AA8" s="276">
        <f t="shared" si="5"/>
        <v>4</v>
      </c>
      <c r="AB8" s="276">
        <f t="shared" si="6"/>
        <v>4</v>
      </c>
      <c r="AC8" s="276">
        <f t="shared" si="7"/>
        <v>10</v>
      </c>
      <c r="AD8" s="277">
        <f t="shared" si="11"/>
        <v>4.2</v>
      </c>
      <c r="AE8" s="278">
        <f t="shared" si="8"/>
        <v>0</v>
      </c>
      <c r="AF8" s="279"/>
      <c r="AG8" s="280" t="str">
        <f t="shared" si="9"/>
        <v/>
      </c>
      <c r="AH8" s="280">
        <f t="shared" si="9"/>
        <v>5</v>
      </c>
      <c r="AI8" s="280">
        <f t="shared" si="9"/>
        <v>4</v>
      </c>
      <c r="AJ8" s="280">
        <f t="shared" si="9"/>
        <v>4</v>
      </c>
      <c r="AK8" s="280">
        <f t="shared" si="9"/>
        <v>4</v>
      </c>
      <c r="AL8" s="280">
        <f t="shared" si="9"/>
        <v>3</v>
      </c>
      <c r="AM8" s="280">
        <f t="shared" si="9"/>
        <v>5</v>
      </c>
      <c r="AN8" s="280">
        <f t="shared" si="9"/>
        <v>5</v>
      </c>
      <c r="AO8" s="280">
        <f t="shared" si="9"/>
        <v>4</v>
      </c>
      <c r="AP8" s="280">
        <f t="shared" si="9"/>
        <v>5</v>
      </c>
      <c r="AQ8" s="280">
        <f t="shared" si="9"/>
        <v>3</v>
      </c>
      <c r="AR8" s="280" t="str">
        <f t="shared" si="9"/>
        <v/>
      </c>
      <c r="AS8" s="280" t="str">
        <f t="shared" si="9"/>
        <v/>
      </c>
      <c r="AT8" s="280" t="str">
        <f t="shared" si="9"/>
        <v/>
      </c>
      <c r="AU8" s="280" t="str">
        <f t="shared" si="9"/>
        <v/>
      </c>
      <c r="AV8" s="280" t="str">
        <f t="shared" si="9"/>
        <v/>
      </c>
      <c r="AW8" s="35">
        <f t="shared" si="10"/>
        <v>0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9.5" customHeight="1" x14ac:dyDescent="0.2">
      <c r="A9" s="295">
        <v>4</v>
      </c>
      <c r="B9" s="245" t="s">
        <v>28</v>
      </c>
      <c r="C9" s="431" t="s">
        <v>34</v>
      </c>
      <c r="D9" s="425" t="s">
        <v>1259</v>
      </c>
      <c r="E9" s="238">
        <v>2633</v>
      </c>
      <c r="F9" s="91"/>
      <c r="G9" s="91">
        <v>4</v>
      </c>
      <c r="H9" s="91">
        <v>4</v>
      </c>
      <c r="I9" s="91">
        <v>4</v>
      </c>
      <c r="J9" s="91">
        <v>4</v>
      </c>
      <c r="K9" s="91">
        <v>3</v>
      </c>
      <c r="L9" s="91">
        <v>5</v>
      </c>
      <c r="M9" s="91">
        <v>5</v>
      </c>
      <c r="N9" s="91">
        <v>5</v>
      </c>
      <c r="O9" s="91">
        <v>5</v>
      </c>
      <c r="P9" s="91">
        <v>3</v>
      </c>
      <c r="Q9" s="91"/>
      <c r="R9" s="91"/>
      <c r="S9" s="23"/>
      <c r="T9" s="91"/>
      <c r="U9" s="23"/>
      <c r="V9" s="35">
        <f t="shared" si="0"/>
        <v>3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2</v>
      </c>
      <c r="AA9" s="276">
        <f t="shared" si="5"/>
        <v>4</v>
      </c>
      <c r="AB9" s="276">
        <f t="shared" si="6"/>
        <v>4</v>
      </c>
      <c r="AC9" s="276">
        <f t="shared" si="7"/>
        <v>10</v>
      </c>
      <c r="AD9" s="277">
        <f t="shared" si="11"/>
        <v>4.2</v>
      </c>
      <c r="AE9" s="278">
        <f t="shared" si="8"/>
        <v>0</v>
      </c>
      <c r="AF9" s="279"/>
      <c r="AG9" s="280" t="str">
        <f t="shared" si="9"/>
        <v/>
      </c>
      <c r="AH9" s="280">
        <f t="shared" si="9"/>
        <v>4</v>
      </c>
      <c r="AI9" s="280">
        <f t="shared" si="9"/>
        <v>4</v>
      </c>
      <c r="AJ9" s="280">
        <f t="shared" si="9"/>
        <v>4</v>
      </c>
      <c r="AK9" s="280">
        <f t="shared" si="9"/>
        <v>4</v>
      </c>
      <c r="AL9" s="280">
        <f t="shared" si="9"/>
        <v>3</v>
      </c>
      <c r="AM9" s="280">
        <f t="shared" si="9"/>
        <v>5</v>
      </c>
      <c r="AN9" s="280">
        <f t="shared" si="9"/>
        <v>5</v>
      </c>
      <c r="AO9" s="280">
        <f t="shared" si="9"/>
        <v>5</v>
      </c>
      <c r="AP9" s="280">
        <f t="shared" si="9"/>
        <v>5</v>
      </c>
      <c r="AQ9" s="280">
        <f t="shared" si="9"/>
        <v>3</v>
      </c>
      <c r="AR9" s="280" t="str">
        <f t="shared" si="9"/>
        <v/>
      </c>
      <c r="AS9" s="280" t="str">
        <f t="shared" si="9"/>
        <v/>
      </c>
      <c r="AT9" s="280" t="str">
        <f t="shared" si="9"/>
        <v/>
      </c>
      <c r="AU9" s="280" t="str">
        <f t="shared" si="9"/>
        <v/>
      </c>
      <c r="AV9" s="280" t="str">
        <f t="shared" si="9"/>
        <v/>
      </c>
      <c r="AW9" s="35">
        <f t="shared" si="10"/>
        <v>0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9.5" customHeight="1" x14ac:dyDescent="0.2">
      <c r="A10" s="295">
        <v>5</v>
      </c>
      <c r="B10" s="245" t="s">
        <v>28</v>
      </c>
      <c r="C10" s="431" t="s">
        <v>34</v>
      </c>
      <c r="D10" s="425" t="s">
        <v>1260</v>
      </c>
      <c r="E10" s="238">
        <v>2633</v>
      </c>
      <c r="F10" s="91"/>
      <c r="G10" s="91">
        <v>3</v>
      </c>
      <c r="H10" s="91">
        <v>3</v>
      </c>
      <c r="I10" s="91">
        <v>4</v>
      </c>
      <c r="J10" s="91">
        <v>4</v>
      </c>
      <c r="K10" s="91">
        <v>3</v>
      </c>
      <c r="L10" s="91">
        <v>4</v>
      </c>
      <c r="M10" s="91">
        <v>5</v>
      </c>
      <c r="N10" s="91">
        <v>4</v>
      </c>
      <c r="O10" s="91">
        <v>4</v>
      </c>
      <c r="P10" s="91">
        <v>3</v>
      </c>
      <c r="Q10" s="91"/>
      <c r="R10" s="91"/>
      <c r="S10" s="23"/>
      <c r="T10" s="91"/>
      <c r="U10" s="23"/>
      <c r="V10" s="35">
        <f t="shared" si="0"/>
        <v>3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4</v>
      </c>
      <c r="AA10" s="276">
        <f t="shared" si="5"/>
        <v>5</v>
      </c>
      <c r="AB10" s="276">
        <f t="shared" si="6"/>
        <v>1</v>
      </c>
      <c r="AC10" s="276">
        <f t="shared" si="7"/>
        <v>10</v>
      </c>
      <c r="AD10" s="277">
        <f t="shared" si="11"/>
        <v>3.7</v>
      </c>
      <c r="AE10" s="278">
        <f t="shared" si="8"/>
        <v>0</v>
      </c>
      <c r="AF10" s="279"/>
      <c r="AG10" s="280" t="str">
        <f t="shared" si="9"/>
        <v/>
      </c>
      <c r="AH10" s="280">
        <f t="shared" si="9"/>
        <v>3</v>
      </c>
      <c r="AI10" s="280">
        <f t="shared" si="9"/>
        <v>3</v>
      </c>
      <c r="AJ10" s="280">
        <f t="shared" si="9"/>
        <v>4</v>
      </c>
      <c r="AK10" s="280">
        <f t="shared" si="9"/>
        <v>4</v>
      </c>
      <c r="AL10" s="280">
        <f t="shared" si="9"/>
        <v>3</v>
      </c>
      <c r="AM10" s="280">
        <f t="shared" si="9"/>
        <v>4</v>
      </c>
      <c r="AN10" s="280">
        <f t="shared" si="9"/>
        <v>5</v>
      </c>
      <c r="AO10" s="280">
        <f t="shared" si="9"/>
        <v>4</v>
      </c>
      <c r="AP10" s="280">
        <f t="shared" si="9"/>
        <v>4</v>
      </c>
      <c r="AQ10" s="280">
        <f t="shared" si="9"/>
        <v>3</v>
      </c>
      <c r="AR10" s="280" t="str">
        <f t="shared" si="9"/>
        <v/>
      </c>
      <c r="AS10" s="280" t="str">
        <f t="shared" si="9"/>
        <v/>
      </c>
      <c r="AT10" s="280" t="str">
        <f t="shared" si="9"/>
        <v/>
      </c>
      <c r="AU10" s="280" t="str">
        <f t="shared" si="9"/>
        <v/>
      </c>
      <c r="AV10" s="280" t="str">
        <f t="shared" si="9"/>
        <v/>
      </c>
      <c r="AW10" s="35">
        <f t="shared" si="10"/>
        <v>0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9.5" customHeight="1" x14ac:dyDescent="0.2">
      <c r="A11" s="295">
        <v>6</v>
      </c>
      <c r="B11" s="245" t="s">
        <v>28</v>
      </c>
      <c r="C11" s="431" t="s">
        <v>34</v>
      </c>
      <c r="D11" s="425" t="s">
        <v>1261</v>
      </c>
      <c r="E11" s="238">
        <v>2633</v>
      </c>
      <c r="F11" s="91"/>
      <c r="G11" s="91">
        <v>4</v>
      </c>
      <c r="H11" s="91">
        <v>4</v>
      </c>
      <c r="I11" s="91">
        <v>5</v>
      </c>
      <c r="J11" s="91">
        <v>5</v>
      </c>
      <c r="K11" s="91">
        <v>4</v>
      </c>
      <c r="L11" s="91">
        <v>4</v>
      </c>
      <c r="M11" s="91">
        <v>5</v>
      </c>
      <c r="N11" s="91">
        <v>5</v>
      </c>
      <c r="O11" s="91">
        <v>5</v>
      </c>
      <c r="P11" s="91">
        <v>4</v>
      </c>
      <c r="Q11" s="91"/>
      <c r="R11" s="91"/>
      <c r="S11" s="91"/>
      <c r="T11" s="91"/>
      <c r="U11" s="91"/>
      <c r="V11" s="35">
        <f t="shared" si="0"/>
        <v>4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0</v>
      </c>
      <c r="AA11" s="286">
        <f t="shared" si="5"/>
        <v>5</v>
      </c>
      <c r="AB11" s="286">
        <f t="shared" si="6"/>
        <v>5</v>
      </c>
      <c r="AC11" s="276">
        <f t="shared" si="7"/>
        <v>10</v>
      </c>
      <c r="AD11" s="277">
        <f t="shared" si="11"/>
        <v>4.5</v>
      </c>
      <c r="AE11" s="287">
        <f t="shared" si="8"/>
        <v>0</v>
      </c>
      <c r="AG11" s="280" t="str">
        <f t="shared" si="9"/>
        <v/>
      </c>
      <c r="AH11" s="280">
        <f t="shared" si="9"/>
        <v>4</v>
      </c>
      <c r="AI11" s="280">
        <f t="shared" si="9"/>
        <v>4</v>
      </c>
      <c r="AJ11" s="280">
        <f t="shared" si="9"/>
        <v>5</v>
      </c>
      <c r="AK11" s="280">
        <f t="shared" si="9"/>
        <v>5</v>
      </c>
      <c r="AL11" s="280">
        <f t="shared" si="9"/>
        <v>4</v>
      </c>
      <c r="AM11" s="280">
        <f t="shared" si="9"/>
        <v>4</v>
      </c>
      <c r="AN11" s="280">
        <f t="shared" si="9"/>
        <v>5</v>
      </c>
      <c r="AO11" s="280">
        <f t="shared" si="9"/>
        <v>5</v>
      </c>
      <c r="AP11" s="280">
        <f t="shared" si="9"/>
        <v>5</v>
      </c>
      <c r="AQ11" s="280">
        <f t="shared" si="9"/>
        <v>4</v>
      </c>
      <c r="AR11" s="280" t="str">
        <f t="shared" si="9"/>
        <v/>
      </c>
      <c r="AS11" s="280" t="str">
        <f t="shared" si="9"/>
        <v/>
      </c>
      <c r="AT11" s="280" t="str">
        <f t="shared" si="9"/>
        <v/>
      </c>
      <c r="AU11" s="280" t="str">
        <f t="shared" si="9"/>
        <v/>
      </c>
      <c r="AV11" s="280" t="str">
        <f t="shared" si="9"/>
        <v/>
      </c>
      <c r="AW11" s="35">
        <f t="shared" si="10"/>
        <v>0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9.5" customHeight="1" x14ac:dyDescent="0.2">
      <c r="A12" s="295">
        <v>7</v>
      </c>
      <c r="B12" s="245" t="s">
        <v>28</v>
      </c>
      <c r="C12" s="431" t="s">
        <v>34</v>
      </c>
      <c r="D12" s="425" t="s">
        <v>1262</v>
      </c>
      <c r="E12" s="238">
        <v>2633</v>
      </c>
      <c r="F12" s="91"/>
      <c r="G12" s="91">
        <v>3</v>
      </c>
      <c r="H12" s="91">
        <v>3</v>
      </c>
      <c r="I12" s="91">
        <v>5</v>
      </c>
      <c r="J12" s="91">
        <v>5</v>
      </c>
      <c r="K12" s="91">
        <v>3</v>
      </c>
      <c r="L12" s="91">
        <v>5</v>
      </c>
      <c r="M12" s="91">
        <v>4</v>
      </c>
      <c r="N12" s="91">
        <v>3</v>
      </c>
      <c r="O12" s="91">
        <v>5</v>
      </c>
      <c r="P12" s="91">
        <v>3</v>
      </c>
      <c r="Q12" s="91"/>
      <c r="R12" s="91"/>
      <c r="S12" s="23"/>
      <c r="T12" s="91"/>
      <c r="U12" s="23"/>
      <c r="V12" s="35">
        <f t="shared" si="0"/>
        <v>3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5</v>
      </c>
      <c r="AA12" s="276">
        <f t="shared" si="5"/>
        <v>1</v>
      </c>
      <c r="AB12" s="276">
        <f t="shared" si="6"/>
        <v>4</v>
      </c>
      <c r="AC12" s="276">
        <f t="shared" si="7"/>
        <v>10</v>
      </c>
      <c r="AD12" s="277">
        <f t="shared" si="11"/>
        <v>3.9</v>
      </c>
      <c r="AE12" s="278">
        <f t="shared" si="8"/>
        <v>0</v>
      </c>
      <c r="AF12" s="279"/>
      <c r="AG12" s="280" t="str">
        <f t="shared" si="9"/>
        <v/>
      </c>
      <c r="AH12" s="280">
        <f t="shared" si="9"/>
        <v>3</v>
      </c>
      <c r="AI12" s="280">
        <f t="shared" si="9"/>
        <v>3</v>
      </c>
      <c r="AJ12" s="280">
        <f t="shared" si="9"/>
        <v>5</v>
      </c>
      <c r="AK12" s="280">
        <f t="shared" si="9"/>
        <v>5</v>
      </c>
      <c r="AL12" s="280">
        <f t="shared" si="9"/>
        <v>3</v>
      </c>
      <c r="AM12" s="280">
        <f t="shared" si="9"/>
        <v>5</v>
      </c>
      <c r="AN12" s="280">
        <f t="shared" si="9"/>
        <v>4</v>
      </c>
      <c r="AO12" s="280">
        <f t="shared" si="9"/>
        <v>3</v>
      </c>
      <c r="AP12" s="280">
        <f t="shared" si="9"/>
        <v>5</v>
      </c>
      <c r="AQ12" s="280">
        <f t="shared" si="9"/>
        <v>3</v>
      </c>
      <c r="AR12" s="280" t="str">
        <f t="shared" si="9"/>
        <v/>
      </c>
      <c r="AS12" s="280" t="str">
        <f t="shared" si="9"/>
        <v/>
      </c>
      <c r="AT12" s="280" t="str">
        <f t="shared" si="9"/>
        <v/>
      </c>
      <c r="AU12" s="280" t="str">
        <f t="shared" si="9"/>
        <v/>
      </c>
      <c r="AV12" s="280" t="str">
        <f t="shared" si="9"/>
        <v/>
      </c>
      <c r="AW12" s="35">
        <f t="shared" si="10"/>
        <v>0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9.5" customHeight="1" x14ac:dyDescent="0.2">
      <c r="A13" s="295">
        <v>8</v>
      </c>
      <c r="B13" s="245" t="s">
        <v>28</v>
      </c>
      <c r="C13" s="431" t="s">
        <v>34</v>
      </c>
      <c r="D13" s="425" t="s">
        <v>1263</v>
      </c>
      <c r="E13" s="238">
        <v>2633</v>
      </c>
      <c r="F13" s="91"/>
      <c r="G13" s="91">
        <v>3</v>
      </c>
      <c r="H13" s="91">
        <v>4</v>
      </c>
      <c r="I13" s="91">
        <v>3</v>
      </c>
      <c r="J13" s="91">
        <v>5</v>
      </c>
      <c r="K13" s="91">
        <v>3</v>
      </c>
      <c r="L13" s="91">
        <v>5</v>
      </c>
      <c r="M13" s="91">
        <v>5</v>
      </c>
      <c r="N13" s="91">
        <v>4</v>
      </c>
      <c r="O13" s="91">
        <v>4</v>
      </c>
      <c r="P13" s="91">
        <v>3</v>
      </c>
      <c r="Q13" s="91"/>
      <c r="R13" s="91"/>
      <c r="S13" s="23"/>
      <c r="T13" s="91"/>
      <c r="U13" s="23"/>
      <c r="V13" s="35">
        <f t="shared" si="0"/>
        <v>3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4</v>
      </c>
      <c r="AA13" s="276">
        <f t="shared" si="5"/>
        <v>3</v>
      </c>
      <c r="AB13" s="276">
        <f t="shared" si="6"/>
        <v>3</v>
      </c>
      <c r="AC13" s="276">
        <f t="shared" si="7"/>
        <v>10</v>
      </c>
      <c r="AD13" s="277">
        <f t="shared" si="11"/>
        <v>3.9</v>
      </c>
      <c r="AE13" s="278">
        <f t="shared" si="8"/>
        <v>0</v>
      </c>
      <c r="AF13" s="279"/>
      <c r="AG13" s="280" t="str">
        <f t="shared" si="9"/>
        <v/>
      </c>
      <c r="AH13" s="280">
        <f t="shared" si="9"/>
        <v>3</v>
      </c>
      <c r="AI13" s="280">
        <f t="shared" si="9"/>
        <v>4</v>
      </c>
      <c r="AJ13" s="280">
        <f t="shared" si="9"/>
        <v>3</v>
      </c>
      <c r="AK13" s="280">
        <f t="shared" si="9"/>
        <v>5</v>
      </c>
      <c r="AL13" s="280">
        <f t="shared" si="9"/>
        <v>3</v>
      </c>
      <c r="AM13" s="280">
        <f t="shared" si="9"/>
        <v>5</v>
      </c>
      <c r="AN13" s="280">
        <f t="shared" si="9"/>
        <v>5</v>
      </c>
      <c r="AO13" s="280">
        <f t="shared" si="9"/>
        <v>4</v>
      </c>
      <c r="AP13" s="280">
        <f t="shared" si="9"/>
        <v>4</v>
      </c>
      <c r="AQ13" s="280">
        <f t="shared" si="9"/>
        <v>3</v>
      </c>
      <c r="AR13" s="280" t="str">
        <f t="shared" si="9"/>
        <v/>
      </c>
      <c r="AS13" s="280" t="str">
        <f t="shared" si="9"/>
        <v/>
      </c>
      <c r="AT13" s="280" t="str">
        <f t="shared" si="9"/>
        <v/>
      </c>
      <c r="AU13" s="280" t="str">
        <f t="shared" si="9"/>
        <v/>
      </c>
      <c r="AV13" s="280" t="str">
        <f t="shared" si="9"/>
        <v/>
      </c>
      <c r="AW13" s="35">
        <f t="shared" si="10"/>
        <v>0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9.5" customHeight="1" x14ac:dyDescent="0.2">
      <c r="A14" s="295">
        <v>9</v>
      </c>
      <c r="B14" s="245"/>
      <c r="C14" s="431" t="s">
        <v>34</v>
      </c>
      <c r="D14" s="425" t="s">
        <v>1264</v>
      </c>
      <c r="E14" s="238">
        <v>2633</v>
      </c>
      <c r="F14" s="91"/>
      <c r="G14" s="91">
        <v>4</v>
      </c>
      <c r="H14" s="91">
        <v>4</v>
      </c>
      <c r="I14" s="91">
        <v>4</v>
      </c>
      <c r="J14" s="91">
        <v>4</v>
      </c>
      <c r="K14" s="91">
        <v>3</v>
      </c>
      <c r="L14" s="91">
        <v>5</v>
      </c>
      <c r="M14" s="91">
        <v>5</v>
      </c>
      <c r="N14" s="91">
        <v>4</v>
      </c>
      <c r="O14" s="91">
        <v>5</v>
      </c>
      <c r="P14" s="94">
        <v>3</v>
      </c>
      <c r="Q14" s="91"/>
      <c r="R14" s="91"/>
      <c r="S14" s="23"/>
      <c r="T14" s="91"/>
      <c r="U14" s="23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2</v>
      </c>
      <c r="AA14" s="92">
        <f t="shared" si="5"/>
        <v>5</v>
      </c>
      <c r="AB14" s="92">
        <f t="shared" si="6"/>
        <v>3</v>
      </c>
      <c r="AC14" s="92">
        <f t="shared" si="7"/>
        <v>10</v>
      </c>
      <c r="AD14" s="225">
        <f t="shared" si="11"/>
        <v>4.0999999999999996</v>
      </c>
      <c r="AE14" s="16">
        <f t="shared" si="8"/>
        <v>0</v>
      </c>
      <c r="AF14" s="9"/>
      <c r="AG14" s="280" t="str">
        <f t="shared" si="9"/>
        <v/>
      </c>
      <c r="AH14" s="280">
        <f t="shared" si="9"/>
        <v>4</v>
      </c>
      <c r="AI14" s="280">
        <f t="shared" si="9"/>
        <v>4</v>
      </c>
      <c r="AJ14" s="280">
        <f t="shared" si="9"/>
        <v>4</v>
      </c>
      <c r="AK14" s="280">
        <f t="shared" si="9"/>
        <v>4</v>
      </c>
      <c r="AL14" s="280">
        <f t="shared" si="9"/>
        <v>3</v>
      </c>
      <c r="AM14" s="280">
        <f t="shared" si="9"/>
        <v>5</v>
      </c>
      <c r="AN14" s="280">
        <f t="shared" si="9"/>
        <v>5</v>
      </c>
      <c r="AO14" s="280">
        <f t="shared" si="9"/>
        <v>4</v>
      </c>
      <c r="AP14" s="280">
        <f t="shared" si="9"/>
        <v>5</v>
      </c>
      <c r="AQ14" s="280">
        <f t="shared" si="9"/>
        <v>3</v>
      </c>
      <c r="AR14" s="280" t="str">
        <f t="shared" si="9"/>
        <v/>
      </c>
      <c r="AS14" s="280" t="str">
        <f t="shared" si="9"/>
        <v/>
      </c>
      <c r="AT14" s="280" t="str">
        <f t="shared" si="9"/>
        <v/>
      </c>
      <c r="AU14" s="280" t="str">
        <f t="shared" si="9"/>
        <v/>
      </c>
      <c r="AV14" s="280" t="str">
        <f t="shared" si="9"/>
        <v/>
      </c>
      <c r="AW14" s="35">
        <f t="shared" si="10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">
      <c r="A15" s="295">
        <v>10</v>
      </c>
      <c r="B15" s="245"/>
      <c r="C15" s="431" t="s">
        <v>34</v>
      </c>
      <c r="D15" s="425" t="s">
        <v>1265</v>
      </c>
      <c r="E15" s="238">
        <v>2633</v>
      </c>
      <c r="F15" s="91"/>
      <c r="G15" s="91">
        <v>3</v>
      </c>
      <c r="H15" s="91">
        <v>4</v>
      </c>
      <c r="I15" s="91">
        <v>4</v>
      </c>
      <c r="J15" s="91">
        <v>3</v>
      </c>
      <c r="K15" s="91">
        <v>3</v>
      </c>
      <c r="L15" s="91">
        <v>5</v>
      </c>
      <c r="M15" s="91">
        <v>5</v>
      </c>
      <c r="N15" s="91">
        <v>4</v>
      </c>
      <c r="O15" s="91">
        <v>5</v>
      </c>
      <c r="P15" s="94">
        <v>4</v>
      </c>
      <c r="Q15" s="91"/>
      <c r="R15" s="91"/>
      <c r="S15" s="23"/>
      <c r="T15" s="91"/>
      <c r="U15" s="23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3</v>
      </c>
      <c r="AA15" s="92">
        <f t="shared" si="5"/>
        <v>4</v>
      </c>
      <c r="AB15" s="92">
        <f t="shared" si="6"/>
        <v>3</v>
      </c>
      <c r="AC15" s="92">
        <f t="shared" si="7"/>
        <v>10</v>
      </c>
      <c r="AD15" s="225">
        <f t="shared" si="11"/>
        <v>4</v>
      </c>
      <c r="AE15" s="16">
        <f t="shared" si="8"/>
        <v>0</v>
      </c>
      <c r="AF15" s="9"/>
      <c r="AG15" s="280" t="str">
        <f t="shared" si="9"/>
        <v/>
      </c>
      <c r="AH15" s="280">
        <f t="shared" si="9"/>
        <v>3</v>
      </c>
      <c r="AI15" s="280">
        <f t="shared" si="9"/>
        <v>4</v>
      </c>
      <c r="AJ15" s="280">
        <f t="shared" si="9"/>
        <v>4</v>
      </c>
      <c r="AK15" s="280">
        <f t="shared" si="9"/>
        <v>3</v>
      </c>
      <c r="AL15" s="280">
        <f t="shared" si="9"/>
        <v>3</v>
      </c>
      <c r="AM15" s="280">
        <f t="shared" si="9"/>
        <v>5</v>
      </c>
      <c r="AN15" s="280">
        <f t="shared" si="9"/>
        <v>5</v>
      </c>
      <c r="AO15" s="280">
        <f t="shared" si="9"/>
        <v>4</v>
      </c>
      <c r="AP15" s="280">
        <f t="shared" si="9"/>
        <v>5</v>
      </c>
      <c r="AQ15" s="280">
        <f t="shared" si="9"/>
        <v>4</v>
      </c>
      <c r="AR15" s="280" t="str">
        <f t="shared" si="9"/>
        <v/>
      </c>
      <c r="AS15" s="280" t="str">
        <f t="shared" si="9"/>
        <v/>
      </c>
      <c r="AT15" s="280" t="str">
        <f t="shared" si="9"/>
        <v/>
      </c>
      <c r="AU15" s="280" t="str">
        <f t="shared" si="9"/>
        <v/>
      </c>
      <c r="AV15" s="280" t="str">
        <f t="shared" si="9"/>
        <v/>
      </c>
      <c r="AW15" s="35">
        <f t="shared" si="10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">
      <c r="A16" s="295">
        <v>11</v>
      </c>
      <c r="B16" s="245"/>
      <c r="C16" s="431" t="s">
        <v>34</v>
      </c>
      <c r="D16" s="425" t="s">
        <v>1266</v>
      </c>
      <c r="E16" s="238">
        <v>2633</v>
      </c>
      <c r="F16" s="91"/>
      <c r="G16" s="91">
        <v>4</v>
      </c>
      <c r="H16" s="91">
        <v>4</v>
      </c>
      <c r="I16" s="91">
        <v>5</v>
      </c>
      <c r="J16" s="91">
        <v>4</v>
      </c>
      <c r="K16" s="91">
        <v>3</v>
      </c>
      <c r="L16" s="91">
        <v>4</v>
      </c>
      <c r="M16" s="91">
        <v>4</v>
      </c>
      <c r="N16" s="91">
        <v>3</v>
      </c>
      <c r="O16" s="91">
        <v>4</v>
      </c>
      <c r="P16" s="94">
        <v>3</v>
      </c>
      <c r="Q16" s="91"/>
      <c r="R16" s="91"/>
      <c r="S16" s="23"/>
      <c r="T16" s="91"/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3</v>
      </c>
      <c r="AA16" s="92">
        <f t="shared" si="5"/>
        <v>6</v>
      </c>
      <c r="AB16" s="92">
        <f t="shared" si="6"/>
        <v>1</v>
      </c>
      <c r="AC16" s="92">
        <f t="shared" si="7"/>
        <v>10</v>
      </c>
      <c r="AD16" s="225">
        <f t="shared" si="11"/>
        <v>3.8</v>
      </c>
      <c r="AE16" s="16">
        <f t="shared" si="8"/>
        <v>0</v>
      </c>
      <c r="AF16" s="9"/>
      <c r="AG16" s="280" t="str">
        <f t="shared" si="9"/>
        <v/>
      </c>
      <c r="AH16" s="280">
        <f t="shared" si="9"/>
        <v>4</v>
      </c>
      <c r="AI16" s="280">
        <f t="shared" si="9"/>
        <v>4</v>
      </c>
      <c r="AJ16" s="280">
        <f t="shared" si="9"/>
        <v>5</v>
      </c>
      <c r="AK16" s="280">
        <f t="shared" si="9"/>
        <v>4</v>
      </c>
      <c r="AL16" s="280">
        <f t="shared" si="9"/>
        <v>3</v>
      </c>
      <c r="AM16" s="280">
        <f t="shared" si="9"/>
        <v>4</v>
      </c>
      <c r="AN16" s="280">
        <f t="shared" si="9"/>
        <v>4</v>
      </c>
      <c r="AO16" s="280">
        <f t="shared" si="9"/>
        <v>3</v>
      </c>
      <c r="AP16" s="280">
        <f t="shared" si="9"/>
        <v>4</v>
      </c>
      <c r="AQ16" s="280">
        <f t="shared" si="9"/>
        <v>3</v>
      </c>
      <c r="AR16" s="280" t="str">
        <f t="shared" si="9"/>
        <v/>
      </c>
      <c r="AS16" s="280" t="str">
        <f t="shared" si="9"/>
        <v/>
      </c>
      <c r="AT16" s="280" t="str">
        <f t="shared" si="9"/>
        <v/>
      </c>
      <c r="AU16" s="280" t="str">
        <f t="shared" si="9"/>
        <v/>
      </c>
      <c r="AV16" s="280" t="str">
        <f t="shared" si="9"/>
        <v/>
      </c>
      <c r="AW16" s="35">
        <f t="shared" si="10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">
      <c r="A17" s="295">
        <v>12</v>
      </c>
      <c r="B17" s="426"/>
      <c r="C17" s="431" t="s">
        <v>34</v>
      </c>
      <c r="D17" s="425" t="s">
        <v>1267</v>
      </c>
      <c r="E17" s="238">
        <v>2633</v>
      </c>
      <c r="F17" s="91"/>
      <c r="G17" s="91">
        <v>4</v>
      </c>
      <c r="H17" s="91">
        <v>4</v>
      </c>
      <c r="I17" s="91">
        <v>5</v>
      </c>
      <c r="J17" s="91">
        <v>3</v>
      </c>
      <c r="K17" s="91">
        <v>4</v>
      </c>
      <c r="L17" s="91">
        <v>4</v>
      </c>
      <c r="M17" s="91">
        <v>4</v>
      </c>
      <c r="N17" s="91">
        <v>4</v>
      </c>
      <c r="O17" s="91">
        <v>4</v>
      </c>
      <c r="P17" s="94">
        <v>3</v>
      </c>
      <c r="Q17" s="91"/>
      <c r="R17" s="91"/>
      <c r="S17" s="23"/>
      <c r="T17" s="91"/>
      <c r="U17" s="23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2</v>
      </c>
      <c r="AA17" s="92">
        <f t="shared" si="5"/>
        <v>7</v>
      </c>
      <c r="AB17" s="92">
        <f t="shared" si="6"/>
        <v>1</v>
      </c>
      <c r="AC17" s="92">
        <f t="shared" si="7"/>
        <v>10</v>
      </c>
      <c r="AD17" s="225">
        <f t="shared" si="11"/>
        <v>3.9</v>
      </c>
      <c r="AE17" s="16">
        <f t="shared" si="8"/>
        <v>0</v>
      </c>
      <c r="AF17" s="9"/>
      <c r="AG17" s="280" t="str">
        <f t="shared" si="9"/>
        <v/>
      </c>
      <c r="AH17" s="280">
        <f t="shared" si="9"/>
        <v>4</v>
      </c>
      <c r="AI17" s="280">
        <f t="shared" si="9"/>
        <v>4</v>
      </c>
      <c r="AJ17" s="280">
        <f t="shared" si="9"/>
        <v>5</v>
      </c>
      <c r="AK17" s="280">
        <f t="shared" si="9"/>
        <v>3</v>
      </c>
      <c r="AL17" s="280">
        <f t="shared" si="9"/>
        <v>4</v>
      </c>
      <c r="AM17" s="280">
        <f t="shared" si="9"/>
        <v>4</v>
      </c>
      <c r="AN17" s="280">
        <f t="shared" si="9"/>
        <v>4</v>
      </c>
      <c r="AO17" s="280">
        <f t="shared" si="9"/>
        <v>4</v>
      </c>
      <c r="AP17" s="280">
        <f t="shared" si="9"/>
        <v>4</v>
      </c>
      <c r="AQ17" s="280">
        <f t="shared" si="9"/>
        <v>3</v>
      </c>
      <c r="AR17" s="280" t="str">
        <f t="shared" si="9"/>
        <v/>
      </c>
      <c r="AS17" s="280" t="str">
        <f t="shared" si="9"/>
        <v/>
      </c>
      <c r="AT17" s="280" t="str">
        <f t="shared" si="9"/>
        <v/>
      </c>
      <c r="AU17" s="280" t="str">
        <f t="shared" si="9"/>
        <v/>
      </c>
      <c r="AV17" s="280" t="str">
        <f t="shared" si="9"/>
        <v/>
      </c>
      <c r="AW17" s="35">
        <f t="shared" si="10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">
      <c r="A18" s="295">
        <v>13</v>
      </c>
      <c r="B18" s="427"/>
      <c r="C18" s="431" t="s">
        <v>34</v>
      </c>
      <c r="D18" s="501" t="s">
        <v>1268</v>
      </c>
      <c r="E18" s="238">
        <v>2633</v>
      </c>
      <c r="F18" s="91"/>
      <c r="G18" s="91">
        <v>5</v>
      </c>
      <c r="H18" s="91">
        <v>5</v>
      </c>
      <c r="I18" s="91">
        <v>5</v>
      </c>
      <c r="J18" s="91">
        <v>5</v>
      </c>
      <c r="K18" s="91">
        <v>5</v>
      </c>
      <c r="L18" s="91">
        <v>5</v>
      </c>
      <c r="M18" s="91">
        <v>5</v>
      </c>
      <c r="N18" s="91">
        <v>5</v>
      </c>
      <c r="O18" s="91">
        <v>5</v>
      </c>
      <c r="P18" s="94">
        <v>4</v>
      </c>
      <c r="Q18" s="91"/>
      <c r="R18" s="91"/>
      <c r="S18" s="23"/>
      <c r="T18" s="91"/>
      <c r="U18" s="23"/>
      <c r="V18" s="18">
        <f t="shared" si="0"/>
        <v>4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0</v>
      </c>
      <c r="AA18" s="92">
        <f t="shared" si="5"/>
        <v>1</v>
      </c>
      <c r="AB18" s="92">
        <f t="shared" si="6"/>
        <v>9</v>
      </c>
      <c r="AC18" s="92">
        <f t="shared" si="7"/>
        <v>10</v>
      </c>
      <c r="AD18" s="225">
        <f t="shared" si="11"/>
        <v>4.9000000000000004</v>
      </c>
      <c r="AE18" s="16">
        <f t="shared" si="8"/>
        <v>0</v>
      </c>
      <c r="AF18" s="9"/>
      <c r="AG18" s="280" t="str">
        <f t="shared" si="9"/>
        <v/>
      </c>
      <c r="AH18" s="280">
        <f t="shared" si="9"/>
        <v>5</v>
      </c>
      <c r="AI18" s="280">
        <f t="shared" si="9"/>
        <v>5</v>
      </c>
      <c r="AJ18" s="280">
        <f t="shared" si="9"/>
        <v>5</v>
      </c>
      <c r="AK18" s="280">
        <f t="shared" si="9"/>
        <v>5</v>
      </c>
      <c r="AL18" s="280">
        <f t="shared" si="9"/>
        <v>5</v>
      </c>
      <c r="AM18" s="280">
        <f t="shared" si="9"/>
        <v>5</v>
      </c>
      <c r="AN18" s="280">
        <f t="shared" si="9"/>
        <v>5</v>
      </c>
      <c r="AO18" s="280">
        <f t="shared" si="9"/>
        <v>5</v>
      </c>
      <c r="AP18" s="280">
        <f t="shared" si="9"/>
        <v>5</v>
      </c>
      <c r="AQ18" s="280">
        <f t="shared" si="9"/>
        <v>4</v>
      </c>
      <c r="AR18" s="280" t="str">
        <f t="shared" si="9"/>
        <v/>
      </c>
      <c r="AS18" s="280" t="str">
        <f t="shared" si="9"/>
        <v/>
      </c>
      <c r="AT18" s="280" t="str">
        <f t="shared" si="9"/>
        <v/>
      </c>
      <c r="AU18" s="280" t="str">
        <f t="shared" si="9"/>
        <v/>
      </c>
      <c r="AV18" s="280" t="str">
        <f t="shared" si="9"/>
        <v/>
      </c>
      <c r="AW18" s="35">
        <f t="shared" si="10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">
      <c r="A19" s="295">
        <v>14</v>
      </c>
      <c r="B19" s="427"/>
      <c r="C19" s="431" t="s">
        <v>34</v>
      </c>
      <c r="D19" s="425" t="s">
        <v>1269</v>
      </c>
      <c r="E19" s="238">
        <v>2633</v>
      </c>
      <c r="F19" s="91"/>
      <c r="G19" s="91">
        <v>3</v>
      </c>
      <c r="H19" s="91">
        <v>5</v>
      </c>
      <c r="I19" s="91">
        <v>3</v>
      </c>
      <c r="J19" s="91">
        <v>5</v>
      </c>
      <c r="K19" s="91">
        <v>3</v>
      </c>
      <c r="L19" s="91">
        <v>4</v>
      </c>
      <c r="M19" s="91">
        <v>5</v>
      </c>
      <c r="N19" s="91">
        <v>3</v>
      </c>
      <c r="O19" s="91">
        <v>5</v>
      </c>
      <c r="P19" s="91">
        <v>3</v>
      </c>
      <c r="Q19" s="91"/>
      <c r="R19" s="91"/>
      <c r="S19" s="23"/>
      <c r="T19" s="91"/>
      <c r="U19" s="23"/>
      <c r="V19" s="18">
        <f t="shared" si="0"/>
        <v>3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5</v>
      </c>
      <c r="AA19" s="92">
        <f t="shared" si="5"/>
        <v>1</v>
      </c>
      <c r="AB19" s="92">
        <f t="shared" si="6"/>
        <v>4</v>
      </c>
      <c r="AC19" s="92">
        <f t="shared" si="7"/>
        <v>10</v>
      </c>
      <c r="AD19" s="225">
        <f t="shared" si="11"/>
        <v>3.9</v>
      </c>
      <c r="AE19" s="16">
        <f t="shared" si="8"/>
        <v>0</v>
      </c>
      <c r="AF19" s="9"/>
      <c r="AG19" s="280" t="str">
        <f t="shared" si="9"/>
        <v/>
      </c>
      <c r="AH19" s="280">
        <f t="shared" si="9"/>
        <v>3</v>
      </c>
      <c r="AI19" s="280">
        <f t="shared" si="9"/>
        <v>5</v>
      </c>
      <c r="AJ19" s="280">
        <f t="shared" si="9"/>
        <v>3</v>
      </c>
      <c r="AK19" s="280">
        <f t="shared" si="9"/>
        <v>5</v>
      </c>
      <c r="AL19" s="280">
        <f t="shared" si="9"/>
        <v>3</v>
      </c>
      <c r="AM19" s="280">
        <f t="shared" si="9"/>
        <v>4</v>
      </c>
      <c r="AN19" s="280">
        <f t="shared" si="9"/>
        <v>5</v>
      </c>
      <c r="AO19" s="280">
        <f t="shared" si="9"/>
        <v>3</v>
      </c>
      <c r="AP19" s="280">
        <f t="shared" si="9"/>
        <v>5</v>
      </c>
      <c r="AQ19" s="280">
        <f t="shared" si="9"/>
        <v>3</v>
      </c>
      <c r="AR19" s="280" t="str">
        <f t="shared" si="9"/>
        <v/>
      </c>
      <c r="AS19" s="280" t="str">
        <f t="shared" si="9"/>
        <v/>
      </c>
      <c r="AT19" s="280" t="str">
        <f t="shared" si="9"/>
        <v/>
      </c>
      <c r="AU19" s="280" t="str">
        <f t="shared" si="9"/>
        <v/>
      </c>
      <c r="AV19" s="280" t="str">
        <f t="shared" si="9"/>
        <v/>
      </c>
      <c r="AW19" s="35">
        <f t="shared" si="10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">
      <c r="A20" s="295">
        <v>15</v>
      </c>
      <c r="B20" s="427"/>
      <c r="C20" s="431" t="s">
        <v>34</v>
      </c>
      <c r="D20" s="425" t="s">
        <v>1270</v>
      </c>
      <c r="E20" s="238">
        <v>2633</v>
      </c>
      <c r="F20" s="91"/>
      <c r="G20" s="91">
        <v>4</v>
      </c>
      <c r="H20" s="91">
        <v>4</v>
      </c>
      <c r="I20" s="91">
        <v>5</v>
      </c>
      <c r="J20" s="91">
        <v>5</v>
      </c>
      <c r="K20" s="91">
        <v>3</v>
      </c>
      <c r="L20" s="91">
        <v>4</v>
      </c>
      <c r="M20" s="91">
        <v>5</v>
      </c>
      <c r="N20" s="91">
        <v>5</v>
      </c>
      <c r="O20" s="91">
        <v>5</v>
      </c>
      <c r="P20" s="94">
        <v>4</v>
      </c>
      <c r="Q20" s="91"/>
      <c r="R20" s="91"/>
      <c r="S20" s="23"/>
      <c r="T20" s="91"/>
      <c r="U20" s="23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1</v>
      </c>
      <c r="AA20" s="92">
        <f t="shared" si="5"/>
        <v>4</v>
      </c>
      <c r="AB20" s="92">
        <f t="shared" si="6"/>
        <v>5</v>
      </c>
      <c r="AC20" s="92">
        <f t="shared" si="7"/>
        <v>10</v>
      </c>
      <c r="AD20" s="225">
        <f t="shared" si="11"/>
        <v>4.4000000000000004</v>
      </c>
      <c r="AE20" s="16">
        <f t="shared" si="8"/>
        <v>0</v>
      </c>
      <c r="AF20" s="9"/>
      <c r="AG20" s="280" t="str">
        <f t="shared" si="9"/>
        <v/>
      </c>
      <c r="AH20" s="280">
        <f t="shared" si="9"/>
        <v>4</v>
      </c>
      <c r="AI20" s="280">
        <f t="shared" si="9"/>
        <v>4</v>
      </c>
      <c r="AJ20" s="280">
        <f t="shared" si="9"/>
        <v>5</v>
      </c>
      <c r="AK20" s="280">
        <f t="shared" si="9"/>
        <v>5</v>
      </c>
      <c r="AL20" s="280">
        <f t="shared" si="9"/>
        <v>3</v>
      </c>
      <c r="AM20" s="280">
        <f t="shared" si="9"/>
        <v>4</v>
      </c>
      <c r="AN20" s="280">
        <f t="shared" si="9"/>
        <v>5</v>
      </c>
      <c r="AO20" s="280">
        <f t="shared" si="9"/>
        <v>5</v>
      </c>
      <c r="AP20" s="280">
        <f t="shared" si="9"/>
        <v>5</v>
      </c>
      <c r="AQ20" s="280">
        <f t="shared" si="9"/>
        <v>4</v>
      </c>
      <c r="AR20" s="280" t="str">
        <f t="shared" si="9"/>
        <v/>
      </c>
      <c r="AS20" s="280" t="str">
        <f t="shared" si="9"/>
        <v/>
      </c>
      <c r="AT20" s="280" t="str">
        <f t="shared" si="9"/>
        <v/>
      </c>
      <c r="AU20" s="280" t="str">
        <f t="shared" si="9"/>
        <v/>
      </c>
      <c r="AV20" s="280" t="str">
        <f t="shared" si="9"/>
        <v/>
      </c>
      <c r="AW20" s="35">
        <f t="shared" si="10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">
      <c r="A21" s="295">
        <v>16</v>
      </c>
      <c r="B21" s="427"/>
      <c r="C21" s="431" t="s">
        <v>34</v>
      </c>
      <c r="D21" s="425" t="s">
        <v>1271</v>
      </c>
      <c r="E21" s="238">
        <v>2633</v>
      </c>
      <c r="F21" s="91"/>
      <c r="G21" s="91">
        <v>5</v>
      </c>
      <c r="H21" s="91">
        <v>5</v>
      </c>
      <c r="I21" s="91">
        <v>5</v>
      </c>
      <c r="J21" s="91">
        <v>5</v>
      </c>
      <c r="K21" s="91">
        <v>3</v>
      </c>
      <c r="L21" s="91">
        <v>5</v>
      </c>
      <c r="M21" s="91">
        <v>5</v>
      </c>
      <c r="N21" s="91">
        <v>3</v>
      </c>
      <c r="O21" s="91">
        <v>5</v>
      </c>
      <c r="P21" s="94">
        <v>3</v>
      </c>
      <c r="Q21" s="91"/>
      <c r="R21" s="91"/>
      <c r="S21" s="23"/>
      <c r="T21" s="91"/>
      <c r="U21" s="23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3</v>
      </c>
      <c r="AA21" s="92">
        <f t="shared" si="5"/>
        <v>0</v>
      </c>
      <c r="AB21" s="92">
        <f t="shared" si="6"/>
        <v>7</v>
      </c>
      <c r="AC21" s="92">
        <f t="shared" si="7"/>
        <v>10</v>
      </c>
      <c r="AD21" s="225">
        <f t="shared" si="11"/>
        <v>4.4000000000000004</v>
      </c>
      <c r="AE21" s="16">
        <f t="shared" si="8"/>
        <v>0</v>
      </c>
      <c r="AF21" s="9"/>
      <c r="AG21" s="280" t="str">
        <f t="shared" si="9"/>
        <v/>
      </c>
      <c r="AH21" s="280">
        <f t="shared" si="9"/>
        <v>5</v>
      </c>
      <c r="AI21" s="280">
        <f t="shared" si="9"/>
        <v>5</v>
      </c>
      <c r="AJ21" s="280">
        <f t="shared" si="9"/>
        <v>5</v>
      </c>
      <c r="AK21" s="280">
        <f t="shared" si="9"/>
        <v>5</v>
      </c>
      <c r="AL21" s="280">
        <f t="shared" si="9"/>
        <v>3</v>
      </c>
      <c r="AM21" s="280">
        <f t="shared" si="9"/>
        <v>5</v>
      </c>
      <c r="AN21" s="280">
        <f t="shared" si="9"/>
        <v>5</v>
      </c>
      <c r="AO21" s="280">
        <f t="shared" si="9"/>
        <v>3</v>
      </c>
      <c r="AP21" s="280">
        <f t="shared" si="9"/>
        <v>5</v>
      </c>
      <c r="AQ21" s="280">
        <f t="shared" si="9"/>
        <v>3</v>
      </c>
      <c r="AR21" s="280" t="str">
        <f t="shared" si="9"/>
        <v/>
      </c>
      <c r="AS21" s="280" t="str">
        <f t="shared" si="9"/>
        <v/>
      </c>
      <c r="AT21" s="280" t="str">
        <f t="shared" si="9"/>
        <v/>
      </c>
      <c r="AU21" s="280" t="str">
        <f t="shared" si="9"/>
        <v/>
      </c>
      <c r="AV21" s="280" t="str">
        <f t="shared" ref="AG21:AV36" si="13">IF(ISERROR(VALUE(LEFT(U21))),LEFT(U21),VALUE(LEFT(U21)))</f>
        <v/>
      </c>
      <c r="AW21" s="35">
        <f t="shared" si="10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295">
        <v>17</v>
      </c>
      <c r="B22" s="427"/>
      <c r="C22" s="431" t="s">
        <v>34</v>
      </c>
      <c r="D22" s="425" t="s">
        <v>1272</v>
      </c>
      <c r="E22" s="238">
        <v>2633</v>
      </c>
      <c r="F22" s="91"/>
      <c r="G22" s="91">
        <v>4</v>
      </c>
      <c r="H22" s="91">
        <v>4</v>
      </c>
      <c r="I22" s="91">
        <v>4</v>
      </c>
      <c r="J22" s="91">
        <v>5</v>
      </c>
      <c r="K22" s="91">
        <v>3</v>
      </c>
      <c r="L22" s="91">
        <v>5</v>
      </c>
      <c r="M22" s="91">
        <v>5</v>
      </c>
      <c r="N22" s="91">
        <v>3</v>
      </c>
      <c r="O22" s="91">
        <v>5</v>
      </c>
      <c r="P22" s="94">
        <v>3</v>
      </c>
      <c r="Q22" s="91"/>
      <c r="R22" s="91"/>
      <c r="S22" s="23"/>
      <c r="T22" s="91"/>
      <c r="U22" s="23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3</v>
      </c>
      <c r="AA22" s="92">
        <f t="shared" si="5"/>
        <v>3</v>
      </c>
      <c r="AB22" s="92">
        <f t="shared" si="6"/>
        <v>4</v>
      </c>
      <c r="AC22" s="92">
        <f t="shared" si="7"/>
        <v>10</v>
      </c>
      <c r="AD22" s="225">
        <f t="shared" si="11"/>
        <v>4.0999999999999996</v>
      </c>
      <c r="AE22" s="16">
        <f t="shared" si="8"/>
        <v>0</v>
      </c>
      <c r="AF22" s="9"/>
      <c r="AG22" s="280" t="str">
        <f t="shared" si="13"/>
        <v/>
      </c>
      <c r="AH22" s="280">
        <f t="shared" si="13"/>
        <v>4</v>
      </c>
      <c r="AI22" s="280">
        <f t="shared" si="13"/>
        <v>4</v>
      </c>
      <c r="AJ22" s="280">
        <f t="shared" si="13"/>
        <v>4</v>
      </c>
      <c r="AK22" s="280">
        <f t="shared" si="13"/>
        <v>5</v>
      </c>
      <c r="AL22" s="280">
        <f t="shared" si="13"/>
        <v>3</v>
      </c>
      <c r="AM22" s="280">
        <f t="shared" si="13"/>
        <v>5</v>
      </c>
      <c r="AN22" s="280">
        <f t="shared" si="13"/>
        <v>5</v>
      </c>
      <c r="AO22" s="280">
        <f t="shared" si="13"/>
        <v>3</v>
      </c>
      <c r="AP22" s="280">
        <f t="shared" si="13"/>
        <v>5</v>
      </c>
      <c r="AQ22" s="280">
        <f t="shared" si="13"/>
        <v>3</v>
      </c>
      <c r="AR22" s="280" t="str">
        <f t="shared" si="13"/>
        <v/>
      </c>
      <c r="AS22" s="280" t="str">
        <f t="shared" si="13"/>
        <v/>
      </c>
      <c r="AT22" s="280" t="str">
        <f t="shared" si="13"/>
        <v/>
      </c>
      <c r="AU22" s="280" t="str">
        <f t="shared" si="13"/>
        <v/>
      </c>
      <c r="AV22" s="280" t="str">
        <f t="shared" si="13"/>
        <v/>
      </c>
      <c r="AW22" s="35">
        <f t="shared" si="10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">
      <c r="A23" s="295">
        <v>18</v>
      </c>
      <c r="B23" s="427"/>
      <c r="C23" s="431" t="s">
        <v>34</v>
      </c>
      <c r="D23" s="425" t="s">
        <v>1273</v>
      </c>
      <c r="E23" s="238">
        <v>2633</v>
      </c>
      <c r="F23" s="91"/>
      <c r="G23" s="91">
        <v>3</v>
      </c>
      <c r="H23" s="91">
        <v>4</v>
      </c>
      <c r="I23" s="91">
        <v>4</v>
      </c>
      <c r="J23" s="91">
        <v>4</v>
      </c>
      <c r="K23" s="91">
        <v>3</v>
      </c>
      <c r="L23" s="91">
        <v>4</v>
      </c>
      <c r="M23" s="91">
        <v>5</v>
      </c>
      <c r="N23" s="91">
        <v>4</v>
      </c>
      <c r="O23" s="91">
        <v>4</v>
      </c>
      <c r="P23" s="91">
        <v>3</v>
      </c>
      <c r="Q23" s="91"/>
      <c r="R23" s="94"/>
      <c r="S23" s="91"/>
      <c r="T23" s="91"/>
      <c r="U23" s="23"/>
      <c r="V23" s="18">
        <f t="shared" si="0"/>
        <v>3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3</v>
      </c>
      <c r="AA23" s="92">
        <f t="shared" si="5"/>
        <v>6</v>
      </c>
      <c r="AB23" s="92">
        <f t="shared" si="6"/>
        <v>1</v>
      </c>
      <c r="AC23" s="92">
        <f t="shared" si="7"/>
        <v>10</v>
      </c>
      <c r="AD23" s="225">
        <f t="shared" si="11"/>
        <v>3.8</v>
      </c>
      <c r="AE23" s="16">
        <f t="shared" si="8"/>
        <v>0</v>
      </c>
      <c r="AF23" s="9"/>
      <c r="AG23" s="280" t="str">
        <f t="shared" si="13"/>
        <v/>
      </c>
      <c r="AH23" s="280">
        <f t="shared" si="13"/>
        <v>3</v>
      </c>
      <c r="AI23" s="280">
        <f t="shared" si="13"/>
        <v>4</v>
      </c>
      <c r="AJ23" s="280">
        <f t="shared" si="13"/>
        <v>4</v>
      </c>
      <c r="AK23" s="280">
        <f t="shared" si="13"/>
        <v>4</v>
      </c>
      <c r="AL23" s="280">
        <f t="shared" si="13"/>
        <v>3</v>
      </c>
      <c r="AM23" s="280">
        <f t="shared" si="13"/>
        <v>4</v>
      </c>
      <c r="AN23" s="280">
        <f t="shared" si="13"/>
        <v>5</v>
      </c>
      <c r="AO23" s="280">
        <f t="shared" si="13"/>
        <v>4</v>
      </c>
      <c r="AP23" s="280">
        <f t="shared" si="13"/>
        <v>4</v>
      </c>
      <c r="AQ23" s="280">
        <f t="shared" si="13"/>
        <v>3</v>
      </c>
      <c r="AR23" s="280" t="str">
        <f t="shared" si="13"/>
        <v/>
      </c>
      <c r="AS23" s="280" t="str">
        <f t="shared" si="13"/>
        <v/>
      </c>
      <c r="AT23" s="280" t="str">
        <f t="shared" si="13"/>
        <v/>
      </c>
      <c r="AU23" s="280" t="str">
        <f t="shared" si="13"/>
        <v/>
      </c>
      <c r="AV23" s="280" t="str">
        <f t="shared" si="13"/>
        <v/>
      </c>
      <c r="AW23" s="35">
        <f t="shared" si="10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2">
      <c r="A24" s="295">
        <v>19</v>
      </c>
      <c r="B24" s="427"/>
      <c r="C24" s="431" t="s">
        <v>34</v>
      </c>
      <c r="D24" s="425" t="s">
        <v>1274</v>
      </c>
      <c r="E24" s="238">
        <v>2633</v>
      </c>
      <c r="F24" s="91"/>
      <c r="G24" s="91">
        <v>5</v>
      </c>
      <c r="H24" s="91">
        <v>4</v>
      </c>
      <c r="I24" s="91">
        <v>4</v>
      </c>
      <c r="J24" s="91">
        <v>3</v>
      </c>
      <c r="K24" s="91">
        <v>3</v>
      </c>
      <c r="L24" s="91">
        <v>5</v>
      </c>
      <c r="M24" s="91">
        <v>5</v>
      </c>
      <c r="N24" s="91">
        <v>4</v>
      </c>
      <c r="O24" s="91">
        <v>5</v>
      </c>
      <c r="P24" s="91">
        <v>3</v>
      </c>
      <c r="Q24" s="91"/>
      <c r="R24" s="94"/>
      <c r="S24" s="91"/>
      <c r="T24" s="91"/>
      <c r="U24" s="23"/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3</v>
      </c>
      <c r="AA24" s="92">
        <f t="shared" si="5"/>
        <v>3</v>
      </c>
      <c r="AB24" s="92">
        <f t="shared" si="6"/>
        <v>4</v>
      </c>
      <c r="AC24" s="92">
        <f t="shared" si="7"/>
        <v>10</v>
      </c>
      <c r="AD24" s="225">
        <f t="shared" si="11"/>
        <v>4.0999999999999996</v>
      </c>
      <c r="AE24" s="16">
        <f t="shared" si="8"/>
        <v>0</v>
      </c>
      <c r="AF24" s="9"/>
      <c r="AG24" s="280" t="str">
        <f t="shared" si="13"/>
        <v/>
      </c>
      <c r="AH24" s="280">
        <f t="shared" si="13"/>
        <v>5</v>
      </c>
      <c r="AI24" s="280">
        <f t="shared" si="13"/>
        <v>4</v>
      </c>
      <c r="AJ24" s="280">
        <f t="shared" si="13"/>
        <v>4</v>
      </c>
      <c r="AK24" s="280">
        <f t="shared" si="13"/>
        <v>3</v>
      </c>
      <c r="AL24" s="280">
        <f t="shared" si="13"/>
        <v>3</v>
      </c>
      <c r="AM24" s="280">
        <f t="shared" si="13"/>
        <v>5</v>
      </c>
      <c r="AN24" s="280">
        <f t="shared" si="13"/>
        <v>5</v>
      </c>
      <c r="AO24" s="280">
        <f t="shared" si="13"/>
        <v>4</v>
      </c>
      <c r="AP24" s="280">
        <f t="shared" si="13"/>
        <v>5</v>
      </c>
      <c r="AQ24" s="280">
        <f t="shared" si="13"/>
        <v>3</v>
      </c>
      <c r="AR24" s="280" t="str">
        <f t="shared" si="13"/>
        <v/>
      </c>
      <c r="AS24" s="280" t="str">
        <f t="shared" si="13"/>
        <v/>
      </c>
      <c r="AT24" s="280" t="str">
        <f t="shared" si="13"/>
        <v/>
      </c>
      <c r="AU24" s="280" t="str">
        <f t="shared" si="13"/>
        <v/>
      </c>
      <c r="AV24" s="280" t="str">
        <f t="shared" si="13"/>
        <v/>
      </c>
      <c r="AW24" s="35">
        <f t="shared" si="10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customHeight="1" x14ac:dyDescent="0.2">
      <c r="A25" s="295">
        <v>20</v>
      </c>
      <c r="B25" s="427"/>
      <c r="C25" s="431" t="s">
        <v>582</v>
      </c>
      <c r="D25" s="425" t="s">
        <v>1275</v>
      </c>
      <c r="E25" s="238">
        <v>2633</v>
      </c>
      <c r="F25" s="91"/>
      <c r="G25" s="91">
        <v>4</v>
      </c>
      <c r="H25" s="91">
        <v>5</v>
      </c>
      <c r="I25" s="91">
        <v>5</v>
      </c>
      <c r="J25" s="91">
        <v>5</v>
      </c>
      <c r="K25" s="91">
        <v>3</v>
      </c>
      <c r="L25" s="91">
        <v>5</v>
      </c>
      <c r="M25" s="91">
        <v>5</v>
      </c>
      <c r="N25" s="91">
        <v>5</v>
      </c>
      <c r="O25" s="91">
        <v>5</v>
      </c>
      <c r="P25" s="91">
        <v>3</v>
      </c>
      <c r="Q25" s="91"/>
      <c r="R25" s="94"/>
      <c r="S25" s="91"/>
      <c r="T25" s="91"/>
      <c r="U25" s="23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2</v>
      </c>
      <c r="AA25" s="92">
        <f t="shared" si="5"/>
        <v>1</v>
      </c>
      <c r="AB25" s="92">
        <f t="shared" si="6"/>
        <v>7</v>
      </c>
      <c r="AC25" s="92">
        <f t="shared" si="7"/>
        <v>10</v>
      </c>
      <c r="AD25" s="225">
        <f t="shared" si="11"/>
        <v>4.5</v>
      </c>
      <c r="AE25" s="16">
        <f t="shared" si="8"/>
        <v>0</v>
      </c>
      <c r="AF25" s="9"/>
      <c r="AG25" s="280" t="str">
        <f t="shared" si="13"/>
        <v/>
      </c>
      <c r="AH25" s="280">
        <f t="shared" si="13"/>
        <v>4</v>
      </c>
      <c r="AI25" s="280">
        <f t="shared" si="13"/>
        <v>5</v>
      </c>
      <c r="AJ25" s="280">
        <f t="shared" si="13"/>
        <v>5</v>
      </c>
      <c r="AK25" s="280">
        <f t="shared" si="13"/>
        <v>5</v>
      </c>
      <c r="AL25" s="280">
        <f t="shared" si="13"/>
        <v>3</v>
      </c>
      <c r="AM25" s="280">
        <f t="shared" si="13"/>
        <v>5</v>
      </c>
      <c r="AN25" s="280">
        <f t="shared" si="13"/>
        <v>5</v>
      </c>
      <c r="AO25" s="280">
        <f t="shared" si="13"/>
        <v>5</v>
      </c>
      <c r="AP25" s="280">
        <f t="shared" si="13"/>
        <v>5</v>
      </c>
      <c r="AQ25" s="280">
        <f t="shared" si="13"/>
        <v>3</v>
      </c>
      <c r="AR25" s="280" t="str">
        <f t="shared" si="13"/>
        <v/>
      </c>
      <c r="AS25" s="280" t="str">
        <f t="shared" si="13"/>
        <v/>
      </c>
      <c r="AT25" s="280" t="str">
        <f t="shared" si="13"/>
        <v/>
      </c>
      <c r="AU25" s="280" t="str">
        <f t="shared" si="13"/>
        <v/>
      </c>
      <c r="AV25" s="280" t="str">
        <f t="shared" si="13"/>
        <v/>
      </c>
      <c r="AW25" s="35">
        <f t="shared" si="10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2">
      <c r="A26" s="295">
        <v>21</v>
      </c>
      <c r="B26" s="427"/>
      <c r="C26" s="431" t="s">
        <v>34</v>
      </c>
      <c r="D26" s="425" t="s">
        <v>1276</v>
      </c>
      <c r="E26" s="238">
        <v>2633</v>
      </c>
      <c r="F26" s="91"/>
      <c r="G26" s="91">
        <v>4</v>
      </c>
      <c r="H26" s="91">
        <v>4</v>
      </c>
      <c r="I26" s="91">
        <v>5</v>
      </c>
      <c r="J26" s="91">
        <v>5</v>
      </c>
      <c r="K26" s="91">
        <v>3</v>
      </c>
      <c r="L26" s="91">
        <v>5</v>
      </c>
      <c r="M26" s="91">
        <v>5</v>
      </c>
      <c r="N26" s="91">
        <v>5</v>
      </c>
      <c r="O26" s="91">
        <v>5</v>
      </c>
      <c r="P26" s="91">
        <v>3</v>
      </c>
      <c r="Q26" s="91"/>
      <c r="R26" s="94"/>
      <c r="S26" s="91"/>
      <c r="T26" s="91"/>
      <c r="U26" s="23"/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2</v>
      </c>
      <c r="AA26" s="92">
        <f t="shared" si="5"/>
        <v>2</v>
      </c>
      <c r="AB26" s="92">
        <f t="shared" si="6"/>
        <v>6</v>
      </c>
      <c r="AC26" s="92">
        <f t="shared" si="7"/>
        <v>10</v>
      </c>
      <c r="AD26" s="225">
        <f t="shared" si="11"/>
        <v>4.4000000000000004</v>
      </c>
      <c r="AE26" s="16">
        <f t="shared" si="8"/>
        <v>0</v>
      </c>
      <c r="AF26" s="9"/>
      <c r="AG26" s="280" t="str">
        <f t="shared" si="13"/>
        <v/>
      </c>
      <c r="AH26" s="280">
        <f t="shared" si="13"/>
        <v>4</v>
      </c>
      <c r="AI26" s="280">
        <f t="shared" si="13"/>
        <v>4</v>
      </c>
      <c r="AJ26" s="280">
        <f t="shared" si="13"/>
        <v>5</v>
      </c>
      <c r="AK26" s="280">
        <f t="shared" si="13"/>
        <v>5</v>
      </c>
      <c r="AL26" s="280">
        <f t="shared" si="13"/>
        <v>3</v>
      </c>
      <c r="AM26" s="280">
        <f t="shared" si="13"/>
        <v>5</v>
      </c>
      <c r="AN26" s="280">
        <f t="shared" si="13"/>
        <v>5</v>
      </c>
      <c r="AO26" s="280">
        <f t="shared" si="13"/>
        <v>5</v>
      </c>
      <c r="AP26" s="280">
        <f t="shared" si="13"/>
        <v>5</v>
      </c>
      <c r="AQ26" s="280">
        <f t="shared" si="13"/>
        <v>3</v>
      </c>
      <c r="AR26" s="280" t="str">
        <f t="shared" si="13"/>
        <v/>
      </c>
      <c r="AS26" s="280" t="str">
        <f t="shared" si="13"/>
        <v/>
      </c>
      <c r="AT26" s="280" t="str">
        <f t="shared" si="13"/>
        <v/>
      </c>
      <c r="AU26" s="280" t="str">
        <f t="shared" si="13"/>
        <v/>
      </c>
      <c r="AV26" s="280" t="str">
        <f t="shared" si="13"/>
        <v/>
      </c>
      <c r="AW26" s="35">
        <f t="shared" si="10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2">
      <c r="A27" s="295">
        <v>22</v>
      </c>
      <c r="B27" s="427"/>
      <c r="C27" s="431" t="s">
        <v>34</v>
      </c>
      <c r="D27" s="425" t="s">
        <v>1277</v>
      </c>
      <c r="E27" s="238">
        <v>2633</v>
      </c>
      <c r="F27" s="91"/>
      <c r="G27" s="91">
        <v>4</v>
      </c>
      <c r="H27" s="91">
        <v>4</v>
      </c>
      <c r="I27" s="91">
        <v>5</v>
      </c>
      <c r="J27" s="91">
        <v>4</v>
      </c>
      <c r="K27" s="91">
        <v>3</v>
      </c>
      <c r="L27" s="91">
        <v>5</v>
      </c>
      <c r="M27" s="91">
        <v>5</v>
      </c>
      <c r="N27" s="91">
        <v>3</v>
      </c>
      <c r="O27" s="91">
        <v>5</v>
      </c>
      <c r="P27" s="91">
        <v>3</v>
      </c>
      <c r="Q27" s="91"/>
      <c r="R27" s="94"/>
      <c r="S27" s="91"/>
      <c r="T27" s="91"/>
      <c r="U27" s="23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3</v>
      </c>
      <c r="AA27" s="92">
        <f t="shared" si="5"/>
        <v>3</v>
      </c>
      <c r="AB27" s="92">
        <f t="shared" si="6"/>
        <v>4</v>
      </c>
      <c r="AC27" s="92">
        <f t="shared" si="7"/>
        <v>10</v>
      </c>
      <c r="AD27" s="225">
        <f t="shared" si="11"/>
        <v>4.0999999999999996</v>
      </c>
      <c r="AE27" s="16">
        <f t="shared" si="8"/>
        <v>0</v>
      </c>
      <c r="AF27" s="9"/>
      <c r="AG27" s="280" t="str">
        <f t="shared" si="13"/>
        <v/>
      </c>
      <c r="AH27" s="280">
        <f t="shared" si="13"/>
        <v>4</v>
      </c>
      <c r="AI27" s="280">
        <f t="shared" si="13"/>
        <v>4</v>
      </c>
      <c r="AJ27" s="280">
        <f t="shared" si="13"/>
        <v>5</v>
      </c>
      <c r="AK27" s="280">
        <f t="shared" si="13"/>
        <v>4</v>
      </c>
      <c r="AL27" s="280">
        <f t="shared" si="13"/>
        <v>3</v>
      </c>
      <c r="AM27" s="280">
        <f t="shared" si="13"/>
        <v>5</v>
      </c>
      <c r="AN27" s="280">
        <f t="shared" si="13"/>
        <v>5</v>
      </c>
      <c r="AO27" s="280">
        <f t="shared" si="13"/>
        <v>3</v>
      </c>
      <c r="AP27" s="280">
        <f t="shared" si="13"/>
        <v>5</v>
      </c>
      <c r="AQ27" s="280">
        <f t="shared" si="13"/>
        <v>3</v>
      </c>
      <c r="AR27" s="280" t="str">
        <f t="shared" si="13"/>
        <v/>
      </c>
      <c r="AS27" s="280" t="str">
        <f t="shared" si="13"/>
        <v/>
      </c>
      <c r="AT27" s="280" t="str">
        <f t="shared" si="13"/>
        <v/>
      </c>
      <c r="AU27" s="280" t="str">
        <f t="shared" si="13"/>
        <v/>
      </c>
      <c r="AV27" s="280" t="str">
        <f t="shared" si="13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2">
      <c r="A28" s="295">
        <v>23</v>
      </c>
      <c r="B28" s="427"/>
      <c r="C28" s="431" t="s">
        <v>34</v>
      </c>
      <c r="D28" s="425" t="s">
        <v>1278</v>
      </c>
      <c r="E28" s="238">
        <v>2633</v>
      </c>
      <c r="F28" s="91"/>
      <c r="G28" s="91">
        <v>5</v>
      </c>
      <c r="H28" s="91">
        <v>3</v>
      </c>
      <c r="I28" s="91">
        <v>5</v>
      </c>
      <c r="J28" s="91">
        <v>5</v>
      </c>
      <c r="K28" s="91">
        <v>3</v>
      </c>
      <c r="L28" s="91">
        <v>4</v>
      </c>
      <c r="M28" s="91">
        <v>5</v>
      </c>
      <c r="N28" s="91">
        <v>5</v>
      </c>
      <c r="O28" s="91">
        <v>4</v>
      </c>
      <c r="P28" s="91">
        <v>3</v>
      </c>
      <c r="Q28" s="91"/>
      <c r="R28" s="94"/>
      <c r="S28" s="91"/>
      <c r="T28" s="91"/>
      <c r="U28" s="23"/>
      <c r="V28" s="18">
        <f t="shared" si="0"/>
        <v>3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3</v>
      </c>
      <c r="AA28" s="92">
        <f t="shared" si="5"/>
        <v>2</v>
      </c>
      <c r="AB28" s="92">
        <f t="shared" si="6"/>
        <v>5</v>
      </c>
      <c r="AC28" s="92">
        <f t="shared" si="7"/>
        <v>10</v>
      </c>
      <c r="AD28" s="225">
        <f t="shared" si="11"/>
        <v>4.2</v>
      </c>
      <c r="AE28" s="16">
        <f t="shared" si="8"/>
        <v>0</v>
      </c>
      <c r="AF28" s="9"/>
      <c r="AG28" s="280" t="str">
        <f t="shared" si="13"/>
        <v/>
      </c>
      <c r="AH28" s="280">
        <f t="shared" si="13"/>
        <v>5</v>
      </c>
      <c r="AI28" s="280">
        <f t="shared" si="13"/>
        <v>3</v>
      </c>
      <c r="AJ28" s="280">
        <f t="shared" si="13"/>
        <v>5</v>
      </c>
      <c r="AK28" s="280">
        <f t="shared" si="13"/>
        <v>5</v>
      </c>
      <c r="AL28" s="280">
        <f t="shared" si="13"/>
        <v>3</v>
      </c>
      <c r="AM28" s="280">
        <f t="shared" si="13"/>
        <v>4</v>
      </c>
      <c r="AN28" s="280">
        <f t="shared" si="13"/>
        <v>5</v>
      </c>
      <c r="AO28" s="280">
        <f t="shared" si="13"/>
        <v>5</v>
      </c>
      <c r="AP28" s="280">
        <f t="shared" si="13"/>
        <v>4</v>
      </c>
      <c r="AQ28" s="280">
        <f t="shared" si="13"/>
        <v>3</v>
      </c>
      <c r="AR28" s="280" t="str">
        <f t="shared" si="13"/>
        <v/>
      </c>
      <c r="AS28" s="280" t="str">
        <f t="shared" si="13"/>
        <v/>
      </c>
      <c r="AT28" s="280" t="str">
        <f t="shared" si="13"/>
        <v/>
      </c>
      <c r="AU28" s="280" t="str">
        <f t="shared" si="13"/>
        <v/>
      </c>
      <c r="AV28" s="280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customHeight="1" x14ac:dyDescent="0.2">
      <c r="A29" s="295">
        <v>24</v>
      </c>
      <c r="B29" s="248"/>
      <c r="C29" s="431" t="s">
        <v>34</v>
      </c>
      <c r="D29" s="425" t="s">
        <v>1279</v>
      </c>
      <c r="E29" s="238">
        <v>2633</v>
      </c>
      <c r="F29" s="91"/>
      <c r="G29" s="91">
        <v>3</v>
      </c>
      <c r="H29" s="91">
        <v>4</v>
      </c>
      <c r="I29" s="91">
        <v>4</v>
      </c>
      <c r="J29" s="91">
        <v>3</v>
      </c>
      <c r="K29" s="91">
        <v>3</v>
      </c>
      <c r="L29" s="91">
        <v>5</v>
      </c>
      <c r="M29" s="91">
        <v>5</v>
      </c>
      <c r="N29" s="91">
        <v>4</v>
      </c>
      <c r="O29" s="91">
        <v>5</v>
      </c>
      <c r="P29" s="91">
        <v>3</v>
      </c>
      <c r="Q29" s="91"/>
      <c r="R29" s="94"/>
      <c r="S29" s="91"/>
      <c r="T29" s="91"/>
      <c r="U29" s="23"/>
      <c r="V29" s="18">
        <f t="shared" si="0"/>
        <v>3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4</v>
      </c>
      <c r="AA29" s="92">
        <f t="shared" si="5"/>
        <v>3</v>
      </c>
      <c r="AB29" s="92">
        <f t="shared" si="6"/>
        <v>3</v>
      </c>
      <c r="AC29" s="92">
        <f t="shared" si="7"/>
        <v>10</v>
      </c>
      <c r="AD29" s="225">
        <f t="shared" si="11"/>
        <v>3.9</v>
      </c>
      <c r="AE29" s="16">
        <f t="shared" si="8"/>
        <v>0</v>
      </c>
      <c r="AF29" s="9"/>
      <c r="AG29" s="280" t="str">
        <f t="shared" si="13"/>
        <v/>
      </c>
      <c r="AH29" s="280">
        <f t="shared" si="13"/>
        <v>3</v>
      </c>
      <c r="AI29" s="280">
        <f t="shared" si="13"/>
        <v>4</v>
      </c>
      <c r="AJ29" s="280">
        <f t="shared" si="13"/>
        <v>4</v>
      </c>
      <c r="AK29" s="280">
        <f t="shared" si="13"/>
        <v>3</v>
      </c>
      <c r="AL29" s="280">
        <f t="shared" si="13"/>
        <v>3</v>
      </c>
      <c r="AM29" s="280">
        <f t="shared" si="13"/>
        <v>5</v>
      </c>
      <c r="AN29" s="280">
        <f t="shared" si="13"/>
        <v>5</v>
      </c>
      <c r="AO29" s="280">
        <f t="shared" si="13"/>
        <v>4</v>
      </c>
      <c r="AP29" s="280">
        <f t="shared" si="13"/>
        <v>5</v>
      </c>
      <c r="AQ29" s="280">
        <f t="shared" si="13"/>
        <v>3</v>
      </c>
      <c r="AR29" s="280" t="str">
        <f t="shared" si="13"/>
        <v/>
      </c>
      <c r="AS29" s="280" t="str">
        <f t="shared" si="13"/>
        <v/>
      </c>
      <c r="AT29" s="280" t="str">
        <f t="shared" si="13"/>
        <v/>
      </c>
      <c r="AU29" s="280" t="str">
        <f t="shared" si="13"/>
        <v/>
      </c>
      <c r="AV29" s="280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customHeight="1" x14ac:dyDescent="0.2">
      <c r="A30" s="295">
        <v>25</v>
      </c>
      <c r="B30" s="248"/>
      <c r="C30" s="431" t="s">
        <v>34</v>
      </c>
      <c r="D30" s="425" t="s">
        <v>1280</v>
      </c>
      <c r="E30" s="238">
        <v>2633</v>
      </c>
      <c r="F30" s="91"/>
      <c r="G30" s="91">
        <v>5</v>
      </c>
      <c r="H30" s="91">
        <v>5</v>
      </c>
      <c r="I30" s="91">
        <v>5</v>
      </c>
      <c r="J30" s="91">
        <v>5</v>
      </c>
      <c r="K30" s="91">
        <v>4</v>
      </c>
      <c r="L30" s="91">
        <v>5</v>
      </c>
      <c r="M30" s="91">
        <v>5</v>
      </c>
      <c r="N30" s="91">
        <v>5</v>
      </c>
      <c r="O30" s="91">
        <v>5</v>
      </c>
      <c r="P30" s="91">
        <v>3</v>
      </c>
      <c r="Q30" s="91"/>
      <c r="R30" s="94"/>
      <c r="S30" s="91"/>
      <c r="T30" s="91"/>
      <c r="U30" s="23"/>
      <c r="V30" s="18">
        <f t="shared" si="0"/>
        <v>3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1</v>
      </c>
      <c r="AA30" s="92">
        <f t="shared" si="5"/>
        <v>1</v>
      </c>
      <c r="AB30" s="92">
        <f t="shared" si="6"/>
        <v>8</v>
      </c>
      <c r="AC30" s="92">
        <f t="shared" si="7"/>
        <v>10</v>
      </c>
      <c r="AD30" s="225">
        <f t="shared" si="11"/>
        <v>4.7</v>
      </c>
      <c r="AE30" s="16">
        <f t="shared" si="8"/>
        <v>0</v>
      </c>
      <c r="AF30" s="9"/>
      <c r="AG30" s="280" t="str">
        <f t="shared" si="13"/>
        <v/>
      </c>
      <c r="AH30" s="280">
        <f t="shared" si="13"/>
        <v>5</v>
      </c>
      <c r="AI30" s="280">
        <f t="shared" si="13"/>
        <v>5</v>
      </c>
      <c r="AJ30" s="280">
        <f t="shared" si="13"/>
        <v>5</v>
      </c>
      <c r="AK30" s="280">
        <f t="shared" si="13"/>
        <v>5</v>
      </c>
      <c r="AL30" s="280">
        <f t="shared" si="13"/>
        <v>4</v>
      </c>
      <c r="AM30" s="280">
        <f t="shared" si="13"/>
        <v>5</v>
      </c>
      <c r="AN30" s="280">
        <f t="shared" si="13"/>
        <v>5</v>
      </c>
      <c r="AO30" s="280">
        <f t="shared" si="13"/>
        <v>5</v>
      </c>
      <c r="AP30" s="280">
        <f t="shared" si="13"/>
        <v>5</v>
      </c>
      <c r="AQ30" s="280">
        <f t="shared" si="13"/>
        <v>3</v>
      </c>
      <c r="AR30" s="280" t="str">
        <f t="shared" si="13"/>
        <v/>
      </c>
      <c r="AS30" s="280" t="str">
        <f t="shared" si="13"/>
        <v/>
      </c>
      <c r="AT30" s="280" t="str">
        <f t="shared" si="13"/>
        <v/>
      </c>
      <c r="AU30" s="280" t="str">
        <f t="shared" si="13"/>
        <v/>
      </c>
      <c r="AV30" s="280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customHeight="1" x14ac:dyDescent="0.2">
      <c r="A31" s="295">
        <v>26</v>
      </c>
      <c r="B31" s="248"/>
      <c r="C31" s="431" t="s">
        <v>34</v>
      </c>
      <c r="D31" s="425" t="s">
        <v>1281</v>
      </c>
      <c r="E31" s="238">
        <v>2633</v>
      </c>
      <c r="F31" s="91"/>
      <c r="G31" s="91">
        <v>3</v>
      </c>
      <c r="H31" s="91">
        <v>4</v>
      </c>
      <c r="I31" s="91">
        <v>3</v>
      </c>
      <c r="J31" s="91">
        <v>4</v>
      </c>
      <c r="K31" s="91">
        <v>3</v>
      </c>
      <c r="L31" s="91">
        <v>4</v>
      </c>
      <c r="M31" s="91">
        <v>4</v>
      </c>
      <c r="N31" s="91">
        <v>3</v>
      </c>
      <c r="O31" s="91">
        <v>5</v>
      </c>
      <c r="P31" s="91">
        <v>3</v>
      </c>
      <c r="Q31" s="91"/>
      <c r="R31" s="94"/>
      <c r="S31" s="91"/>
      <c r="T31" s="91"/>
      <c r="U31" s="23"/>
      <c r="V31" s="18">
        <f t="shared" si="0"/>
        <v>3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5</v>
      </c>
      <c r="AA31" s="92">
        <f t="shared" si="5"/>
        <v>4</v>
      </c>
      <c r="AB31" s="92">
        <f t="shared" si="6"/>
        <v>1</v>
      </c>
      <c r="AC31" s="92">
        <f t="shared" si="7"/>
        <v>10</v>
      </c>
      <c r="AD31" s="225">
        <f t="shared" si="11"/>
        <v>3.6</v>
      </c>
      <c r="AE31" s="16">
        <f t="shared" si="8"/>
        <v>0</v>
      </c>
      <c r="AF31" s="9"/>
      <c r="AG31" s="280" t="str">
        <f t="shared" si="13"/>
        <v/>
      </c>
      <c r="AH31" s="280">
        <f t="shared" si="13"/>
        <v>3</v>
      </c>
      <c r="AI31" s="280">
        <f t="shared" si="13"/>
        <v>4</v>
      </c>
      <c r="AJ31" s="280">
        <f t="shared" si="13"/>
        <v>3</v>
      </c>
      <c r="AK31" s="280">
        <f t="shared" si="13"/>
        <v>4</v>
      </c>
      <c r="AL31" s="280">
        <f t="shared" si="13"/>
        <v>3</v>
      </c>
      <c r="AM31" s="280">
        <f t="shared" si="13"/>
        <v>4</v>
      </c>
      <c r="AN31" s="280">
        <f t="shared" si="13"/>
        <v>4</v>
      </c>
      <c r="AO31" s="280">
        <f t="shared" si="13"/>
        <v>3</v>
      </c>
      <c r="AP31" s="280">
        <f t="shared" si="13"/>
        <v>5</v>
      </c>
      <c r="AQ31" s="280">
        <f t="shared" si="13"/>
        <v>3</v>
      </c>
      <c r="AR31" s="280" t="str">
        <f t="shared" si="13"/>
        <v/>
      </c>
      <c r="AS31" s="280" t="str">
        <f t="shared" si="13"/>
        <v/>
      </c>
      <c r="AT31" s="280" t="str">
        <f t="shared" si="13"/>
        <v/>
      </c>
      <c r="AU31" s="280" t="str">
        <f t="shared" si="13"/>
        <v/>
      </c>
      <c r="AV31" s="280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customHeight="1" x14ac:dyDescent="0.2">
      <c r="A32" s="295">
        <v>27</v>
      </c>
      <c r="B32" s="424"/>
      <c r="C32" s="431" t="s">
        <v>34</v>
      </c>
      <c r="D32" s="425" t="s">
        <v>1282</v>
      </c>
      <c r="E32" s="238">
        <v>2633</v>
      </c>
      <c r="F32" s="91"/>
      <c r="G32" s="91">
        <v>4</v>
      </c>
      <c r="H32" s="91">
        <v>4</v>
      </c>
      <c r="I32" s="91">
        <v>3</v>
      </c>
      <c r="J32" s="91">
        <v>4</v>
      </c>
      <c r="K32" s="91">
        <v>3</v>
      </c>
      <c r="L32" s="91">
        <v>5</v>
      </c>
      <c r="M32" s="108">
        <v>5</v>
      </c>
      <c r="N32" s="91">
        <v>3</v>
      </c>
      <c r="O32" s="108">
        <v>5</v>
      </c>
      <c r="P32" s="108">
        <v>3</v>
      </c>
      <c r="Q32" s="108"/>
      <c r="R32" s="24"/>
      <c r="S32" s="23"/>
      <c r="T32" s="23"/>
      <c r="U32" s="23"/>
      <c r="V32" s="18">
        <f t="shared" si="0"/>
        <v>3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4</v>
      </c>
      <c r="AA32" s="92">
        <f t="shared" si="5"/>
        <v>3</v>
      </c>
      <c r="AB32" s="92">
        <f t="shared" si="6"/>
        <v>3</v>
      </c>
      <c r="AC32" s="92">
        <f t="shared" si="7"/>
        <v>10</v>
      </c>
      <c r="AD32" s="225">
        <f t="shared" si="11"/>
        <v>3.9</v>
      </c>
      <c r="AE32" s="16">
        <f t="shared" si="8"/>
        <v>0</v>
      </c>
      <c r="AF32" s="9"/>
      <c r="AG32" s="17" t="str">
        <f t="shared" si="13"/>
        <v/>
      </c>
      <c r="AH32" s="17">
        <f t="shared" si="13"/>
        <v>4</v>
      </c>
      <c r="AI32" s="17">
        <f t="shared" si="13"/>
        <v>4</v>
      </c>
      <c r="AJ32" s="17">
        <f t="shared" si="13"/>
        <v>3</v>
      </c>
      <c r="AK32" s="17">
        <f t="shared" si="13"/>
        <v>4</v>
      </c>
      <c r="AL32" s="17">
        <f t="shared" si="13"/>
        <v>3</v>
      </c>
      <c r="AM32" s="17">
        <f t="shared" si="13"/>
        <v>5</v>
      </c>
      <c r="AN32" s="17">
        <f t="shared" si="13"/>
        <v>5</v>
      </c>
      <c r="AO32" s="17">
        <f t="shared" si="13"/>
        <v>3</v>
      </c>
      <c r="AP32" s="17">
        <f t="shared" si="13"/>
        <v>5</v>
      </c>
      <c r="AQ32" s="17">
        <f t="shared" si="13"/>
        <v>3</v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customHeight="1" x14ac:dyDescent="0.2">
      <c r="A33" s="295">
        <v>28</v>
      </c>
      <c r="B33" s="424"/>
      <c r="C33" s="431" t="s">
        <v>34</v>
      </c>
      <c r="D33" s="425" t="s">
        <v>1283</v>
      </c>
      <c r="E33" s="238">
        <v>2633</v>
      </c>
      <c r="F33" s="91"/>
      <c r="G33" s="91">
        <v>3</v>
      </c>
      <c r="H33" s="91">
        <v>4</v>
      </c>
      <c r="I33" s="91">
        <v>5</v>
      </c>
      <c r="J33" s="91">
        <v>4</v>
      </c>
      <c r="K33" s="91">
        <v>3</v>
      </c>
      <c r="L33" s="91">
        <v>4</v>
      </c>
      <c r="M33" s="108">
        <v>4</v>
      </c>
      <c r="N33" s="91">
        <v>3</v>
      </c>
      <c r="O33" s="108">
        <v>5</v>
      </c>
      <c r="P33" s="108">
        <v>3</v>
      </c>
      <c r="Q33" s="108"/>
      <c r="R33" s="24"/>
      <c r="S33" s="23"/>
      <c r="T33" s="23"/>
      <c r="U33" s="23"/>
      <c r="V33" s="18">
        <f t="shared" si="0"/>
        <v>3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4</v>
      </c>
      <c r="AA33" s="92">
        <f t="shared" si="5"/>
        <v>4</v>
      </c>
      <c r="AB33" s="92">
        <f t="shared" si="6"/>
        <v>2</v>
      </c>
      <c r="AC33" s="92">
        <f t="shared" si="7"/>
        <v>10</v>
      </c>
      <c r="AD33" s="225">
        <f t="shared" si="11"/>
        <v>3.8</v>
      </c>
      <c r="AE33" s="16">
        <f t="shared" si="8"/>
        <v>0</v>
      </c>
      <c r="AF33" s="9"/>
      <c r="AG33" s="17" t="str">
        <f t="shared" si="13"/>
        <v/>
      </c>
      <c r="AH33" s="17">
        <f t="shared" si="13"/>
        <v>3</v>
      </c>
      <c r="AI33" s="17">
        <f t="shared" si="13"/>
        <v>4</v>
      </c>
      <c r="AJ33" s="17">
        <f t="shared" si="13"/>
        <v>5</v>
      </c>
      <c r="AK33" s="17">
        <f t="shared" si="13"/>
        <v>4</v>
      </c>
      <c r="AL33" s="17">
        <f t="shared" si="13"/>
        <v>3</v>
      </c>
      <c r="AM33" s="17">
        <f t="shared" si="13"/>
        <v>4</v>
      </c>
      <c r="AN33" s="17">
        <f t="shared" si="13"/>
        <v>4</v>
      </c>
      <c r="AO33" s="17">
        <f t="shared" si="13"/>
        <v>3</v>
      </c>
      <c r="AP33" s="17">
        <f t="shared" si="13"/>
        <v>5</v>
      </c>
      <c r="AQ33" s="17">
        <f t="shared" si="13"/>
        <v>3</v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customHeight="1" x14ac:dyDescent="0.2">
      <c r="A34" s="295">
        <v>29</v>
      </c>
      <c r="B34" s="428"/>
      <c r="C34" s="431" t="s">
        <v>34</v>
      </c>
      <c r="D34" s="501" t="s">
        <v>1284</v>
      </c>
      <c r="E34" s="238">
        <v>2633</v>
      </c>
      <c r="F34" s="91"/>
      <c r="G34" s="91">
        <v>3</v>
      </c>
      <c r="H34" s="91">
        <v>4</v>
      </c>
      <c r="I34" s="91">
        <v>5</v>
      </c>
      <c r="J34" s="91">
        <v>5</v>
      </c>
      <c r="K34" s="91">
        <v>4</v>
      </c>
      <c r="L34" s="94">
        <v>5</v>
      </c>
      <c r="M34" s="91">
        <v>5</v>
      </c>
      <c r="N34" s="91">
        <v>4</v>
      </c>
      <c r="O34" s="94">
        <v>5</v>
      </c>
      <c r="P34" s="91">
        <v>5</v>
      </c>
      <c r="Q34" s="94"/>
      <c r="R34" s="24"/>
      <c r="S34" s="23"/>
      <c r="T34" s="23"/>
      <c r="U34" s="23"/>
      <c r="V34" s="18">
        <f t="shared" si="0"/>
        <v>3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1</v>
      </c>
      <c r="AA34" s="92">
        <f t="shared" si="5"/>
        <v>3</v>
      </c>
      <c r="AB34" s="92">
        <f t="shared" si="6"/>
        <v>6</v>
      </c>
      <c r="AC34" s="92">
        <f t="shared" si="7"/>
        <v>10</v>
      </c>
      <c r="AD34" s="225">
        <f t="shared" si="11"/>
        <v>4.5</v>
      </c>
      <c r="AE34" s="16">
        <f t="shared" si="8"/>
        <v>0</v>
      </c>
      <c r="AF34" s="9"/>
      <c r="AG34" s="17" t="str">
        <f t="shared" si="13"/>
        <v/>
      </c>
      <c r="AH34" s="17">
        <f t="shared" si="13"/>
        <v>3</v>
      </c>
      <c r="AI34" s="17">
        <f t="shared" si="13"/>
        <v>4</v>
      </c>
      <c r="AJ34" s="17">
        <f t="shared" si="13"/>
        <v>5</v>
      </c>
      <c r="AK34" s="17">
        <f t="shared" si="13"/>
        <v>5</v>
      </c>
      <c r="AL34" s="17">
        <f t="shared" si="13"/>
        <v>4</v>
      </c>
      <c r="AM34" s="17">
        <f t="shared" si="13"/>
        <v>5</v>
      </c>
      <c r="AN34" s="17">
        <f t="shared" si="13"/>
        <v>5</v>
      </c>
      <c r="AO34" s="17">
        <f t="shared" si="13"/>
        <v>4</v>
      </c>
      <c r="AP34" s="17">
        <f t="shared" si="13"/>
        <v>5</v>
      </c>
      <c r="AQ34" s="17">
        <f t="shared" si="13"/>
        <v>5</v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295">
        <v>30</v>
      </c>
      <c r="B35" s="227"/>
      <c r="C35" s="430"/>
      <c r="D35" s="325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295">
        <v>31</v>
      </c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COUNTIF(E6:E36,"2633")</f>
        <v>29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 t="str">
        <f t="array" ref="F38:U45">AG38:AV45</f>
        <v xml:space="preserve"> </v>
      </c>
      <c r="G38" s="196">
        <v>3.8275862068965516</v>
      </c>
      <c r="H38" s="196">
        <v>4.0344827586206895</v>
      </c>
      <c r="I38" s="196">
        <v>4.3448275862068968</v>
      </c>
      <c r="J38" s="196">
        <v>4.3103448275862073</v>
      </c>
      <c r="K38" s="196">
        <v>3.2068965517241379</v>
      </c>
      <c r="L38" s="196">
        <v>4.6206896551724137</v>
      </c>
      <c r="M38" s="196">
        <v>4.7931034482758621</v>
      </c>
      <c r="N38" s="196">
        <v>3.9310344827586206</v>
      </c>
      <c r="O38" s="231">
        <v>4.7931034482758621</v>
      </c>
      <c r="P38" s="198">
        <v>3.2068965517241379</v>
      </c>
      <c r="Q38" s="198" t="str">
        <v xml:space="preserve"> </v>
      </c>
      <c r="R38" s="198" t="str">
        <v xml:space="preserve"> </v>
      </c>
      <c r="S38" s="196" t="str">
        <v xml:space="preserve"> </v>
      </c>
      <c r="T38" s="196" t="str">
        <v xml:space="preserve"> </v>
      </c>
      <c r="U38" s="196" t="str">
        <v xml:space="preserve"> </v>
      </c>
      <c r="V38" s="18">
        <f>сводн.!T39</f>
        <v>3</v>
      </c>
      <c r="W38" s="92">
        <f>SUM(W6:W37)</f>
        <v>0</v>
      </c>
      <c r="X38" s="92">
        <f>SUM(X6:X37)</f>
        <v>0</v>
      </c>
      <c r="Y38" s="92">
        <f>SUM(Y6:Y37)-X38</f>
        <v>0</v>
      </c>
      <c r="Z38" s="92">
        <f>SUM(Z6:Z37)</f>
        <v>82</v>
      </c>
      <c r="AA38" s="92">
        <f>SUM(AA6:AA37)</f>
        <v>95</v>
      </c>
      <c r="AB38" s="92">
        <f>SUM(AB6:AB37)</f>
        <v>113</v>
      </c>
      <c r="AC38" s="92">
        <f t="shared" si="7"/>
        <v>290</v>
      </c>
      <c r="AD38" s="225">
        <f>IF(ISERROR(((X38+Y38)*2+Z38*3+AA38*4+AB38*5)/SUM(X38,Y38:AB38)),"",((X38+Y38)*2+Z38*3+AA38*4+AB38*5)/SUM(X38,Y38:AB38))</f>
        <v>4.1068965517241383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3.8275862068965516</v>
      </c>
      <c r="AI38" s="33">
        <f t="shared" si="15"/>
        <v>4.0344827586206895</v>
      </c>
      <c r="AJ38" s="33">
        <f t="shared" si="15"/>
        <v>4.3448275862068968</v>
      </c>
      <c r="AK38" s="33">
        <f t="shared" si="15"/>
        <v>4.3103448275862073</v>
      </c>
      <c r="AL38" s="33">
        <f t="shared" si="15"/>
        <v>3.2068965517241379</v>
      </c>
      <c r="AM38" s="33">
        <f t="shared" si="15"/>
        <v>4.6206896551724137</v>
      </c>
      <c r="AN38" s="33">
        <f t="shared" si="15"/>
        <v>4.7931034482758621</v>
      </c>
      <c r="AO38" s="33">
        <f t="shared" si="15"/>
        <v>3.9310344827586206</v>
      </c>
      <c r="AP38" s="33">
        <f t="shared" si="15"/>
        <v>4.7931034482758621</v>
      </c>
      <c r="AQ38" s="33">
        <f t="shared" si="15"/>
        <v>3.2068965517241379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 t="str">
        <v>0</v>
      </c>
      <c r="G39" s="95">
        <v>6</v>
      </c>
      <c r="H39" s="95">
        <v>5</v>
      </c>
      <c r="I39" s="95">
        <v>15</v>
      </c>
      <c r="J39" s="95">
        <v>13</v>
      </c>
      <c r="K39" s="95">
        <v>1</v>
      </c>
      <c r="L39" s="95">
        <v>18</v>
      </c>
      <c r="M39" s="95">
        <v>23</v>
      </c>
      <c r="N39" s="95">
        <v>8</v>
      </c>
      <c r="O39" s="96">
        <v>23</v>
      </c>
      <c r="P39" s="96">
        <v>1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32" t="str">
        <f>IF(COUNTIF(V6:V37,5)=0,"0",COUNTIF(V6:V37,5))</f>
        <v>0</v>
      </c>
      <c r="W39" s="192"/>
      <c r="X39" s="527">
        <f>SUM(X38:AB38)</f>
        <v>290</v>
      </c>
      <c r="Y39" s="527"/>
      <c r="Z39" s="527"/>
      <c r="AA39" s="527"/>
      <c r="AB39" s="527"/>
      <c r="AC39" s="353"/>
      <c r="AD39" s="225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6</v>
      </c>
      <c r="AI39" s="38">
        <f t="shared" si="17"/>
        <v>5</v>
      </c>
      <c r="AJ39" s="38">
        <f t="shared" si="17"/>
        <v>15</v>
      </c>
      <c r="AK39" s="38">
        <f t="shared" si="17"/>
        <v>13</v>
      </c>
      <c r="AL39" s="38">
        <f t="shared" si="17"/>
        <v>1</v>
      </c>
      <c r="AM39" s="38">
        <f t="shared" si="17"/>
        <v>18</v>
      </c>
      <c r="AN39" s="38">
        <f t="shared" si="17"/>
        <v>23</v>
      </c>
      <c r="AO39" s="38">
        <f t="shared" si="17"/>
        <v>8</v>
      </c>
      <c r="AP39" s="38">
        <f t="shared" si="17"/>
        <v>23</v>
      </c>
      <c r="AQ39" s="38">
        <f t="shared" si="17"/>
        <v>1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 t="str">
        <v>0</v>
      </c>
      <c r="G40" s="97">
        <v>12</v>
      </c>
      <c r="H40" s="97">
        <v>20</v>
      </c>
      <c r="I40" s="97">
        <v>9</v>
      </c>
      <c r="J40" s="97">
        <v>12</v>
      </c>
      <c r="K40" s="97">
        <v>4</v>
      </c>
      <c r="L40" s="97">
        <v>11</v>
      </c>
      <c r="M40" s="97">
        <v>6</v>
      </c>
      <c r="N40" s="97">
        <v>11</v>
      </c>
      <c r="O40" s="98">
        <v>6</v>
      </c>
      <c r="P40" s="98">
        <v>4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33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5</v>
      </c>
      <c r="AA40" s="44">
        <f>IF(COUNTIF(AA6:AA37,4)=0," ",COUNTIF(AA6:AA37,4))</f>
        <v>7</v>
      </c>
      <c r="AB40" s="44">
        <f>IF(COUNTIF(AB6:AB37,4)=0," ",COUNTIF(AB6:AB37,4))</f>
        <v>8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12</v>
      </c>
      <c r="AI40" s="44">
        <f t="shared" si="18"/>
        <v>20</v>
      </c>
      <c r="AJ40" s="44">
        <f t="shared" si="18"/>
        <v>9</v>
      </c>
      <c r="AK40" s="44">
        <f t="shared" si="18"/>
        <v>12</v>
      </c>
      <c r="AL40" s="44">
        <f t="shared" si="18"/>
        <v>4</v>
      </c>
      <c r="AM40" s="44">
        <f t="shared" si="18"/>
        <v>11</v>
      </c>
      <c r="AN40" s="44">
        <f t="shared" si="18"/>
        <v>6</v>
      </c>
      <c r="AO40" s="44">
        <f t="shared" si="18"/>
        <v>11</v>
      </c>
      <c r="AP40" s="44">
        <f t="shared" si="18"/>
        <v>6</v>
      </c>
      <c r="AQ40" s="44">
        <f t="shared" si="18"/>
        <v>4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>
        <v>11</v>
      </c>
      <c r="H41" s="99">
        <v>4</v>
      </c>
      <c r="I41" s="99">
        <v>5</v>
      </c>
      <c r="J41" s="99">
        <v>4</v>
      </c>
      <c r="K41" s="99">
        <v>24</v>
      </c>
      <c r="L41" s="99" t="str">
        <v>0</v>
      </c>
      <c r="M41" s="99" t="str">
        <v>0</v>
      </c>
      <c r="N41" s="99">
        <v>10</v>
      </c>
      <c r="O41" s="100" t="str">
        <v>0</v>
      </c>
      <c r="P41" s="100">
        <v>24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34">
        <f>IF(COUNTIF(V6:V37,3)=0,"0",COUNTIF(V6:V37,3))</f>
        <v>27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8</v>
      </c>
      <c r="AA41" s="52">
        <f>IF(COUNTIF(AA6:AA37,3)=0," ",COUNTIF(AA6:AA37,3))</f>
        <v>8</v>
      </c>
      <c r="AB41" s="52">
        <f>IF(COUNTIF(AB6:AB37,3)=0," ",COUNTIF(AB6:AB37,3))</f>
        <v>5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11</v>
      </c>
      <c r="AI41" s="52">
        <f t="shared" si="19"/>
        <v>4</v>
      </c>
      <c r="AJ41" s="52">
        <f t="shared" si="19"/>
        <v>5</v>
      </c>
      <c r="AK41" s="52">
        <f t="shared" si="19"/>
        <v>4</v>
      </c>
      <c r="AL41" s="52">
        <f t="shared" si="19"/>
        <v>24</v>
      </c>
      <c r="AM41" s="52" t="str">
        <f t="shared" si="19"/>
        <v>0</v>
      </c>
      <c r="AN41" s="52" t="str">
        <f t="shared" si="19"/>
        <v>0</v>
      </c>
      <c r="AO41" s="52">
        <f t="shared" si="19"/>
        <v>10</v>
      </c>
      <c r="AP41" s="52" t="str">
        <f t="shared" si="19"/>
        <v>0</v>
      </c>
      <c r="AQ41" s="52">
        <f t="shared" si="19"/>
        <v>24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7</v>
      </c>
      <c r="AA42" s="35">
        <f>IF(COUNTIF(AA6:AA37,2)=0," ",COUNTIF(AA6:AA37,2))</f>
        <v>2</v>
      </c>
      <c r="AB42" s="35">
        <f>IF(COUNTIF(AB6:AB37,2)=0," ",COUNTIF(AB6:AB37,2))</f>
        <v>1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COUNTBLANK(AD6:AD34)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3">IF(COUNTIF(AG6:AG37,"з")=0,"0",COUNTIF(AG6:AG37,"з"))</f>
        <v>0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51"/>
      <c r="X46" s="351"/>
      <c r="Y46" s="351"/>
      <c r="Z46" s="351"/>
      <c r="AA46" s="351"/>
      <c r="AB46" s="351"/>
      <c r="AC46" s="351"/>
      <c r="AD46" s="35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51"/>
      <c r="X47" s="351"/>
      <c r="Y47" s="351"/>
      <c r="Z47" s="351"/>
      <c r="AA47" s="351"/>
      <c r="AB47" s="351"/>
      <c r="AC47" s="351"/>
      <c r="AD47" s="35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51"/>
      <c r="X48" s="351"/>
      <c r="Y48" s="351"/>
      <c r="Z48" s="351"/>
      <c r="AA48" s="351"/>
      <c r="AB48" s="351"/>
      <c r="AC48" s="351"/>
      <c r="AD48" s="35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51"/>
      <c r="X49" s="351"/>
      <c r="Y49" s="351"/>
      <c r="Z49" s="351"/>
      <c r="AA49" s="351"/>
      <c r="AB49" s="351"/>
      <c r="AC49" s="351"/>
      <c r="AD49" s="35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51"/>
      <c r="X50" s="351"/>
      <c r="Y50" s="351"/>
      <c r="Z50" s="351"/>
      <c r="AA50" s="351"/>
      <c r="AB50" s="351"/>
      <c r="AC50" s="351"/>
      <c r="AD50" s="35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51"/>
      <c r="X51" s="351"/>
      <c r="Y51" s="351"/>
      <c r="Z51" s="351"/>
      <c r="AA51" s="351"/>
      <c r="AB51" s="351"/>
      <c r="AC51" s="351"/>
      <c r="AD51" s="35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51"/>
      <c r="X52" s="351"/>
      <c r="Y52" s="351"/>
      <c r="Z52" s="351"/>
      <c r="AA52" s="351"/>
      <c r="AB52" s="351"/>
      <c r="AC52" s="351"/>
      <c r="AD52" s="35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51"/>
      <c r="X53" s="351"/>
      <c r="Y53" s="351"/>
      <c r="Z53" s="351"/>
      <c r="AA53" s="351"/>
      <c r="AB53" s="351"/>
      <c r="AC53" s="351"/>
      <c r="AD53" s="35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51"/>
      <c r="X54" s="351"/>
      <c r="Y54" s="351"/>
      <c r="Z54" s="351"/>
      <c r="AA54" s="351"/>
      <c r="AB54" s="351"/>
      <c r="AC54" s="351"/>
      <c r="AD54" s="35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2">
    <sortCondition ref="D6:D22"/>
  </sortState>
  <mergeCells count="8">
    <mergeCell ref="G2:M2"/>
    <mergeCell ref="N2:P2"/>
    <mergeCell ref="BP3:CE3"/>
    <mergeCell ref="X39:AB39"/>
    <mergeCell ref="A3:C4"/>
    <mergeCell ref="AD3:AD5"/>
    <mergeCell ref="AG3:AW3"/>
    <mergeCell ref="AX3:BM3"/>
  </mergeCells>
  <conditionalFormatting sqref="C5 Y5 AI5 AG5 O5:P5">
    <cfRule type="cellIs" dxfId="20470" priority="238" stopIfTrue="1" operator="equal">
      <formula>5</formula>
    </cfRule>
    <cfRule type="cellIs" dxfId="20469" priority="239" stopIfTrue="1" operator="equal">
      <formula>4</formula>
    </cfRule>
    <cfRule type="cellIs" dxfId="20468" priority="240" stopIfTrue="1" operator="equal">
      <formula>3</formula>
    </cfRule>
  </conditionalFormatting>
  <conditionalFormatting sqref="E6:E45">
    <cfRule type="cellIs" dxfId="20467" priority="236" stopIfTrue="1" operator="equal">
      <formula>4</formula>
    </cfRule>
    <cfRule type="cellIs" dxfId="20466" priority="237" stopIfTrue="1" operator="equal">
      <formula>3</formula>
    </cfRule>
  </conditionalFormatting>
  <conditionalFormatting sqref="Z5:AC5 W40:AF43 AE6:AE39 W39 R6:V45 F35:Q45 AG43:CB43 W44:AW45 AG6:AW42 F6:Q6 O6:S22 G7:Q31 G34:Q34 F7:F34 N32:N33">
    <cfRule type="cellIs" dxfId="20465" priority="233" stopIfTrue="1" operator="equal">
      <formula>5</formula>
    </cfRule>
    <cfRule type="cellIs" dxfId="20464" priority="234" stopIfTrue="1" operator="equal">
      <formula>4</formula>
    </cfRule>
    <cfRule type="cellIs" dxfId="20463" priority="235" stopIfTrue="1" operator="equal">
      <formula>3</formula>
    </cfRule>
  </conditionalFormatting>
  <conditionalFormatting sqref="AF6:AF37">
    <cfRule type="expression" dxfId="20462" priority="231" stopIfTrue="1">
      <formula>VALUE(RIGHT(AF6))&gt;AE6</formula>
    </cfRule>
    <cfRule type="expression" dxfId="20461" priority="232" stopIfTrue="1">
      <formula>EXACT(RIGHT(AF6,3),"зач")</formula>
    </cfRule>
  </conditionalFormatting>
  <conditionalFormatting sqref="AE3:AJ4 U3:AC4 M3:N3 O3:P4">
    <cfRule type="expression" dxfId="20460" priority="229" stopIfTrue="1">
      <formula>$D$1&lt;M3</formula>
    </cfRule>
    <cfRule type="expression" dxfId="20459" priority="230" stopIfTrue="1">
      <formula>$D$1&gt;M3</formula>
    </cfRule>
  </conditionalFormatting>
  <conditionalFormatting sqref="M5">
    <cfRule type="cellIs" dxfId="20458" priority="218" stopIfTrue="1" operator="equal">
      <formula>5</formula>
    </cfRule>
    <cfRule type="cellIs" dxfId="20457" priority="219" stopIfTrue="1" operator="equal">
      <formula>4</formula>
    </cfRule>
    <cfRule type="cellIs" dxfId="20456" priority="220" stopIfTrue="1" operator="equal">
      <formula>3</formula>
    </cfRule>
  </conditionalFormatting>
  <conditionalFormatting sqref="M4">
    <cfRule type="expression" dxfId="20455" priority="216" stopIfTrue="1">
      <formula>$D$1&lt;M4</formula>
    </cfRule>
    <cfRule type="expression" dxfId="20454" priority="217" stopIfTrue="1">
      <formula>$D$1&gt;M4</formula>
    </cfRule>
  </conditionalFormatting>
  <conditionalFormatting sqref="Q3">
    <cfRule type="expression" dxfId="20453" priority="196" stopIfTrue="1">
      <formula>$D$1&lt;Q3</formula>
    </cfRule>
    <cfRule type="expression" dxfId="20452" priority="197" stopIfTrue="1">
      <formula>$D$1&gt;Q3</formula>
    </cfRule>
  </conditionalFormatting>
  <conditionalFormatting sqref="Q4">
    <cfRule type="expression" dxfId="20451" priority="194" stopIfTrue="1">
      <formula>$D$1&lt;Q4</formula>
    </cfRule>
    <cfRule type="expression" dxfId="20450" priority="195" stopIfTrue="1">
      <formula>$D$1&gt;Q4</formula>
    </cfRule>
  </conditionalFormatting>
  <conditionalFormatting sqref="Q5">
    <cfRule type="cellIs" dxfId="20449" priority="191" stopIfTrue="1" operator="equal">
      <formula>5</formula>
    </cfRule>
    <cfRule type="cellIs" dxfId="20448" priority="192" stopIfTrue="1" operator="equal">
      <formula>4</formula>
    </cfRule>
    <cfRule type="cellIs" dxfId="20447" priority="193" stopIfTrue="1" operator="equal">
      <formula>3</formula>
    </cfRule>
  </conditionalFormatting>
  <conditionalFormatting sqref="R5">
    <cfRule type="cellIs" dxfId="20446" priority="188" stopIfTrue="1" operator="equal">
      <formula>5</formula>
    </cfRule>
    <cfRule type="cellIs" dxfId="20445" priority="189" stopIfTrue="1" operator="equal">
      <formula>4</formula>
    </cfRule>
    <cfRule type="cellIs" dxfId="20444" priority="190" stopIfTrue="1" operator="equal">
      <formula>3</formula>
    </cfRule>
  </conditionalFormatting>
  <conditionalFormatting sqref="R3:R4 S3">
    <cfRule type="expression" dxfId="20443" priority="186" stopIfTrue="1">
      <formula>$D$1&lt;R3</formula>
    </cfRule>
    <cfRule type="expression" dxfId="20442" priority="187" stopIfTrue="1">
      <formula>$D$1&gt;R3</formula>
    </cfRule>
  </conditionalFormatting>
  <conditionalFormatting sqref="S5">
    <cfRule type="cellIs" dxfId="20441" priority="183" stopIfTrue="1" operator="equal">
      <formula>5</formula>
    </cfRule>
    <cfRule type="cellIs" dxfId="20440" priority="184" stopIfTrue="1" operator="equal">
      <formula>4</formula>
    </cfRule>
    <cfRule type="cellIs" dxfId="20439" priority="185" stopIfTrue="1" operator="equal">
      <formula>3</formula>
    </cfRule>
  </conditionalFormatting>
  <conditionalFormatting sqref="S4">
    <cfRule type="expression" dxfId="20438" priority="181" stopIfTrue="1">
      <formula>$D$1&lt;S4</formula>
    </cfRule>
    <cfRule type="expression" dxfId="20437" priority="182" stopIfTrue="1">
      <formula>$D$1&gt;S4</formula>
    </cfRule>
  </conditionalFormatting>
  <conditionalFormatting sqref="T3">
    <cfRule type="expression" dxfId="20436" priority="179" stopIfTrue="1">
      <formula>$D$1&lt;T3</formula>
    </cfRule>
    <cfRule type="expression" dxfId="20435" priority="180" stopIfTrue="1">
      <formula>$D$1&gt;T3</formula>
    </cfRule>
  </conditionalFormatting>
  <conditionalFormatting sqref="R5">
    <cfRule type="cellIs" dxfId="20434" priority="174" stopIfTrue="1" operator="equal">
      <formula>5</formula>
    </cfRule>
    <cfRule type="cellIs" dxfId="20433" priority="175" stopIfTrue="1" operator="equal">
      <formula>4</formula>
    </cfRule>
    <cfRule type="cellIs" dxfId="20432" priority="176" stopIfTrue="1" operator="equal">
      <formula>3</formula>
    </cfRule>
  </conditionalFormatting>
  <conditionalFormatting sqref="S3:S4">
    <cfRule type="expression" dxfId="20431" priority="172" stopIfTrue="1">
      <formula>$D$1&lt;S3</formula>
    </cfRule>
    <cfRule type="expression" dxfId="20430" priority="173" stopIfTrue="1">
      <formula>$D$1&gt;S3</formula>
    </cfRule>
  </conditionalFormatting>
  <conditionalFormatting sqref="O3">
    <cfRule type="expression" dxfId="20429" priority="170" stopIfTrue="1">
      <formula>$D$1&lt;O3</formula>
    </cfRule>
    <cfRule type="expression" dxfId="20428" priority="171" stopIfTrue="1">
      <formula>$D$1&gt;O3</formula>
    </cfRule>
  </conditionalFormatting>
  <conditionalFormatting sqref="O4">
    <cfRule type="expression" dxfId="20427" priority="168" stopIfTrue="1">
      <formula>$D$1&lt;O4</formula>
    </cfRule>
    <cfRule type="expression" dxfId="20426" priority="169" stopIfTrue="1">
      <formula>$D$1&gt;O4</formula>
    </cfRule>
  </conditionalFormatting>
  <conditionalFormatting sqref="O5">
    <cfRule type="cellIs" dxfId="20425" priority="165" stopIfTrue="1" operator="equal">
      <formula>5</formula>
    </cfRule>
    <cfRule type="cellIs" dxfId="20424" priority="166" stopIfTrue="1" operator="equal">
      <formula>4</formula>
    </cfRule>
    <cfRule type="cellIs" dxfId="20423" priority="167" stopIfTrue="1" operator="equal">
      <formula>3</formula>
    </cfRule>
  </conditionalFormatting>
  <conditionalFormatting sqref="P5">
    <cfRule type="cellIs" dxfId="20422" priority="162" stopIfTrue="1" operator="equal">
      <formula>5</formula>
    </cfRule>
    <cfRule type="cellIs" dxfId="20421" priority="163" stopIfTrue="1" operator="equal">
      <formula>4</formula>
    </cfRule>
    <cfRule type="cellIs" dxfId="20420" priority="164" stopIfTrue="1" operator="equal">
      <formula>3</formula>
    </cfRule>
  </conditionalFormatting>
  <conditionalFormatting sqref="P3:P4 Q3">
    <cfRule type="expression" dxfId="20419" priority="160" stopIfTrue="1">
      <formula>$D$1&lt;P3</formula>
    </cfRule>
    <cfRule type="expression" dxfId="20418" priority="161" stopIfTrue="1">
      <formula>$D$1&gt;P3</formula>
    </cfRule>
  </conditionalFormatting>
  <conditionalFormatting sqref="Q5">
    <cfRule type="cellIs" dxfId="20417" priority="157" stopIfTrue="1" operator="equal">
      <formula>5</formula>
    </cfRule>
    <cfRule type="cellIs" dxfId="20416" priority="158" stopIfTrue="1" operator="equal">
      <formula>4</formula>
    </cfRule>
    <cfRule type="cellIs" dxfId="20415" priority="159" stopIfTrue="1" operator="equal">
      <formula>3</formula>
    </cfRule>
  </conditionalFormatting>
  <conditionalFormatting sqref="Q4">
    <cfRule type="expression" dxfId="20414" priority="155" stopIfTrue="1">
      <formula>$D$1&lt;Q4</formula>
    </cfRule>
    <cfRule type="expression" dxfId="20413" priority="156" stopIfTrue="1">
      <formula>$D$1&gt;Q4</formula>
    </cfRule>
  </conditionalFormatting>
  <conditionalFormatting sqref="R3">
    <cfRule type="expression" dxfId="20412" priority="153" stopIfTrue="1">
      <formula>$D$1&lt;R3</formula>
    </cfRule>
    <cfRule type="expression" dxfId="20411" priority="154" stopIfTrue="1">
      <formula>$D$1&gt;R3</formula>
    </cfRule>
  </conditionalFormatting>
  <conditionalFormatting sqref="R4">
    <cfRule type="expression" dxfId="20410" priority="151" stopIfTrue="1">
      <formula>$D$1&lt;R4</formula>
    </cfRule>
    <cfRule type="expression" dxfId="20409" priority="152" stopIfTrue="1">
      <formula>$D$1&gt;R4</formula>
    </cfRule>
  </conditionalFormatting>
  <conditionalFormatting sqref="T5">
    <cfRule type="cellIs" dxfId="20408" priority="148" stopIfTrue="1" operator="equal">
      <formula>5</formula>
    </cfRule>
    <cfRule type="cellIs" dxfId="20407" priority="149" stopIfTrue="1" operator="equal">
      <formula>4</formula>
    </cfRule>
    <cfRule type="cellIs" dxfId="20406" priority="150" stopIfTrue="1" operator="equal">
      <formula>3</formula>
    </cfRule>
  </conditionalFormatting>
  <conditionalFormatting sqref="T4">
    <cfRule type="expression" dxfId="20405" priority="146" stopIfTrue="1">
      <formula>$D$1&lt;T4</formula>
    </cfRule>
    <cfRule type="expression" dxfId="20404" priority="147" stopIfTrue="1">
      <formula>$D$1&gt;T4</formula>
    </cfRule>
  </conditionalFormatting>
  <conditionalFormatting sqref="G5">
    <cfRule type="cellIs" dxfId="20403" priority="143" stopIfTrue="1" operator="equal">
      <formula>5</formula>
    </cfRule>
    <cfRule type="cellIs" dxfId="20402" priority="144" stopIfTrue="1" operator="equal">
      <formula>4</formula>
    </cfRule>
    <cfRule type="cellIs" dxfId="20401" priority="145" stopIfTrue="1" operator="equal">
      <formula>3</formula>
    </cfRule>
  </conditionalFormatting>
  <conditionalFormatting sqref="G3:I3 G4:H4">
    <cfRule type="expression" dxfId="20400" priority="141" stopIfTrue="1">
      <formula>$D$1&lt;G3</formula>
    </cfRule>
    <cfRule type="expression" dxfId="20399" priority="142" stopIfTrue="1">
      <formula>$D$1&gt;G3</formula>
    </cfRule>
  </conditionalFormatting>
  <conditionalFormatting sqref="I3">
    <cfRule type="expression" dxfId="20398" priority="139" stopIfTrue="1">
      <formula>$D$1&lt;I3</formula>
    </cfRule>
    <cfRule type="expression" dxfId="20397" priority="140" stopIfTrue="1">
      <formula>$D$1&gt;I3</formula>
    </cfRule>
  </conditionalFormatting>
  <conditionalFormatting sqref="I3">
    <cfRule type="expression" dxfId="20396" priority="119" stopIfTrue="1">
      <formula>$D$1&lt;I3</formula>
    </cfRule>
    <cfRule type="expression" dxfId="20395" priority="120" stopIfTrue="1">
      <formula>$D$1&gt;I3</formula>
    </cfRule>
  </conditionalFormatting>
  <conditionalFormatting sqref="I3">
    <cfRule type="expression" dxfId="20394" priority="114" stopIfTrue="1">
      <formula>$D$1&lt;I3</formula>
    </cfRule>
    <cfRule type="expression" dxfId="20393" priority="115" stopIfTrue="1">
      <formula>$D$1&gt;I3</formula>
    </cfRule>
  </conditionalFormatting>
  <conditionalFormatting sqref="G3:G4">
    <cfRule type="expression" dxfId="20392" priority="112" stopIfTrue="1">
      <formula>$D$1&lt;G3</formula>
    </cfRule>
    <cfRule type="expression" dxfId="20391" priority="113" stopIfTrue="1">
      <formula>$D$1&gt;G3</formula>
    </cfRule>
  </conditionalFormatting>
  <conditionalFormatting sqref="J3:L3 K4">
    <cfRule type="expression" dxfId="20390" priority="110" stopIfTrue="1">
      <formula>$D$1&lt;J3</formula>
    </cfRule>
    <cfRule type="expression" dxfId="20389" priority="111" stopIfTrue="1">
      <formula>$D$1&gt;J3</formula>
    </cfRule>
  </conditionalFormatting>
  <conditionalFormatting sqref="F3">
    <cfRule type="expression" dxfId="20388" priority="63" stopIfTrue="1">
      <formula>$D$1&lt;F3</formula>
    </cfRule>
    <cfRule type="expression" dxfId="20387" priority="64" stopIfTrue="1">
      <formula>$D$1&gt;F3</formula>
    </cfRule>
  </conditionalFormatting>
  <conditionalFormatting sqref="K5">
    <cfRule type="cellIs" dxfId="20386" priority="98" stopIfTrue="1" operator="equal">
      <formula>5</formula>
    </cfRule>
    <cfRule type="cellIs" dxfId="20385" priority="99" stopIfTrue="1" operator="equal">
      <formula>4</formula>
    </cfRule>
    <cfRule type="cellIs" dxfId="20384" priority="100" stopIfTrue="1" operator="equal">
      <formula>3</formula>
    </cfRule>
  </conditionalFormatting>
  <conditionalFormatting sqref="K4">
    <cfRule type="expression" dxfId="20383" priority="96" stopIfTrue="1">
      <formula>$D$1&lt;K4</formula>
    </cfRule>
    <cfRule type="expression" dxfId="20382" priority="97" stopIfTrue="1">
      <formula>$D$1&gt;K4</formula>
    </cfRule>
  </conditionalFormatting>
  <conditionalFormatting sqref="K4">
    <cfRule type="expression" dxfId="20381" priority="94" stopIfTrue="1">
      <formula>$D$1&lt;K4</formula>
    </cfRule>
    <cfRule type="expression" dxfId="20380" priority="95" stopIfTrue="1">
      <formula>$D$1&gt;K4</formula>
    </cfRule>
  </conditionalFormatting>
  <conditionalFormatting sqref="J3">
    <cfRule type="expression" dxfId="20379" priority="92" stopIfTrue="1">
      <formula>$D$1&lt;J3</formula>
    </cfRule>
    <cfRule type="expression" dxfId="20378" priority="93" stopIfTrue="1">
      <formula>$D$1&gt;J3</formula>
    </cfRule>
  </conditionalFormatting>
  <conditionalFormatting sqref="F4">
    <cfRule type="expression" dxfId="20377" priority="61" stopIfTrue="1">
      <formula>$D$1&lt;F4</formula>
    </cfRule>
    <cfRule type="expression" dxfId="20376" priority="62" stopIfTrue="1">
      <formula>$D$1&gt;F4</formula>
    </cfRule>
  </conditionalFormatting>
  <conditionalFormatting sqref="F5">
    <cfRule type="cellIs" dxfId="20375" priority="65" stopIfTrue="1" operator="equal">
      <formula>5</formula>
    </cfRule>
    <cfRule type="cellIs" dxfId="20374" priority="66" stopIfTrue="1" operator="equal">
      <formula>4</formula>
    </cfRule>
    <cfRule type="cellIs" dxfId="20373" priority="67" stopIfTrue="1" operator="equal">
      <formula>3</formula>
    </cfRule>
  </conditionalFormatting>
  <conditionalFormatting sqref="J32:J33">
    <cfRule type="cellIs" dxfId="20372" priority="58" stopIfTrue="1" operator="equal">
      <formula>5</formula>
    </cfRule>
    <cfRule type="cellIs" dxfId="20371" priority="59" stopIfTrue="1" operator="equal">
      <formula>4</formula>
    </cfRule>
    <cfRule type="cellIs" dxfId="20370" priority="60" stopIfTrue="1" operator="equal">
      <formula>3</formula>
    </cfRule>
  </conditionalFormatting>
  <conditionalFormatting sqref="I32:I33">
    <cfRule type="cellIs" dxfId="20369" priority="55" stopIfTrue="1" operator="equal">
      <formula>5</formula>
    </cfRule>
    <cfRule type="cellIs" dxfId="20368" priority="56" stopIfTrue="1" operator="equal">
      <formula>4</formula>
    </cfRule>
    <cfRule type="cellIs" dxfId="20367" priority="57" stopIfTrue="1" operator="equal">
      <formula>3</formula>
    </cfRule>
  </conditionalFormatting>
  <conditionalFormatting sqref="G32:G33">
    <cfRule type="cellIs" dxfId="20366" priority="52" stopIfTrue="1" operator="equal">
      <formula>5</formula>
    </cfRule>
    <cfRule type="cellIs" dxfId="20365" priority="53" stopIfTrue="1" operator="equal">
      <formula>4</formula>
    </cfRule>
    <cfRule type="cellIs" dxfId="20364" priority="54" stopIfTrue="1" operator="equal">
      <formula>3</formula>
    </cfRule>
  </conditionalFormatting>
  <conditionalFormatting sqref="K32:K33">
    <cfRule type="cellIs" dxfId="20363" priority="49" stopIfTrue="1" operator="equal">
      <formula>5</formula>
    </cfRule>
    <cfRule type="cellIs" dxfId="20362" priority="50" stopIfTrue="1" operator="equal">
      <formula>4</formula>
    </cfRule>
    <cfRule type="cellIs" dxfId="20361" priority="51" stopIfTrue="1" operator="equal">
      <formula>3</formula>
    </cfRule>
  </conditionalFormatting>
  <conditionalFormatting sqref="L32:L33">
    <cfRule type="cellIs" dxfId="20360" priority="46" stopIfTrue="1" operator="equal">
      <formula>5</formula>
    </cfRule>
    <cfRule type="cellIs" dxfId="20359" priority="47" stopIfTrue="1" operator="equal">
      <formula>4</formula>
    </cfRule>
    <cfRule type="cellIs" dxfId="20358" priority="48" stopIfTrue="1" operator="equal">
      <formula>3</formula>
    </cfRule>
  </conditionalFormatting>
  <conditionalFormatting sqref="H32:H33">
    <cfRule type="cellIs" dxfId="20357" priority="43" stopIfTrue="1" operator="equal">
      <formula>5</formula>
    </cfRule>
    <cfRule type="cellIs" dxfId="20356" priority="44" stopIfTrue="1" operator="equal">
      <formula>4</formula>
    </cfRule>
    <cfRule type="cellIs" dxfId="20355" priority="45" stopIfTrue="1" operator="equal">
      <formula>3</formula>
    </cfRule>
  </conditionalFormatting>
  <conditionalFormatting sqref="I4">
    <cfRule type="expression" dxfId="20354" priority="41" stopIfTrue="1">
      <formula>$D$1&lt;I4</formula>
    </cfRule>
    <cfRule type="expression" dxfId="20353" priority="42" stopIfTrue="1">
      <formula>$D$1&gt;I4</formula>
    </cfRule>
  </conditionalFormatting>
  <conditionalFormatting sqref="J4">
    <cfRule type="expression" dxfId="20352" priority="39" stopIfTrue="1">
      <formula>$D$1&lt;J4</formula>
    </cfRule>
    <cfRule type="expression" dxfId="20351" priority="40" stopIfTrue="1">
      <formula>$D$1&gt;J4</formula>
    </cfRule>
  </conditionalFormatting>
  <conditionalFormatting sqref="J4">
    <cfRule type="expression" dxfId="20350" priority="37" stopIfTrue="1">
      <formula>$D$1&lt;J4</formula>
    </cfRule>
    <cfRule type="expression" dxfId="20349" priority="38" stopIfTrue="1">
      <formula>$D$1&gt;J4</formula>
    </cfRule>
  </conditionalFormatting>
  <conditionalFormatting sqref="J5">
    <cfRule type="cellIs" dxfId="20348" priority="34" stopIfTrue="1" operator="equal">
      <formula>5</formula>
    </cfRule>
    <cfRule type="cellIs" dxfId="20347" priority="35" stopIfTrue="1" operator="equal">
      <formula>4</formula>
    </cfRule>
    <cfRule type="cellIs" dxfId="20346" priority="36" stopIfTrue="1" operator="equal">
      <formula>3</formula>
    </cfRule>
  </conditionalFormatting>
  <conditionalFormatting sqref="J5">
    <cfRule type="cellIs" dxfId="20345" priority="31" stopIfTrue="1" operator="equal">
      <formula>5</formula>
    </cfRule>
    <cfRule type="cellIs" dxfId="20344" priority="32" stopIfTrue="1" operator="equal">
      <formula>4</formula>
    </cfRule>
    <cfRule type="cellIs" dxfId="20343" priority="33" stopIfTrue="1" operator="equal">
      <formula>3</formula>
    </cfRule>
  </conditionalFormatting>
  <conditionalFormatting sqref="J4">
    <cfRule type="expression" dxfId="20342" priority="29" stopIfTrue="1">
      <formula>$D$1&lt;J4</formula>
    </cfRule>
    <cfRule type="expression" dxfId="20341" priority="30" stopIfTrue="1">
      <formula>$D$1&gt;J4</formula>
    </cfRule>
  </conditionalFormatting>
  <conditionalFormatting sqref="J5">
    <cfRule type="cellIs" dxfId="20340" priority="26" stopIfTrue="1" operator="equal">
      <formula>5</formula>
    </cfRule>
    <cfRule type="cellIs" dxfId="20339" priority="27" stopIfTrue="1" operator="equal">
      <formula>4</formula>
    </cfRule>
    <cfRule type="cellIs" dxfId="20338" priority="28" stopIfTrue="1" operator="equal">
      <formula>3</formula>
    </cfRule>
  </conditionalFormatting>
  <conditionalFormatting sqref="J4">
    <cfRule type="expression" dxfId="20337" priority="24" stopIfTrue="1">
      <formula>$D$1&lt;J4</formula>
    </cfRule>
    <cfRule type="expression" dxfId="20336" priority="25" stopIfTrue="1">
      <formula>$D$1&gt;J4</formula>
    </cfRule>
  </conditionalFormatting>
  <conditionalFormatting sqref="J4">
    <cfRule type="expression" dxfId="20335" priority="22" stopIfTrue="1">
      <formula>$D$1&lt;J4</formula>
    </cfRule>
    <cfRule type="expression" dxfId="20334" priority="23" stopIfTrue="1">
      <formula>$D$1&gt;J4</formula>
    </cfRule>
  </conditionalFormatting>
  <conditionalFormatting sqref="J5">
    <cfRule type="cellIs" dxfId="20333" priority="19" stopIfTrue="1" operator="equal">
      <formula>5</formula>
    </cfRule>
    <cfRule type="cellIs" dxfId="20332" priority="20" stopIfTrue="1" operator="equal">
      <formula>4</formula>
    </cfRule>
    <cfRule type="cellIs" dxfId="20331" priority="21" stopIfTrue="1" operator="equal">
      <formula>3</formula>
    </cfRule>
  </conditionalFormatting>
  <conditionalFormatting sqref="J4">
    <cfRule type="expression" dxfId="20330" priority="17" stopIfTrue="1">
      <formula>$D$1&lt;J4</formula>
    </cfRule>
    <cfRule type="expression" dxfId="20329" priority="18" stopIfTrue="1">
      <formula>$D$1&gt;J4</formula>
    </cfRule>
  </conditionalFormatting>
  <conditionalFormatting sqref="J5">
    <cfRule type="cellIs" dxfId="20328" priority="14" stopIfTrue="1" operator="equal">
      <formula>5</formula>
    </cfRule>
    <cfRule type="cellIs" dxfId="20327" priority="15" stopIfTrue="1" operator="equal">
      <formula>4</formula>
    </cfRule>
    <cfRule type="cellIs" dxfId="20326" priority="16" stopIfTrue="1" operator="equal">
      <formula>3</formula>
    </cfRule>
  </conditionalFormatting>
  <conditionalFormatting sqref="J4">
    <cfRule type="expression" dxfId="20325" priority="12" stopIfTrue="1">
      <formula>$D$1&lt;J4</formula>
    </cfRule>
    <cfRule type="expression" dxfId="20324" priority="13" stopIfTrue="1">
      <formula>$D$1&gt;J4</formula>
    </cfRule>
  </conditionalFormatting>
  <conditionalFormatting sqref="N5">
    <cfRule type="cellIs" dxfId="20323" priority="7" stopIfTrue="1" operator="equal">
      <formula>5</formula>
    </cfRule>
    <cfRule type="cellIs" dxfId="20322" priority="8" stopIfTrue="1" operator="equal">
      <formula>4</formula>
    </cfRule>
    <cfRule type="cellIs" dxfId="20321" priority="9" stopIfTrue="1" operator="equal">
      <formula>3</formula>
    </cfRule>
  </conditionalFormatting>
  <conditionalFormatting sqref="N4">
    <cfRule type="expression" dxfId="20320" priority="10" stopIfTrue="1">
      <formula>$D$1&lt;N4</formula>
    </cfRule>
    <cfRule type="expression" dxfId="20319" priority="11" stopIfTrue="1">
      <formula>$D$1&gt;N4</formula>
    </cfRule>
  </conditionalFormatting>
  <conditionalFormatting sqref="N4">
    <cfRule type="expression" dxfId="20318" priority="5" stopIfTrue="1">
      <formula>$D$1&lt;N4</formula>
    </cfRule>
    <cfRule type="expression" dxfId="20317" priority="6" stopIfTrue="1">
      <formula>$D$1&gt;N4</formula>
    </cfRule>
  </conditionalFormatting>
  <conditionalFormatting sqref="N4">
    <cfRule type="expression" dxfId="20316" priority="3" stopIfTrue="1">
      <formula>$D$1&lt;N4</formula>
    </cfRule>
    <cfRule type="expression" dxfId="20315" priority="4" stopIfTrue="1">
      <formula>$D$1&gt;N4</formula>
    </cfRule>
  </conditionalFormatting>
  <conditionalFormatting sqref="L4">
    <cfRule type="expression" dxfId="20314" priority="1" stopIfTrue="1">
      <formula>$D$1&lt;L4</formula>
    </cfRule>
    <cfRule type="expression" dxfId="20313" priority="2" stopIfTrue="1">
      <formula>$D$1&gt;L4</formula>
    </cfRule>
  </conditionalFormatting>
  <pageMargins left="0.70866141732283472" right="0" top="0.74803149606299213" bottom="0" header="0.31496062992125984" footer="0.31496062992125984"/>
  <pageSetup paperSize="9" scale="65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4" zoomScale="85" zoomScaleNormal="100" zoomScaleSheetLayoutView="85" workbookViewId="0">
      <selection activeCell="N31" sqref="N31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3.42578125" style="13" customWidth="1"/>
    <col min="4" max="4" width="37" style="13" customWidth="1"/>
    <col min="5" max="5" width="6.85546875" style="13" hidden="1" customWidth="1"/>
    <col min="6" max="10" width="7.42578125" customWidth="1"/>
    <col min="11" max="11" width="8.140625" customWidth="1"/>
    <col min="12" max="15" width="7.42578125" customWidth="1"/>
    <col min="16" max="21" width="7.42578125" hidden="1" customWidth="1"/>
    <col min="22" max="22" width="5.8554687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2" width="3.42578125" style="30" hidden="1" customWidth="1"/>
    <col min="83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43578.608695370371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1"/>
      <c r="Z1" s="351"/>
      <c r="AA1" s="351"/>
      <c r="AB1" s="351"/>
      <c r="AC1" s="351"/>
      <c r="AD1" s="35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23" t="s">
        <v>581</v>
      </c>
      <c r="G2" s="524"/>
      <c r="H2" s="524"/>
      <c r="I2" s="524"/>
      <c r="J2" s="524"/>
      <c r="K2" s="524"/>
      <c r="L2" s="525"/>
      <c r="M2" s="523" t="s">
        <v>545</v>
      </c>
      <c r="N2" s="524"/>
      <c r="O2" s="525"/>
      <c r="P2" s="341"/>
      <c r="Q2" s="226"/>
      <c r="R2" s="226"/>
      <c r="S2" s="226"/>
      <c r="T2" s="338"/>
      <c r="U2" s="210"/>
      <c r="V2" s="7"/>
      <c r="W2" s="8"/>
      <c r="X2" s="8"/>
      <c r="Y2" s="351"/>
      <c r="Z2" s="351"/>
      <c r="AA2" s="351"/>
      <c r="AB2" s="351"/>
      <c r="AC2" s="351"/>
      <c r="AD2" s="35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2634</v>
      </c>
      <c r="B3" s="528"/>
      <c r="C3" s="528"/>
      <c r="D3" s="211" t="s">
        <v>0</v>
      </c>
      <c r="E3" s="212"/>
      <c r="F3" s="214">
        <v>42931</v>
      </c>
      <c r="G3" s="213">
        <v>42839</v>
      </c>
      <c r="H3" s="213">
        <v>42909</v>
      </c>
      <c r="I3" s="311">
        <v>42917</v>
      </c>
      <c r="J3" s="213">
        <v>42929</v>
      </c>
      <c r="K3" s="213">
        <v>42930</v>
      </c>
      <c r="L3" s="214">
        <v>42936</v>
      </c>
      <c r="M3" s="213">
        <v>42926</v>
      </c>
      <c r="N3" s="311">
        <v>42942</v>
      </c>
      <c r="O3" s="310">
        <v>42941</v>
      </c>
      <c r="P3" s="214"/>
      <c r="Q3" s="214"/>
      <c r="R3" s="214"/>
      <c r="S3" s="214"/>
      <c r="T3" s="406"/>
      <c r="U3" s="215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51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46.5" customHeight="1" x14ac:dyDescent="0.2">
      <c r="A4" s="528"/>
      <c r="B4" s="528"/>
      <c r="C4" s="528"/>
      <c r="D4" s="220" t="s">
        <v>1</v>
      </c>
      <c r="E4" s="212"/>
      <c r="F4" s="221" t="s">
        <v>1438</v>
      </c>
      <c r="G4" s="221" t="s">
        <v>1412</v>
      </c>
      <c r="H4" s="221" t="s">
        <v>1454</v>
      </c>
      <c r="I4" s="221" t="s">
        <v>1469</v>
      </c>
      <c r="J4" s="221" t="s">
        <v>1415</v>
      </c>
      <c r="K4" s="221" t="s">
        <v>1475</v>
      </c>
      <c r="L4" s="221" t="s">
        <v>1405</v>
      </c>
      <c r="M4" s="221" t="s">
        <v>1472</v>
      </c>
      <c r="N4" s="221" t="s">
        <v>1421</v>
      </c>
      <c r="O4" s="221" t="s">
        <v>1481</v>
      </c>
      <c r="P4" s="221"/>
      <c r="Q4" s="221"/>
      <c r="R4" s="221"/>
      <c r="S4" s="268"/>
      <c r="T4" s="402"/>
      <c r="U4" s="222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51"/>
      <c r="AG4" s="351"/>
      <c r="AH4" s="351"/>
      <c r="AI4" s="351"/>
      <c r="AJ4" s="351"/>
      <c r="AK4" s="351"/>
      <c r="AL4" s="351"/>
      <c r="AM4" s="351"/>
      <c r="AN4" s="351"/>
      <c r="AO4" s="351"/>
      <c r="AP4" s="351"/>
      <c r="AQ4" s="351"/>
      <c r="AR4" s="351"/>
      <c r="AS4" s="351"/>
      <c r="AT4" s="351"/>
      <c r="AU4" s="351"/>
      <c r="AV4" s="351"/>
      <c r="AW4" s="9"/>
      <c r="AX4" s="352"/>
      <c r="AY4" s="352"/>
      <c r="AZ4" s="352"/>
      <c r="BA4" s="352"/>
      <c r="BB4" s="352"/>
      <c r="BC4" s="352"/>
      <c r="BD4" s="352"/>
      <c r="BE4" s="352"/>
      <c r="BF4" s="352"/>
      <c r="BG4" s="352"/>
      <c r="BH4" s="352"/>
      <c r="BI4" s="352"/>
      <c r="BJ4" s="352"/>
      <c r="BK4" s="352"/>
      <c r="BL4" s="352"/>
      <c r="BM4" s="352"/>
      <c r="BN4" s="11"/>
      <c r="BO4" s="11"/>
      <c r="BP4" s="352"/>
      <c r="BQ4" s="352"/>
      <c r="BR4" s="352"/>
      <c r="BS4" s="352"/>
      <c r="BT4" s="352"/>
      <c r="BU4" s="352"/>
      <c r="BV4" s="352"/>
      <c r="BW4" s="352"/>
      <c r="BX4" s="352"/>
      <c r="BY4" s="352"/>
      <c r="BZ4" s="352"/>
      <c r="CA4" s="352"/>
      <c r="CB4" s="352"/>
      <c r="CC4" s="352"/>
      <c r="CD4" s="352"/>
      <c r="CE4" s="35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8.75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511" t="s">
        <v>1439</v>
      </c>
      <c r="G5" s="271" t="s">
        <v>1413</v>
      </c>
      <c r="H5" s="271" t="s">
        <v>1453</v>
      </c>
      <c r="I5" s="271" t="s">
        <v>1470</v>
      </c>
      <c r="J5" s="271" t="s">
        <v>1414</v>
      </c>
      <c r="K5" s="511" t="s">
        <v>1474</v>
      </c>
      <c r="L5" s="271" t="s">
        <v>1406</v>
      </c>
      <c r="M5" s="511" t="s">
        <v>1473</v>
      </c>
      <c r="N5" s="309" t="s">
        <v>1431</v>
      </c>
      <c r="O5" s="290" t="s">
        <v>1482</v>
      </c>
      <c r="P5" s="271"/>
      <c r="Q5" s="275"/>
      <c r="R5" s="275"/>
      <c r="S5" s="290"/>
      <c r="T5" s="403"/>
      <c r="U5" s="175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9.5" customHeight="1" x14ac:dyDescent="0.2">
      <c r="A6" s="295">
        <v>1</v>
      </c>
      <c r="B6" s="245" t="s">
        <v>28</v>
      </c>
      <c r="C6" s="431" t="s">
        <v>34</v>
      </c>
      <c r="D6" s="425" t="s">
        <v>1285</v>
      </c>
      <c r="E6" s="238">
        <v>2634</v>
      </c>
      <c r="F6" s="91">
        <v>4</v>
      </c>
      <c r="G6" s="91">
        <v>3</v>
      </c>
      <c r="H6" s="91">
        <v>4</v>
      </c>
      <c r="I6" s="91">
        <v>4</v>
      </c>
      <c r="J6" s="91">
        <v>4</v>
      </c>
      <c r="K6" s="91">
        <v>3</v>
      </c>
      <c r="L6" s="91">
        <v>5</v>
      </c>
      <c r="M6" s="91">
        <v>3</v>
      </c>
      <c r="N6" s="91">
        <v>5</v>
      </c>
      <c r="O6" s="91">
        <v>3</v>
      </c>
      <c r="P6" s="91"/>
      <c r="Q6" s="91"/>
      <c r="R6" s="91"/>
      <c r="S6" s="91"/>
      <c r="T6" s="91"/>
      <c r="U6" s="23"/>
      <c r="V6" s="35">
        <f t="shared" ref="V6:V37" si="0">IF(AC6&gt;0,IF(SUM(X6:Y6)/AC6&gt;0,2,IF(AND(SUM(X6:Y6)/AC6=0,Z6/AC6&gt;0),3,IF(AND((AB6/AC6+AA6/AC6)=1,AA6/AC6&gt;0),4,5))),0)</f>
        <v>3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4</v>
      </c>
      <c r="AA6" s="276">
        <f t="shared" ref="AA6:AA34" si="5">COUNTIF(AG6:AV6,AA$5)</f>
        <v>4</v>
      </c>
      <c r="AB6" s="276">
        <f t="shared" ref="AB6:AB34" si="6">COUNTIF(AG6:AV6,AB$5)</f>
        <v>2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3.8</v>
      </c>
      <c r="AE6" s="278">
        <f t="shared" ref="AE6:AE34" si="8">IF(AX6=5,0.5,IF(AX6=4,0.25,IF(AX6&lt;=3,0)))</f>
        <v>0</v>
      </c>
      <c r="AF6" s="279"/>
      <c r="AG6" s="280">
        <f t="shared" ref="AG6:AV21" si="9">IF(ISERROR(VALUE(LEFT(F6))),LEFT(F6),VALUE(LEFT(F6)))</f>
        <v>4</v>
      </c>
      <c r="AH6" s="280">
        <f t="shared" si="9"/>
        <v>3</v>
      </c>
      <c r="AI6" s="280">
        <f t="shared" si="9"/>
        <v>4</v>
      </c>
      <c r="AJ6" s="280">
        <f t="shared" si="9"/>
        <v>4</v>
      </c>
      <c r="AK6" s="280">
        <f t="shared" si="9"/>
        <v>4</v>
      </c>
      <c r="AL6" s="280">
        <f t="shared" si="9"/>
        <v>3</v>
      </c>
      <c r="AM6" s="280">
        <f t="shared" si="9"/>
        <v>5</v>
      </c>
      <c r="AN6" s="280">
        <f t="shared" si="9"/>
        <v>3</v>
      </c>
      <c r="AO6" s="280">
        <f t="shared" si="9"/>
        <v>5</v>
      </c>
      <c r="AP6" s="280">
        <f t="shared" si="9"/>
        <v>3</v>
      </c>
      <c r="AQ6" s="280" t="str">
        <f t="shared" si="9"/>
        <v/>
      </c>
      <c r="AR6" s="280" t="str">
        <f t="shared" si="9"/>
        <v/>
      </c>
      <c r="AS6" s="280" t="str">
        <f t="shared" si="9"/>
        <v/>
      </c>
      <c r="AT6" s="280" t="str">
        <f t="shared" si="9"/>
        <v/>
      </c>
      <c r="AU6" s="280" t="str">
        <f t="shared" si="9"/>
        <v/>
      </c>
      <c r="AV6" s="280" t="str">
        <f t="shared" si="9"/>
        <v/>
      </c>
      <c r="AW6" s="35">
        <f t="shared" ref="AW6:AW37" si="10">COUNTIF(AG6:AV6,"з")</f>
        <v>0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9.5" customHeight="1" x14ac:dyDescent="0.2">
      <c r="A7" s="295">
        <v>2</v>
      </c>
      <c r="B7" s="245" t="s">
        <v>28</v>
      </c>
      <c r="C7" s="431" t="s">
        <v>34</v>
      </c>
      <c r="D7" s="425" t="s">
        <v>1286</v>
      </c>
      <c r="E7" s="238">
        <v>2634</v>
      </c>
      <c r="F7" s="91">
        <v>3</v>
      </c>
      <c r="G7" s="91">
        <v>4</v>
      </c>
      <c r="H7" s="91">
        <v>4</v>
      </c>
      <c r="I7" s="91">
        <v>4</v>
      </c>
      <c r="J7" s="91">
        <v>5</v>
      </c>
      <c r="K7" s="91">
        <v>3</v>
      </c>
      <c r="L7" s="91">
        <v>5</v>
      </c>
      <c r="M7" s="91">
        <v>3</v>
      </c>
      <c r="N7" s="91">
        <v>5</v>
      </c>
      <c r="O7" s="91">
        <v>3</v>
      </c>
      <c r="P7" s="91"/>
      <c r="Q7" s="91"/>
      <c r="R7" s="91"/>
      <c r="S7" s="91"/>
      <c r="T7" s="91"/>
      <c r="U7" s="23"/>
      <c r="V7" s="35">
        <f t="shared" si="0"/>
        <v>3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4</v>
      </c>
      <c r="AA7" s="276">
        <f t="shared" si="5"/>
        <v>3</v>
      </c>
      <c r="AB7" s="276">
        <f t="shared" si="6"/>
        <v>3</v>
      </c>
      <c r="AC7" s="276">
        <f t="shared" si="7"/>
        <v>10</v>
      </c>
      <c r="AD7" s="277">
        <f t="shared" ref="AD7:AD37" si="11">IF(ISERROR(((X7+Y7)*2+Z7*3+AA7*4+AB7*5)/SUM(X7,Y7:AB7)),"",((X7+Y7)*2+Z7*3+AA7*4+AB7*5)/SUM(X7,Y7:AB7))</f>
        <v>3.9</v>
      </c>
      <c r="AE7" s="278">
        <f t="shared" si="8"/>
        <v>0</v>
      </c>
      <c r="AF7" s="279"/>
      <c r="AG7" s="280">
        <f t="shared" si="9"/>
        <v>3</v>
      </c>
      <c r="AH7" s="280">
        <f t="shared" si="9"/>
        <v>4</v>
      </c>
      <c r="AI7" s="280">
        <f t="shared" si="9"/>
        <v>4</v>
      </c>
      <c r="AJ7" s="280">
        <f t="shared" si="9"/>
        <v>4</v>
      </c>
      <c r="AK7" s="280">
        <f t="shared" si="9"/>
        <v>5</v>
      </c>
      <c r="AL7" s="280">
        <f t="shared" si="9"/>
        <v>3</v>
      </c>
      <c r="AM7" s="280">
        <f t="shared" si="9"/>
        <v>5</v>
      </c>
      <c r="AN7" s="280">
        <f t="shared" si="9"/>
        <v>3</v>
      </c>
      <c r="AO7" s="280">
        <f t="shared" si="9"/>
        <v>5</v>
      </c>
      <c r="AP7" s="280">
        <f t="shared" si="9"/>
        <v>3</v>
      </c>
      <c r="AQ7" s="280" t="str">
        <f t="shared" si="9"/>
        <v/>
      </c>
      <c r="AR7" s="280" t="str">
        <f t="shared" si="9"/>
        <v/>
      </c>
      <c r="AS7" s="280" t="str">
        <f t="shared" si="9"/>
        <v/>
      </c>
      <c r="AT7" s="280" t="str">
        <f t="shared" si="9"/>
        <v/>
      </c>
      <c r="AU7" s="280" t="str">
        <f t="shared" si="9"/>
        <v/>
      </c>
      <c r="AV7" s="280" t="str">
        <f t="shared" si="9"/>
        <v/>
      </c>
      <c r="AW7" s="35">
        <f t="shared" si="10"/>
        <v>0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9.5" customHeight="1" x14ac:dyDescent="0.2">
      <c r="A8" s="295">
        <v>3</v>
      </c>
      <c r="B8" s="245" t="s">
        <v>28</v>
      </c>
      <c r="C8" s="431" t="s">
        <v>34</v>
      </c>
      <c r="D8" s="425" t="s">
        <v>1287</v>
      </c>
      <c r="E8" s="238">
        <v>2634</v>
      </c>
      <c r="F8" s="91">
        <v>3</v>
      </c>
      <c r="G8" s="91">
        <v>5</v>
      </c>
      <c r="H8" s="91">
        <v>4</v>
      </c>
      <c r="I8" s="91">
        <v>4</v>
      </c>
      <c r="J8" s="91">
        <v>5</v>
      </c>
      <c r="K8" s="91">
        <v>3</v>
      </c>
      <c r="L8" s="91">
        <v>5</v>
      </c>
      <c r="M8" s="91">
        <v>4</v>
      </c>
      <c r="N8" s="91">
        <v>5</v>
      </c>
      <c r="O8" s="91">
        <v>3</v>
      </c>
      <c r="P8" s="91"/>
      <c r="Q8" s="91"/>
      <c r="R8" s="91"/>
      <c r="S8" s="91"/>
      <c r="T8" s="91"/>
      <c r="U8" s="23"/>
      <c r="V8" s="35">
        <f t="shared" si="0"/>
        <v>3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3</v>
      </c>
      <c r="AA8" s="276">
        <f t="shared" si="5"/>
        <v>3</v>
      </c>
      <c r="AB8" s="276">
        <f t="shared" si="6"/>
        <v>4</v>
      </c>
      <c r="AC8" s="276">
        <f t="shared" si="7"/>
        <v>10</v>
      </c>
      <c r="AD8" s="277">
        <f t="shared" si="11"/>
        <v>4.0999999999999996</v>
      </c>
      <c r="AE8" s="278">
        <f t="shared" si="8"/>
        <v>0</v>
      </c>
      <c r="AF8" s="279"/>
      <c r="AG8" s="280">
        <f t="shared" si="9"/>
        <v>3</v>
      </c>
      <c r="AH8" s="280">
        <f t="shared" si="9"/>
        <v>5</v>
      </c>
      <c r="AI8" s="280">
        <f t="shared" si="9"/>
        <v>4</v>
      </c>
      <c r="AJ8" s="280">
        <f t="shared" si="9"/>
        <v>4</v>
      </c>
      <c r="AK8" s="280">
        <f t="shared" si="9"/>
        <v>5</v>
      </c>
      <c r="AL8" s="280">
        <f t="shared" si="9"/>
        <v>3</v>
      </c>
      <c r="AM8" s="280">
        <f t="shared" si="9"/>
        <v>5</v>
      </c>
      <c r="AN8" s="280">
        <f t="shared" si="9"/>
        <v>4</v>
      </c>
      <c r="AO8" s="280">
        <f t="shared" si="9"/>
        <v>5</v>
      </c>
      <c r="AP8" s="280">
        <f t="shared" si="9"/>
        <v>3</v>
      </c>
      <c r="AQ8" s="280" t="str">
        <f t="shared" si="9"/>
        <v/>
      </c>
      <c r="AR8" s="280" t="str">
        <f t="shared" si="9"/>
        <v/>
      </c>
      <c r="AS8" s="280" t="str">
        <f t="shared" si="9"/>
        <v/>
      </c>
      <c r="AT8" s="280" t="str">
        <f t="shared" si="9"/>
        <v/>
      </c>
      <c r="AU8" s="280" t="str">
        <f t="shared" si="9"/>
        <v/>
      </c>
      <c r="AV8" s="280" t="str">
        <f t="shared" si="9"/>
        <v/>
      </c>
      <c r="AW8" s="35">
        <f t="shared" si="10"/>
        <v>0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9.5" customHeight="1" x14ac:dyDescent="0.2">
      <c r="A9" s="295">
        <v>4</v>
      </c>
      <c r="B9" s="245" t="s">
        <v>28</v>
      </c>
      <c r="C9" s="431" t="s">
        <v>34</v>
      </c>
      <c r="D9" s="425" t="s">
        <v>1288</v>
      </c>
      <c r="E9" s="238">
        <v>2634</v>
      </c>
      <c r="F9" s="91">
        <v>4</v>
      </c>
      <c r="G9" s="91">
        <v>4</v>
      </c>
      <c r="H9" s="91">
        <v>4</v>
      </c>
      <c r="I9" s="91">
        <v>4</v>
      </c>
      <c r="J9" s="91">
        <v>5</v>
      </c>
      <c r="K9" s="91">
        <v>3</v>
      </c>
      <c r="L9" s="91">
        <v>5</v>
      </c>
      <c r="M9" s="91">
        <v>4</v>
      </c>
      <c r="N9" s="91">
        <v>5</v>
      </c>
      <c r="O9" s="91">
        <v>3</v>
      </c>
      <c r="P9" s="91"/>
      <c r="Q9" s="91"/>
      <c r="R9" s="91"/>
      <c r="S9" s="91"/>
      <c r="T9" s="91"/>
      <c r="U9" s="23"/>
      <c r="V9" s="35">
        <f t="shared" si="0"/>
        <v>3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2</v>
      </c>
      <c r="AA9" s="276">
        <f t="shared" si="5"/>
        <v>5</v>
      </c>
      <c r="AB9" s="276">
        <f t="shared" si="6"/>
        <v>3</v>
      </c>
      <c r="AC9" s="276">
        <f t="shared" si="7"/>
        <v>10</v>
      </c>
      <c r="AD9" s="277">
        <f t="shared" si="11"/>
        <v>4.0999999999999996</v>
      </c>
      <c r="AE9" s="278">
        <f t="shared" si="8"/>
        <v>0</v>
      </c>
      <c r="AF9" s="279"/>
      <c r="AG9" s="280">
        <f t="shared" si="9"/>
        <v>4</v>
      </c>
      <c r="AH9" s="280">
        <f t="shared" si="9"/>
        <v>4</v>
      </c>
      <c r="AI9" s="280">
        <f t="shared" si="9"/>
        <v>4</v>
      </c>
      <c r="AJ9" s="280">
        <f t="shared" si="9"/>
        <v>4</v>
      </c>
      <c r="AK9" s="280">
        <f t="shared" si="9"/>
        <v>5</v>
      </c>
      <c r="AL9" s="280">
        <f t="shared" si="9"/>
        <v>3</v>
      </c>
      <c r="AM9" s="280">
        <f t="shared" si="9"/>
        <v>5</v>
      </c>
      <c r="AN9" s="280">
        <f t="shared" si="9"/>
        <v>4</v>
      </c>
      <c r="AO9" s="280">
        <f t="shared" si="9"/>
        <v>5</v>
      </c>
      <c r="AP9" s="280">
        <f t="shared" si="9"/>
        <v>3</v>
      </c>
      <c r="AQ9" s="280" t="str">
        <f t="shared" si="9"/>
        <v/>
      </c>
      <c r="AR9" s="280" t="str">
        <f t="shared" si="9"/>
        <v/>
      </c>
      <c r="AS9" s="280" t="str">
        <f t="shared" si="9"/>
        <v/>
      </c>
      <c r="AT9" s="280" t="str">
        <f t="shared" si="9"/>
        <v/>
      </c>
      <c r="AU9" s="280" t="str">
        <f t="shared" si="9"/>
        <v/>
      </c>
      <c r="AV9" s="280" t="str">
        <f t="shared" si="9"/>
        <v/>
      </c>
      <c r="AW9" s="35">
        <f t="shared" si="10"/>
        <v>0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9.5" customHeight="1" x14ac:dyDescent="0.2">
      <c r="A10" s="295">
        <v>5</v>
      </c>
      <c r="B10" s="245" t="s">
        <v>28</v>
      </c>
      <c r="C10" s="431" t="s">
        <v>34</v>
      </c>
      <c r="D10" s="425" t="s">
        <v>1289</v>
      </c>
      <c r="E10" s="238">
        <v>2634</v>
      </c>
      <c r="F10" s="91">
        <v>5</v>
      </c>
      <c r="G10" s="91">
        <v>3</v>
      </c>
      <c r="H10" s="91">
        <v>4</v>
      </c>
      <c r="I10" s="91">
        <v>4</v>
      </c>
      <c r="J10" s="91">
        <v>4</v>
      </c>
      <c r="K10" s="91">
        <v>4</v>
      </c>
      <c r="L10" s="91">
        <v>3</v>
      </c>
      <c r="M10" s="91">
        <v>3</v>
      </c>
      <c r="N10" s="91">
        <v>5</v>
      </c>
      <c r="O10" s="91">
        <v>3</v>
      </c>
      <c r="P10" s="91"/>
      <c r="Q10" s="91"/>
      <c r="R10" s="91"/>
      <c r="S10" s="91"/>
      <c r="T10" s="91"/>
      <c r="U10" s="23"/>
      <c r="V10" s="35">
        <f t="shared" si="0"/>
        <v>3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4</v>
      </c>
      <c r="AA10" s="276">
        <f t="shared" si="5"/>
        <v>4</v>
      </c>
      <c r="AB10" s="276">
        <f t="shared" si="6"/>
        <v>2</v>
      </c>
      <c r="AC10" s="276">
        <f t="shared" si="7"/>
        <v>10</v>
      </c>
      <c r="AD10" s="277">
        <f t="shared" si="11"/>
        <v>3.8</v>
      </c>
      <c r="AE10" s="278">
        <f t="shared" si="8"/>
        <v>0</v>
      </c>
      <c r="AF10" s="279"/>
      <c r="AG10" s="280">
        <f t="shared" si="9"/>
        <v>5</v>
      </c>
      <c r="AH10" s="280">
        <f t="shared" si="9"/>
        <v>3</v>
      </c>
      <c r="AI10" s="280">
        <f t="shared" si="9"/>
        <v>4</v>
      </c>
      <c r="AJ10" s="280">
        <f t="shared" si="9"/>
        <v>4</v>
      </c>
      <c r="AK10" s="280">
        <f t="shared" si="9"/>
        <v>4</v>
      </c>
      <c r="AL10" s="280">
        <f t="shared" si="9"/>
        <v>4</v>
      </c>
      <c r="AM10" s="280">
        <f t="shared" si="9"/>
        <v>3</v>
      </c>
      <c r="AN10" s="280">
        <f t="shared" si="9"/>
        <v>3</v>
      </c>
      <c r="AO10" s="280">
        <f t="shared" si="9"/>
        <v>5</v>
      </c>
      <c r="AP10" s="280">
        <f t="shared" si="9"/>
        <v>3</v>
      </c>
      <c r="AQ10" s="280" t="str">
        <f t="shared" si="9"/>
        <v/>
      </c>
      <c r="AR10" s="280" t="str">
        <f t="shared" si="9"/>
        <v/>
      </c>
      <c r="AS10" s="280" t="str">
        <f t="shared" si="9"/>
        <v/>
      </c>
      <c r="AT10" s="280" t="str">
        <f t="shared" si="9"/>
        <v/>
      </c>
      <c r="AU10" s="280" t="str">
        <f t="shared" si="9"/>
        <v/>
      </c>
      <c r="AV10" s="280" t="str">
        <f t="shared" si="9"/>
        <v/>
      </c>
      <c r="AW10" s="35">
        <f t="shared" si="10"/>
        <v>0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9.5" customHeight="1" x14ac:dyDescent="0.2">
      <c r="A11" s="295">
        <v>6</v>
      </c>
      <c r="B11" s="245" t="s">
        <v>28</v>
      </c>
      <c r="C11" s="431" t="s">
        <v>34</v>
      </c>
      <c r="D11" s="425" t="s">
        <v>1290</v>
      </c>
      <c r="E11" s="238">
        <v>2634</v>
      </c>
      <c r="F11" s="91">
        <v>3</v>
      </c>
      <c r="G11" s="91">
        <v>3</v>
      </c>
      <c r="H11" s="91">
        <v>4</v>
      </c>
      <c r="I11" s="91">
        <v>3</v>
      </c>
      <c r="J11" s="91">
        <v>5</v>
      </c>
      <c r="K11" s="91">
        <v>3</v>
      </c>
      <c r="L11" s="91">
        <v>5</v>
      </c>
      <c r="M11" s="91">
        <v>4</v>
      </c>
      <c r="N11" s="91">
        <v>5</v>
      </c>
      <c r="O11" s="91">
        <v>3</v>
      </c>
      <c r="P11" s="91"/>
      <c r="Q11" s="91"/>
      <c r="R11" s="91"/>
      <c r="S11" s="91"/>
      <c r="T11" s="91"/>
      <c r="U11" s="91"/>
      <c r="V11" s="35">
        <f t="shared" si="0"/>
        <v>3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5</v>
      </c>
      <c r="AA11" s="286">
        <f t="shared" si="5"/>
        <v>2</v>
      </c>
      <c r="AB11" s="286">
        <f t="shared" si="6"/>
        <v>3</v>
      </c>
      <c r="AC11" s="276">
        <f t="shared" si="7"/>
        <v>10</v>
      </c>
      <c r="AD11" s="277">
        <f t="shared" si="11"/>
        <v>3.8</v>
      </c>
      <c r="AE11" s="287">
        <f t="shared" si="8"/>
        <v>0</v>
      </c>
      <c r="AG11" s="280">
        <f t="shared" si="9"/>
        <v>3</v>
      </c>
      <c r="AH11" s="280">
        <f t="shared" si="9"/>
        <v>3</v>
      </c>
      <c r="AI11" s="280">
        <f t="shared" si="9"/>
        <v>4</v>
      </c>
      <c r="AJ11" s="280">
        <f t="shared" si="9"/>
        <v>3</v>
      </c>
      <c r="AK11" s="280">
        <f t="shared" si="9"/>
        <v>5</v>
      </c>
      <c r="AL11" s="280">
        <f t="shared" si="9"/>
        <v>3</v>
      </c>
      <c r="AM11" s="280">
        <f t="shared" si="9"/>
        <v>5</v>
      </c>
      <c r="AN11" s="280">
        <f t="shared" si="9"/>
        <v>4</v>
      </c>
      <c r="AO11" s="280">
        <f t="shared" si="9"/>
        <v>5</v>
      </c>
      <c r="AP11" s="280">
        <f t="shared" si="9"/>
        <v>3</v>
      </c>
      <c r="AQ11" s="280" t="str">
        <f t="shared" si="9"/>
        <v/>
      </c>
      <c r="AR11" s="280" t="str">
        <f t="shared" si="9"/>
        <v/>
      </c>
      <c r="AS11" s="280" t="str">
        <f t="shared" si="9"/>
        <v/>
      </c>
      <c r="AT11" s="280" t="str">
        <f t="shared" si="9"/>
        <v/>
      </c>
      <c r="AU11" s="280" t="str">
        <f t="shared" si="9"/>
        <v/>
      </c>
      <c r="AV11" s="280" t="str">
        <f t="shared" si="9"/>
        <v/>
      </c>
      <c r="AW11" s="35">
        <f t="shared" si="10"/>
        <v>0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9.5" customHeight="1" x14ac:dyDescent="0.2">
      <c r="A12" s="295">
        <v>7</v>
      </c>
      <c r="B12" s="245" t="s">
        <v>28</v>
      </c>
      <c r="C12" s="431" t="s">
        <v>34</v>
      </c>
      <c r="D12" s="425" t="s">
        <v>1291</v>
      </c>
      <c r="E12" s="238">
        <v>2634</v>
      </c>
      <c r="F12" s="91">
        <v>3</v>
      </c>
      <c r="G12" s="91" t="s">
        <v>1477</v>
      </c>
      <c r="H12" s="91">
        <v>4</v>
      </c>
      <c r="I12" s="91">
        <v>3</v>
      </c>
      <c r="J12" s="91">
        <v>4</v>
      </c>
      <c r="K12" s="91">
        <v>3</v>
      </c>
      <c r="L12" s="91">
        <v>4</v>
      </c>
      <c r="M12" s="91">
        <v>4</v>
      </c>
      <c r="N12" s="91">
        <v>5</v>
      </c>
      <c r="O12" s="91">
        <v>3</v>
      </c>
      <c r="P12" s="91"/>
      <c r="Q12" s="91"/>
      <c r="R12" s="91"/>
      <c r="S12" s="91"/>
      <c r="T12" s="91"/>
      <c r="U12" s="23"/>
      <c r="V12" s="35">
        <f t="shared" si="0"/>
        <v>3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4</v>
      </c>
      <c r="AA12" s="276">
        <f t="shared" si="5"/>
        <v>4</v>
      </c>
      <c r="AB12" s="276">
        <f t="shared" si="6"/>
        <v>1</v>
      </c>
      <c r="AC12" s="276">
        <f t="shared" si="7"/>
        <v>9</v>
      </c>
      <c r="AD12" s="277">
        <f t="shared" si="11"/>
        <v>3.6666666666666665</v>
      </c>
      <c r="AE12" s="278">
        <f t="shared" si="8"/>
        <v>0</v>
      </c>
      <c r="AF12" s="279"/>
      <c r="AG12" s="280">
        <f t="shared" si="9"/>
        <v>3</v>
      </c>
      <c r="AH12" s="280" t="str">
        <f t="shared" si="9"/>
        <v>а</v>
      </c>
      <c r="AI12" s="280">
        <f t="shared" si="9"/>
        <v>4</v>
      </c>
      <c r="AJ12" s="280">
        <f t="shared" si="9"/>
        <v>3</v>
      </c>
      <c r="AK12" s="280">
        <f t="shared" si="9"/>
        <v>4</v>
      </c>
      <c r="AL12" s="280">
        <f t="shared" si="9"/>
        <v>3</v>
      </c>
      <c r="AM12" s="280">
        <f t="shared" si="9"/>
        <v>4</v>
      </c>
      <c r="AN12" s="280">
        <f t="shared" si="9"/>
        <v>4</v>
      </c>
      <c r="AO12" s="280">
        <f t="shared" si="9"/>
        <v>5</v>
      </c>
      <c r="AP12" s="280">
        <f t="shared" si="9"/>
        <v>3</v>
      </c>
      <c r="AQ12" s="280" t="str">
        <f t="shared" si="9"/>
        <v/>
      </c>
      <c r="AR12" s="280" t="str">
        <f t="shared" si="9"/>
        <v/>
      </c>
      <c r="AS12" s="280" t="str">
        <f t="shared" si="9"/>
        <v/>
      </c>
      <c r="AT12" s="280" t="str">
        <f t="shared" si="9"/>
        <v/>
      </c>
      <c r="AU12" s="280" t="str">
        <f t="shared" si="9"/>
        <v/>
      </c>
      <c r="AV12" s="280" t="str">
        <f t="shared" si="9"/>
        <v/>
      </c>
      <c r="AW12" s="35">
        <f t="shared" si="10"/>
        <v>0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9.5" customHeight="1" x14ac:dyDescent="0.2">
      <c r="A13" s="295">
        <v>8</v>
      </c>
      <c r="B13" s="245" t="s">
        <v>28</v>
      </c>
      <c r="C13" s="431" t="s">
        <v>34</v>
      </c>
      <c r="D13" s="425" t="s">
        <v>1292</v>
      </c>
      <c r="E13" s="238">
        <v>2634</v>
      </c>
      <c r="F13" s="91">
        <v>4</v>
      </c>
      <c r="G13" s="91">
        <v>5</v>
      </c>
      <c r="H13" s="91">
        <v>4</v>
      </c>
      <c r="I13" s="91">
        <v>5</v>
      </c>
      <c r="J13" s="91">
        <v>5</v>
      </c>
      <c r="K13" s="91">
        <v>3</v>
      </c>
      <c r="L13" s="91">
        <v>5</v>
      </c>
      <c r="M13" s="91">
        <v>4</v>
      </c>
      <c r="N13" s="91">
        <v>5</v>
      </c>
      <c r="O13" s="91">
        <v>4</v>
      </c>
      <c r="P13" s="91"/>
      <c r="Q13" s="91"/>
      <c r="R13" s="91"/>
      <c r="S13" s="91"/>
      <c r="T13" s="91"/>
      <c r="U13" s="23"/>
      <c r="V13" s="35">
        <f t="shared" si="0"/>
        <v>3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1</v>
      </c>
      <c r="AA13" s="276">
        <f t="shared" si="5"/>
        <v>4</v>
      </c>
      <c r="AB13" s="276">
        <f t="shared" si="6"/>
        <v>5</v>
      </c>
      <c r="AC13" s="276">
        <f t="shared" si="7"/>
        <v>10</v>
      </c>
      <c r="AD13" s="277">
        <f t="shared" si="11"/>
        <v>4.4000000000000004</v>
      </c>
      <c r="AE13" s="278">
        <f t="shared" si="8"/>
        <v>0</v>
      </c>
      <c r="AF13" s="279"/>
      <c r="AG13" s="280">
        <f t="shared" si="9"/>
        <v>4</v>
      </c>
      <c r="AH13" s="280">
        <f t="shared" si="9"/>
        <v>5</v>
      </c>
      <c r="AI13" s="280">
        <f t="shared" si="9"/>
        <v>4</v>
      </c>
      <c r="AJ13" s="280">
        <f t="shared" si="9"/>
        <v>5</v>
      </c>
      <c r="AK13" s="280">
        <f t="shared" si="9"/>
        <v>5</v>
      </c>
      <c r="AL13" s="280">
        <f t="shared" si="9"/>
        <v>3</v>
      </c>
      <c r="AM13" s="280">
        <f t="shared" si="9"/>
        <v>5</v>
      </c>
      <c r="AN13" s="280">
        <f t="shared" si="9"/>
        <v>4</v>
      </c>
      <c r="AO13" s="280">
        <f t="shared" si="9"/>
        <v>5</v>
      </c>
      <c r="AP13" s="280">
        <f t="shared" si="9"/>
        <v>4</v>
      </c>
      <c r="AQ13" s="280" t="str">
        <f t="shared" si="9"/>
        <v/>
      </c>
      <c r="AR13" s="280" t="str">
        <f t="shared" si="9"/>
        <v/>
      </c>
      <c r="AS13" s="280" t="str">
        <f t="shared" si="9"/>
        <v/>
      </c>
      <c r="AT13" s="280" t="str">
        <f t="shared" si="9"/>
        <v/>
      </c>
      <c r="AU13" s="280" t="str">
        <f t="shared" si="9"/>
        <v/>
      </c>
      <c r="AV13" s="280" t="str">
        <f t="shared" si="9"/>
        <v/>
      </c>
      <c r="AW13" s="35">
        <f t="shared" si="10"/>
        <v>0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9.5" customHeight="1" x14ac:dyDescent="0.2">
      <c r="A14" s="295">
        <v>9</v>
      </c>
      <c r="B14" s="245"/>
      <c r="C14" s="431" t="s">
        <v>34</v>
      </c>
      <c r="D14" s="425" t="s">
        <v>1293</v>
      </c>
      <c r="E14" s="238">
        <v>2634</v>
      </c>
      <c r="F14" s="91">
        <v>3</v>
      </c>
      <c r="G14" s="91">
        <v>3</v>
      </c>
      <c r="H14" s="91">
        <v>5</v>
      </c>
      <c r="I14" s="91">
        <v>3</v>
      </c>
      <c r="J14" s="91">
        <v>5</v>
      </c>
      <c r="K14" s="91">
        <v>3</v>
      </c>
      <c r="L14" s="91">
        <v>5</v>
      </c>
      <c r="M14" s="91">
        <v>4</v>
      </c>
      <c r="N14" s="91">
        <v>5</v>
      </c>
      <c r="O14" s="91">
        <v>3</v>
      </c>
      <c r="P14" s="91"/>
      <c r="Q14" s="91"/>
      <c r="R14" s="94"/>
      <c r="S14" s="91"/>
      <c r="T14" s="91"/>
      <c r="U14" s="23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5</v>
      </c>
      <c r="AA14" s="92">
        <f t="shared" si="5"/>
        <v>1</v>
      </c>
      <c r="AB14" s="92">
        <f t="shared" si="6"/>
        <v>4</v>
      </c>
      <c r="AC14" s="92">
        <f t="shared" si="7"/>
        <v>10</v>
      </c>
      <c r="AD14" s="225">
        <f t="shared" si="11"/>
        <v>3.9</v>
      </c>
      <c r="AE14" s="16">
        <f t="shared" si="8"/>
        <v>0</v>
      </c>
      <c r="AF14" s="9"/>
      <c r="AG14" s="280">
        <f t="shared" si="9"/>
        <v>3</v>
      </c>
      <c r="AH14" s="280">
        <f t="shared" si="9"/>
        <v>3</v>
      </c>
      <c r="AI14" s="280">
        <f t="shared" si="9"/>
        <v>5</v>
      </c>
      <c r="AJ14" s="280">
        <f t="shared" si="9"/>
        <v>3</v>
      </c>
      <c r="AK14" s="280">
        <f t="shared" si="9"/>
        <v>5</v>
      </c>
      <c r="AL14" s="280">
        <f t="shared" si="9"/>
        <v>3</v>
      </c>
      <c r="AM14" s="280">
        <f t="shared" si="9"/>
        <v>5</v>
      </c>
      <c r="AN14" s="280">
        <f t="shared" si="9"/>
        <v>4</v>
      </c>
      <c r="AO14" s="280">
        <f t="shared" si="9"/>
        <v>5</v>
      </c>
      <c r="AP14" s="280">
        <f t="shared" si="9"/>
        <v>3</v>
      </c>
      <c r="AQ14" s="280" t="str">
        <f t="shared" si="9"/>
        <v/>
      </c>
      <c r="AR14" s="280" t="str">
        <f t="shared" si="9"/>
        <v/>
      </c>
      <c r="AS14" s="280" t="str">
        <f t="shared" si="9"/>
        <v/>
      </c>
      <c r="AT14" s="280" t="str">
        <f t="shared" si="9"/>
        <v/>
      </c>
      <c r="AU14" s="280" t="str">
        <f t="shared" si="9"/>
        <v/>
      </c>
      <c r="AV14" s="280" t="str">
        <f t="shared" si="9"/>
        <v/>
      </c>
      <c r="AW14" s="35">
        <f t="shared" si="10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">
      <c r="A15" s="295">
        <v>10</v>
      </c>
      <c r="B15" s="245"/>
      <c r="C15" s="431" t="s">
        <v>34</v>
      </c>
      <c r="D15" s="425" t="s">
        <v>1294</v>
      </c>
      <c r="E15" s="238">
        <v>2634</v>
      </c>
      <c r="F15" s="91">
        <v>3</v>
      </c>
      <c r="G15" s="91">
        <v>3</v>
      </c>
      <c r="H15" s="91">
        <v>4</v>
      </c>
      <c r="I15" s="91">
        <v>4</v>
      </c>
      <c r="J15" s="91">
        <v>4</v>
      </c>
      <c r="K15" s="91">
        <v>3</v>
      </c>
      <c r="L15" s="91">
        <v>4</v>
      </c>
      <c r="M15" s="91">
        <v>3</v>
      </c>
      <c r="N15" s="91">
        <v>5</v>
      </c>
      <c r="O15" s="91">
        <v>3</v>
      </c>
      <c r="P15" s="91"/>
      <c r="Q15" s="91"/>
      <c r="R15" s="94"/>
      <c r="S15" s="91"/>
      <c r="T15" s="91"/>
      <c r="U15" s="23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5</v>
      </c>
      <c r="AA15" s="92">
        <f t="shared" si="5"/>
        <v>4</v>
      </c>
      <c r="AB15" s="92">
        <f t="shared" si="6"/>
        <v>1</v>
      </c>
      <c r="AC15" s="92">
        <f t="shared" si="7"/>
        <v>10</v>
      </c>
      <c r="AD15" s="225">
        <f t="shared" si="11"/>
        <v>3.6</v>
      </c>
      <c r="AE15" s="16">
        <f t="shared" si="8"/>
        <v>0</v>
      </c>
      <c r="AF15" s="9"/>
      <c r="AG15" s="280">
        <f t="shared" si="9"/>
        <v>3</v>
      </c>
      <c r="AH15" s="280">
        <f t="shared" si="9"/>
        <v>3</v>
      </c>
      <c r="AI15" s="280">
        <f t="shared" si="9"/>
        <v>4</v>
      </c>
      <c r="AJ15" s="280">
        <f t="shared" si="9"/>
        <v>4</v>
      </c>
      <c r="AK15" s="280">
        <f t="shared" si="9"/>
        <v>4</v>
      </c>
      <c r="AL15" s="280">
        <f t="shared" si="9"/>
        <v>3</v>
      </c>
      <c r="AM15" s="280">
        <f t="shared" si="9"/>
        <v>4</v>
      </c>
      <c r="AN15" s="280">
        <f t="shared" si="9"/>
        <v>3</v>
      </c>
      <c r="AO15" s="280">
        <f t="shared" si="9"/>
        <v>5</v>
      </c>
      <c r="AP15" s="280">
        <f t="shared" si="9"/>
        <v>3</v>
      </c>
      <c r="AQ15" s="280" t="str">
        <f t="shared" si="9"/>
        <v/>
      </c>
      <c r="AR15" s="280" t="str">
        <f t="shared" si="9"/>
        <v/>
      </c>
      <c r="AS15" s="280" t="str">
        <f t="shared" si="9"/>
        <v/>
      </c>
      <c r="AT15" s="280" t="str">
        <f t="shared" si="9"/>
        <v/>
      </c>
      <c r="AU15" s="280" t="str">
        <f t="shared" si="9"/>
        <v/>
      </c>
      <c r="AV15" s="280" t="str">
        <f t="shared" si="9"/>
        <v/>
      </c>
      <c r="AW15" s="35">
        <f t="shared" si="10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">
      <c r="A16" s="295">
        <v>11</v>
      </c>
      <c r="B16" s="245"/>
      <c r="C16" s="431" t="s">
        <v>34</v>
      </c>
      <c r="D16" s="425" t="s">
        <v>1295</v>
      </c>
      <c r="E16" s="238">
        <v>2634</v>
      </c>
      <c r="F16" s="91">
        <v>4</v>
      </c>
      <c r="G16" s="91">
        <v>3</v>
      </c>
      <c r="H16" s="91">
        <v>5</v>
      </c>
      <c r="I16" s="91">
        <v>3</v>
      </c>
      <c r="J16" s="91">
        <v>5</v>
      </c>
      <c r="K16" s="91">
        <v>3</v>
      </c>
      <c r="L16" s="91">
        <v>5</v>
      </c>
      <c r="M16" s="91">
        <v>4</v>
      </c>
      <c r="N16" s="91">
        <v>5</v>
      </c>
      <c r="O16" s="91">
        <v>4</v>
      </c>
      <c r="P16" s="91"/>
      <c r="Q16" s="91"/>
      <c r="R16" s="94"/>
      <c r="S16" s="91"/>
      <c r="T16" s="91"/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3</v>
      </c>
      <c r="AA16" s="92">
        <f t="shared" si="5"/>
        <v>3</v>
      </c>
      <c r="AB16" s="92">
        <f t="shared" si="6"/>
        <v>4</v>
      </c>
      <c r="AC16" s="92">
        <f t="shared" si="7"/>
        <v>10</v>
      </c>
      <c r="AD16" s="225">
        <f t="shared" si="11"/>
        <v>4.0999999999999996</v>
      </c>
      <c r="AE16" s="16">
        <f t="shared" si="8"/>
        <v>0</v>
      </c>
      <c r="AF16" s="9"/>
      <c r="AG16" s="280">
        <f t="shared" si="9"/>
        <v>4</v>
      </c>
      <c r="AH16" s="280">
        <f t="shared" si="9"/>
        <v>3</v>
      </c>
      <c r="AI16" s="280">
        <f t="shared" si="9"/>
        <v>5</v>
      </c>
      <c r="AJ16" s="280">
        <f t="shared" si="9"/>
        <v>3</v>
      </c>
      <c r="AK16" s="280">
        <f t="shared" si="9"/>
        <v>5</v>
      </c>
      <c r="AL16" s="280">
        <f t="shared" si="9"/>
        <v>3</v>
      </c>
      <c r="AM16" s="280">
        <f t="shared" si="9"/>
        <v>5</v>
      </c>
      <c r="AN16" s="280">
        <f t="shared" si="9"/>
        <v>4</v>
      </c>
      <c r="AO16" s="280">
        <f t="shared" si="9"/>
        <v>5</v>
      </c>
      <c r="AP16" s="280">
        <f t="shared" si="9"/>
        <v>4</v>
      </c>
      <c r="AQ16" s="280" t="str">
        <f t="shared" si="9"/>
        <v/>
      </c>
      <c r="AR16" s="280" t="str">
        <f t="shared" si="9"/>
        <v/>
      </c>
      <c r="AS16" s="280" t="str">
        <f t="shared" si="9"/>
        <v/>
      </c>
      <c r="AT16" s="280" t="str">
        <f t="shared" si="9"/>
        <v/>
      </c>
      <c r="AU16" s="280" t="str">
        <f t="shared" si="9"/>
        <v/>
      </c>
      <c r="AV16" s="280" t="str">
        <f t="shared" si="9"/>
        <v/>
      </c>
      <c r="AW16" s="35">
        <f t="shared" si="10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">
      <c r="A17" s="295">
        <v>12</v>
      </c>
      <c r="B17" s="426"/>
      <c r="C17" s="431" t="s">
        <v>34</v>
      </c>
      <c r="D17" s="501" t="s">
        <v>1296</v>
      </c>
      <c r="E17" s="238">
        <v>2634</v>
      </c>
      <c r="F17" s="91">
        <v>5</v>
      </c>
      <c r="G17" s="91">
        <v>5</v>
      </c>
      <c r="H17" s="91">
        <v>5</v>
      </c>
      <c r="I17" s="91">
        <v>4</v>
      </c>
      <c r="J17" s="91">
        <v>4</v>
      </c>
      <c r="K17" s="91">
        <v>3</v>
      </c>
      <c r="L17" s="91">
        <v>4</v>
      </c>
      <c r="M17" s="91">
        <v>3</v>
      </c>
      <c r="N17" s="91">
        <v>5</v>
      </c>
      <c r="O17" s="91">
        <v>3</v>
      </c>
      <c r="P17" s="91"/>
      <c r="Q17" s="91"/>
      <c r="R17" s="94"/>
      <c r="S17" s="91"/>
      <c r="T17" s="91"/>
      <c r="U17" s="23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3</v>
      </c>
      <c r="AA17" s="92">
        <f t="shared" si="5"/>
        <v>3</v>
      </c>
      <c r="AB17" s="92">
        <f t="shared" si="6"/>
        <v>4</v>
      </c>
      <c r="AC17" s="92">
        <f t="shared" si="7"/>
        <v>10</v>
      </c>
      <c r="AD17" s="225">
        <f t="shared" si="11"/>
        <v>4.0999999999999996</v>
      </c>
      <c r="AE17" s="16">
        <f t="shared" si="8"/>
        <v>0</v>
      </c>
      <c r="AF17" s="9"/>
      <c r="AG17" s="280">
        <f t="shared" si="9"/>
        <v>5</v>
      </c>
      <c r="AH17" s="280">
        <f t="shared" si="9"/>
        <v>5</v>
      </c>
      <c r="AI17" s="280">
        <f t="shared" si="9"/>
        <v>5</v>
      </c>
      <c r="AJ17" s="280">
        <f t="shared" si="9"/>
        <v>4</v>
      </c>
      <c r="AK17" s="280">
        <f t="shared" si="9"/>
        <v>4</v>
      </c>
      <c r="AL17" s="280">
        <f t="shared" si="9"/>
        <v>3</v>
      </c>
      <c r="AM17" s="280">
        <f t="shared" si="9"/>
        <v>4</v>
      </c>
      <c r="AN17" s="280">
        <f t="shared" si="9"/>
        <v>3</v>
      </c>
      <c r="AO17" s="280">
        <f t="shared" si="9"/>
        <v>5</v>
      </c>
      <c r="AP17" s="280">
        <f t="shared" si="9"/>
        <v>3</v>
      </c>
      <c r="AQ17" s="280" t="str">
        <f t="shared" si="9"/>
        <v/>
      </c>
      <c r="AR17" s="280" t="str">
        <f t="shared" si="9"/>
        <v/>
      </c>
      <c r="AS17" s="280" t="str">
        <f t="shared" si="9"/>
        <v/>
      </c>
      <c r="AT17" s="280" t="str">
        <f t="shared" si="9"/>
        <v/>
      </c>
      <c r="AU17" s="280" t="str">
        <f t="shared" si="9"/>
        <v/>
      </c>
      <c r="AV17" s="280" t="str">
        <f t="shared" si="9"/>
        <v/>
      </c>
      <c r="AW17" s="35">
        <f t="shared" si="10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">
      <c r="A18" s="295">
        <v>13</v>
      </c>
      <c r="B18" s="427"/>
      <c r="C18" s="431" t="s">
        <v>34</v>
      </c>
      <c r="D18" s="425" t="s">
        <v>1296</v>
      </c>
      <c r="E18" s="238">
        <v>2634</v>
      </c>
      <c r="F18" s="91">
        <v>3</v>
      </c>
      <c r="G18" s="91">
        <v>4</v>
      </c>
      <c r="H18" s="91">
        <v>5</v>
      </c>
      <c r="I18" s="91">
        <v>4</v>
      </c>
      <c r="J18" s="91">
        <v>5</v>
      </c>
      <c r="K18" s="91">
        <v>3</v>
      </c>
      <c r="L18" s="91">
        <v>5</v>
      </c>
      <c r="M18" s="91">
        <v>3</v>
      </c>
      <c r="N18" s="91">
        <v>5</v>
      </c>
      <c r="O18" s="91">
        <v>3</v>
      </c>
      <c r="P18" s="91"/>
      <c r="Q18" s="91"/>
      <c r="R18" s="94"/>
      <c r="S18" s="91"/>
      <c r="T18" s="91"/>
      <c r="U18" s="23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4</v>
      </c>
      <c r="AA18" s="92">
        <f t="shared" si="5"/>
        <v>2</v>
      </c>
      <c r="AB18" s="92">
        <f t="shared" si="6"/>
        <v>4</v>
      </c>
      <c r="AC18" s="92">
        <f t="shared" si="7"/>
        <v>10</v>
      </c>
      <c r="AD18" s="225">
        <f t="shared" si="11"/>
        <v>4</v>
      </c>
      <c r="AE18" s="16">
        <f t="shared" si="8"/>
        <v>0</v>
      </c>
      <c r="AF18" s="9"/>
      <c r="AG18" s="280">
        <f t="shared" si="9"/>
        <v>3</v>
      </c>
      <c r="AH18" s="280">
        <f t="shared" si="9"/>
        <v>4</v>
      </c>
      <c r="AI18" s="280">
        <f t="shared" si="9"/>
        <v>5</v>
      </c>
      <c r="AJ18" s="280">
        <f t="shared" si="9"/>
        <v>4</v>
      </c>
      <c r="AK18" s="280">
        <f t="shared" si="9"/>
        <v>5</v>
      </c>
      <c r="AL18" s="280">
        <f t="shared" si="9"/>
        <v>3</v>
      </c>
      <c r="AM18" s="280">
        <f t="shared" si="9"/>
        <v>5</v>
      </c>
      <c r="AN18" s="280">
        <f t="shared" si="9"/>
        <v>3</v>
      </c>
      <c r="AO18" s="280">
        <f t="shared" si="9"/>
        <v>5</v>
      </c>
      <c r="AP18" s="280">
        <f t="shared" si="9"/>
        <v>3</v>
      </c>
      <c r="AQ18" s="280" t="str">
        <f t="shared" si="9"/>
        <v/>
      </c>
      <c r="AR18" s="280" t="str">
        <f t="shared" si="9"/>
        <v/>
      </c>
      <c r="AS18" s="280" t="str">
        <f t="shared" si="9"/>
        <v/>
      </c>
      <c r="AT18" s="280" t="str">
        <f t="shared" si="9"/>
        <v/>
      </c>
      <c r="AU18" s="280" t="str">
        <f t="shared" si="9"/>
        <v/>
      </c>
      <c r="AV18" s="280" t="str">
        <f t="shared" si="9"/>
        <v/>
      </c>
      <c r="AW18" s="35">
        <f t="shared" si="10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">
      <c r="A19" s="295">
        <v>14</v>
      </c>
      <c r="B19" s="427"/>
      <c r="C19" s="431" t="s">
        <v>34</v>
      </c>
      <c r="D19" s="425" t="s">
        <v>1297</v>
      </c>
      <c r="E19" s="238">
        <v>2634</v>
      </c>
      <c r="F19" s="91">
        <v>5</v>
      </c>
      <c r="G19" s="91">
        <v>4</v>
      </c>
      <c r="H19" s="91">
        <v>4</v>
      </c>
      <c r="I19" s="91">
        <v>4</v>
      </c>
      <c r="J19" s="91">
        <v>5</v>
      </c>
      <c r="K19" s="91">
        <v>3</v>
      </c>
      <c r="L19" s="91">
        <v>4</v>
      </c>
      <c r="M19" s="91">
        <v>3</v>
      </c>
      <c r="N19" s="91">
        <v>5</v>
      </c>
      <c r="O19" s="91">
        <v>3</v>
      </c>
      <c r="P19" s="91"/>
      <c r="Q19" s="91"/>
      <c r="R19" s="91"/>
      <c r="S19" s="91"/>
      <c r="T19" s="91"/>
      <c r="U19" s="23"/>
      <c r="V19" s="18">
        <f t="shared" si="0"/>
        <v>3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3</v>
      </c>
      <c r="AA19" s="92">
        <f t="shared" si="5"/>
        <v>4</v>
      </c>
      <c r="AB19" s="92">
        <f t="shared" si="6"/>
        <v>3</v>
      </c>
      <c r="AC19" s="92">
        <f t="shared" si="7"/>
        <v>10</v>
      </c>
      <c r="AD19" s="225">
        <f t="shared" si="11"/>
        <v>4</v>
      </c>
      <c r="AE19" s="16">
        <f t="shared" si="8"/>
        <v>0</v>
      </c>
      <c r="AF19" s="9"/>
      <c r="AG19" s="280">
        <f t="shared" si="9"/>
        <v>5</v>
      </c>
      <c r="AH19" s="280">
        <f t="shared" si="9"/>
        <v>4</v>
      </c>
      <c r="AI19" s="280">
        <f t="shared" si="9"/>
        <v>4</v>
      </c>
      <c r="AJ19" s="280">
        <f t="shared" si="9"/>
        <v>4</v>
      </c>
      <c r="AK19" s="280">
        <f t="shared" si="9"/>
        <v>5</v>
      </c>
      <c r="AL19" s="280">
        <f t="shared" si="9"/>
        <v>3</v>
      </c>
      <c r="AM19" s="280">
        <f t="shared" si="9"/>
        <v>4</v>
      </c>
      <c r="AN19" s="280">
        <f t="shared" si="9"/>
        <v>3</v>
      </c>
      <c r="AO19" s="280">
        <f t="shared" si="9"/>
        <v>5</v>
      </c>
      <c r="AP19" s="280">
        <f t="shared" si="9"/>
        <v>3</v>
      </c>
      <c r="AQ19" s="280" t="str">
        <f t="shared" si="9"/>
        <v/>
      </c>
      <c r="AR19" s="280" t="str">
        <f t="shared" si="9"/>
        <v/>
      </c>
      <c r="AS19" s="280" t="str">
        <f t="shared" si="9"/>
        <v/>
      </c>
      <c r="AT19" s="280" t="str">
        <f t="shared" si="9"/>
        <v/>
      </c>
      <c r="AU19" s="280" t="str">
        <f t="shared" si="9"/>
        <v/>
      </c>
      <c r="AV19" s="280" t="str">
        <f t="shared" si="9"/>
        <v/>
      </c>
      <c r="AW19" s="35">
        <f t="shared" si="10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">
      <c r="A20" s="295">
        <v>15</v>
      </c>
      <c r="B20" s="427"/>
      <c r="C20" s="431" t="s">
        <v>34</v>
      </c>
      <c r="D20" s="425" t="s">
        <v>1298</v>
      </c>
      <c r="E20" s="238">
        <v>2634</v>
      </c>
      <c r="F20" s="91">
        <v>5</v>
      </c>
      <c r="G20" s="91">
        <v>4</v>
      </c>
      <c r="H20" s="91">
        <v>4</v>
      </c>
      <c r="I20" s="91">
        <v>4</v>
      </c>
      <c r="J20" s="91">
        <v>5</v>
      </c>
      <c r="K20" s="91">
        <v>3</v>
      </c>
      <c r="L20" s="91">
        <v>4</v>
      </c>
      <c r="M20" s="91">
        <v>3</v>
      </c>
      <c r="N20" s="91">
        <v>5</v>
      </c>
      <c r="O20" s="91">
        <v>3</v>
      </c>
      <c r="P20" s="91"/>
      <c r="Q20" s="91"/>
      <c r="R20" s="94"/>
      <c r="S20" s="91"/>
      <c r="T20" s="91"/>
      <c r="U20" s="23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3</v>
      </c>
      <c r="AA20" s="92">
        <f t="shared" si="5"/>
        <v>4</v>
      </c>
      <c r="AB20" s="92">
        <f t="shared" si="6"/>
        <v>3</v>
      </c>
      <c r="AC20" s="92">
        <f t="shared" si="7"/>
        <v>10</v>
      </c>
      <c r="AD20" s="225">
        <f t="shared" si="11"/>
        <v>4</v>
      </c>
      <c r="AE20" s="16">
        <f t="shared" si="8"/>
        <v>0</v>
      </c>
      <c r="AF20" s="9"/>
      <c r="AG20" s="280">
        <f t="shared" si="9"/>
        <v>5</v>
      </c>
      <c r="AH20" s="280">
        <f t="shared" si="9"/>
        <v>4</v>
      </c>
      <c r="AI20" s="280">
        <f t="shared" si="9"/>
        <v>4</v>
      </c>
      <c r="AJ20" s="280">
        <f t="shared" si="9"/>
        <v>4</v>
      </c>
      <c r="AK20" s="280">
        <f t="shared" si="9"/>
        <v>5</v>
      </c>
      <c r="AL20" s="280">
        <f t="shared" si="9"/>
        <v>3</v>
      </c>
      <c r="AM20" s="280">
        <f t="shared" si="9"/>
        <v>4</v>
      </c>
      <c r="AN20" s="280">
        <f t="shared" si="9"/>
        <v>3</v>
      </c>
      <c r="AO20" s="280">
        <f t="shared" si="9"/>
        <v>5</v>
      </c>
      <c r="AP20" s="280">
        <f t="shared" si="9"/>
        <v>3</v>
      </c>
      <c r="AQ20" s="280" t="str">
        <f t="shared" si="9"/>
        <v/>
      </c>
      <c r="AR20" s="280" t="str">
        <f t="shared" si="9"/>
        <v/>
      </c>
      <c r="AS20" s="280" t="str">
        <f t="shared" si="9"/>
        <v/>
      </c>
      <c r="AT20" s="280" t="str">
        <f t="shared" si="9"/>
        <v/>
      </c>
      <c r="AU20" s="280" t="str">
        <f t="shared" si="9"/>
        <v/>
      </c>
      <c r="AV20" s="280" t="str">
        <f t="shared" si="9"/>
        <v/>
      </c>
      <c r="AW20" s="35">
        <f t="shared" si="10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">
      <c r="A21" s="295">
        <v>16</v>
      </c>
      <c r="B21" s="427"/>
      <c r="C21" s="431" t="s">
        <v>34</v>
      </c>
      <c r="D21" s="425" t="s">
        <v>1299</v>
      </c>
      <c r="E21" s="238">
        <v>2634</v>
      </c>
      <c r="F21" s="91">
        <v>3</v>
      </c>
      <c r="G21" s="91" t="s">
        <v>1417</v>
      </c>
      <c r="H21" s="91">
        <v>4</v>
      </c>
      <c r="I21" s="91">
        <v>4</v>
      </c>
      <c r="J21" s="91">
        <v>5</v>
      </c>
      <c r="K21" s="91">
        <v>3</v>
      </c>
      <c r="L21" s="91">
        <v>4</v>
      </c>
      <c r="M21" s="91">
        <v>3</v>
      </c>
      <c r="N21" s="91">
        <v>5</v>
      </c>
      <c r="O21" s="91">
        <v>3</v>
      </c>
      <c r="P21" s="91"/>
      <c r="Q21" s="91"/>
      <c r="R21" s="94"/>
      <c r="S21" s="91"/>
      <c r="T21" s="91"/>
      <c r="U21" s="23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4</v>
      </c>
      <c r="AA21" s="92">
        <f t="shared" si="5"/>
        <v>3</v>
      </c>
      <c r="AB21" s="92">
        <f t="shared" si="6"/>
        <v>2</v>
      </c>
      <c r="AC21" s="92">
        <f t="shared" si="7"/>
        <v>9</v>
      </c>
      <c r="AD21" s="225">
        <f t="shared" si="11"/>
        <v>3.7777777777777777</v>
      </c>
      <c r="AE21" s="16">
        <f t="shared" si="8"/>
        <v>0</v>
      </c>
      <c r="AF21" s="9"/>
      <c r="AG21" s="280">
        <f t="shared" si="9"/>
        <v>3</v>
      </c>
      <c r="AH21" s="280" t="str">
        <f t="shared" si="9"/>
        <v>а</v>
      </c>
      <c r="AI21" s="280">
        <f t="shared" si="9"/>
        <v>4</v>
      </c>
      <c r="AJ21" s="280">
        <f t="shared" si="9"/>
        <v>4</v>
      </c>
      <c r="AK21" s="280">
        <f t="shared" si="9"/>
        <v>5</v>
      </c>
      <c r="AL21" s="280">
        <f t="shared" si="9"/>
        <v>3</v>
      </c>
      <c r="AM21" s="280">
        <f t="shared" si="9"/>
        <v>4</v>
      </c>
      <c r="AN21" s="280">
        <f t="shared" si="9"/>
        <v>3</v>
      </c>
      <c r="AO21" s="280">
        <f t="shared" si="9"/>
        <v>5</v>
      </c>
      <c r="AP21" s="280">
        <f t="shared" si="9"/>
        <v>3</v>
      </c>
      <c r="AQ21" s="280" t="str">
        <f t="shared" si="9"/>
        <v/>
      </c>
      <c r="AR21" s="280" t="str">
        <f t="shared" si="9"/>
        <v/>
      </c>
      <c r="AS21" s="280" t="str">
        <f t="shared" si="9"/>
        <v/>
      </c>
      <c r="AT21" s="280" t="str">
        <f t="shared" si="9"/>
        <v/>
      </c>
      <c r="AU21" s="280" t="str">
        <f t="shared" si="9"/>
        <v/>
      </c>
      <c r="AV21" s="280" t="str">
        <f t="shared" ref="AG21:AV36" si="13">IF(ISERROR(VALUE(LEFT(U21))),LEFT(U21),VALUE(LEFT(U21)))</f>
        <v/>
      </c>
      <c r="AW21" s="35">
        <f t="shared" si="10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295">
        <v>17</v>
      </c>
      <c r="B22" s="427"/>
      <c r="C22" s="431" t="s">
        <v>34</v>
      </c>
      <c r="D22" s="501" t="s">
        <v>1300</v>
      </c>
      <c r="E22" s="238">
        <v>2634</v>
      </c>
      <c r="F22" s="91">
        <v>5</v>
      </c>
      <c r="G22" s="91">
        <v>4</v>
      </c>
      <c r="H22" s="91">
        <v>5</v>
      </c>
      <c r="I22" s="91">
        <v>5</v>
      </c>
      <c r="J22" s="91">
        <v>5</v>
      </c>
      <c r="K22" s="91">
        <v>4</v>
      </c>
      <c r="L22" s="91">
        <v>5</v>
      </c>
      <c r="M22" s="91">
        <v>5</v>
      </c>
      <c r="N22" s="91">
        <v>5</v>
      </c>
      <c r="O22" s="91">
        <v>4</v>
      </c>
      <c r="P22" s="91"/>
      <c r="Q22" s="91"/>
      <c r="R22" s="94"/>
      <c r="S22" s="91"/>
      <c r="T22" s="91"/>
      <c r="U22" s="23"/>
      <c r="V22" s="18">
        <f t="shared" si="0"/>
        <v>4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0</v>
      </c>
      <c r="AA22" s="92">
        <f t="shared" si="5"/>
        <v>3</v>
      </c>
      <c r="AB22" s="92">
        <f t="shared" si="6"/>
        <v>7</v>
      </c>
      <c r="AC22" s="92">
        <f t="shared" si="7"/>
        <v>10</v>
      </c>
      <c r="AD22" s="225">
        <f t="shared" si="11"/>
        <v>4.7</v>
      </c>
      <c r="AE22" s="16">
        <f t="shared" si="8"/>
        <v>0</v>
      </c>
      <c r="AF22" s="9"/>
      <c r="AG22" s="280">
        <f t="shared" si="13"/>
        <v>5</v>
      </c>
      <c r="AH22" s="280">
        <f t="shared" si="13"/>
        <v>4</v>
      </c>
      <c r="AI22" s="280">
        <f t="shared" si="13"/>
        <v>5</v>
      </c>
      <c r="AJ22" s="280">
        <f t="shared" si="13"/>
        <v>5</v>
      </c>
      <c r="AK22" s="280">
        <f t="shared" si="13"/>
        <v>5</v>
      </c>
      <c r="AL22" s="280">
        <f t="shared" si="13"/>
        <v>4</v>
      </c>
      <c r="AM22" s="280">
        <f t="shared" si="13"/>
        <v>5</v>
      </c>
      <c r="AN22" s="280">
        <f t="shared" si="13"/>
        <v>5</v>
      </c>
      <c r="AO22" s="280">
        <f t="shared" si="13"/>
        <v>5</v>
      </c>
      <c r="AP22" s="280">
        <f t="shared" si="13"/>
        <v>4</v>
      </c>
      <c r="AQ22" s="280" t="str">
        <f t="shared" si="13"/>
        <v/>
      </c>
      <c r="AR22" s="280" t="str">
        <f t="shared" si="13"/>
        <v/>
      </c>
      <c r="AS22" s="280" t="str">
        <f t="shared" si="13"/>
        <v/>
      </c>
      <c r="AT22" s="280" t="str">
        <f t="shared" si="13"/>
        <v/>
      </c>
      <c r="AU22" s="280" t="str">
        <f t="shared" si="13"/>
        <v/>
      </c>
      <c r="AV22" s="280" t="str">
        <f t="shared" si="13"/>
        <v/>
      </c>
      <c r="AW22" s="35">
        <f t="shared" si="10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">
      <c r="A23" s="295">
        <v>18</v>
      </c>
      <c r="B23" s="427"/>
      <c r="C23" s="431" t="s">
        <v>34</v>
      </c>
      <c r="D23" s="425" t="s">
        <v>1301</v>
      </c>
      <c r="E23" s="238">
        <v>2634</v>
      </c>
      <c r="F23" s="91">
        <v>3</v>
      </c>
      <c r="G23" s="91">
        <v>3</v>
      </c>
      <c r="H23" s="91">
        <v>4</v>
      </c>
      <c r="I23" s="91">
        <v>4</v>
      </c>
      <c r="J23" s="91">
        <v>5</v>
      </c>
      <c r="K23" s="91">
        <v>3</v>
      </c>
      <c r="L23" s="91">
        <v>5</v>
      </c>
      <c r="M23" s="91">
        <v>4</v>
      </c>
      <c r="N23" s="91">
        <v>5</v>
      </c>
      <c r="O23" s="91">
        <v>3</v>
      </c>
      <c r="P23" s="91"/>
      <c r="Q23" s="91"/>
      <c r="R23" s="94"/>
      <c r="S23" s="91"/>
      <c r="T23" s="91"/>
      <c r="U23" s="23"/>
      <c r="V23" s="18">
        <f t="shared" si="0"/>
        <v>3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4</v>
      </c>
      <c r="AA23" s="92">
        <f t="shared" si="5"/>
        <v>3</v>
      </c>
      <c r="AB23" s="92">
        <f t="shared" si="6"/>
        <v>3</v>
      </c>
      <c r="AC23" s="92">
        <f t="shared" si="7"/>
        <v>10</v>
      </c>
      <c r="AD23" s="225">
        <f t="shared" si="11"/>
        <v>3.9</v>
      </c>
      <c r="AE23" s="16">
        <f t="shared" si="8"/>
        <v>0</v>
      </c>
      <c r="AF23" s="9"/>
      <c r="AG23" s="280">
        <f t="shared" si="13"/>
        <v>3</v>
      </c>
      <c r="AH23" s="280">
        <f t="shared" si="13"/>
        <v>3</v>
      </c>
      <c r="AI23" s="280">
        <f t="shared" si="13"/>
        <v>4</v>
      </c>
      <c r="AJ23" s="280">
        <f t="shared" si="13"/>
        <v>4</v>
      </c>
      <c r="AK23" s="280">
        <f t="shared" si="13"/>
        <v>5</v>
      </c>
      <c r="AL23" s="280">
        <f t="shared" si="13"/>
        <v>3</v>
      </c>
      <c r="AM23" s="280">
        <f t="shared" si="13"/>
        <v>5</v>
      </c>
      <c r="AN23" s="280">
        <f t="shared" si="13"/>
        <v>4</v>
      </c>
      <c r="AO23" s="280">
        <f t="shared" si="13"/>
        <v>5</v>
      </c>
      <c r="AP23" s="280">
        <f t="shared" si="13"/>
        <v>3</v>
      </c>
      <c r="AQ23" s="280" t="str">
        <f t="shared" si="13"/>
        <v/>
      </c>
      <c r="AR23" s="280" t="str">
        <f t="shared" si="13"/>
        <v/>
      </c>
      <c r="AS23" s="280" t="str">
        <f t="shared" si="13"/>
        <v/>
      </c>
      <c r="AT23" s="280" t="str">
        <f t="shared" si="13"/>
        <v/>
      </c>
      <c r="AU23" s="280" t="str">
        <f t="shared" si="13"/>
        <v/>
      </c>
      <c r="AV23" s="280" t="str">
        <f t="shared" si="13"/>
        <v/>
      </c>
      <c r="AW23" s="35">
        <f t="shared" si="10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2">
      <c r="A24" s="295">
        <v>19</v>
      </c>
      <c r="B24" s="427"/>
      <c r="C24" s="431" t="s">
        <v>34</v>
      </c>
      <c r="D24" s="425" t="s">
        <v>1302</v>
      </c>
      <c r="E24" s="238">
        <v>2634</v>
      </c>
      <c r="F24" s="91">
        <v>4</v>
      </c>
      <c r="G24" s="91">
        <v>5</v>
      </c>
      <c r="H24" s="91">
        <v>4</v>
      </c>
      <c r="I24" s="91">
        <v>4</v>
      </c>
      <c r="J24" s="91">
        <v>5</v>
      </c>
      <c r="K24" s="91">
        <v>3</v>
      </c>
      <c r="L24" s="91">
        <v>4</v>
      </c>
      <c r="M24" s="91">
        <v>3</v>
      </c>
      <c r="N24" s="91">
        <v>5</v>
      </c>
      <c r="O24" s="91">
        <v>3</v>
      </c>
      <c r="P24" s="91"/>
      <c r="Q24" s="91"/>
      <c r="R24" s="94"/>
      <c r="S24" s="91"/>
      <c r="T24" s="91"/>
      <c r="U24" s="23"/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3</v>
      </c>
      <c r="AA24" s="92">
        <f t="shared" si="5"/>
        <v>4</v>
      </c>
      <c r="AB24" s="92">
        <f t="shared" si="6"/>
        <v>3</v>
      </c>
      <c r="AC24" s="92">
        <f t="shared" si="7"/>
        <v>10</v>
      </c>
      <c r="AD24" s="225">
        <f t="shared" si="11"/>
        <v>4</v>
      </c>
      <c r="AE24" s="16">
        <f t="shared" si="8"/>
        <v>0</v>
      </c>
      <c r="AF24" s="9"/>
      <c r="AG24" s="280">
        <f t="shared" si="13"/>
        <v>4</v>
      </c>
      <c r="AH24" s="280">
        <f t="shared" si="13"/>
        <v>5</v>
      </c>
      <c r="AI24" s="280">
        <f t="shared" si="13"/>
        <v>4</v>
      </c>
      <c r="AJ24" s="280">
        <f t="shared" si="13"/>
        <v>4</v>
      </c>
      <c r="AK24" s="280">
        <f t="shared" si="13"/>
        <v>5</v>
      </c>
      <c r="AL24" s="280">
        <f t="shared" si="13"/>
        <v>3</v>
      </c>
      <c r="AM24" s="280">
        <f t="shared" si="13"/>
        <v>4</v>
      </c>
      <c r="AN24" s="280">
        <f t="shared" si="13"/>
        <v>3</v>
      </c>
      <c r="AO24" s="280">
        <f t="shared" si="13"/>
        <v>5</v>
      </c>
      <c r="AP24" s="280">
        <f t="shared" si="13"/>
        <v>3</v>
      </c>
      <c r="AQ24" s="280" t="str">
        <f t="shared" si="13"/>
        <v/>
      </c>
      <c r="AR24" s="280" t="str">
        <f t="shared" si="13"/>
        <v/>
      </c>
      <c r="AS24" s="280" t="str">
        <f t="shared" si="13"/>
        <v/>
      </c>
      <c r="AT24" s="280" t="str">
        <f t="shared" si="13"/>
        <v/>
      </c>
      <c r="AU24" s="280" t="str">
        <f t="shared" si="13"/>
        <v/>
      </c>
      <c r="AV24" s="280" t="str">
        <f t="shared" si="13"/>
        <v/>
      </c>
      <c r="AW24" s="35">
        <f t="shared" si="10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customHeight="1" x14ac:dyDescent="0.2">
      <c r="A25" s="295">
        <v>20</v>
      </c>
      <c r="B25" s="427"/>
      <c r="C25" s="431" t="s">
        <v>34</v>
      </c>
      <c r="D25" s="425" t="s">
        <v>1303</v>
      </c>
      <c r="E25" s="238">
        <v>2634</v>
      </c>
      <c r="F25" s="91">
        <v>3</v>
      </c>
      <c r="G25" s="91">
        <v>3</v>
      </c>
      <c r="H25" s="91">
        <v>5</v>
      </c>
      <c r="I25" s="91">
        <v>3</v>
      </c>
      <c r="J25" s="91">
        <v>4</v>
      </c>
      <c r="K25" s="91">
        <v>3</v>
      </c>
      <c r="L25" s="91">
        <v>4</v>
      </c>
      <c r="M25" s="91">
        <v>4</v>
      </c>
      <c r="N25" s="91">
        <v>5</v>
      </c>
      <c r="O25" s="91">
        <v>3</v>
      </c>
      <c r="P25" s="91"/>
      <c r="Q25" s="91"/>
      <c r="R25" s="94"/>
      <c r="S25" s="91"/>
      <c r="T25" s="91"/>
      <c r="U25" s="23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5</v>
      </c>
      <c r="AA25" s="92">
        <f t="shared" si="5"/>
        <v>3</v>
      </c>
      <c r="AB25" s="92">
        <f t="shared" si="6"/>
        <v>2</v>
      </c>
      <c r="AC25" s="92">
        <f t="shared" si="7"/>
        <v>10</v>
      </c>
      <c r="AD25" s="225">
        <f t="shared" si="11"/>
        <v>3.7</v>
      </c>
      <c r="AE25" s="16">
        <f t="shared" si="8"/>
        <v>0</v>
      </c>
      <c r="AF25" s="9"/>
      <c r="AG25" s="280">
        <f t="shared" si="13"/>
        <v>3</v>
      </c>
      <c r="AH25" s="280">
        <f t="shared" si="13"/>
        <v>3</v>
      </c>
      <c r="AI25" s="280">
        <f t="shared" si="13"/>
        <v>5</v>
      </c>
      <c r="AJ25" s="280">
        <f t="shared" si="13"/>
        <v>3</v>
      </c>
      <c r="AK25" s="280">
        <f t="shared" si="13"/>
        <v>4</v>
      </c>
      <c r="AL25" s="280">
        <f t="shared" si="13"/>
        <v>3</v>
      </c>
      <c r="AM25" s="280">
        <f t="shared" si="13"/>
        <v>4</v>
      </c>
      <c r="AN25" s="280">
        <f t="shared" si="13"/>
        <v>4</v>
      </c>
      <c r="AO25" s="280">
        <f t="shared" si="13"/>
        <v>5</v>
      </c>
      <c r="AP25" s="280">
        <f t="shared" si="13"/>
        <v>3</v>
      </c>
      <c r="AQ25" s="280" t="str">
        <f t="shared" si="13"/>
        <v/>
      </c>
      <c r="AR25" s="280" t="str">
        <f t="shared" si="13"/>
        <v/>
      </c>
      <c r="AS25" s="280" t="str">
        <f t="shared" si="13"/>
        <v/>
      </c>
      <c r="AT25" s="280" t="str">
        <f t="shared" si="13"/>
        <v/>
      </c>
      <c r="AU25" s="280" t="str">
        <f t="shared" si="13"/>
        <v/>
      </c>
      <c r="AV25" s="280" t="str">
        <f t="shared" si="13"/>
        <v/>
      </c>
      <c r="AW25" s="35">
        <f t="shared" si="10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2">
      <c r="A26" s="295">
        <v>21</v>
      </c>
      <c r="B26" s="427"/>
      <c r="C26" s="431" t="s">
        <v>34</v>
      </c>
      <c r="D26" s="425" t="s">
        <v>1304</v>
      </c>
      <c r="E26" s="238">
        <v>2634</v>
      </c>
      <c r="F26" s="91">
        <v>5</v>
      </c>
      <c r="G26" s="91" t="s">
        <v>1417</v>
      </c>
      <c r="H26" s="91">
        <v>5</v>
      </c>
      <c r="I26" s="91">
        <v>4</v>
      </c>
      <c r="J26" s="91">
        <v>5</v>
      </c>
      <c r="K26" s="91">
        <v>3</v>
      </c>
      <c r="L26" s="91">
        <v>5</v>
      </c>
      <c r="M26" s="91">
        <v>4</v>
      </c>
      <c r="N26" s="91">
        <v>5</v>
      </c>
      <c r="O26" s="91">
        <v>4</v>
      </c>
      <c r="P26" s="91"/>
      <c r="Q26" s="91"/>
      <c r="R26" s="94"/>
      <c r="S26" s="91"/>
      <c r="T26" s="91"/>
      <c r="U26" s="23"/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1</v>
      </c>
      <c r="AA26" s="92">
        <f t="shared" si="5"/>
        <v>3</v>
      </c>
      <c r="AB26" s="92">
        <f t="shared" si="6"/>
        <v>5</v>
      </c>
      <c r="AC26" s="92">
        <f t="shared" si="7"/>
        <v>9</v>
      </c>
      <c r="AD26" s="225">
        <f t="shared" si="11"/>
        <v>4.4444444444444446</v>
      </c>
      <c r="AE26" s="16">
        <f t="shared" si="8"/>
        <v>0</v>
      </c>
      <c r="AF26" s="9"/>
      <c r="AG26" s="280">
        <f t="shared" si="13"/>
        <v>5</v>
      </c>
      <c r="AH26" s="280" t="str">
        <f t="shared" si="13"/>
        <v>а</v>
      </c>
      <c r="AI26" s="280">
        <f t="shared" si="13"/>
        <v>5</v>
      </c>
      <c r="AJ26" s="280">
        <f t="shared" si="13"/>
        <v>4</v>
      </c>
      <c r="AK26" s="280">
        <f t="shared" si="13"/>
        <v>5</v>
      </c>
      <c r="AL26" s="280">
        <f t="shared" si="13"/>
        <v>3</v>
      </c>
      <c r="AM26" s="280">
        <f t="shared" si="13"/>
        <v>5</v>
      </c>
      <c r="AN26" s="280">
        <f t="shared" si="13"/>
        <v>4</v>
      </c>
      <c r="AO26" s="280">
        <f t="shared" si="13"/>
        <v>5</v>
      </c>
      <c r="AP26" s="280">
        <f t="shared" si="13"/>
        <v>4</v>
      </c>
      <c r="AQ26" s="280" t="str">
        <f t="shared" si="13"/>
        <v/>
      </c>
      <c r="AR26" s="280" t="str">
        <f t="shared" si="13"/>
        <v/>
      </c>
      <c r="AS26" s="280" t="str">
        <f t="shared" si="13"/>
        <v/>
      </c>
      <c r="AT26" s="280" t="str">
        <f t="shared" si="13"/>
        <v/>
      </c>
      <c r="AU26" s="280" t="str">
        <f t="shared" si="13"/>
        <v/>
      </c>
      <c r="AV26" s="280" t="str">
        <f t="shared" si="13"/>
        <v/>
      </c>
      <c r="AW26" s="35">
        <f t="shared" si="10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2">
      <c r="A27" s="295">
        <v>22</v>
      </c>
      <c r="B27" s="427"/>
      <c r="C27" s="431" t="s">
        <v>34</v>
      </c>
      <c r="D27" s="425" t="s">
        <v>1305</v>
      </c>
      <c r="E27" s="238">
        <v>2634</v>
      </c>
      <c r="F27" s="91">
        <v>3</v>
      </c>
      <c r="G27" s="91">
        <v>3</v>
      </c>
      <c r="H27" s="91">
        <v>4</v>
      </c>
      <c r="I27" s="91">
        <v>4</v>
      </c>
      <c r="J27" s="91">
        <v>4</v>
      </c>
      <c r="K27" s="91">
        <v>3</v>
      </c>
      <c r="L27" s="91">
        <v>4</v>
      </c>
      <c r="M27" s="91">
        <v>4</v>
      </c>
      <c r="N27" s="91">
        <v>5</v>
      </c>
      <c r="O27" s="91">
        <v>3</v>
      </c>
      <c r="P27" s="91"/>
      <c r="Q27" s="91"/>
      <c r="R27" s="94"/>
      <c r="S27" s="91"/>
      <c r="T27" s="91"/>
      <c r="U27" s="23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4</v>
      </c>
      <c r="AA27" s="92">
        <f t="shared" si="5"/>
        <v>5</v>
      </c>
      <c r="AB27" s="92">
        <f t="shared" si="6"/>
        <v>1</v>
      </c>
      <c r="AC27" s="92">
        <f t="shared" si="7"/>
        <v>10</v>
      </c>
      <c r="AD27" s="225">
        <f t="shared" si="11"/>
        <v>3.7</v>
      </c>
      <c r="AE27" s="16">
        <f t="shared" si="8"/>
        <v>0</v>
      </c>
      <c r="AF27" s="9"/>
      <c r="AG27" s="280">
        <f t="shared" si="13"/>
        <v>3</v>
      </c>
      <c r="AH27" s="280">
        <f t="shared" si="13"/>
        <v>3</v>
      </c>
      <c r="AI27" s="280">
        <f t="shared" si="13"/>
        <v>4</v>
      </c>
      <c r="AJ27" s="280">
        <f t="shared" si="13"/>
        <v>4</v>
      </c>
      <c r="AK27" s="280">
        <f t="shared" si="13"/>
        <v>4</v>
      </c>
      <c r="AL27" s="280">
        <f t="shared" si="13"/>
        <v>3</v>
      </c>
      <c r="AM27" s="280">
        <f t="shared" si="13"/>
        <v>4</v>
      </c>
      <c r="AN27" s="280">
        <f t="shared" si="13"/>
        <v>4</v>
      </c>
      <c r="AO27" s="280">
        <f t="shared" si="13"/>
        <v>5</v>
      </c>
      <c r="AP27" s="280">
        <f t="shared" si="13"/>
        <v>3</v>
      </c>
      <c r="AQ27" s="280" t="str">
        <f t="shared" si="13"/>
        <v/>
      </c>
      <c r="AR27" s="280" t="str">
        <f t="shared" si="13"/>
        <v/>
      </c>
      <c r="AS27" s="280" t="str">
        <f t="shared" si="13"/>
        <v/>
      </c>
      <c r="AT27" s="280" t="str">
        <f t="shared" si="13"/>
        <v/>
      </c>
      <c r="AU27" s="280" t="str">
        <f t="shared" si="13"/>
        <v/>
      </c>
      <c r="AV27" s="280" t="str">
        <f t="shared" si="13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2">
      <c r="A28" s="295">
        <v>23</v>
      </c>
      <c r="B28" s="427"/>
      <c r="C28" s="431" t="s">
        <v>34</v>
      </c>
      <c r="D28" s="425" t="s">
        <v>1306</v>
      </c>
      <c r="E28" s="238">
        <v>2634</v>
      </c>
      <c r="F28" s="91">
        <v>5</v>
      </c>
      <c r="G28" s="91">
        <v>4</v>
      </c>
      <c r="H28" s="91">
        <v>4</v>
      </c>
      <c r="I28" s="91">
        <v>5</v>
      </c>
      <c r="J28" s="91">
        <v>5</v>
      </c>
      <c r="K28" s="91">
        <v>3</v>
      </c>
      <c r="L28" s="91">
        <v>5</v>
      </c>
      <c r="M28" s="91">
        <v>4</v>
      </c>
      <c r="N28" s="91">
        <v>5</v>
      </c>
      <c r="O28" s="91">
        <v>3</v>
      </c>
      <c r="P28" s="91"/>
      <c r="Q28" s="91"/>
      <c r="R28" s="94"/>
      <c r="S28" s="91"/>
      <c r="T28" s="91"/>
      <c r="U28" s="23"/>
      <c r="V28" s="18">
        <f t="shared" si="0"/>
        <v>3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2</v>
      </c>
      <c r="AA28" s="92">
        <f t="shared" si="5"/>
        <v>3</v>
      </c>
      <c r="AB28" s="92">
        <f t="shared" si="6"/>
        <v>5</v>
      </c>
      <c r="AC28" s="92">
        <f t="shared" si="7"/>
        <v>10</v>
      </c>
      <c r="AD28" s="225">
        <f t="shared" si="11"/>
        <v>4.3</v>
      </c>
      <c r="AE28" s="16">
        <f t="shared" si="8"/>
        <v>0</v>
      </c>
      <c r="AF28" s="9"/>
      <c r="AG28" s="280">
        <f t="shared" si="13"/>
        <v>5</v>
      </c>
      <c r="AH28" s="280">
        <f t="shared" si="13"/>
        <v>4</v>
      </c>
      <c r="AI28" s="280">
        <f t="shared" si="13"/>
        <v>4</v>
      </c>
      <c r="AJ28" s="280">
        <f t="shared" si="13"/>
        <v>5</v>
      </c>
      <c r="AK28" s="280">
        <f t="shared" si="13"/>
        <v>5</v>
      </c>
      <c r="AL28" s="280">
        <f t="shared" si="13"/>
        <v>3</v>
      </c>
      <c r="AM28" s="280">
        <f t="shared" si="13"/>
        <v>5</v>
      </c>
      <c r="AN28" s="280">
        <f t="shared" si="13"/>
        <v>4</v>
      </c>
      <c r="AO28" s="280">
        <f t="shared" si="13"/>
        <v>5</v>
      </c>
      <c r="AP28" s="280">
        <f t="shared" si="13"/>
        <v>3</v>
      </c>
      <c r="AQ28" s="280" t="str">
        <f t="shared" si="13"/>
        <v/>
      </c>
      <c r="AR28" s="280" t="str">
        <f t="shared" si="13"/>
        <v/>
      </c>
      <c r="AS28" s="280" t="str">
        <f t="shared" si="13"/>
        <v/>
      </c>
      <c r="AT28" s="280" t="str">
        <f t="shared" si="13"/>
        <v/>
      </c>
      <c r="AU28" s="280" t="str">
        <f t="shared" si="13"/>
        <v/>
      </c>
      <c r="AV28" s="280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customHeight="1" x14ac:dyDescent="0.2">
      <c r="A29" s="295">
        <v>24</v>
      </c>
      <c r="B29" s="248"/>
      <c r="C29" s="431" t="s">
        <v>34</v>
      </c>
      <c r="D29" s="425" t="s">
        <v>1307</v>
      </c>
      <c r="E29" s="238">
        <v>2634</v>
      </c>
      <c r="F29" s="91">
        <v>3</v>
      </c>
      <c r="G29" s="91" t="s">
        <v>1477</v>
      </c>
      <c r="H29" s="91">
        <v>4</v>
      </c>
      <c r="I29" s="91">
        <v>3</v>
      </c>
      <c r="J29" s="91">
        <v>4</v>
      </c>
      <c r="K29" s="91">
        <v>3</v>
      </c>
      <c r="L29" s="91">
        <v>4</v>
      </c>
      <c r="M29" s="91">
        <v>5</v>
      </c>
      <c r="N29" s="91" t="s">
        <v>1491</v>
      </c>
      <c r="O29" s="91">
        <v>3</v>
      </c>
      <c r="P29" s="91"/>
      <c r="Q29" s="91"/>
      <c r="R29" s="94"/>
      <c r="S29" s="91"/>
      <c r="T29" s="91"/>
      <c r="U29" s="23"/>
      <c r="V29" s="18">
        <f t="shared" si="0"/>
        <v>2</v>
      </c>
      <c r="W29" s="92">
        <f t="shared" si="1"/>
        <v>0</v>
      </c>
      <c r="X29" s="92">
        <f t="shared" si="12"/>
        <v>0</v>
      </c>
      <c r="Y29" s="92">
        <f t="shared" si="3"/>
        <v>1</v>
      </c>
      <c r="Z29" s="92">
        <f t="shared" si="4"/>
        <v>4</v>
      </c>
      <c r="AA29" s="92">
        <f t="shared" si="5"/>
        <v>3</v>
      </c>
      <c r="AB29" s="92">
        <f t="shared" si="6"/>
        <v>1</v>
      </c>
      <c r="AC29" s="92">
        <f t="shared" si="7"/>
        <v>9</v>
      </c>
      <c r="AD29" s="225">
        <f t="shared" si="11"/>
        <v>3.4444444444444446</v>
      </c>
      <c r="AE29" s="16">
        <f t="shared" si="8"/>
        <v>0</v>
      </c>
      <c r="AF29" s="9"/>
      <c r="AG29" s="280">
        <f t="shared" si="13"/>
        <v>3</v>
      </c>
      <c r="AH29" s="280" t="str">
        <f t="shared" si="13"/>
        <v>а</v>
      </c>
      <c r="AI29" s="280">
        <f t="shared" si="13"/>
        <v>4</v>
      </c>
      <c r="AJ29" s="280">
        <f t="shared" si="13"/>
        <v>3</v>
      </c>
      <c r="AK29" s="280">
        <f t="shared" si="13"/>
        <v>4</v>
      </c>
      <c r="AL29" s="280">
        <f t="shared" si="13"/>
        <v>3</v>
      </c>
      <c r="AM29" s="280">
        <f t="shared" si="13"/>
        <v>4</v>
      </c>
      <c r="AN29" s="280">
        <f t="shared" si="13"/>
        <v>5</v>
      </c>
      <c r="AO29" s="280">
        <f t="shared" si="13"/>
        <v>2</v>
      </c>
      <c r="AP29" s="280">
        <f t="shared" si="13"/>
        <v>3</v>
      </c>
      <c r="AQ29" s="280" t="str">
        <f t="shared" si="13"/>
        <v/>
      </c>
      <c r="AR29" s="280" t="str">
        <f t="shared" si="13"/>
        <v/>
      </c>
      <c r="AS29" s="280" t="str">
        <f t="shared" si="13"/>
        <v/>
      </c>
      <c r="AT29" s="280" t="str">
        <f t="shared" si="13"/>
        <v/>
      </c>
      <c r="AU29" s="280" t="str">
        <f t="shared" si="13"/>
        <v/>
      </c>
      <c r="AV29" s="280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customHeight="1" x14ac:dyDescent="0.2">
      <c r="A30" s="295">
        <v>25</v>
      </c>
      <c r="B30" s="248"/>
      <c r="C30" s="431" t="s">
        <v>34</v>
      </c>
      <c r="D30" s="501" t="s">
        <v>1308</v>
      </c>
      <c r="E30" s="238">
        <v>2634</v>
      </c>
      <c r="F30" s="91">
        <v>5</v>
      </c>
      <c r="G30" s="91">
        <v>4</v>
      </c>
      <c r="H30" s="91">
        <v>5</v>
      </c>
      <c r="I30" s="91">
        <v>5</v>
      </c>
      <c r="J30" s="91">
        <v>5</v>
      </c>
      <c r="K30" s="91">
        <v>4</v>
      </c>
      <c r="L30" s="91">
        <v>5</v>
      </c>
      <c r="M30" s="91">
        <v>4</v>
      </c>
      <c r="N30" s="91">
        <v>5</v>
      </c>
      <c r="O30" s="91">
        <v>4</v>
      </c>
      <c r="P30" s="91"/>
      <c r="Q30" s="91"/>
      <c r="R30" s="94"/>
      <c r="S30" s="91"/>
      <c r="T30" s="91"/>
      <c r="U30" s="23"/>
      <c r="V30" s="18">
        <f t="shared" si="0"/>
        <v>4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0</v>
      </c>
      <c r="AA30" s="92">
        <f t="shared" si="5"/>
        <v>4</v>
      </c>
      <c r="AB30" s="92">
        <f t="shared" si="6"/>
        <v>6</v>
      </c>
      <c r="AC30" s="92">
        <f t="shared" si="7"/>
        <v>10</v>
      </c>
      <c r="AD30" s="225">
        <f t="shared" si="11"/>
        <v>4.5999999999999996</v>
      </c>
      <c r="AE30" s="16">
        <f t="shared" si="8"/>
        <v>0</v>
      </c>
      <c r="AF30" s="9"/>
      <c r="AG30" s="280">
        <f t="shared" si="13"/>
        <v>5</v>
      </c>
      <c r="AH30" s="280">
        <f t="shared" si="13"/>
        <v>4</v>
      </c>
      <c r="AI30" s="280">
        <f t="shared" si="13"/>
        <v>5</v>
      </c>
      <c r="AJ30" s="280">
        <f t="shared" si="13"/>
        <v>5</v>
      </c>
      <c r="AK30" s="280">
        <f t="shared" si="13"/>
        <v>5</v>
      </c>
      <c r="AL30" s="280">
        <f t="shared" si="13"/>
        <v>4</v>
      </c>
      <c r="AM30" s="280">
        <f t="shared" si="13"/>
        <v>5</v>
      </c>
      <c r="AN30" s="280">
        <f t="shared" si="13"/>
        <v>4</v>
      </c>
      <c r="AO30" s="280">
        <f t="shared" si="13"/>
        <v>5</v>
      </c>
      <c r="AP30" s="280">
        <f t="shared" si="13"/>
        <v>4</v>
      </c>
      <c r="AQ30" s="280" t="str">
        <f t="shared" si="13"/>
        <v/>
      </c>
      <c r="AR30" s="280" t="str">
        <f t="shared" si="13"/>
        <v/>
      </c>
      <c r="AS30" s="280" t="str">
        <f t="shared" si="13"/>
        <v/>
      </c>
      <c r="AT30" s="280" t="str">
        <f t="shared" si="13"/>
        <v/>
      </c>
      <c r="AU30" s="280" t="str">
        <f t="shared" si="13"/>
        <v/>
      </c>
      <c r="AV30" s="280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customHeight="1" x14ac:dyDescent="0.2">
      <c r="A31" s="295">
        <v>26</v>
      </c>
      <c r="B31" s="248"/>
      <c r="C31" s="431" t="s">
        <v>34</v>
      </c>
      <c r="D31" s="425" t="s">
        <v>1309</v>
      </c>
      <c r="E31" s="238">
        <v>2634</v>
      </c>
      <c r="F31" s="91">
        <v>5</v>
      </c>
      <c r="G31" s="91">
        <v>3</v>
      </c>
      <c r="H31" s="91">
        <v>5</v>
      </c>
      <c r="I31" s="91">
        <v>4</v>
      </c>
      <c r="J31" s="91">
        <v>5</v>
      </c>
      <c r="K31" s="91">
        <v>3</v>
      </c>
      <c r="L31" s="91">
        <v>5</v>
      </c>
      <c r="M31" s="91">
        <v>4</v>
      </c>
      <c r="N31" s="91">
        <v>5</v>
      </c>
      <c r="O31" s="91">
        <v>3</v>
      </c>
      <c r="P31" s="91"/>
      <c r="Q31" s="91"/>
      <c r="R31" s="94"/>
      <c r="S31" s="91"/>
      <c r="T31" s="91"/>
      <c r="U31" s="23"/>
      <c r="V31" s="18">
        <f t="shared" si="0"/>
        <v>3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3</v>
      </c>
      <c r="AA31" s="92">
        <f t="shared" si="5"/>
        <v>2</v>
      </c>
      <c r="AB31" s="92">
        <f t="shared" si="6"/>
        <v>5</v>
      </c>
      <c r="AC31" s="92">
        <f t="shared" si="7"/>
        <v>10</v>
      </c>
      <c r="AD31" s="225">
        <f t="shared" si="11"/>
        <v>4.2</v>
      </c>
      <c r="AE31" s="16">
        <f t="shared" si="8"/>
        <v>0</v>
      </c>
      <c r="AF31" s="9"/>
      <c r="AG31" s="280">
        <f t="shared" si="13"/>
        <v>5</v>
      </c>
      <c r="AH31" s="280">
        <f t="shared" si="13"/>
        <v>3</v>
      </c>
      <c r="AI31" s="280">
        <f t="shared" si="13"/>
        <v>5</v>
      </c>
      <c r="AJ31" s="280">
        <f t="shared" si="13"/>
        <v>4</v>
      </c>
      <c r="AK31" s="280">
        <f t="shared" si="13"/>
        <v>5</v>
      </c>
      <c r="AL31" s="280">
        <f t="shared" si="13"/>
        <v>3</v>
      </c>
      <c r="AM31" s="280">
        <f t="shared" si="13"/>
        <v>5</v>
      </c>
      <c r="AN31" s="280">
        <f t="shared" si="13"/>
        <v>4</v>
      </c>
      <c r="AO31" s="280">
        <f t="shared" si="13"/>
        <v>5</v>
      </c>
      <c r="AP31" s="280">
        <f t="shared" si="13"/>
        <v>3</v>
      </c>
      <c r="AQ31" s="280" t="str">
        <f t="shared" si="13"/>
        <v/>
      </c>
      <c r="AR31" s="280" t="str">
        <f t="shared" si="13"/>
        <v/>
      </c>
      <c r="AS31" s="280" t="str">
        <f t="shared" si="13"/>
        <v/>
      </c>
      <c r="AT31" s="280" t="str">
        <f t="shared" si="13"/>
        <v/>
      </c>
      <c r="AU31" s="280" t="str">
        <f t="shared" si="13"/>
        <v/>
      </c>
      <c r="AV31" s="280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customHeight="1" x14ac:dyDescent="0.2">
      <c r="A32" s="295">
        <v>27</v>
      </c>
      <c r="B32" s="424"/>
      <c r="C32" s="431" t="s">
        <v>34</v>
      </c>
      <c r="D32" s="425" t="s">
        <v>1310</v>
      </c>
      <c r="E32" s="238">
        <v>2634</v>
      </c>
      <c r="F32" s="91">
        <v>4</v>
      </c>
      <c r="G32" s="91">
        <v>4</v>
      </c>
      <c r="H32" s="91">
        <v>5</v>
      </c>
      <c r="I32" s="91">
        <v>4</v>
      </c>
      <c r="J32" s="91">
        <v>5</v>
      </c>
      <c r="K32" s="91">
        <v>4</v>
      </c>
      <c r="L32" s="91">
        <v>4</v>
      </c>
      <c r="M32" s="91">
        <v>5</v>
      </c>
      <c r="N32" s="91">
        <v>5</v>
      </c>
      <c r="O32" s="91">
        <v>3</v>
      </c>
      <c r="P32" s="91"/>
      <c r="Q32" s="91"/>
      <c r="R32" s="91"/>
      <c r="S32" s="91"/>
      <c r="T32" s="91"/>
      <c r="U32" s="91"/>
      <c r="V32" s="18">
        <f t="shared" si="0"/>
        <v>3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1</v>
      </c>
      <c r="AA32" s="92">
        <f t="shared" si="5"/>
        <v>5</v>
      </c>
      <c r="AB32" s="92">
        <f t="shared" si="6"/>
        <v>4</v>
      </c>
      <c r="AC32" s="92">
        <f t="shared" si="7"/>
        <v>10</v>
      </c>
      <c r="AD32" s="225">
        <f t="shared" si="11"/>
        <v>4.3</v>
      </c>
      <c r="AE32" s="16">
        <f t="shared" si="8"/>
        <v>0</v>
      </c>
      <c r="AF32" s="9"/>
      <c r="AG32" s="17">
        <f t="shared" si="13"/>
        <v>4</v>
      </c>
      <c r="AH32" s="17">
        <f t="shared" si="13"/>
        <v>4</v>
      </c>
      <c r="AI32" s="17">
        <f t="shared" si="13"/>
        <v>5</v>
      </c>
      <c r="AJ32" s="17">
        <f t="shared" si="13"/>
        <v>4</v>
      </c>
      <c r="AK32" s="17">
        <f t="shared" si="13"/>
        <v>5</v>
      </c>
      <c r="AL32" s="17">
        <f t="shared" si="13"/>
        <v>4</v>
      </c>
      <c r="AM32" s="17">
        <f t="shared" si="13"/>
        <v>4</v>
      </c>
      <c r="AN32" s="17">
        <f t="shared" si="13"/>
        <v>5</v>
      </c>
      <c r="AO32" s="17">
        <f t="shared" si="13"/>
        <v>5</v>
      </c>
      <c r="AP32" s="17">
        <f t="shared" si="13"/>
        <v>3</v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hidden="1" customHeight="1" x14ac:dyDescent="0.2">
      <c r="A33" s="295"/>
      <c r="B33" s="424"/>
      <c r="C33" s="431"/>
      <c r="D33" s="425"/>
      <c r="E33" s="238"/>
      <c r="F33" s="91"/>
      <c r="G33" s="91"/>
      <c r="H33" s="108"/>
      <c r="I33" s="91"/>
      <c r="J33" s="91"/>
      <c r="K33" s="91"/>
      <c r="L33" s="91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25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hidden="1" customHeight="1" x14ac:dyDescent="0.2">
      <c r="A34" s="295">
        <v>29</v>
      </c>
      <c r="B34" s="227"/>
      <c r="C34" s="430"/>
      <c r="D34" s="325"/>
      <c r="E34" s="238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295">
        <v>30</v>
      </c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295">
        <v>31</v>
      </c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COUNTIF(E6:E36,"2634")</f>
        <v>27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>
        <f t="array" ref="F38:U45">AG38:AV45</f>
        <v>3.8888888888888888</v>
      </c>
      <c r="G38" s="196">
        <v>3.7391304347826089</v>
      </c>
      <c r="H38" s="196">
        <v>4.3703703703703702</v>
      </c>
      <c r="I38" s="196">
        <v>3.925925925925926</v>
      </c>
      <c r="J38" s="196">
        <v>4.7037037037037033</v>
      </c>
      <c r="K38" s="196">
        <v>3.1481481481481484</v>
      </c>
      <c r="L38" s="196">
        <v>4.5185185185185182</v>
      </c>
      <c r="M38" s="196">
        <v>3.7407407407407409</v>
      </c>
      <c r="N38" s="196">
        <v>4.8888888888888893</v>
      </c>
      <c r="O38" s="231">
        <v>3.1851851851851851</v>
      </c>
      <c r="P38" s="198" t="str">
        <v xml:space="preserve"> </v>
      </c>
      <c r="Q38" s="198" t="str">
        <v xml:space="preserve"> </v>
      </c>
      <c r="R38" s="198" t="str">
        <v xml:space="preserve"> </v>
      </c>
      <c r="S38" s="196" t="str">
        <v xml:space="preserve"> </v>
      </c>
      <c r="T38" s="196" t="str">
        <v xml:space="preserve"> </v>
      </c>
      <c r="U38" s="196" t="str">
        <v xml:space="preserve"> </v>
      </c>
      <c r="V38" s="18">
        <f>сводн.!T39</f>
        <v>3</v>
      </c>
      <c r="W38" s="92">
        <f>SUM(W6:W37)</f>
        <v>0</v>
      </c>
      <c r="X38" s="92">
        <f>SUM(X6:X37)</f>
        <v>0</v>
      </c>
      <c r="Y38" s="92">
        <f>SUM(Y6:Y37)-X38</f>
        <v>1</v>
      </c>
      <c r="Z38" s="92">
        <f>SUM(Z6:Z37)</f>
        <v>84</v>
      </c>
      <c r="AA38" s="92">
        <f>SUM(AA6:AA37)</f>
        <v>91</v>
      </c>
      <c r="AB38" s="92">
        <f>SUM(AB6:AB37)</f>
        <v>90</v>
      </c>
      <c r="AC38" s="92">
        <f t="shared" si="7"/>
        <v>266</v>
      </c>
      <c r="AD38" s="225">
        <f>IF(ISERROR(((X38+Y38)*2+Z38*3+AA38*4+AB38*5)/SUM(X38,Y38:AB38)),"",((X38+Y38)*2+Z38*3+AA38*4+AB38*5)/SUM(X38,Y38:AB38))</f>
        <v>4.0150375939849621</v>
      </c>
      <c r="AE38" s="32"/>
      <c r="AF38" s="9"/>
      <c r="AG38" s="33">
        <f t="shared" ref="AG38:AV38" si="15">IF(COUNT(AG6:AG37)=0," ",SUM(AG6:AG37)/COUNT(AG6:AG37))</f>
        <v>3.8888888888888888</v>
      </c>
      <c r="AH38" s="33">
        <f t="shared" si="15"/>
        <v>3.7391304347826089</v>
      </c>
      <c r="AI38" s="33">
        <f t="shared" si="15"/>
        <v>4.3703703703703702</v>
      </c>
      <c r="AJ38" s="33">
        <f t="shared" si="15"/>
        <v>3.925925925925926</v>
      </c>
      <c r="AK38" s="33">
        <f t="shared" si="15"/>
        <v>4.7037037037037033</v>
      </c>
      <c r="AL38" s="33">
        <f t="shared" si="15"/>
        <v>3.1481481481481484</v>
      </c>
      <c r="AM38" s="33">
        <f t="shared" si="15"/>
        <v>4.5185185185185182</v>
      </c>
      <c r="AN38" s="33">
        <f t="shared" si="15"/>
        <v>3.7407407407407409</v>
      </c>
      <c r="AO38" s="33">
        <f t="shared" si="15"/>
        <v>4.8888888888888893</v>
      </c>
      <c r="AP38" s="33">
        <f t="shared" si="15"/>
        <v>3.1851851851851851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>
        <v>9</v>
      </c>
      <c r="G39" s="95">
        <v>4</v>
      </c>
      <c r="H39" s="95">
        <v>10</v>
      </c>
      <c r="I39" s="95">
        <v>4</v>
      </c>
      <c r="J39" s="95">
        <v>19</v>
      </c>
      <c r="K39" s="95" t="str">
        <v>0</v>
      </c>
      <c r="L39" s="95">
        <v>15</v>
      </c>
      <c r="M39" s="95">
        <v>3</v>
      </c>
      <c r="N39" s="95">
        <v>26</v>
      </c>
      <c r="O39" s="96" t="str">
        <v>0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32" t="str">
        <f>IF(COUNTIF(V6:V37,5)=0,"0",COUNTIF(V6:V37,5))</f>
        <v>0</v>
      </c>
      <c r="W39" s="192"/>
      <c r="X39" s="527">
        <f>SUM(X38:AB38)</f>
        <v>266</v>
      </c>
      <c r="Y39" s="527"/>
      <c r="Z39" s="527"/>
      <c r="AA39" s="527"/>
      <c r="AB39" s="527"/>
      <c r="AC39" s="353"/>
      <c r="AD39" s="225">
        <f t="shared" ref="AD39" si="16">IF(ISERROR(((X39+Y39)*2+Z39*3+AA39*4+AB39*5)/SUM(X39,Y39:AB39)),"",((X39+Y39)*2+Z39*3+AA39*4+AB39*5)/SUM(X39,Y39:AB39))</f>
        <v>2</v>
      </c>
      <c r="AE39" s="36"/>
      <c r="AF39" s="37"/>
      <c r="AG39" s="38">
        <f t="shared" ref="AG39:AU39" si="17">IF(COUNTIF(AG6:AG37,5)=0,"0",COUNTIF(AG6:AG37,5))</f>
        <v>9</v>
      </c>
      <c r="AH39" s="38">
        <f t="shared" si="17"/>
        <v>4</v>
      </c>
      <c r="AI39" s="38">
        <f t="shared" si="17"/>
        <v>10</v>
      </c>
      <c r="AJ39" s="38">
        <f t="shared" si="17"/>
        <v>4</v>
      </c>
      <c r="AK39" s="38">
        <f t="shared" si="17"/>
        <v>19</v>
      </c>
      <c r="AL39" s="38" t="str">
        <f t="shared" si="17"/>
        <v>0</v>
      </c>
      <c r="AM39" s="38">
        <f t="shared" si="17"/>
        <v>15</v>
      </c>
      <c r="AN39" s="38">
        <f t="shared" si="17"/>
        <v>3</v>
      </c>
      <c r="AO39" s="38">
        <f t="shared" si="17"/>
        <v>26</v>
      </c>
      <c r="AP39" s="38" t="str">
        <f t="shared" si="17"/>
        <v>0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>
        <v>6</v>
      </c>
      <c r="G40" s="97">
        <v>9</v>
      </c>
      <c r="H40" s="97">
        <v>17</v>
      </c>
      <c r="I40" s="97">
        <v>17</v>
      </c>
      <c r="J40" s="97">
        <v>8</v>
      </c>
      <c r="K40" s="97">
        <v>4</v>
      </c>
      <c r="L40" s="97">
        <v>11</v>
      </c>
      <c r="M40" s="97">
        <v>14</v>
      </c>
      <c r="N40" s="97" t="str">
        <v>0</v>
      </c>
      <c r="O40" s="98">
        <v>5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33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9</v>
      </c>
      <c r="AA40" s="44">
        <f>IF(COUNTIF(AA6:AA37,4)=0," ",COUNTIF(AA6:AA37,4))</f>
        <v>9</v>
      </c>
      <c r="AB40" s="44">
        <f>IF(COUNTIF(AB6:AB37,4)=0," ",COUNTIF(AB6:AB37,4))</f>
        <v>6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>
        <f t="shared" ref="AG40:AU40" si="18">IF(COUNTIF(AG6:AG37,4)=0,"0",COUNTIF(AG6:AG37,4))</f>
        <v>6</v>
      </c>
      <c r="AH40" s="44">
        <f t="shared" si="18"/>
        <v>9</v>
      </c>
      <c r="AI40" s="44">
        <f t="shared" si="18"/>
        <v>17</v>
      </c>
      <c r="AJ40" s="44">
        <f t="shared" si="18"/>
        <v>17</v>
      </c>
      <c r="AK40" s="44">
        <f t="shared" si="18"/>
        <v>8</v>
      </c>
      <c r="AL40" s="44">
        <f t="shared" si="18"/>
        <v>4</v>
      </c>
      <c r="AM40" s="44">
        <f t="shared" si="18"/>
        <v>11</v>
      </c>
      <c r="AN40" s="44">
        <f t="shared" si="18"/>
        <v>14</v>
      </c>
      <c r="AO40" s="44" t="str">
        <f t="shared" si="18"/>
        <v>0</v>
      </c>
      <c r="AP40" s="44">
        <f t="shared" si="18"/>
        <v>5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>
        <v>12</v>
      </c>
      <c r="G41" s="99">
        <v>10</v>
      </c>
      <c r="H41" s="99" t="str">
        <v>0</v>
      </c>
      <c r="I41" s="99">
        <v>6</v>
      </c>
      <c r="J41" s="99" t="str">
        <v>0</v>
      </c>
      <c r="K41" s="99">
        <v>23</v>
      </c>
      <c r="L41" s="99">
        <v>1</v>
      </c>
      <c r="M41" s="99">
        <v>10</v>
      </c>
      <c r="N41" s="99" t="str">
        <v>0</v>
      </c>
      <c r="O41" s="100">
        <v>22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34">
        <f>IF(COUNTIF(V6:V37,3)=0,"0",COUNTIF(V6:V37,3))</f>
        <v>24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7</v>
      </c>
      <c r="AA41" s="52">
        <f>IF(COUNTIF(AA6:AA37,3)=0," ",COUNTIF(AA6:AA37,3))</f>
        <v>11</v>
      </c>
      <c r="AB41" s="52">
        <f>IF(COUNTIF(AB6:AB37,3)=0," ",COUNTIF(AB6:AB37,3))</f>
        <v>7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>
        <f t="shared" ref="AG41:AU41" si="19">IF(COUNTIF(AG6:AG37,3)=0,"0",COUNTIF(AG6:AG37,3))</f>
        <v>12</v>
      </c>
      <c r="AH41" s="52">
        <f t="shared" si="19"/>
        <v>10</v>
      </c>
      <c r="AI41" s="52" t="str">
        <f t="shared" si="19"/>
        <v>0</v>
      </c>
      <c r="AJ41" s="52">
        <f t="shared" si="19"/>
        <v>6</v>
      </c>
      <c r="AK41" s="52" t="str">
        <f t="shared" si="19"/>
        <v>0</v>
      </c>
      <c r="AL41" s="52">
        <f t="shared" si="19"/>
        <v>23</v>
      </c>
      <c r="AM41" s="52">
        <f t="shared" si="19"/>
        <v>1</v>
      </c>
      <c r="AN41" s="52">
        <f t="shared" si="19"/>
        <v>10</v>
      </c>
      <c r="AO41" s="52" t="str">
        <f t="shared" si="19"/>
        <v>0</v>
      </c>
      <c r="AP41" s="52">
        <f t="shared" si="19"/>
        <v>22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1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2</v>
      </c>
      <c r="AA42" s="35">
        <f>IF(COUNTIF(AA6:AA37,2)=0," ",COUNTIF(AA6:AA37,2))</f>
        <v>3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1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0</v>
      </c>
      <c r="G43" s="23">
        <v>4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COUNTBLANK(AD6:AD33)</f>
        <v>1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4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3">IF(COUNTIF(AG6:AG37,"з")=0,"0",COUNTIF(AG6:AG37,"з"))</f>
        <v>0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51"/>
      <c r="X46" s="351"/>
      <c r="Y46" s="351"/>
      <c r="Z46" s="351"/>
      <c r="AA46" s="351"/>
      <c r="AB46" s="351"/>
      <c r="AC46" s="351"/>
      <c r="AD46" s="35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51"/>
      <c r="X47" s="351"/>
      <c r="Y47" s="351"/>
      <c r="Z47" s="351"/>
      <c r="AA47" s="351"/>
      <c r="AB47" s="351"/>
      <c r="AC47" s="351"/>
      <c r="AD47" s="35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51"/>
      <c r="X48" s="351"/>
      <c r="Y48" s="351"/>
      <c r="Z48" s="351"/>
      <c r="AA48" s="351"/>
      <c r="AB48" s="351"/>
      <c r="AC48" s="351"/>
      <c r="AD48" s="35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51"/>
      <c r="X49" s="351"/>
      <c r="Y49" s="351"/>
      <c r="Z49" s="351"/>
      <c r="AA49" s="351"/>
      <c r="AB49" s="351"/>
      <c r="AC49" s="351"/>
      <c r="AD49" s="35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51"/>
      <c r="X50" s="351"/>
      <c r="Y50" s="351"/>
      <c r="Z50" s="351"/>
      <c r="AA50" s="351"/>
      <c r="AB50" s="351"/>
      <c r="AC50" s="351"/>
      <c r="AD50" s="35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51"/>
      <c r="X51" s="351"/>
      <c r="Y51" s="351"/>
      <c r="Z51" s="351"/>
      <c r="AA51" s="351"/>
      <c r="AB51" s="351"/>
      <c r="AC51" s="351"/>
      <c r="AD51" s="35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51"/>
      <c r="X52" s="351"/>
      <c r="Y52" s="351"/>
      <c r="Z52" s="351"/>
      <c r="AA52" s="351"/>
      <c r="AB52" s="351"/>
      <c r="AC52" s="351"/>
      <c r="AD52" s="35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51"/>
      <c r="X53" s="351"/>
      <c r="Y53" s="351"/>
      <c r="Z53" s="351"/>
      <c r="AA53" s="351"/>
      <c r="AB53" s="351"/>
      <c r="AC53" s="351"/>
      <c r="AD53" s="35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51"/>
      <c r="X54" s="351"/>
      <c r="Y54" s="351"/>
      <c r="Z54" s="351"/>
      <c r="AA54" s="351"/>
      <c r="AB54" s="351"/>
      <c r="AC54" s="351"/>
      <c r="AD54" s="35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3">
    <sortCondition ref="D6:D23"/>
  </sortState>
  <mergeCells count="8">
    <mergeCell ref="F2:L2"/>
    <mergeCell ref="M2:O2"/>
    <mergeCell ref="BP3:CE3"/>
    <mergeCell ref="X39:AB39"/>
    <mergeCell ref="A3:C4"/>
    <mergeCell ref="AD3:AD5"/>
    <mergeCell ref="AG3:AW3"/>
    <mergeCell ref="AX3:BM3"/>
  </mergeCells>
  <conditionalFormatting sqref="C5 Y5 AI5 AG5 O5:P5">
    <cfRule type="cellIs" dxfId="20312" priority="273" stopIfTrue="1" operator="equal">
      <formula>5</formula>
    </cfRule>
    <cfRule type="cellIs" dxfId="20311" priority="274" stopIfTrue="1" operator="equal">
      <formula>4</formula>
    </cfRule>
    <cfRule type="cellIs" dxfId="20310" priority="275" stopIfTrue="1" operator="equal">
      <formula>3</formula>
    </cfRule>
  </conditionalFormatting>
  <conditionalFormatting sqref="E6:E45">
    <cfRule type="cellIs" dxfId="20309" priority="271" stopIfTrue="1" operator="equal">
      <formula>4</formula>
    </cfRule>
    <cfRule type="cellIs" dxfId="20308" priority="272" stopIfTrue="1" operator="equal">
      <formula>3</formula>
    </cfRule>
  </conditionalFormatting>
  <conditionalFormatting sqref="Z5:AC5 W40:AF43 AE6:AE39 W39 F34:Q45 AG43:CB43 W44:AW45 AG6:AW42 F33 R33:V45 V32 G6:K31 M6:V31">
    <cfRule type="cellIs" dxfId="20307" priority="268" stopIfTrue="1" operator="equal">
      <formula>5</formula>
    </cfRule>
    <cfRule type="cellIs" dxfId="20306" priority="269" stopIfTrue="1" operator="equal">
      <formula>4</formula>
    </cfRule>
    <cfRule type="cellIs" dxfId="20305" priority="270" stopIfTrue="1" operator="equal">
      <formula>3</formula>
    </cfRule>
  </conditionalFormatting>
  <conditionalFormatting sqref="AF6:AF37">
    <cfRule type="expression" dxfId="20304" priority="266" stopIfTrue="1">
      <formula>VALUE(RIGHT(AF6))&gt;AE6</formula>
    </cfRule>
    <cfRule type="expression" dxfId="20303" priority="267" stopIfTrue="1">
      <formula>EXACT(RIGHT(AF6,3),"зач")</formula>
    </cfRule>
  </conditionalFormatting>
  <conditionalFormatting sqref="AE3:AJ4 O3:P4 U4:AC4 Q3:AC3 N3:O3">
    <cfRule type="expression" dxfId="20302" priority="264" stopIfTrue="1">
      <formula>$D$1&lt;N3</formula>
    </cfRule>
    <cfRule type="expression" dxfId="20301" priority="265" stopIfTrue="1">
      <formula>$D$1&gt;N3</formula>
    </cfRule>
  </conditionalFormatting>
  <conditionalFormatting sqref="N5">
    <cfRule type="cellIs" dxfId="20300" priority="256" stopIfTrue="1" operator="equal">
      <formula>5</formula>
    </cfRule>
    <cfRule type="cellIs" dxfId="20299" priority="257" stopIfTrue="1" operator="equal">
      <formula>4</formula>
    </cfRule>
    <cfRule type="cellIs" dxfId="20298" priority="258" stopIfTrue="1" operator="equal">
      <formula>3</formula>
    </cfRule>
  </conditionalFormatting>
  <conditionalFormatting sqref="N4">
    <cfRule type="expression" dxfId="20297" priority="249" stopIfTrue="1">
      <formula>$D$1&lt;N4</formula>
    </cfRule>
    <cfRule type="expression" dxfId="20296" priority="250" stopIfTrue="1">
      <formula>$D$1&gt;N4</formula>
    </cfRule>
  </conditionalFormatting>
  <conditionalFormatting sqref="M5">
    <cfRule type="cellIs" dxfId="20295" priority="225" stopIfTrue="1" operator="equal">
      <formula>5</formula>
    </cfRule>
    <cfRule type="cellIs" dxfId="20294" priority="226" stopIfTrue="1" operator="equal">
      <formula>4</formula>
    </cfRule>
    <cfRule type="cellIs" dxfId="20293" priority="227" stopIfTrue="1" operator="equal">
      <formula>3</formula>
    </cfRule>
  </conditionalFormatting>
  <conditionalFormatting sqref="M3:M4">
    <cfRule type="expression" dxfId="20292" priority="223" stopIfTrue="1">
      <formula>$D$1&lt;M3</formula>
    </cfRule>
    <cfRule type="expression" dxfId="20291" priority="224" stopIfTrue="1">
      <formula>$D$1&gt;M3</formula>
    </cfRule>
  </conditionalFormatting>
  <conditionalFormatting sqref="Q5">
    <cfRule type="cellIs" dxfId="20290" priority="220" stopIfTrue="1" operator="equal">
      <formula>5</formula>
    </cfRule>
    <cfRule type="cellIs" dxfId="20289" priority="221" stopIfTrue="1" operator="equal">
      <formula>4</formula>
    </cfRule>
    <cfRule type="cellIs" dxfId="20288" priority="222" stopIfTrue="1" operator="equal">
      <formula>3</formula>
    </cfRule>
  </conditionalFormatting>
  <conditionalFormatting sqref="Q4">
    <cfRule type="expression" dxfId="20287" priority="218" stopIfTrue="1">
      <formula>$D$1&lt;Q4</formula>
    </cfRule>
    <cfRule type="expression" dxfId="20286" priority="219" stopIfTrue="1">
      <formula>$D$1&gt;Q4</formula>
    </cfRule>
  </conditionalFormatting>
  <conditionalFormatting sqref="R5">
    <cfRule type="cellIs" dxfId="20285" priority="213" stopIfTrue="1" operator="equal">
      <formula>5</formula>
    </cfRule>
    <cfRule type="cellIs" dxfId="20284" priority="214" stopIfTrue="1" operator="equal">
      <formula>4</formula>
    </cfRule>
    <cfRule type="cellIs" dxfId="20283" priority="215" stopIfTrue="1" operator="equal">
      <formula>3</formula>
    </cfRule>
  </conditionalFormatting>
  <conditionalFormatting sqref="R4">
    <cfRule type="expression" dxfId="20282" priority="211" stopIfTrue="1">
      <formula>$D$1&lt;R4</formula>
    </cfRule>
    <cfRule type="expression" dxfId="20281" priority="212" stopIfTrue="1">
      <formula>$D$1&gt;R4</formula>
    </cfRule>
  </conditionalFormatting>
  <conditionalFormatting sqref="R5">
    <cfRule type="cellIs" dxfId="20280" priority="208" stopIfTrue="1" operator="equal">
      <formula>5</formula>
    </cfRule>
    <cfRule type="cellIs" dxfId="20279" priority="209" stopIfTrue="1" operator="equal">
      <formula>4</formula>
    </cfRule>
    <cfRule type="cellIs" dxfId="20278" priority="210" stopIfTrue="1" operator="equal">
      <formula>3</formula>
    </cfRule>
  </conditionalFormatting>
  <conditionalFormatting sqref="R4">
    <cfRule type="expression" dxfId="20277" priority="206" stopIfTrue="1">
      <formula>$D$1&lt;R4</formula>
    </cfRule>
    <cfRule type="expression" dxfId="20276" priority="207" stopIfTrue="1">
      <formula>$D$1&gt;R4</formula>
    </cfRule>
  </conditionalFormatting>
  <conditionalFormatting sqref="S4">
    <cfRule type="expression" dxfId="20275" priority="204" stopIfTrue="1">
      <formula>$D$1&lt;S4</formula>
    </cfRule>
    <cfRule type="expression" dxfId="20274" priority="205" stopIfTrue="1">
      <formula>$D$1&gt;S4</formula>
    </cfRule>
  </conditionalFormatting>
  <conditionalFormatting sqref="S5">
    <cfRule type="cellIs" dxfId="20273" priority="201" stopIfTrue="1" operator="equal">
      <formula>5</formula>
    </cfRule>
    <cfRule type="cellIs" dxfId="20272" priority="202" stopIfTrue="1" operator="equal">
      <formula>4</formula>
    </cfRule>
    <cfRule type="cellIs" dxfId="20271" priority="203" stopIfTrue="1" operator="equal">
      <formula>3</formula>
    </cfRule>
  </conditionalFormatting>
  <conditionalFormatting sqref="S4">
    <cfRule type="expression" dxfId="20270" priority="199" stopIfTrue="1">
      <formula>$D$1&lt;S4</formula>
    </cfRule>
    <cfRule type="expression" dxfId="20269" priority="200" stopIfTrue="1">
      <formula>$D$1&gt;S4</formula>
    </cfRule>
  </conditionalFormatting>
  <conditionalFormatting sqref="S5">
    <cfRule type="cellIs" dxfId="20268" priority="196" stopIfTrue="1" operator="equal">
      <formula>5</formula>
    </cfRule>
    <cfRule type="cellIs" dxfId="20267" priority="197" stopIfTrue="1" operator="equal">
      <formula>4</formula>
    </cfRule>
    <cfRule type="cellIs" dxfId="20266" priority="198" stopIfTrue="1" operator="equal">
      <formula>3</formula>
    </cfRule>
  </conditionalFormatting>
  <conditionalFormatting sqref="S5">
    <cfRule type="cellIs" dxfId="20265" priority="193" stopIfTrue="1" operator="equal">
      <formula>5</formula>
    </cfRule>
    <cfRule type="cellIs" dxfId="20264" priority="194" stopIfTrue="1" operator="equal">
      <formula>4</formula>
    </cfRule>
    <cfRule type="cellIs" dxfId="20263" priority="195" stopIfTrue="1" operator="equal">
      <formula>3</formula>
    </cfRule>
  </conditionalFormatting>
  <conditionalFormatting sqref="S4">
    <cfRule type="expression" dxfId="20262" priority="191" stopIfTrue="1">
      <formula>$D$1&lt;S4</formula>
    </cfRule>
    <cfRule type="expression" dxfId="20261" priority="192" stopIfTrue="1">
      <formula>$D$1&gt;S4</formula>
    </cfRule>
  </conditionalFormatting>
  <conditionalFormatting sqref="T5">
    <cfRule type="cellIs" dxfId="20260" priority="178" stopIfTrue="1" operator="equal">
      <formula>5</formula>
    </cfRule>
    <cfRule type="cellIs" dxfId="20259" priority="179" stopIfTrue="1" operator="equal">
      <formula>4</formula>
    </cfRule>
    <cfRule type="cellIs" dxfId="20258" priority="180" stopIfTrue="1" operator="equal">
      <formula>3</formula>
    </cfRule>
  </conditionalFormatting>
  <conditionalFormatting sqref="T4">
    <cfRule type="expression" dxfId="20257" priority="176" stopIfTrue="1">
      <formula>$D$1&lt;T4</formula>
    </cfRule>
    <cfRule type="expression" dxfId="20256" priority="177" stopIfTrue="1">
      <formula>$D$1&gt;T4</formula>
    </cfRule>
  </conditionalFormatting>
  <conditionalFormatting sqref="T4">
    <cfRule type="expression" dxfId="20255" priority="174" stopIfTrue="1">
      <formula>$D$1&lt;T4</formula>
    </cfRule>
    <cfRule type="expression" dxfId="20254" priority="175" stopIfTrue="1">
      <formula>$D$1&gt;T4</formula>
    </cfRule>
  </conditionalFormatting>
  <conditionalFormatting sqref="G5">
    <cfRule type="cellIs" dxfId="20253" priority="171" stopIfTrue="1" operator="equal">
      <formula>5</formula>
    </cfRule>
    <cfRule type="cellIs" dxfId="20252" priority="172" stopIfTrue="1" operator="equal">
      <formula>4</formula>
    </cfRule>
    <cfRule type="cellIs" dxfId="20251" priority="173" stopIfTrue="1" operator="equal">
      <formula>3</formula>
    </cfRule>
  </conditionalFormatting>
  <conditionalFormatting sqref="G3:I3 G4:H4">
    <cfRule type="expression" dxfId="20250" priority="169" stopIfTrue="1">
      <formula>$D$1&lt;G3</formula>
    </cfRule>
    <cfRule type="expression" dxfId="20249" priority="170" stopIfTrue="1">
      <formula>$D$1&gt;G3</formula>
    </cfRule>
  </conditionalFormatting>
  <conditionalFormatting sqref="I3">
    <cfRule type="expression" dxfId="20248" priority="167" stopIfTrue="1">
      <formula>$D$1&lt;I3</formula>
    </cfRule>
    <cfRule type="expression" dxfId="20247" priority="168" stopIfTrue="1">
      <formula>$D$1&gt;I3</formula>
    </cfRule>
  </conditionalFormatting>
  <conditionalFormatting sqref="I3">
    <cfRule type="expression" dxfId="20246" priority="147" stopIfTrue="1">
      <formula>$D$1&lt;I3</formula>
    </cfRule>
    <cfRule type="expression" dxfId="20245" priority="148" stopIfTrue="1">
      <formula>$D$1&gt;I3</formula>
    </cfRule>
  </conditionalFormatting>
  <conditionalFormatting sqref="I3">
    <cfRule type="expression" dxfId="20244" priority="142" stopIfTrue="1">
      <formula>$D$1&lt;I3</formula>
    </cfRule>
    <cfRule type="expression" dxfId="20243" priority="143" stopIfTrue="1">
      <formula>$D$1&gt;I3</formula>
    </cfRule>
  </conditionalFormatting>
  <conditionalFormatting sqref="G3:G4">
    <cfRule type="expression" dxfId="20242" priority="140" stopIfTrue="1">
      <formula>$D$1&lt;G3</formula>
    </cfRule>
    <cfRule type="expression" dxfId="20241" priority="141" stopIfTrue="1">
      <formula>$D$1&gt;G3</formula>
    </cfRule>
  </conditionalFormatting>
  <conditionalFormatting sqref="J3:K3">
    <cfRule type="expression" dxfId="20240" priority="138" stopIfTrue="1">
      <formula>$D$1&lt;J3</formula>
    </cfRule>
    <cfRule type="expression" dxfId="20239" priority="139" stopIfTrue="1">
      <formula>$D$1&gt;J3</formula>
    </cfRule>
  </conditionalFormatting>
  <conditionalFormatting sqref="J3">
    <cfRule type="expression" dxfId="20238" priority="120" stopIfTrue="1">
      <formula>$D$1&lt;J3</formula>
    </cfRule>
    <cfRule type="expression" dxfId="20237" priority="121" stopIfTrue="1">
      <formula>$D$1&gt;J3</formula>
    </cfRule>
  </conditionalFormatting>
  <conditionalFormatting sqref="K4">
    <cfRule type="expression" dxfId="20236" priority="46" stopIfTrue="1">
      <formula>$D$1&lt;K4</formula>
    </cfRule>
    <cfRule type="expression" dxfId="20235" priority="47" stopIfTrue="1">
      <formula>$D$1&gt;K4</formula>
    </cfRule>
  </conditionalFormatting>
  <conditionalFormatting sqref="J33">
    <cfRule type="cellIs" dxfId="20234" priority="83" stopIfTrue="1" operator="equal">
      <formula>5</formula>
    </cfRule>
    <cfRule type="cellIs" dxfId="20233" priority="84" stopIfTrue="1" operator="equal">
      <formula>4</formula>
    </cfRule>
    <cfRule type="cellIs" dxfId="20232" priority="85" stopIfTrue="1" operator="equal">
      <formula>3</formula>
    </cfRule>
  </conditionalFormatting>
  <conditionalFormatting sqref="I33">
    <cfRule type="cellIs" dxfId="20231" priority="80" stopIfTrue="1" operator="equal">
      <formula>5</formula>
    </cfRule>
    <cfRule type="cellIs" dxfId="20230" priority="81" stopIfTrue="1" operator="equal">
      <formula>4</formula>
    </cfRule>
    <cfRule type="cellIs" dxfId="20229" priority="82" stopIfTrue="1" operator="equal">
      <formula>3</formula>
    </cfRule>
  </conditionalFormatting>
  <conditionalFormatting sqref="G31:G33">
    <cfRule type="cellIs" dxfId="20228" priority="77" stopIfTrue="1" operator="equal">
      <formula>5</formula>
    </cfRule>
    <cfRule type="cellIs" dxfId="20227" priority="78" stopIfTrue="1" operator="equal">
      <formula>4</formula>
    </cfRule>
    <cfRule type="cellIs" dxfId="20226" priority="79" stopIfTrue="1" operator="equal">
      <formula>3</formula>
    </cfRule>
  </conditionalFormatting>
  <conditionalFormatting sqref="L33">
    <cfRule type="cellIs" dxfId="20225" priority="74" stopIfTrue="1" operator="equal">
      <formula>5</formula>
    </cfRule>
    <cfRule type="cellIs" dxfId="20224" priority="75" stopIfTrue="1" operator="equal">
      <formula>4</formula>
    </cfRule>
    <cfRule type="cellIs" dxfId="20223" priority="76" stopIfTrue="1" operator="equal">
      <formula>3</formula>
    </cfRule>
  </conditionalFormatting>
  <conditionalFormatting sqref="K33">
    <cfRule type="cellIs" dxfId="20222" priority="71" stopIfTrue="1" operator="equal">
      <formula>5</formula>
    </cfRule>
    <cfRule type="cellIs" dxfId="20221" priority="72" stopIfTrue="1" operator="equal">
      <formula>4</formula>
    </cfRule>
    <cfRule type="cellIs" dxfId="20220" priority="73" stopIfTrue="1" operator="equal">
      <formula>3</formula>
    </cfRule>
  </conditionalFormatting>
  <conditionalFormatting sqref="H32:K32 M32:U32">
    <cfRule type="cellIs" dxfId="20219" priority="68" stopIfTrue="1" operator="equal">
      <formula>5</formula>
    </cfRule>
    <cfRule type="cellIs" dxfId="20218" priority="69" stopIfTrue="1" operator="equal">
      <formula>4</formula>
    </cfRule>
    <cfRule type="cellIs" dxfId="20217" priority="70" stopIfTrue="1" operator="equal">
      <formula>3</formula>
    </cfRule>
  </conditionalFormatting>
  <conditionalFormatting sqref="I4">
    <cfRule type="expression" dxfId="20216" priority="66" stopIfTrue="1">
      <formula>$D$1&lt;I4</formula>
    </cfRule>
    <cfRule type="expression" dxfId="20215" priority="67" stopIfTrue="1">
      <formula>$D$1&gt;I4</formula>
    </cfRule>
  </conditionalFormatting>
  <conditionalFormatting sqref="K5">
    <cfRule type="cellIs" dxfId="20214" priority="50" stopIfTrue="1" operator="equal">
      <formula>5</formula>
    </cfRule>
    <cfRule type="cellIs" dxfId="20213" priority="51" stopIfTrue="1" operator="equal">
      <formula>4</formula>
    </cfRule>
    <cfRule type="cellIs" dxfId="20212" priority="52" stopIfTrue="1" operator="equal">
      <formula>3</formula>
    </cfRule>
  </conditionalFormatting>
  <conditionalFormatting sqref="K4">
    <cfRule type="expression" dxfId="20211" priority="53" stopIfTrue="1">
      <formula>$D$1&lt;K4</formula>
    </cfRule>
    <cfRule type="expression" dxfId="20210" priority="54" stopIfTrue="1">
      <formula>$D$1&gt;K4</formula>
    </cfRule>
  </conditionalFormatting>
  <conditionalFormatting sqref="K4">
    <cfRule type="expression" dxfId="20209" priority="48" stopIfTrue="1">
      <formula>$D$1&lt;K4</formula>
    </cfRule>
    <cfRule type="expression" dxfId="20208" priority="49" stopIfTrue="1">
      <formula>$D$1&gt;K4</formula>
    </cfRule>
  </conditionalFormatting>
  <conditionalFormatting sqref="J4">
    <cfRule type="expression" dxfId="20207" priority="55" stopIfTrue="1">
      <formula>$D$1&lt;J4</formula>
    </cfRule>
    <cfRule type="expression" dxfId="20206" priority="56" stopIfTrue="1">
      <formula>$D$1&gt;J4</formula>
    </cfRule>
  </conditionalFormatting>
  <conditionalFormatting sqref="F6:F31">
    <cfRule type="cellIs" dxfId="20205" priority="43" stopIfTrue="1" operator="equal">
      <formula>5</formula>
    </cfRule>
    <cfRule type="cellIs" dxfId="20204" priority="44" stopIfTrue="1" operator="equal">
      <formula>4</formula>
    </cfRule>
    <cfRule type="cellIs" dxfId="20203" priority="45" stopIfTrue="1" operator="equal">
      <formula>3</formula>
    </cfRule>
  </conditionalFormatting>
  <conditionalFormatting sqref="F3">
    <cfRule type="expression" dxfId="20202" priority="41" stopIfTrue="1">
      <formula>$D$1&lt;F3</formula>
    </cfRule>
    <cfRule type="expression" dxfId="20201" priority="42" stopIfTrue="1">
      <formula>$D$1&gt;F3</formula>
    </cfRule>
  </conditionalFormatting>
  <conditionalFormatting sqref="F5">
    <cfRule type="cellIs" dxfId="20200" priority="38" stopIfTrue="1" operator="equal">
      <formula>5</formula>
    </cfRule>
    <cfRule type="cellIs" dxfId="20199" priority="39" stopIfTrue="1" operator="equal">
      <formula>4</formula>
    </cfRule>
    <cfRule type="cellIs" dxfId="20198" priority="40" stopIfTrue="1" operator="equal">
      <formula>3</formula>
    </cfRule>
  </conditionalFormatting>
  <conditionalFormatting sqref="F4">
    <cfRule type="expression" dxfId="20197" priority="36" stopIfTrue="1">
      <formula>$D$1&lt;F4</formula>
    </cfRule>
    <cfRule type="expression" dxfId="20196" priority="37" stopIfTrue="1">
      <formula>$D$1&gt;F4</formula>
    </cfRule>
  </conditionalFormatting>
  <conditionalFormatting sqref="F32">
    <cfRule type="cellIs" dxfId="20195" priority="33" stopIfTrue="1" operator="equal">
      <formula>5</formula>
    </cfRule>
    <cfRule type="cellIs" dxfId="20194" priority="34" stopIfTrue="1" operator="equal">
      <formula>4</formula>
    </cfRule>
    <cfRule type="cellIs" dxfId="20193" priority="35" stopIfTrue="1" operator="equal">
      <formula>3</formula>
    </cfRule>
  </conditionalFormatting>
  <conditionalFormatting sqref="O5">
    <cfRule type="cellIs" dxfId="20192" priority="30" stopIfTrue="1" operator="equal">
      <formula>5</formula>
    </cfRule>
    <cfRule type="cellIs" dxfId="20191" priority="31" stopIfTrue="1" operator="equal">
      <formula>4</formula>
    </cfRule>
    <cfRule type="cellIs" dxfId="20190" priority="32" stopIfTrue="1" operator="equal">
      <formula>3</formula>
    </cfRule>
  </conditionalFormatting>
  <conditionalFormatting sqref="O4">
    <cfRule type="expression" dxfId="20189" priority="28" stopIfTrue="1">
      <formula>$D$1&lt;O4</formula>
    </cfRule>
    <cfRule type="expression" dxfId="20188" priority="29" stopIfTrue="1">
      <formula>$D$1&gt;O4</formula>
    </cfRule>
  </conditionalFormatting>
  <conditionalFormatting sqref="N5">
    <cfRule type="cellIs" dxfId="20187" priority="25" stopIfTrue="1" operator="equal">
      <formula>5</formula>
    </cfRule>
    <cfRule type="cellIs" dxfId="20186" priority="26" stopIfTrue="1" operator="equal">
      <formula>4</formula>
    </cfRule>
    <cfRule type="cellIs" dxfId="20185" priority="27" stopIfTrue="1" operator="equal">
      <formula>3</formula>
    </cfRule>
  </conditionalFormatting>
  <conditionalFormatting sqref="N3:N4">
    <cfRule type="expression" dxfId="20184" priority="23" stopIfTrue="1">
      <formula>$D$1&lt;N3</formula>
    </cfRule>
    <cfRule type="expression" dxfId="20183" priority="24" stopIfTrue="1">
      <formula>$D$1&gt;N3</formula>
    </cfRule>
  </conditionalFormatting>
  <conditionalFormatting sqref="M3">
    <cfRule type="expression" dxfId="20182" priority="21" stopIfTrue="1">
      <formula>$D$1&lt;M3</formula>
    </cfRule>
    <cfRule type="expression" dxfId="20181" priority="22" stopIfTrue="1">
      <formula>$D$1&gt;M3</formula>
    </cfRule>
  </conditionalFormatting>
  <conditionalFormatting sqref="M5">
    <cfRule type="cellIs" dxfId="20180" priority="16" stopIfTrue="1" operator="equal">
      <formula>5</formula>
    </cfRule>
    <cfRule type="cellIs" dxfId="20179" priority="17" stopIfTrue="1" operator="equal">
      <formula>4</formula>
    </cfRule>
    <cfRule type="cellIs" dxfId="20178" priority="18" stopIfTrue="1" operator="equal">
      <formula>3</formula>
    </cfRule>
  </conditionalFormatting>
  <conditionalFormatting sqref="M4">
    <cfRule type="expression" dxfId="20177" priority="19" stopIfTrue="1">
      <formula>$D$1&lt;M4</formula>
    </cfRule>
    <cfRule type="expression" dxfId="20176" priority="20" stopIfTrue="1">
      <formula>$D$1&gt;M4</formula>
    </cfRule>
  </conditionalFormatting>
  <conditionalFormatting sqref="M4">
    <cfRule type="expression" dxfId="20175" priority="14" stopIfTrue="1">
      <formula>$D$1&lt;M4</formula>
    </cfRule>
    <cfRule type="expression" dxfId="20174" priority="15" stopIfTrue="1">
      <formula>$D$1&gt;M4</formula>
    </cfRule>
  </conditionalFormatting>
  <conditionalFormatting sqref="M4">
    <cfRule type="expression" dxfId="20173" priority="12" stopIfTrue="1">
      <formula>$D$1&lt;M4</formula>
    </cfRule>
    <cfRule type="expression" dxfId="20172" priority="13" stopIfTrue="1">
      <formula>$D$1&gt;M4</formula>
    </cfRule>
  </conditionalFormatting>
  <conditionalFormatting sqref="L5">
    <cfRule type="cellIs" dxfId="20171" priority="9" stopIfTrue="1" operator="equal">
      <formula>5</formula>
    </cfRule>
    <cfRule type="cellIs" dxfId="20170" priority="10" stopIfTrue="1" operator="equal">
      <formula>4</formula>
    </cfRule>
    <cfRule type="cellIs" dxfId="20169" priority="11" stopIfTrue="1" operator="equal">
      <formula>3</formula>
    </cfRule>
  </conditionalFormatting>
  <conditionalFormatting sqref="L6:L31">
    <cfRule type="cellIs" dxfId="20168" priority="6" stopIfTrue="1" operator="equal">
      <formula>5</formula>
    </cfRule>
    <cfRule type="cellIs" dxfId="20167" priority="7" stopIfTrue="1" operator="equal">
      <formula>4</formula>
    </cfRule>
    <cfRule type="cellIs" dxfId="20166" priority="8" stopIfTrue="1" operator="equal">
      <formula>3</formula>
    </cfRule>
  </conditionalFormatting>
  <conditionalFormatting sqref="L3:L4">
    <cfRule type="expression" dxfId="20165" priority="4" stopIfTrue="1">
      <formula>$D$1&lt;L3</formula>
    </cfRule>
    <cfRule type="expression" dxfId="20164" priority="5" stopIfTrue="1">
      <formula>$D$1&gt;L3</formula>
    </cfRule>
  </conditionalFormatting>
  <conditionalFormatting sqref="L32">
    <cfRule type="cellIs" dxfId="20163" priority="1" stopIfTrue="1" operator="equal">
      <formula>5</formula>
    </cfRule>
    <cfRule type="cellIs" dxfId="20162" priority="2" stopIfTrue="1" operator="equal">
      <formula>4</formula>
    </cfRule>
    <cfRule type="cellIs" dxfId="20161" priority="3" stopIfTrue="1" operator="equal">
      <formula>3</formula>
    </cfRule>
  </conditionalFormatting>
  <pageMargins left="0.70866141732283472" right="0" top="0.74803149606299213" bottom="0" header="0.31496062992125984" footer="0.31496062992125984"/>
  <pageSetup paperSize="9" scale="66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75" zoomScaleNormal="85" zoomScaleSheetLayoutView="75" workbookViewId="0">
      <selection activeCell="G26" sqref="G2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6" style="13" customWidth="1"/>
    <col min="4" max="4" width="25.140625" style="13" customWidth="1"/>
    <col min="5" max="5" width="7.42578125" style="13" hidden="1" customWidth="1"/>
    <col min="6" max="15" width="7.5703125" customWidth="1"/>
    <col min="16" max="21" width="7.5703125" hidden="1" customWidth="1"/>
    <col min="22" max="22" width="6.57031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17"/>
      <c r="Z1" s="317"/>
      <c r="AA1" s="317"/>
      <c r="AB1" s="317"/>
      <c r="AC1" s="317"/>
      <c r="AD1" s="31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23" t="s">
        <v>581</v>
      </c>
      <c r="G2" s="524"/>
      <c r="H2" s="524"/>
      <c r="I2" s="524"/>
      <c r="J2" s="524"/>
      <c r="K2" s="524"/>
      <c r="L2" s="525"/>
      <c r="M2" s="523" t="s">
        <v>545</v>
      </c>
      <c r="N2" s="524"/>
      <c r="O2" s="525"/>
      <c r="P2" s="341"/>
      <c r="Q2" s="339"/>
      <c r="R2" s="340"/>
      <c r="S2" s="340"/>
      <c r="T2" s="340"/>
      <c r="U2" s="338"/>
      <c r="V2" s="7"/>
      <c r="W2" s="8"/>
      <c r="X2" s="8"/>
      <c r="Y2" s="317"/>
      <c r="Z2" s="317"/>
      <c r="AA2" s="317"/>
      <c r="AB2" s="317"/>
      <c r="AC2" s="317"/>
      <c r="AD2" s="31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2651</v>
      </c>
      <c r="B3" s="528"/>
      <c r="C3" s="528"/>
      <c r="D3" s="211" t="s">
        <v>0</v>
      </c>
      <c r="E3" s="212"/>
      <c r="F3" s="213">
        <v>42936</v>
      </c>
      <c r="G3" s="213">
        <v>42840</v>
      </c>
      <c r="H3" s="213">
        <v>42882</v>
      </c>
      <c r="I3" s="311">
        <v>42900</v>
      </c>
      <c r="J3" s="213">
        <v>42908</v>
      </c>
      <c r="K3" s="213">
        <v>42917</v>
      </c>
      <c r="L3" s="213">
        <v>42934</v>
      </c>
      <c r="M3" s="213">
        <v>42923</v>
      </c>
      <c r="N3" s="213">
        <v>42937</v>
      </c>
      <c r="O3" s="213">
        <v>42945</v>
      </c>
      <c r="P3" s="214"/>
      <c r="Q3" s="213"/>
      <c r="R3" s="213"/>
      <c r="S3" s="213"/>
      <c r="T3" s="67"/>
      <c r="U3" s="213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17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9" customHeight="1" x14ac:dyDescent="0.2">
      <c r="A4" s="528"/>
      <c r="B4" s="528"/>
      <c r="C4" s="528"/>
      <c r="D4" s="220" t="s">
        <v>1</v>
      </c>
      <c r="E4" s="212"/>
      <c r="F4" s="221" t="s">
        <v>1475</v>
      </c>
      <c r="G4" s="221" t="s">
        <v>1412</v>
      </c>
      <c r="H4" s="221" t="s">
        <v>1415</v>
      </c>
      <c r="I4" s="221" t="s">
        <v>1438</v>
      </c>
      <c r="J4" s="221" t="s">
        <v>1454</v>
      </c>
      <c r="K4" s="221" t="s">
        <v>1469</v>
      </c>
      <c r="L4" s="221" t="s">
        <v>1405</v>
      </c>
      <c r="M4" s="221" t="s">
        <v>1472</v>
      </c>
      <c r="N4" s="171" t="s">
        <v>1421</v>
      </c>
      <c r="O4" s="171" t="s">
        <v>1481</v>
      </c>
      <c r="P4" s="171"/>
      <c r="Q4" s="221"/>
      <c r="R4" s="171"/>
      <c r="S4" s="221"/>
      <c r="T4" s="171"/>
      <c r="U4" s="171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17"/>
      <c r="AG4" s="317"/>
      <c r="AH4" s="317"/>
      <c r="AI4" s="317"/>
      <c r="AJ4" s="317"/>
      <c r="AK4" s="317"/>
      <c r="AL4" s="317"/>
      <c r="AM4" s="317"/>
      <c r="AN4" s="317"/>
      <c r="AO4" s="317"/>
      <c r="AP4" s="317"/>
      <c r="AQ4" s="317"/>
      <c r="AR4" s="317"/>
      <c r="AS4" s="317"/>
      <c r="AT4" s="317"/>
      <c r="AU4" s="317"/>
      <c r="AV4" s="317"/>
      <c r="AW4" s="9"/>
      <c r="AX4" s="315"/>
      <c r="AY4" s="315"/>
      <c r="AZ4" s="315"/>
      <c r="BA4" s="315"/>
      <c r="BB4" s="315"/>
      <c r="BC4" s="315"/>
      <c r="BD4" s="315"/>
      <c r="BE4" s="315"/>
      <c r="BF4" s="315"/>
      <c r="BG4" s="315"/>
      <c r="BH4" s="315"/>
      <c r="BI4" s="315"/>
      <c r="BJ4" s="315"/>
      <c r="BK4" s="315"/>
      <c r="BL4" s="315"/>
      <c r="BM4" s="315"/>
      <c r="BN4" s="11"/>
      <c r="BO4" s="11"/>
      <c r="BP4" s="315"/>
      <c r="BQ4" s="315"/>
      <c r="BR4" s="315"/>
      <c r="BS4" s="315"/>
      <c r="BT4" s="315"/>
      <c r="BU4" s="315"/>
      <c r="BV4" s="315"/>
      <c r="BW4" s="315"/>
      <c r="BX4" s="315"/>
      <c r="BY4" s="315"/>
      <c r="BZ4" s="315"/>
      <c r="CA4" s="315"/>
      <c r="CB4" s="315"/>
      <c r="CC4" s="315"/>
      <c r="CD4" s="315"/>
      <c r="CE4" s="31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84.75" customHeight="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511" t="s">
        <v>1474</v>
      </c>
      <c r="G5" s="173" t="s">
        <v>1413</v>
      </c>
      <c r="H5" s="271" t="s">
        <v>1414</v>
      </c>
      <c r="I5" s="511" t="s">
        <v>1439</v>
      </c>
      <c r="J5" s="275" t="s">
        <v>1453</v>
      </c>
      <c r="K5" s="271" t="s">
        <v>1470</v>
      </c>
      <c r="L5" s="290" t="s">
        <v>1406</v>
      </c>
      <c r="M5" s="511" t="s">
        <v>1473</v>
      </c>
      <c r="N5" s="308" t="s">
        <v>1431</v>
      </c>
      <c r="O5" s="275" t="s">
        <v>1482</v>
      </c>
      <c r="P5" s="326"/>
      <c r="Q5" s="275"/>
      <c r="R5" s="308"/>
      <c r="S5" s="271"/>
      <c r="T5" s="271"/>
      <c r="U5" s="271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8.75" x14ac:dyDescent="0.2">
      <c r="A6" s="295">
        <v>1</v>
      </c>
      <c r="B6" s="245" t="s">
        <v>28</v>
      </c>
      <c r="C6" s="431" t="s">
        <v>582</v>
      </c>
      <c r="D6" s="502" t="s">
        <v>1371</v>
      </c>
      <c r="E6" s="238">
        <v>2651</v>
      </c>
      <c r="F6" s="91">
        <v>5</v>
      </c>
      <c r="G6" s="91">
        <v>5</v>
      </c>
      <c r="H6" s="91">
        <v>5</v>
      </c>
      <c r="I6" s="91">
        <v>5</v>
      </c>
      <c r="J6" s="91">
        <v>5</v>
      </c>
      <c r="K6" s="91">
        <v>5</v>
      </c>
      <c r="L6" s="91">
        <v>5</v>
      </c>
      <c r="M6" s="91">
        <v>5</v>
      </c>
      <c r="N6" s="91">
        <v>5</v>
      </c>
      <c r="O6" s="91">
        <v>5</v>
      </c>
      <c r="P6" s="91"/>
      <c r="Q6" s="91"/>
      <c r="R6" s="91"/>
      <c r="S6" s="91"/>
      <c r="T6" s="91"/>
      <c r="U6" s="23"/>
      <c r="V6" s="35">
        <f t="shared" ref="V6:V37" si="0">IF(AC6&gt;0,IF(SUM(X6:Y6)/AC6&gt;0,2,IF(AND(SUM(X6:Y6)/AC6=0,Z6/AC6&gt;0),3,IF(AND((AB6/AC6+AA6/AC6)=1,AA6/AC6&gt;0),4,5))),0)</f>
        <v>5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0</v>
      </c>
      <c r="AA6" s="276">
        <f t="shared" ref="AA6:AA34" si="5">COUNTIF(AG6:AV6,AA$5)</f>
        <v>0</v>
      </c>
      <c r="AB6" s="276">
        <f t="shared" ref="AB6:AB34" si="6">COUNTIF(AG6:AV6,AB$5)</f>
        <v>10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5</v>
      </c>
      <c r="AE6" s="278">
        <f t="shared" ref="AE6:AE34" si="8">IF(AX6=5,0.5,IF(AX6=4,0.25,IF(AX6&lt;=3,0)))</f>
        <v>0</v>
      </c>
      <c r="AF6" s="279"/>
      <c r="AG6" s="280">
        <f t="shared" ref="AG6:AV21" si="9">IF(ISERROR(VALUE(LEFT(F6))),LEFT(F6),VALUE(LEFT(F6)))</f>
        <v>5</v>
      </c>
      <c r="AH6" s="280">
        <f t="shared" si="9"/>
        <v>5</v>
      </c>
      <c r="AI6" s="280">
        <f t="shared" si="9"/>
        <v>5</v>
      </c>
      <c r="AJ6" s="280">
        <f t="shared" si="9"/>
        <v>5</v>
      </c>
      <c r="AK6" s="280">
        <f t="shared" si="9"/>
        <v>5</v>
      </c>
      <c r="AL6" s="280">
        <f t="shared" si="9"/>
        <v>5</v>
      </c>
      <c r="AM6" s="280">
        <f t="shared" si="9"/>
        <v>5</v>
      </c>
      <c r="AN6" s="280">
        <f t="shared" si="9"/>
        <v>5</v>
      </c>
      <c r="AO6" s="280">
        <f t="shared" si="9"/>
        <v>5</v>
      </c>
      <c r="AP6" s="280">
        <f t="shared" si="9"/>
        <v>5</v>
      </c>
      <c r="AQ6" s="280" t="str">
        <f t="shared" si="9"/>
        <v/>
      </c>
      <c r="AR6" s="280" t="str">
        <f t="shared" si="9"/>
        <v/>
      </c>
      <c r="AS6" s="280" t="str">
        <f t="shared" si="9"/>
        <v/>
      </c>
      <c r="AT6" s="280" t="str">
        <f t="shared" si="9"/>
        <v/>
      </c>
      <c r="AU6" s="280" t="str">
        <f t="shared" si="9"/>
        <v/>
      </c>
      <c r="AV6" s="280" t="str">
        <f t="shared" si="9"/>
        <v/>
      </c>
      <c r="AW6" s="35">
        <f t="shared" ref="AW6:AW37" si="10">COUNTIF(AG6:AV6,"з")</f>
        <v>0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8.75" x14ac:dyDescent="0.2">
      <c r="A7" s="295">
        <v>2</v>
      </c>
      <c r="B7" s="245" t="s">
        <v>28</v>
      </c>
      <c r="C7" s="431" t="s">
        <v>582</v>
      </c>
      <c r="D7" s="502" t="s">
        <v>1372</v>
      </c>
      <c r="E7" s="238">
        <v>2651</v>
      </c>
      <c r="F7" s="91">
        <v>5</v>
      </c>
      <c r="G7" s="91">
        <v>3</v>
      </c>
      <c r="H7" s="91">
        <v>5</v>
      </c>
      <c r="I7" s="91">
        <v>5</v>
      </c>
      <c r="J7" s="91">
        <v>4</v>
      </c>
      <c r="K7" s="91">
        <v>5</v>
      </c>
      <c r="L7" s="91">
        <v>5</v>
      </c>
      <c r="M7" s="91">
        <v>5</v>
      </c>
      <c r="N7" s="91">
        <v>5</v>
      </c>
      <c r="O7" s="91">
        <v>5</v>
      </c>
      <c r="P7" s="91"/>
      <c r="Q7" s="91"/>
      <c r="R7" s="91"/>
      <c r="S7" s="91"/>
      <c r="T7" s="91"/>
      <c r="U7" s="23"/>
      <c r="V7" s="35">
        <f t="shared" si="0"/>
        <v>3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1</v>
      </c>
      <c r="AA7" s="276">
        <f t="shared" si="5"/>
        <v>1</v>
      </c>
      <c r="AB7" s="276">
        <f t="shared" si="6"/>
        <v>8</v>
      </c>
      <c r="AC7" s="276">
        <f t="shared" si="7"/>
        <v>10</v>
      </c>
      <c r="AD7" s="277">
        <f t="shared" ref="AD7:AD37" si="11">IF(ISERROR(((X7+Y7)*2+Z7*3+AA7*4+AB7*5)/SUM(X7,Y7:AB7)),"",((X7+Y7)*2+Z7*3+AA7*4+AB7*5)/SUM(X7,Y7:AB7))</f>
        <v>4.7</v>
      </c>
      <c r="AE7" s="278">
        <f t="shared" si="8"/>
        <v>0</v>
      </c>
      <c r="AF7" s="279"/>
      <c r="AG7" s="280">
        <f t="shared" si="9"/>
        <v>5</v>
      </c>
      <c r="AH7" s="280">
        <f t="shared" si="9"/>
        <v>3</v>
      </c>
      <c r="AI7" s="280">
        <f t="shared" si="9"/>
        <v>5</v>
      </c>
      <c r="AJ7" s="280">
        <f t="shared" si="9"/>
        <v>5</v>
      </c>
      <c r="AK7" s="280">
        <f t="shared" si="9"/>
        <v>4</v>
      </c>
      <c r="AL7" s="280">
        <f t="shared" si="9"/>
        <v>5</v>
      </c>
      <c r="AM7" s="280">
        <f t="shared" si="9"/>
        <v>5</v>
      </c>
      <c r="AN7" s="280">
        <f t="shared" si="9"/>
        <v>5</v>
      </c>
      <c r="AO7" s="280">
        <f t="shared" si="9"/>
        <v>5</v>
      </c>
      <c r="AP7" s="280">
        <f t="shared" si="9"/>
        <v>5</v>
      </c>
      <c r="AQ7" s="280" t="str">
        <f t="shared" si="9"/>
        <v/>
      </c>
      <c r="AR7" s="280" t="str">
        <f t="shared" si="9"/>
        <v/>
      </c>
      <c r="AS7" s="280" t="str">
        <f t="shared" si="9"/>
        <v/>
      </c>
      <c r="AT7" s="280" t="str">
        <f t="shared" si="9"/>
        <v/>
      </c>
      <c r="AU7" s="280" t="str">
        <f t="shared" si="9"/>
        <v/>
      </c>
      <c r="AV7" s="280" t="str">
        <f t="shared" si="9"/>
        <v/>
      </c>
      <c r="AW7" s="35">
        <f t="shared" si="10"/>
        <v>0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8.75" x14ac:dyDescent="0.2">
      <c r="A8" s="295">
        <v>3</v>
      </c>
      <c r="B8" s="245" t="s">
        <v>28</v>
      </c>
      <c r="C8" s="431" t="s">
        <v>582</v>
      </c>
      <c r="D8" s="432" t="s">
        <v>1373</v>
      </c>
      <c r="E8" s="238">
        <v>2651</v>
      </c>
      <c r="F8" s="91">
        <v>4</v>
      </c>
      <c r="G8" s="91">
        <v>5</v>
      </c>
      <c r="H8" s="91">
        <v>5</v>
      </c>
      <c r="I8" s="91">
        <v>4</v>
      </c>
      <c r="J8" s="91">
        <v>5</v>
      </c>
      <c r="K8" s="91">
        <v>4</v>
      </c>
      <c r="L8" s="91">
        <v>5</v>
      </c>
      <c r="M8" s="91">
        <v>4</v>
      </c>
      <c r="N8" s="91">
        <v>5</v>
      </c>
      <c r="O8" s="91">
        <v>4</v>
      </c>
      <c r="P8" s="91"/>
      <c r="Q8" s="91"/>
      <c r="R8" s="91"/>
      <c r="S8" s="91"/>
      <c r="T8" s="91"/>
      <c r="U8" s="23"/>
      <c r="V8" s="35">
        <f t="shared" si="0"/>
        <v>4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0</v>
      </c>
      <c r="AA8" s="276">
        <f t="shared" si="5"/>
        <v>5</v>
      </c>
      <c r="AB8" s="276">
        <f t="shared" si="6"/>
        <v>5</v>
      </c>
      <c r="AC8" s="276">
        <f t="shared" si="7"/>
        <v>10</v>
      </c>
      <c r="AD8" s="277">
        <f t="shared" si="11"/>
        <v>4.5</v>
      </c>
      <c r="AE8" s="278">
        <f t="shared" si="8"/>
        <v>0</v>
      </c>
      <c r="AF8" s="279"/>
      <c r="AG8" s="280">
        <f t="shared" si="9"/>
        <v>4</v>
      </c>
      <c r="AH8" s="280">
        <f t="shared" si="9"/>
        <v>5</v>
      </c>
      <c r="AI8" s="280">
        <f t="shared" si="9"/>
        <v>5</v>
      </c>
      <c r="AJ8" s="280">
        <f t="shared" si="9"/>
        <v>4</v>
      </c>
      <c r="AK8" s="280">
        <f t="shared" si="9"/>
        <v>5</v>
      </c>
      <c r="AL8" s="280">
        <f t="shared" si="9"/>
        <v>4</v>
      </c>
      <c r="AM8" s="280">
        <f t="shared" si="9"/>
        <v>5</v>
      </c>
      <c r="AN8" s="280">
        <f t="shared" si="9"/>
        <v>4</v>
      </c>
      <c r="AO8" s="280">
        <f t="shared" si="9"/>
        <v>5</v>
      </c>
      <c r="AP8" s="280">
        <f t="shared" si="9"/>
        <v>4</v>
      </c>
      <c r="AQ8" s="280" t="str">
        <f t="shared" si="9"/>
        <v/>
      </c>
      <c r="AR8" s="280" t="str">
        <f t="shared" si="9"/>
        <v/>
      </c>
      <c r="AS8" s="280" t="str">
        <f t="shared" si="9"/>
        <v/>
      </c>
      <c r="AT8" s="280" t="str">
        <f t="shared" si="9"/>
        <v/>
      </c>
      <c r="AU8" s="280" t="str">
        <f t="shared" si="9"/>
        <v/>
      </c>
      <c r="AV8" s="280" t="str">
        <f t="shared" si="9"/>
        <v/>
      </c>
      <c r="AW8" s="35">
        <f t="shared" si="10"/>
        <v>0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8.75" x14ac:dyDescent="0.2">
      <c r="A9" s="295">
        <v>4</v>
      </c>
      <c r="B9" s="245" t="s">
        <v>28</v>
      </c>
      <c r="C9" s="431" t="s">
        <v>34</v>
      </c>
      <c r="D9" s="432" t="s">
        <v>1374</v>
      </c>
      <c r="E9" s="238">
        <v>2651</v>
      </c>
      <c r="F9" s="91">
        <v>4</v>
      </c>
      <c r="G9" s="91">
        <v>3</v>
      </c>
      <c r="H9" s="91">
        <v>4</v>
      </c>
      <c r="I9" s="91">
        <v>3</v>
      </c>
      <c r="J9" s="91">
        <v>4</v>
      </c>
      <c r="K9" s="91">
        <v>4</v>
      </c>
      <c r="L9" s="91">
        <v>4</v>
      </c>
      <c r="M9" s="91">
        <v>4</v>
      </c>
      <c r="N9" s="91">
        <v>5</v>
      </c>
      <c r="O9" s="91">
        <v>4</v>
      </c>
      <c r="P9" s="91"/>
      <c r="Q9" s="91"/>
      <c r="R9" s="91"/>
      <c r="S9" s="91"/>
      <c r="T9" s="91"/>
      <c r="U9" s="23"/>
      <c r="V9" s="35">
        <f t="shared" si="0"/>
        <v>3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2</v>
      </c>
      <c r="AA9" s="276">
        <f t="shared" si="5"/>
        <v>7</v>
      </c>
      <c r="AB9" s="276">
        <f t="shared" si="6"/>
        <v>1</v>
      </c>
      <c r="AC9" s="276">
        <f t="shared" si="7"/>
        <v>10</v>
      </c>
      <c r="AD9" s="277">
        <f t="shared" si="11"/>
        <v>3.9</v>
      </c>
      <c r="AE9" s="278">
        <f t="shared" si="8"/>
        <v>0</v>
      </c>
      <c r="AF9" s="279"/>
      <c r="AG9" s="280">
        <f t="shared" si="9"/>
        <v>4</v>
      </c>
      <c r="AH9" s="280">
        <f t="shared" si="9"/>
        <v>3</v>
      </c>
      <c r="AI9" s="280">
        <f t="shared" si="9"/>
        <v>4</v>
      </c>
      <c r="AJ9" s="280">
        <f t="shared" si="9"/>
        <v>3</v>
      </c>
      <c r="AK9" s="280">
        <f t="shared" si="9"/>
        <v>4</v>
      </c>
      <c r="AL9" s="280">
        <f t="shared" si="9"/>
        <v>4</v>
      </c>
      <c r="AM9" s="280">
        <f t="shared" si="9"/>
        <v>4</v>
      </c>
      <c r="AN9" s="280">
        <f t="shared" si="9"/>
        <v>4</v>
      </c>
      <c r="AO9" s="280">
        <f t="shared" si="9"/>
        <v>5</v>
      </c>
      <c r="AP9" s="280">
        <f t="shared" si="9"/>
        <v>4</v>
      </c>
      <c r="AQ9" s="280" t="str">
        <f t="shared" si="9"/>
        <v/>
      </c>
      <c r="AR9" s="280" t="str">
        <f t="shared" si="9"/>
        <v/>
      </c>
      <c r="AS9" s="280" t="str">
        <f t="shared" si="9"/>
        <v/>
      </c>
      <c r="AT9" s="280" t="str">
        <f t="shared" si="9"/>
        <v/>
      </c>
      <c r="AU9" s="280" t="str">
        <f t="shared" si="9"/>
        <v/>
      </c>
      <c r="AV9" s="280" t="str">
        <f t="shared" si="9"/>
        <v/>
      </c>
      <c r="AW9" s="35">
        <f t="shared" si="10"/>
        <v>0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8.75" x14ac:dyDescent="0.2">
      <c r="A10" s="295">
        <v>5</v>
      </c>
      <c r="B10" s="245" t="s">
        <v>28</v>
      </c>
      <c r="C10" s="431" t="s">
        <v>34</v>
      </c>
      <c r="D10" s="432" t="s">
        <v>1375</v>
      </c>
      <c r="E10" s="238">
        <v>2651</v>
      </c>
      <c r="F10" s="91">
        <v>4</v>
      </c>
      <c r="G10" s="91">
        <v>3</v>
      </c>
      <c r="H10" s="91">
        <v>5</v>
      </c>
      <c r="I10" s="91">
        <v>3</v>
      </c>
      <c r="J10" s="91">
        <v>4</v>
      </c>
      <c r="K10" s="91">
        <v>4</v>
      </c>
      <c r="L10" s="91">
        <v>5</v>
      </c>
      <c r="M10" s="91">
        <v>4</v>
      </c>
      <c r="N10" s="91">
        <v>5</v>
      </c>
      <c r="O10" s="91">
        <v>4</v>
      </c>
      <c r="P10" s="91"/>
      <c r="Q10" s="91"/>
      <c r="R10" s="91"/>
      <c r="S10" s="91"/>
      <c r="T10" s="91"/>
      <c r="U10" s="23"/>
      <c r="V10" s="35">
        <f t="shared" si="0"/>
        <v>3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2</v>
      </c>
      <c r="AA10" s="276">
        <f t="shared" si="5"/>
        <v>5</v>
      </c>
      <c r="AB10" s="276">
        <f t="shared" si="6"/>
        <v>3</v>
      </c>
      <c r="AC10" s="276">
        <f t="shared" si="7"/>
        <v>10</v>
      </c>
      <c r="AD10" s="277">
        <f t="shared" si="11"/>
        <v>4.0999999999999996</v>
      </c>
      <c r="AE10" s="278">
        <f t="shared" si="8"/>
        <v>0</v>
      </c>
      <c r="AF10" s="279"/>
      <c r="AG10" s="280">
        <f t="shared" si="9"/>
        <v>4</v>
      </c>
      <c r="AH10" s="280">
        <f t="shared" si="9"/>
        <v>3</v>
      </c>
      <c r="AI10" s="280">
        <f t="shared" si="9"/>
        <v>5</v>
      </c>
      <c r="AJ10" s="280">
        <f t="shared" si="9"/>
        <v>3</v>
      </c>
      <c r="AK10" s="280">
        <f t="shared" si="9"/>
        <v>4</v>
      </c>
      <c r="AL10" s="280">
        <f t="shared" si="9"/>
        <v>4</v>
      </c>
      <c r="AM10" s="280">
        <f t="shared" si="9"/>
        <v>5</v>
      </c>
      <c r="AN10" s="280">
        <f t="shared" si="9"/>
        <v>4</v>
      </c>
      <c r="AO10" s="280">
        <f t="shared" si="9"/>
        <v>5</v>
      </c>
      <c r="AP10" s="280">
        <f t="shared" si="9"/>
        <v>4</v>
      </c>
      <c r="AQ10" s="280" t="str">
        <f t="shared" si="9"/>
        <v/>
      </c>
      <c r="AR10" s="280" t="str">
        <f t="shared" si="9"/>
        <v/>
      </c>
      <c r="AS10" s="280" t="str">
        <f t="shared" si="9"/>
        <v/>
      </c>
      <c r="AT10" s="280" t="str">
        <f t="shared" si="9"/>
        <v/>
      </c>
      <c r="AU10" s="280" t="str">
        <f t="shared" si="9"/>
        <v/>
      </c>
      <c r="AV10" s="280" t="str">
        <f t="shared" si="9"/>
        <v/>
      </c>
      <c r="AW10" s="35">
        <f t="shared" si="10"/>
        <v>0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8.75" x14ac:dyDescent="0.2">
      <c r="A11" s="295">
        <v>6</v>
      </c>
      <c r="B11" s="245" t="s">
        <v>28</v>
      </c>
      <c r="C11" s="431" t="s">
        <v>34</v>
      </c>
      <c r="D11" s="432" t="s">
        <v>1376</v>
      </c>
      <c r="E11" s="238">
        <v>2651</v>
      </c>
      <c r="F11" s="91">
        <v>3</v>
      </c>
      <c r="G11" s="91">
        <v>4</v>
      </c>
      <c r="H11" s="91">
        <v>5</v>
      </c>
      <c r="I11" s="91">
        <v>5</v>
      </c>
      <c r="J11" s="91">
        <v>5</v>
      </c>
      <c r="K11" s="91">
        <v>5</v>
      </c>
      <c r="L11" s="91">
        <v>4</v>
      </c>
      <c r="M11" s="91">
        <v>4</v>
      </c>
      <c r="N11" s="91">
        <v>5</v>
      </c>
      <c r="O11" s="91">
        <v>4</v>
      </c>
      <c r="P11" s="91"/>
      <c r="Q11" s="91"/>
      <c r="R11" s="91"/>
      <c r="S11" s="91"/>
      <c r="T11" s="91"/>
      <c r="U11" s="91"/>
      <c r="V11" s="35">
        <f t="shared" si="0"/>
        <v>3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1</v>
      </c>
      <c r="AA11" s="286">
        <f t="shared" si="5"/>
        <v>4</v>
      </c>
      <c r="AB11" s="286">
        <f t="shared" si="6"/>
        <v>5</v>
      </c>
      <c r="AC11" s="276">
        <f t="shared" si="7"/>
        <v>10</v>
      </c>
      <c r="AD11" s="277">
        <f t="shared" si="11"/>
        <v>4.4000000000000004</v>
      </c>
      <c r="AE11" s="287">
        <f t="shared" si="8"/>
        <v>0</v>
      </c>
      <c r="AG11" s="280">
        <f t="shared" si="9"/>
        <v>3</v>
      </c>
      <c r="AH11" s="280">
        <f t="shared" si="9"/>
        <v>4</v>
      </c>
      <c r="AI11" s="280">
        <f t="shared" si="9"/>
        <v>5</v>
      </c>
      <c r="AJ11" s="280">
        <f t="shared" si="9"/>
        <v>5</v>
      </c>
      <c r="AK11" s="280">
        <f t="shared" si="9"/>
        <v>5</v>
      </c>
      <c r="AL11" s="280">
        <f t="shared" si="9"/>
        <v>5</v>
      </c>
      <c r="AM11" s="280">
        <f t="shared" si="9"/>
        <v>4</v>
      </c>
      <c r="AN11" s="280">
        <f t="shared" si="9"/>
        <v>4</v>
      </c>
      <c r="AO11" s="280">
        <f t="shared" si="9"/>
        <v>5</v>
      </c>
      <c r="AP11" s="280">
        <f t="shared" si="9"/>
        <v>4</v>
      </c>
      <c r="AQ11" s="280" t="str">
        <f t="shared" si="9"/>
        <v/>
      </c>
      <c r="AR11" s="280" t="str">
        <f t="shared" si="9"/>
        <v/>
      </c>
      <c r="AS11" s="280" t="str">
        <f t="shared" si="9"/>
        <v/>
      </c>
      <c r="AT11" s="280" t="str">
        <f t="shared" si="9"/>
        <v/>
      </c>
      <c r="AU11" s="280" t="str">
        <f t="shared" si="9"/>
        <v/>
      </c>
      <c r="AV11" s="280" t="str">
        <f t="shared" si="9"/>
        <v/>
      </c>
      <c r="AW11" s="35">
        <f t="shared" si="10"/>
        <v>0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8.75" x14ac:dyDescent="0.2">
      <c r="A12" s="295">
        <v>7</v>
      </c>
      <c r="B12" s="245" t="s">
        <v>28</v>
      </c>
      <c r="C12" s="431" t="s">
        <v>34</v>
      </c>
      <c r="D12" s="432" t="s">
        <v>1377</v>
      </c>
      <c r="E12" s="238">
        <v>2651</v>
      </c>
      <c r="F12" s="91">
        <v>4</v>
      </c>
      <c r="G12" s="91">
        <v>3</v>
      </c>
      <c r="H12" s="91">
        <v>5</v>
      </c>
      <c r="I12" s="91">
        <v>4</v>
      </c>
      <c r="J12" s="91">
        <v>3</v>
      </c>
      <c r="K12" s="91">
        <v>4</v>
      </c>
      <c r="L12" s="91">
        <v>4</v>
      </c>
      <c r="M12" s="91">
        <v>3</v>
      </c>
      <c r="N12" s="91">
        <v>5</v>
      </c>
      <c r="O12" s="91">
        <v>5</v>
      </c>
      <c r="P12" s="91"/>
      <c r="Q12" s="91"/>
      <c r="R12" s="91"/>
      <c r="S12" s="91"/>
      <c r="T12" s="91"/>
      <c r="U12" s="23"/>
      <c r="V12" s="35">
        <f t="shared" si="0"/>
        <v>3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3</v>
      </c>
      <c r="AA12" s="276">
        <f t="shared" si="5"/>
        <v>4</v>
      </c>
      <c r="AB12" s="276">
        <f t="shared" si="6"/>
        <v>3</v>
      </c>
      <c r="AC12" s="276">
        <f t="shared" si="7"/>
        <v>10</v>
      </c>
      <c r="AD12" s="277">
        <f t="shared" si="11"/>
        <v>4</v>
      </c>
      <c r="AE12" s="278">
        <f t="shared" si="8"/>
        <v>0</v>
      </c>
      <c r="AF12" s="279"/>
      <c r="AG12" s="280">
        <f t="shared" si="9"/>
        <v>4</v>
      </c>
      <c r="AH12" s="280">
        <f t="shared" si="9"/>
        <v>3</v>
      </c>
      <c r="AI12" s="280">
        <f t="shared" si="9"/>
        <v>5</v>
      </c>
      <c r="AJ12" s="280">
        <f t="shared" si="9"/>
        <v>4</v>
      </c>
      <c r="AK12" s="280">
        <f t="shared" si="9"/>
        <v>3</v>
      </c>
      <c r="AL12" s="280">
        <f t="shared" si="9"/>
        <v>4</v>
      </c>
      <c r="AM12" s="280">
        <f t="shared" si="9"/>
        <v>4</v>
      </c>
      <c r="AN12" s="280">
        <f t="shared" si="9"/>
        <v>3</v>
      </c>
      <c r="AO12" s="280">
        <f t="shared" si="9"/>
        <v>5</v>
      </c>
      <c r="AP12" s="280">
        <f t="shared" si="9"/>
        <v>5</v>
      </c>
      <c r="AQ12" s="280" t="str">
        <f t="shared" si="9"/>
        <v/>
      </c>
      <c r="AR12" s="280" t="str">
        <f t="shared" si="9"/>
        <v/>
      </c>
      <c r="AS12" s="280" t="str">
        <f t="shared" si="9"/>
        <v/>
      </c>
      <c r="AT12" s="280" t="str">
        <f t="shared" si="9"/>
        <v/>
      </c>
      <c r="AU12" s="280" t="str">
        <f t="shared" si="9"/>
        <v/>
      </c>
      <c r="AV12" s="280" t="str">
        <f t="shared" si="9"/>
        <v/>
      </c>
      <c r="AW12" s="35">
        <f t="shared" si="10"/>
        <v>0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8.75" x14ac:dyDescent="0.2">
      <c r="A13" s="295">
        <v>8</v>
      </c>
      <c r="B13" s="245" t="s">
        <v>28</v>
      </c>
      <c r="C13" s="431" t="s">
        <v>34</v>
      </c>
      <c r="D13" s="502" t="s">
        <v>1378</v>
      </c>
      <c r="E13" s="238">
        <v>2651</v>
      </c>
      <c r="F13" s="91">
        <v>4</v>
      </c>
      <c r="G13" s="91">
        <v>3</v>
      </c>
      <c r="H13" s="91">
        <v>5</v>
      </c>
      <c r="I13" s="91">
        <v>5</v>
      </c>
      <c r="J13" s="91">
        <v>4</v>
      </c>
      <c r="K13" s="91">
        <v>4</v>
      </c>
      <c r="L13" s="91">
        <v>5</v>
      </c>
      <c r="M13" s="91">
        <v>4</v>
      </c>
      <c r="N13" s="91">
        <v>3</v>
      </c>
      <c r="O13" s="91">
        <v>5</v>
      </c>
      <c r="P13" s="91"/>
      <c r="Q13" s="91"/>
      <c r="R13" s="91"/>
      <c r="S13" s="91"/>
      <c r="T13" s="91"/>
      <c r="U13" s="23"/>
      <c r="V13" s="35">
        <f t="shared" si="0"/>
        <v>3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2</v>
      </c>
      <c r="AA13" s="276">
        <f t="shared" si="5"/>
        <v>4</v>
      </c>
      <c r="AB13" s="276">
        <f t="shared" si="6"/>
        <v>4</v>
      </c>
      <c r="AC13" s="276">
        <f t="shared" si="7"/>
        <v>10</v>
      </c>
      <c r="AD13" s="277">
        <f t="shared" si="11"/>
        <v>4.2</v>
      </c>
      <c r="AE13" s="278">
        <f t="shared" si="8"/>
        <v>0</v>
      </c>
      <c r="AF13" s="279"/>
      <c r="AG13" s="280">
        <f t="shared" si="9"/>
        <v>4</v>
      </c>
      <c r="AH13" s="280">
        <f t="shared" si="9"/>
        <v>3</v>
      </c>
      <c r="AI13" s="280">
        <f t="shared" si="9"/>
        <v>5</v>
      </c>
      <c r="AJ13" s="280">
        <f t="shared" si="9"/>
        <v>5</v>
      </c>
      <c r="AK13" s="280">
        <f t="shared" si="9"/>
        <v>4</v>
      </c>
      <c r="AL13" s="280">
        <f t="shared" si="9"/>
        <v>4</v>
      </c>
      <c r="AM13" s="280">
        <f t="shared" si="9"/>
        <v>5</v>
      </c>
      <c r="AN13" s="280">
        <f t="shared" si="9"/>
        <v>4</v>
      </c>
      <c r="AO13" s="280">
        <f t="shared" si="9"/>
        <v>3</v>
      </c>
      <c r="AP13" s="280">
        <f t="shared" si="9"/>
        <v>5</v>
      </c>
      <c r="AQ13" s="280" t="str">
        <f t="shared" si="9"/>
        <v/>
      </c>
      <c r="AR13" s="280" t="str">
        <f t="shared" si="9"/>
        <v/>
      </c>
      <c r="AS13" s="280" t="str">
        <f t="shared" si="9"/>
        <v/>
      </c>
      <c r="AT13" s="280" t="str">
        <f t="shared" si="9"/>
        <v/>
      </c>
      <c r="AU13" s="280" t="str">
        <f t="shared" si="9"/>
        <v/>
      </c>
      <c r="AV13" s="280" t="str">
        <f t="shared" si="9"/>
        <v/>
      </c>
      <c r="AW13" s="35">
        <f t="shared" si="10"/>
        <v>0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8.75" x14ac:dyDescent="0.2">
      <c r="A14" s="295">
        <v>9</v>
      </c>
      <c r="B14" s="245"/>
      <c r="C14" s="431" t="s">
        <v>34</v>
      </c>
      <c r="D14" s="432" t="s">
        <v>1379</v>
      </c>
      <c r="E14" s="238">
        <v>2651</v>
      </c>
      <c r="F14" s="91">
        <v>3</v>
      </c>
      <c r="G14" s="91">
        <v>4</v>
      </c>
      <c r="H14" s="91">
        <v>3</v>
      </c>
      <c r="I14" s="91">
        <v>4</v>
      </c>
      <c r="J14" s="91">
        <v>5</v>
      </c>
      <c r="K14" s="91">
        <v>4</v>
      </c>
      <c r="L14" s="91">
        <v>3</v>
      </c>
      <c r="M14" s="91">
        <v>3</v>
      </c>
      <c r="N14" s="91">
        <v>5</v>
      </c>
      <c r="O14" s="91">
        <v>4</v>
      </c>
      <c r="P14" s="91"/>
      <c r="Q14" s="91"/>
      <c r="R14" s="94"/>
      <c r="S14" s="91"/>
      <c r="T14" s="91"/>
      <c r="U14" s="23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4</v>
      </c>
      <c r="AA14" s="92">
        <f t="shared" si="5"/>
        <v>4</v>
      </c>
      <c r="AB14" s="92">
        <f t="shared" si="6"/>
        <v>2</v>
      </c>
      <c r="AC14" s="92">
        <f t="shared" si="7"/>
        <v>10</v>
      </c>
      <c r="AD14" s="225">
        <f t="shared" si="11"/>
        <v>3.8</v>
      </c>
      <c r="AE14" s="16">
        <f t="shared" si="8"/>
        <v>0</v>
      </c>
      <c r="AF14" s="9"/>
      <c r="AG14" s="280">
        <f t="shared" si="9"/>
        <v>3</v>
      </c>
      <c r="AH14" s="280">
        <f t="shared" si="9"/>
        <v>4</v>
      </c>
      <c r="AI14" s="280">
        <f t="shared" si="9"/>
        <v>3</v>
      </c>
      <c r="AJ14" s="280">
        <f t="shared" si="9"/>
        <v>4</v>
      </c>
      <c r="AK14" s="280">
        <f t="shared" si="9"/>
        <v>5</v>
      </c>
      <c r="AL14" s="280">
        <f t="shared" si="9"/>
        <v>4</v>
      </c>
      <c r="AM14" s="280">
        <f t="shared" si="9"/>
        <v>3</v>
      </c>
      <c r="AN14" s="280">
        <f t="shared" si="9"/>
        <v>3</v>
      </c>
      <c r="AO14" s="280">
        <f t="shared" si="9"/>
        <v>5</v>
      </c>
      <c r="AP14" s="280">
        <f t="shared" si="9"/>
        <v>4</v>
      </c>
      <c r="AQ14" s="280" t="str">
        <f t="shared" si="9"/>
        <v/>
      </c>
      <c r="AR14" s="280" t="str">
        <f t="shared" si="9"/>
        <v/>
      </c>
      <c r="AS14" s="280" t="str">
        <f t="shared" si="9"/>
        <v/>
      </c>
      <c r="AT14" s="280" t="str">
        <f t="shared" si="9"/>
        <v/>
      </c>
      <c r="AU14" s="280" t="str">
        <f t="shared" si="9"/>
        <v/>
      </c>
      <c r="AV14" s="280" t="str">
        <f t="shared" si="9"/>
        <v/>
      </c>
      <c r="AW14" s="35">
        <f t="shared" si="10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295">
        <v>10</v>
      </c>
      <c r="B15" s="245"/>
      <c r="C15" s="431" t="s">
        <v>34</v>
      </c>
      <c r="D15" s="432" t="s">
        <v>1380</v>
      </c>
      <c r="E15" s="238">
        <v>2651</v>
      </c>
      <c r="F15" s="91">
        <v>4</v>
      </c>
      <c r="G15" s="91">
        <v>3</v>
      </c>
      <c r="H15" s="91">
        <v>5</v>
      </c>
      <c r="I15" s="91">
        <v>5</v>
      </c>
      <c r="J15" s="91">
        <v>5</v>
      </c>
      <c r="K15" s="91">
        <v>5</v>
      </c>
      <c r="L15" s="91">
        <v>5</v>
      </c>
      <c r="M15" s="91">
        <v>4</v>
      </c>
      <c r="N15" s="91">
        <v>4</v>
      </c>
      <c r="O15" s="91">
        <v>5</v>
      </c>
      <c r="P15" s="91"/>
      <c r="Q15" s="91"/>
      <c r="R15" s="94"/>
      <c r="S15" s="91"/>
      <c r="T15" s="91"/>
      <c r="U15" s="23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1</v>
      </c>
      <c r="AA15" s="92">
        <f t="shared" si="5"/>
        <v>3</v>
      </c>
      <c r="AB15" s="92">
        <f t="shared" si="6"/>
        <v>6</v>
      </c>
      <c r="AC15" s="92">
        <f t="shared" si="7"/>
        <v>10</v>
      </c>
      <c r="AD15" s="225">
        <f t="shared" si="11"/>
        <v>4.5</v>
      </c>
      <c r="AE15" s="16">
        <f t="shared" si="8"/>
        <v>0</v>
      </c>
      <c r="AF15" s="9"/>
      <c r="AG15" s="280">
        <f t="shared" si="9"/>
        <v>4</v>
      </c>
      <c r="AH15" s="280">
        <f t="shared" si="9"/>
        <v>3</v>
      </c>
      <c r="AI15" s="280">
        <f t="shared" si="9"/>
        <v>5</v>
      </c>
      <c r="AJ15" s="280">
        <f t="shared" si="9"/>
        <v>5</v>
      </c>
      <c r="AK15" s="280">
        <f t="shared" si="9"/>
        <v>5</v>
      </c>
      <c r="AL15" s="280">
        <f t="shared" si="9"/>
        <v>5</v>
      </c>
      <c r="AM15" s="280">
        <f t="shared" si="9"/>
        <v>5</v>
      </c>
      <c r="AN15" s="280">
        <f t="shared" si="9"/>
        <v>4</v>
      </c>
      <c r="AO15" s="280">
        <f t="shared" si="9"/>
        <v>4</v>
      </c>
      <c r="AP15" s="280">
        <f t="shared" si="9"/>
        <v>5</v>
      </c>
      <c r="AQ15" s="280" t="str">
        <f t="shared" si="9"/>
        <v/>
      </c>
      <c r="AR15" s="280" t="str">
        <f t="shared" si="9"/>
        <v/>
      </c>
      <c r="AS15" s="280" t="str">
        <f t="shared" si="9"/>
        <v/>
      </c>
      <c r="AT15" s="280" t="str">
        <f t="shared" si="9"/>
        <v/>
      </c>
      <c r="AU15" s="280" t="str">
        <f t="shared" si="9"/>
        <v/>
      </c>
      <c r="AV15" s="280" t="str">
        <f t="shared" si="9"/>
        <v/>
      </c>
      <c r="AW15" s="35">
        <f t="shared" si="10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95">
        <v>11</v>
      </c>
      <c r="B16" s="245"/>
      <c r="C16" s="431" t="s">
        <v>34</v>
      </c>
      <c r="D16" s="432" t="s">
        <v>1381</v>
      </c>
      <c r="E16" s="238">
        <v>2651</v>
      </c>
      <c r="F16" s="91">
        <v>3</v>
      </c>
      <c r="G16" s="91">
        <v>5</v>
      </c>
      <c r="H16" s="91">
        <v>4</v>
      </c>
      <c r="I16" s="91">
        <v>4</v>
      </c>
      <c r="J16" s="91">
        <v>3</v>
      </c>
      <c r="K16" s="91">
        <v>4</v>
      </c>
      <c r="L16" s="91">
        <v>5</v>
      </c>
      <c r="M16" s="91">
        <v>4</v>
      </c>
      <c r="N16" s="91">
        <v>5</v>
      </c>
      <c r="O16" s="91">
        <v>4</v>
      </c>
      <c r="P16" s="91"/>
      <c r="Q16" s="91"/>
      <c r="R16" s="94"/>
      <c r="S16" s="91"/>
      <c r="T16" s="91"/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2</v>
      </c>
      <c r="AA16" s="92">
        <f t="shared" si="5"/>
        <v>5</v>
      </c>
      <c r="AB16" s="92">
        <f t="shared" si="6"/>
        <v>3</v>
      </c>
      <c r="AC16" s="92">
        <f t="shared" si="7"/>
        <v>10</v>
      </c>
      <c r="AD16" s="225">
        <f t="shared" si="11"/>
        <v>4.0999999999999996</v>
      </c>
      <c r="AE16" s="16">
        <f t="shared" si="8"/>
        <v>0</v>
      </c>
      <c r="AF16" s="9"/>
      <c r="AG16" s="280">
        <f t="shared" si="9"/>
        <v>3</v>
      </c>
      <c r="AH16" s="280">
        <f t="shared" si="9"/>
        <v>5</v>
      </c>
      <c r="AI16" s="280">
        <f t="shared" si="9"/>
        <v>4</v>
      </c>
      <c r="AJ16" s="280">
        <f t="shared" si="9"/>
        <v>4</v>
      </c>
      <c r="AK16" s="280">
        <f t="shared" si="9"/>
        <v>3</v>
      </c>
      <c r="AL16" s="280">
        <f t="shared" si="9"/>
        <v>4</v>
      </c>
      <c r="AM16" s="280">
        <f t="shared" si="9"/>
        <v>5</v>
      </c>
      <c r="AN16" s="280">
        <f t="shared" si="9"/>
        <v>4</v>
      </c>
      <c r="AO16" s="280">
        <f t="shared" si="9"/>
        <v>5</v>
      </c>
      <c r="AP16" s="280">
        <f t="shared" si="9"/>
        <v>4</v>
      </c>
      <c r="AQ16" s="280" t="str">
        <f t="shared" si="9"/>
        <v/>
      </c>
      <c r="AR16" s="280" t="str">
        <f t="shared" si="9"/>
        <v/>
      </c>
      <c r="AS16" s="280" t="str">
        <f t="shared" si="9"/>
        <v/>
      </c>
      <c r="AT16" s="280" t="str">
        <f t="shared" si="9"/>
        <v/>
      </c>
      <c r="AU16" s="280" t="str">
        <f t="shared" si="9"/>
        <v/>
      </c>
      <c r="AV16" s="280" t="str">
        <f t="shared" si="9"/>
        <v/>
      </c>
      <c r="AW16" s="35">
        <f t="shared" si="10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95">
        <v>12</v>
      </c>
      <c r="B17" s="426"/>
      <c r="C17" s="431" t="s">
        <v>34</v>
      </c>
      <c r="D17" s="432" t="s">
        <v>1382</v>
      </c>
      <c r="E17" s="238">
        <v>2651</v>
      </c>
      <c r="F17" s="91" t="s">
        <v>1491</v>
      </c>
      <c r="G17" s="91">
        <v>3</v>
      </c>
      <c r="H17" s="91">
        <v>3</v>
      </c>
      <c r="I17" s="91">
        <v>4</v>
      </c>
      <c r="J17" s="91" t="s">
        <v>1477</v>
      </c>
      <c r="K17" s="91">
        <v>4</v>
      </c>
      <c r="L17" s="91">
        <v>5</v>
      </c>
      <c r="M17" s="91">
        <v>3</v>
      </c>
      <c r="N17" s="91">
        <v>3</v>
      </c>
      <c r="O17" s="91">
        <v>3</v>
      </c>
      <c r="P17" s="91"/>
      <c r="Q17" s="91"/>
      <c r="R17" s="94"/>
      <c r="S17" s="91"/>
      <c r="T17" s="91"/>
      <c r="U17" s="23"/>
      <c r="V17" s="18">
        <f t="shared" si="0"/>
        <v>2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1</v>
      </c>
      <c r="Z17" s="92">
        <f t="shared" si="4"/>
        <v>5</v>
      </c>
      <c r="AA17" s="92">
        <f t="shared" si="5"/>
        <v>2</v>
      </c>
      <c r="AB17" s="92">
        <f t="shared" si="6"/>
        <v>1</v>
      </c>
      <c r="AC17" s="92">
        <f t="shared" si="7"/>
        <v>9</v>
      </c>
      <c r="AD17" s="225">
        <f t="shared" si="11"/>
        <v>3.3333333333333335</v>
      </c>
      <c r="AE17" s="16">
        <f t="shared" si="8"/>
        <v>0</v>
      </c>
      <c r="AF17" s="9"/>
      <c r="AG17" s="280">
        <f t="shared" si="9"/>
        <v>2</v>
      </c>
      <c r="AH17" s="280">
        <f t="shared" si="9"/>
        <v>3</v>
      </c>
      <c r="AI17" s="280">
        <f t="shared" si="9"/>
        <v>3</v>
      </c>
      <c r="AJ17" s="280">
        <f t="shared" si="9"/>
        <v>4</v>
      </c>
      <c r="AK17" s="280" t="str">
        <f t="shared" si="9"/>
        <v>а</v>
      </c>
      <c r="AL17" s="280">
        <f t="shared" si="9"/>
        <v>4</v>
      </c>
      <c r="AM17" s="280">
        <f t="shared" si="9"/>
        <v>5</v>
      </c>
      <c r="AN17" s="280">
        <f t="shared" si="9"/>
        <v>3</v>
      </c>
      <c r="AO17" s="280">
        <f t="shared" si="9"/>
        <v>3</v>
      </c>
      <c r="AP17" s="280">
        <f t="shared" si="9"/>
        <v>3</v>
      </c>
      <c r="AQ17" s="280" t="str">
        <f t="shared" si="9"/>
        <v/>
      </c>
      <c r="AR17" s="280" t="str">
        <f t="shared" si="9"/>
        <v/>
      </c>
      <c r="AS17" s="280" t="str">
        <f t="shared" si="9"/>
        <v/>
      </c>
      <c r="AT17" s="280" t="str">
        <f t="shared" si="9"/>
        <v/>
      </c>
      <c r="AU17" s="280" t="str">
        <f t="shared" si="9"/>
        <v/>
      </c>
      <c r="AV17" s="280" t="str">
        <f t="shared" si="9"/>
        <v/>
      </c>
      <c r="AW17" s="35">
        <f t="shared" si="10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95">
        <v>13</v>
      </c>
      <c r="B18" s="427"/>
      <c r="C18" s="431" t="s">
        <v>34</v>
      </c>
      <c r="D18" s="432" t="s">
        <v>1383</v>
      </c>
      <c r="E18" s="238">
        <v>2651</v>
      </c>
      <c r="F18" s="91">
        <v>3</v>
      </c>
      <c r="G18" s="91">
        <v>3</v>
      </c>
      <c r="H18" s="91">
        <v>4</v>
      </c>
      <c r="I18" s="91">
        <v>4</v>
      </c>
      <c r="J18" s="91">
        <v>5</v>
      </c>
      <c r="K18" s="91">
        <v>4</v>
      </c>
      <c r="L18" s="91">
        <v>4</v>
      </c>
      <c r="M18" s="91">
        <v>3</v>
      </c>
      <c r="N18" s="91">
        <v>5</v>
      </c>
      <c r="O18" s="91">
        <v>4</v>
      </c>
      <c r="P18" s="91"/>
      <c r="Q18" s="91"/>
      <c r="R18" s="94"/>
      <c r="S18" s="91"/>
      <c r="T18" s="91"/>
      <c r="U18" s="23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3</v>
      </c>
      <c r="AA18" s="92">
        <f t="shared" si="5"/>
        <v>5</v>
      </c>
      <c r="AB18" s="92">
        <f t="shared" si="6"/>
        <v>2</v>
      </c>
      <c r="AC18" s="92">
        <f t="shared" si="7"/>
        <v>10</v>
      </c>
      <c r="AD18" s="225">
        <f t="shared" si="11"/>
        <v>3.9</v>
      </c>
      <c r="AE18" s="16">
        <f t="shared" si="8"/>
        <v>0</v>
      </c>
      <c r="AF18" s="9"/>
      <c r="AG18" s="280">
        <f t="shared" si="9"/>
        <v>3</v>
      </c>
      <c r="AH18" s="280">
        <f t="shared" si="9"/>
        <v>3</v>
      </c>
      <c r="AI18" s="280">
        <f t="shared" si="9"/>
        <v>4</v>
      </c>
      <c r="AJ18" s="280">
        <f t="shared" si="9"/>
        <v>4</v>
      </c>
      <c r="AK18" s="280">
        <f t="shared" si="9"/>
        <v>5</v>
      </c>
      <c r="AL18" s="280">
        <f t="shared" si="9"/>
        <v>4</v>
      </c>
      <c r="AM18" s="280">
        <f t="shared" si="9"/>
        <v>4</v>
      </c>
      <c r="AN18" s="280">
        <f t="shared" si="9"/>
        <v>3</v>
      </c>
      <c r="AO18" s="280">
        <f t="shared" si="9"/>
        <v>5</v>
      </c>
      <c r="AP18" s="280">
        <f t="shared" si="9"/>
        <v>4</v>
      </c>
      <c r="AQ18" s="280" t="str">
        <f t="shared" si="9"/>
        <v/>
      </c>
      <c r="AR18" s="280" t="str">
        <f t="shared" si="9"/>
        <v/>
      </c>
      <c r="AS18" s="280" t="str">
        <f t="shared" si="9"/>
        <v/>
      </c>
      <c r="AT18" s="280" t="str">
        <f t="shared" si="9"/>
        <v/>
      </c>
      <c r="AU18" s="280" t="str">
        <f t="shared" si="9"/>
        <v/>
      </c>
      <c r="AV18" s="280" t="str">
        <f t="shared" si="9"/>
        <v/>
      </c>
      <c r="AW18" s="35">
        <f t="shared" si="10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95">
        <v>14</v>
      </c>
      <c r="B19" s="427"/>
      <c r="C19" s="431" t="s">
        <v>34</v>
      </c>
      <c r="D19" s="432" t="s">
        <v>1384</v>
      </c>
      <c r="E19" s="238">
        <v>2651</v>
      </c>
      <c r="F19" s="91">
        <v>4</v>
      </c>
      <c r="G19" s="91">
        <v>4</v>
      </c>
      <c r="H19" s="91">
        <v>5</v>
      </c>
      <c r="I19" s="91">
        <v>5</v>
      </c>
      <c r="J19" s="91">
        <v>4</v>
      </c>
      <c r="K19" s="91">
        <v>4</v>
      </c>
      <c r="L19" s="91">
        <v>5</v>
      </c>
      <c r="M19" s="91">
        <v>4</v>
      </c>
      <c r="N19" s="91">
        <v>5</v>
      </c>
      <c r="O19" s="91">
        <v>4</v>
      </c>
      <c r="P19" s="91"/>
      <c r="Q19" s="91"/>
      <c r="R19" s="91"/>
      <c r="S19" s="91"/>
      <c r="T19" s="91"/>
      <c r="U19" s="23"/>
      <c r="V19" s="18">
        <f t="shared" si="0"/>
        <v>4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0</v>
      </c>
      <c r="AA19" s="92">
        <f t="shared" si="5"/>
        <v>6</v>
      </c>
      <c r="AB19" s="92">
        <f t="shared" si="6"/>
        <v>4</v>
      </c>
      <c r="AC19" s="92">
        <f t="shared" si="7"/>
        <v>10</v>
      </c>
      <c r="AD19" s="225">
        <f t="shared" si="11"/>
        <v>4.4000000000000004</v>
      </c>
      <c r="AE19" s="16">
        <f t="shared" si="8"/>
        <v>0</v>
      </c>
      <c r="AF19" s="9"/>
      <c r="AG19" s="280">
        <f t="shared" si="9"/>
        <v>4</v>
      </c>
      <c r="AH19" s="280">
        <f t="shared" si="9"/>
        <v>4</v>
      </c>
      <c r="AI19" s="280">
        <f t="shared" si="9"/>
        <v>5</v>
      </c>
      <c r="AJ19" s="280">
        <f t="shared" si="9"/>
        <v>5</v>
      </c>
      <c r="AK19" s="280">
        <f t="shared" si="9"/>
        <v>4</v>
      </c>
      <c r="AL19" s="280">
        <f t="shared" si="9"/>
        <v>4</v>
      </c>
      <c r="AM19" s="280">
        <f t="shared" si="9"/>
        <v>5</v>
      </c>
      <c r="AN19" s="280">
        <f t="shared" si="9"/>
        <v>4</v>
      </c>
      <c r="AO19" s="280">
        <f t="shared" si="9"/>
        <v>5</v>
      </c>
      <c r="AP19" s="280">
        <f t="shared" si="9"/>
        <v>4</v>
      </c>
      <c r="AQ19" s="280" t="str">
        <f t="shared" si="9"/>
        <v/>
      </c>
      <c r="AR19" s="280" t="str">
        <f t="shared" si="9"/>
        <v/>
      </c>
      <c r="AS19" s="280" t="str">
        <f t="shared" si="9"/>
        <v/>
      </c>
      <c r="AT19" s="280" t="str">
        <f t="shared" si="9"/>
        <v/>
      </c>
      <c r="AU19" s="280" t="str">
        <f t="shared" si="9"/>
        <v/>
      </c>
      <c r="AV19" s="280" t="str">
        <f t="shared" si="9"/>
        <v/>
      </c>
      <c r="AW19" s="35">
        <f t="shared" si="10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95">
        <v>15</v>
      </c>
      <c r="B20" s="427"/>
      <c r="C20" s="431" t="s">
        <v>34</v>
      </c>
      <c r="D20" s="502" t="s">
        <v>1385</v>
      </c>
      <c r="E20" s="238">
        <v>2651</v>
      </c>
      <c r="F20" s="91">
        <v>5</v>
      </c>
      <c r="G20" s="91">
        <v>3</v>
      </c>
      <c r="H20" s="91">
        <v>5</v>
      </c>
      <c r="I20" s="91">
        <v>5</v>
      </c>
      <c r="J20" s="91">
        <v>5</v>
      </c>
      <c r="K20" s="91">
        <v>5</v>
      </c>
      <c r="L20" s="91">
        <v>5</v>
      </c>
      <c r="M20" s="91">
        <v>5</v>
      </c>
      <c r="N20" s="91">
        <v>5</v>
      </c>
      <c r="O20" s="91">
        <v>5</v>
      </c>
      <c r="P20" s="91"/>
      <c r="Q20" s="91"/>
      <c r="R20" s="94"/>
      <c r="S20" s="91"/>
      <c r="T20" s="91"/>
      <c r="U20" s="23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1</v>
      </c>
      <c r="AA20" s="92">
        <f t="shared" si="5"/>
        <v>0</v>
      </c>
      <c r="AB20" s="92">
        <f t="shared" si="6"/>
        <v>9</v>
      </c>
      <c r="AC20" s="92">
        <f t="shared" si="7"/>
        <v>10</v>
      </c>
      <c r="AD20" s="225">
        <f t="shared" si="11"/>
        <v>4.8</v>
      </c>
      <c r="AE20" s="16">
        <f t="shared" si="8"/>
        <v>0</v>
      </c>
      <c r="AF20" s="9"/>
      <c r="AG20" s="280">
        <f t="shared" si="9"/>
        <v>5</v>
      </c>
      <c r="AH20" s="280">
        <f t="shared" si="9"/>
        <v>3</v>
      </c>
      <c r="AI20" s="280">
        <f t="shared" si="9"/>
        <v>5</v>
      </c>
      <c r="AJ20" s="280">
        <f t="shared" si="9"/>
        <v>5</v>
      </c>
      <c r="AK20" s="280">
        <f t="shared" si="9"/>
        <v>5</v>
      </c>
      <c r="AL20" s="280">
        <f t="shared" si="9"/>
        <v>5</v>
      </c>
      <c r="AM20" s="280">
        <f t="shared" si="9"/>
        <v>5</v>
      </c>
      <c r="AN20" s="280">
        <f t="shared" si="9"/>
        <v>5</v>
      </c>
      <c r="AO20" s="280">
        <f t="shared" si="9"/>
        <v>5</v>
      </c>
      <c r="AP20" s="280">
        <f t="shared" si="9"/>
        <v>5</v>
      </c>
      <c r="AQ20" s="280" t="str">
        <f t="shared" si="9"/>
        <v/>
      </c>
      <c r="AR20" s="280" t="str">
        <f t="shared" si="9"/>
        <v/>
      </c>
      <c r="AS20" s="280" t="str">
        <f t="shared" si="9"/>
        <v/>
      </c>
      <c r="AT20" s="280" t="str">
        <f t="shared" si="9"/>
        <v/>
      </c>
      <c r="AU20" s="280" t="str">
        <f t="shared" si="9"/>
        <v/>
      </c>
      <c r="AV20" s="280" t="str">
        <f t="shared" si="9"/>
        <v/>
      </c>
      <c r="AW20" s="35">
        <f t="shared" si="10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95">
        <v>16</v>
      </c>
      <c r="B21" s="427"/>
      <c r="C21" s="431" t="s">
        <v>981</v>
      </c>
      <c r="D21" s="432" t="s">
        <v>1386</v>
      </c>
      <c r="E21" s="238">
        <v>2651</v>
      </c>
      <c r="F21" s="91">
        <v>3</v>
      </c>
      <c r="G21" s="91">
        <v>4</v>
      </c>
      <c r="H21" s="91">
        <v>5</v>
      </c>
      <c r="I21" s="91">
        <v>3</v>
      </c>
      <c r="J21" s="91">
        <v>5</v>
      </c>
      <c r="K21" s="91">
        <v>4</v>
      </c>
      <c r="L21" s="91">
        <v>5</v>
      </c>
      <c r="M21" s="91">
        <v>4</v>
      </c>
      <c r="N21" s="91">
        <v>5</v>
      </c>
      <c r="O21" s="91">
        <v>4</v>
      </c>
      <c r="P21" s="91"/>
      <c r="Q21" s="91"/>
      <c r="R21" s="94"/>
      <c r="S21" s="91"/>
      <c r="T21" s="91"/>
      <c r="U21" s="23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2</v>
      </c>
      <c r="AA21" s="92">
        <f t="shared" si="5"/>
        <v>4</v>
      </c>
      <c r="AB21" s="92">
        <f t="shared" si="6"/>
        <v>4</v>
      </c>
      <c r="AC21" s="92">
        <f t="shared" si="7"/>
        <v>10</v>
      </c>
      <c r="AD21" s="225">
        <f t="shared" si="11"/>
        <v>4.2</v>
      </c>
      <c r="AE21" s="16">
        <f t="shared" si="8"/>
        <v>0</v>
      </c>
      <c r="AF21" s="9"/>
      <c r="AG21" s="280">
        <f t="shared" si="9"/>
        <v>3</v>
      </c>
      <c r="AH21" s="280">
        <f t="shared" si="9"/>
        <v>4</v>
      </c>
      <c r="AI21" s="280">
        <f t="shared" si="9"/>
        <v>5</v>
      </c>
      <c r="AJ21" s="280">
        <f t="shared" si="9"/>
        <v>3</v>
      </c>
      <c r="AK21" s="280">
        <f t="shared" si="9"/>
        <v>5</v>
      </c>
      <c r="AL21" s="280">
        <f t="shared" si="9"/>
        <v>4</v>
      </c>
      <c r="AM21" s="280">
        <f t="shared" si="9"/>
        <v>5</v>
      </c>
      <c r="AN21" s="280">
        <f t="shared" si="9"/>
        <v>4</v>
      </c>
      <c r="AO21" s="280">
        <f t="shared" si="9"/>
        <v>5</v>
      </c>
      <c r="AP21" s="280">
        <f t="shared" si="9"/>
        <v>4</v>
      </c>
      <c r="AQ21" s="280" t="str">
        <f t="shared" si="9"/>
        <v/>
      </c>
      <c r="AR21" s="280" t="str">
        <f t="shared" si="9"/>
        <v/>
      </c>
      <c r="AS21" s="280" t="str">
        <f t="shared" si="9"/>
        <v/>
      </c>
      <c r="AT21" s="280" t="str">
        <f t="shared" si="9"/>
        <v/>
      </c>
      <c r="AU21" s="280" t="str">
        <f t="shared" si="9"/>
        <v/>
      </c>
      <c r="AV21" s="280" t="str">
        <f t="shared" ref="AG21:AV36" si="13">IF(ISERROR(VALUE(LEFT(U21))),LEFT(U21),VALUE(LEFT(U21)))</f>
        <v/>
      </c>
      <c r="AW21" s="35">
        <f t="shared" si="10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95">
        <v>17</v>
      </c>
      <c r="B22" s="427"/>
      <c r="C22" s="431" t="s">
        <v>34</v>
      </c>
      <c r="D22" s="432" t="s">
        <v>1387</v>
      </c>
      <c r="E22" s="238">
        <v>2651</v>
      </c>
      <c r="F22" s="91" t="s">
        <v>1491</v>
      </c>
      <c r="G22" s="91">
        <v>3</v>
      </c>
      <c r="H22" s="91" t="s">
        <v>1477</v>
      </c>
      <c r="I22" s="91">
        <v>5</v>
      </c>
      <c r="J22" s="91">
        <v>4</v>
      </c>
      <c r="K22" s="91">
        <v>4</v>
      </c>
      <c r="L22" s="91">
        <v>3</v>
      </c>
      <c r="M22" s="91">
        <v>3</v>
      </c>
      <c r="N22" s="91">
        <v>3</v>
      </c>
      <c r="O22" s="91">
        <v>3</v>
      </c>
      <c r="P22" s="91"/>
      <c r="Q22" s="91"/>
      <c r="R22" s="94"/>
      <c r="S22" s="91"/>
      <c r="T22" s="91"/>
      <c r="U22" s="23"/>
      <c r="V22" s="18">
        <f t="shared" si="0"/>
        <v>2</v>
      </c>
      <c r="W22" s="92">
        <f t="shared" si="1"/>
        <v>0</v>
      </c>
      <c r="X22" s="92">
        <f t="shared" si="12"/>
        <v>0</v>
      </c>
      <c r="Y22" s="92">
        <f t="shared" si="3"/>
        <v>1</v>
      </c>
      <c r="Z22" s="92">
        <f t="shared" si="4"/>
        <v>5</v>
      </c>
      <c r="AA22" s="92">
        <f t="shared" si="5"/>
        <v>2</v>
      </c>
      <c r="AB22" s="92">
        <f t="shared" si="6"/>
        <v>1</v>
      </c>
      <c r="AC22" s="92">
        <f t="shared" si="7"/>
        <v>9</v>
      </c>
      <c r="AD22" s="225">
        <f t="shared" si="11"/>
        <v>3.3333333333333335</v>
      </c>
      <c r="AE22" s="16">
        <f t="shared" si="8"/>
        <v>0</v>
      </c>
      <c r="AF22" s="9"/>
      <c r="AG22" s="280">
        <f t="shared" si="13"/>
        <v>2</v>
      </c>
      <c r="AH22" s="280">
        <f t="shared" si="13"/>
        <v>3</v>
      </c>
      <c r="AI22" s="280" t="str">
        <f t="shared" si="13"/>
        <v>а</v>
      </c>
      <c r="AJ22" s="280">
        <f t="shared" si="13"/>
        <v>5</v>
      </c>
      <c r="AK22" s="280">
        <f t="shared" si="13"/>
        <v>4</v>
      </c>
      <c r="AL22" s="280">
        <f t="shared" si="13"/>
        <v>4</v>
      </c>
      <c r="AM22" s="280">
        <f t="shared" si="13"/>
        <v>3</v>
      </c>
      <c r="AN22" s="280">
        <f t="shared" si="13"/>
        <v>3</v>
      </c>
      <c r="AO22" s="280">
        <f t="shared" si="13"/>
        <v>3</v>
      </c>
      <c r="AP22" s="280">
        <f t="shared" si="13"/>
        <v>3</v>
      </c>
      <c r="AQ22" s="280" t="str">
        <f t="shared" si="13"/>
        <v/>
      </c>
      <c r="AR22" s="280" t="str">
        <f t="shared" si="13"/>
        <v/>
      </c>
      <c r="AS22" s="280" t="str">
        <f t="shared" si="13"/>
        <v/>
      </c>
      <c r="AT22" s="280" t="str">
        <f t="shared" si="13"/>
        <v/>
      </c>
      <c r="AU22" s="280" t="str">
        <f t="shared" si="13"/>
        <v/>
      </c>
      <c r="AV22" s="280" t="str">
        <f t="shared" si="13"/>
        <v/>
      </c>
      <c r="AW22" s="35">
        <f t="shared" si="10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95">
        <v>18</v>
      </c>
      <c r="B23" s="427"/>
      <c r="C23" s="431" t="s">
        <v>34</v>
      </c>
      <c r="D23" s="432" t="s">
        <v>1388</v>
      </c>
      <c r="E23" s="238">
        <v>2651</v>
      </c>
      <c r="F23" s="91">
        <v>3</v>
      </c>
      <c r="G23" s="91">
        <v>4</v>
      </c>
      <c r="H23" s="91">
        <v>5</v>
      </c>
      <c r="I23" s="91">
        <v>4</v>
      </c>
      <c r="J23" s="91">
        <v>5</v>
      </c>
      <c r="K23" s="91">
        <v>4</v>
      </c>
      <c r="L23" s="91">
        <v>5</v>
      </c>
      <c r="M23" s="91">
        <v>5</v>
      </c>
      <c r="N23" s="91">
        <v>4</v>
      </c>
      <c r="O23" s="91">
        <v>4</v>
      </c>
      <c r="P23" s="91"/>
      <c r="Q23" s="91"/>
      <c r="R23" s="94"/>
      <c r="S23" s="91"/>
      <c r="T23" s="91"/>
      <c r="U23" s="23"/>
      <c r="V23" s="18">
        <f t="shared" si="0"/>
        <v>3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1</v>
      </c>
      <c r="AA23" s="92">
        <f t="shared" si="5"/>
        <v>5</v>
      </c>
      <c r="AB23" s="92">
        <f t="shared" si="6"/>
        <v>4</v>
      </c>
      <c r="AC23" s="92">
        <f t="shared" si="7"/>
        <v>10</v>
      </c>
      <c r="AD23" s="225">
        <f t="shared" si="11"/>
        <v>4.3</v>
      </c>
      <c r="AE23" s="16">
        <f t="shared" si="8"/>
        <v>0</v>
      </c>
      <c r="AF23" s="9"/>
      <c r="AG23" s="280">
        <f t="shared" si="13"/>
        <v>3</v>
      </c>
      <c r="AH23" s="280">
        <f t="shared" si="13"/>
        <v>4</v>
      </c>
      <c r="AI23" s="280">
        <f t="shared" si="13"/>
        <v>5</v>
      </c>
      <c r="AJ23" s="280">
        <f t="shared" si="13"/>
        <v>4</v>
      </c>
      <c r="AK23" s="280">
        <f t="shared" si="13"/>
        <v>5</v>
      </c>
      <c r="AL23" s="280">
        <f t="shared" si="13"/>
        <v>4</v>
      </c>
      <c r="AM23" s="280">
        <f t="shared" si="13"/>
        <v>5</v>
      </c>
      <c r="AN23" s="280">
        <f t="shared" si="13"/>
        <v>5</v>
      </c>
      <c r="AO23" s="280">
        <f t="shared" si="13"/>
        <v>4</v>
      </c>
      <c r="AP23" s="280">
        <f t="shared" si="13"/>
        <v>4</v>
      </c>
      <c r="AQ23" s="280" t="str">
        <f t="shared" si="13"/>
        <v/>
      </c>
      <c r="AR23" s="280" t="str">
        <f t="shared" si="13"/>
        <v/>
      </c>
      <c r="AS23" s="280" t="str">
        <f t="shared" si="13"/>
        <v/>
      </c>
      <c r="AT23" s="280" t="str">
        <f t="shared" si="13"/>
        <v/>
      </c>
      <c r="AU23" s="280" t="str">
        <f t="shared" si="13"/>
        <v/>
      </c>
      <c r="AV23" s="280" t="str">
        <f t="shared" si="13"/>
        <v/>
      </c>
      <c r="AW23" s="35">
        <f t="shared" si="10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96">
        <v>19</v>
      </c>
      <c r="B24" s="427"/>
      <c r="C24" s="431" t="s">
        <v>34</v>
      </c>
      <c r="D24" s="432" t="s">
        <v>1389</v>
      </c>
      <c r="E24" s="238">
        <v>2651</v>
      </c>
      <c r="F24" s="91">
        <v>4</v>
      </c>
      <c r="G24" s="91">
        <v>3</v>
      </c>
      <c r="H24" s="91">
        <v>4</v>
      </c>
      <c r="I24" s="91">
        <v>4</v>
      </c>
      <c r="J24" s="91">
        <v>4</v>
      </c>
      <c r="K24" s="91">
        <v>5</v>
      </c>
      <c r="L24" s="91">
        <v>5</v>
      </c>
      <c r="M24" s="91">
        <v>4</v>
      </c>
      <c r="N24" s="91">
        <v>5</v>
      </c>
      <c r="O24" s="91">
        <v>5</v>
      </c>
      <c r="P24" s="91"/>
      <c r="Q24" s="91"/>
      <c r="R24" s="94"/>
      <c r="S24" s="91"/>
      <c r="T24" s="91"/>
      <c r="U24" s="23"/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1</v>
      </c>
      <c r="AA24" s="92">
        <f t="shared" si="5"/>
        <v>5</v>
      </c>
      <c r="AB24" s="92">
        <f t="shared" si="6"/>
        <v>4</v>
      </c>
      <c r="AC24" s="92">
        <f t="shared" si="7"/>
        <v>10</v>
      </c>
      <c r="AD24" s="225">
        <f t="shared" si="11"/>
        <v>4.3</v>
      </c>
      <c r="AE24" s="16">
        <f t="shared" si="8"/>
        <v>0</v>
      </c>
      <c r="AF24" s="9"/>
      <c r="AG24" s="280">
        <f t="shared" si="13"/>
        <v>4</v>
      </c>
      <c r="AH24" s="280">
        <f t="shared" si="13"/>
        <v>3</v>
      </c>
      <c r="AI24" s="280">
        <f t="shared" si="13"/>
        <v>4</v>
      </c>
      <c r="AJ24" s="280">
        <f t="shared" si="13"/>
        <v>4</v>
      </c>
      <c r="AK24" s="280">
        <f t="shared" si="13"/>
        <v>4</v>
      </c>
      <c r="AL24" s="280">
        <f t="shared" si="13"/>
        <v>5</v>
      </c>
      <c r="AM24" s="280">
        <f t="shared" si="13"/>
        <v>5</v>
      </c>
      <c r="AN24" s="280">
        <f t="shared" si="13"/>
        <v>4</v>
      </c>
      <c r="AO24" s="280">
        <f t="shared" si="13"/>
        <v>5</v>
      </c>
      <c r="AP24" s="280">
        <f t="shared" si="13"/>
        <v>5</v>
      </c>
      <c r="AQ24" s="280" t="str">
        <f t="shared" si="13"/>
        <v/>
      </c>
      <c r="AR24" s="280" t="str">
        <f t="shared" si="13"/>
        <v/>
      </c>
      <c r="AS24" s="280" t="str">
        <f t="shared" si="13"/>
        <v/>
      </c>
      <c r="AT24" s="280" t="str">
        <f t="shared" si="13"/>
        <v/>
      </c>
      <c r="AU24" s="280" t="str">
        <f t="shared" si="13"/>
        <v/>
      </c>
      <c r="AV24" s="280" t="str">
        <f t="shared" si="13"/>
        <v/>
      </c>
      <c r="AW24" s="35">
        <f t="shared" si="10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95">
        <v>20</v>
      </c>
      <c r="B25" s="427"/>
      <c r="C25" s="431" t="s">
        <v>34</v>
      </c>
      <c r="D25" s="432" t="s">
        <v>1390</v>
      </c>
      <c r="E25" s="238">
        <v>2651</v>
      </c>
      <c r="F25" s="91">
        <v>4</v>
      </c>
      <c r="G25" s="91">
        <v>4</v>
      </c>
      <c r="H25" s="91">
        <v>5</v>
      </c>
      <c r="I25" s="91">
        <v>4</v>
      </c>
      <c r="J25" s="91">
        <v>4</v>
      </c>
      <c r="K25" s="91">
        <v>4</v>
      </c>
      <c r="L25" s="91">
        <v>5</v>
      </c>
      <c r="M25" s="91">
        <v>5</v>
      </c>
      <c r="N25" s="91">
        <v>4</v>
      </c>
      <c r="O25" s="91">
        <v>5</v>
      </c>
      <c r="P25" s="91"/>
      <c r="Q25" s="91"/>
      <c r="R25" s="94"/>
      <c r="S25" s="91"/>
      <c r="T25" s="91"/>
      <c r="U25" s="23"/>
      <c r="V25" s="18">
        <f t="shared" si="0"/>
        <v>4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0</v>
      </c>
      <c r="AA25" s="92">
        <f t="shared" si="5"/>
        <v>6</v>
      </c>
      <c r="AB25" s="92">
        <f t="shared" si="6"/>
        <v>4</v>
      </c>
      <c r="AC25" s="92">
        <f t="shared" si="7"/>
        <v>10</v>
      </c>
      <c r="AD25" s="225">
        <f t="shared" si="11"/>
        <v>4.4000000000000004</v>
      </c>
      <c r="AE25" s="16">
        <f t="shared" si="8"/>
        <v>0</v>
      </c>
      <c r="AF25" s="9"/>
      <c r="AG25" s="280">
        <f t="shared" si="13"/>
        <v>4</v>
      </c>
      <c r="AH25" s="280">
        <f t="shared" si="13"/>
        <v>4</v>
      </c>
      <c r="AI25" s="280">
        <f t="shared" si="13"/>
        <v>5</v>
      </c>
      <c r="AJ25" s="280">
        <f t="shared" si="13"/>
        <v>4</v>
      </c>
      <c r="AK25" s="280">
        <f t="shared" si="13"/>
        <v>4</v>
      </c>
      <c r="AL25" s="280">
        <f t="shared" si="13"/>
        <v>4</v>
      </c>
      <c r="AM25" s="280">
        <f t="shared" si="13"/>
        <v>5</v>
      </c>
      <c r="AN25" s="280">
        <f t="shared" si="13"/>
        <v>5</v>
      </c>
      <c r="AO25" s="280">
        <f t="shared" si="13"/>
        <v>4</v>
      </c>
      <c r="AP25" s="280">
        <f t="shared" si="13"/>
        <v>5</v>
      </c>
      <c r="AQ25" s="280" t="str">
        <f t="shared" si="13"/>
        <v/>
      </c>
      <c r="AR25" s="280" t="str">
        <f t="shared" si="13"/>
        <v/>
      </c>
      <c r="AS25" s="280" t="str">
        <f t="shared" si="13"/>
        <v/>
      </c>
      <c r="AT25" s="280" t="str">
        <f t="shared" si="13"/>
        <v/>
      </c>
      <c r="AU25" s="280" t="str">
        <f t="shared" si="13"/>
        <v/>
      </c>
      <c r="AV25" s="280" t="str">
        <f t="shared" si="13"/>
        <v/>
      </c>
      <c r="AW25" s="35">
        <f t="shared" si="10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295">
        <v>21</v>
      </c>
      <c r="B26" s="427"/>
      <c r="C26" s="431" t="s">
        <v>34</v>
      </c>
      <c r="D26" s="432" t="s">
        <v>1391</v>
      </c>
      <c r="E26" s="238">
        <v>2651</v>
      </c>
      <c r="F26" s="91">
        <v>4</v>
      </c>
      <c r="G26" s="91">
        <v>4</v>
      </c>
      <c r="H26" s="91">
        <v>5</v>
      </c>
      <c r="I26" s="91">
        <v>3</v>
      </c>
      <c r="J26" s="91">
        <v>4</v>
      </c>
      <c r="K26" s="91">
        <v>4</v>
      </c>
      <c r="L26" s="91">
        <v>5</v>
      </c>
      <c r="M26" s="91">
        <v>3</v>
      </c>
      <c r="N26" s="91">
        <v>5</v>
      </c>
      <c r="O26" s="91">
        <v>5</v>
      </c>
      <c r="P26" s="91"/>
      <c r="Q26" s="91"/>
      <c r="R26" s="94"/>
      <c r="S26" s="91"/>
      <c r="T26" s="91"/>
      <c r="U26" s="23"/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2</v>
      </c>
      <c r="AA26" s="92">
        <f t="shared" si="5"/>
        <v>4</v>
      </c>
      <c r="AB26" s="92">
        <f t="shared" si="6"/>
        <v>4</v>
      </c>
      <c r="AC26" s="92">
        <f t="shared" si="7"/>
        <v>10</v>
      </c>
      <c r="AD26" s="225">
        <f t="shared" si="11"/>
        <v>4.2</v>
      </c>
      <c r="AE26" s="16">
        <f t="shared" si="8"/>
        <v>0</v>
      </c>
      <c r="AF26" s="9"/>
      <c r="AG26" s="280">
        <f t="shared" si="13"/>
        <v>4</v>
      </c>
      <c r="AH26" s="280">
        <f t="shared" si="13"/>
        <v>4</v>
      </c>
      <c r="AI26" s="280">
        <f t="shared" si="13"/>
        <v>5</v>
      </c>
      <c r="AJ26" s="280">
        <f t="shared" si="13"/>
        <v>3</v>
      </c>
      <c r="AK26" s="280">
        <f t="shared" si="13"/>
        <v>4</v>
      </c>
      <c r="AL26" s="280">
        <f t="shared" si="13"/>
        <v>4</v>
      </c>
      <c r="AM26" s="280">
        <f t="shared" si="13"/>
        <v>5</v>
      </c>
      <c r="AN26" s="280">
        <f t="shared" si="13"/>
        <v>3</v>
      </c>
      <c r="AO26" s="280">
        <f t="shared" si="13"/>
        <v>5</v>
      </c>
      <c r="AP26" s="280">
        <f t="shared" si="13"/>
        <v>5</v>
      </c>
      <c r="AQ26" s="280" t="str">
        <f t="shared" si="13"/>
        <v/>
      </c>
      <c r="AR26" s="280" t="str">
        <f t="shared" si="13"/>
        <v/>
      </c>
      <c r="AS26" s="280" t="str">
        <f t="shared" si="13"/>
        <v/>
      </c>
      <c r="AT26" s="280" t="str">
        <f t="shared" si="13"/>
        <v/>
      </c>
      <c r="AU26" s="280" t="str">
        <f t="shared" si="13"/>
        <v/>
      </c>
      <c r="AV26" s="280" t="str">
        <f t="shared" si="13"/>
        <v/>
      </c>
      <c r="AW26" s="35">
        <f t="shared" si="10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295">
        <v>22</v>
      </c>
      <c r="B27" s="427"/>
      <c r="C27" s="431" t="s">
        <v>34</v>
      </c>
      <c r="D27" s="432" t="s">
        <v>1392</v>
      </c>
      <c r="E27" s="238">
        <v>2651</v>
      </c>
      <c r="F27" s="91">
        <v>4</v>
      </c>
      <c r="G27" s="91">
        <v>4</v>
      </c>
      <c r="H27" s="91">
        <v>5</v>
      </c>
      <c r="I27" s="91">
        <v>4</v>
      </c>
      <c r="J27" s="91">
        <v>4</v>
      </c>
      <c r="K27" s="91">
        <v>4</v>
      </c>
      <c r="L27" s="91">
        <v>4</v>
      </c>
      <c r="M27" s="91">
        <v>3</v>
      </c>
      <c r="N27" s="91">
        <v>5</v>
      </c>
      <c r="O27" s="91">
        <v>3</v>
      </c>
      <c r="P27" s="91"/>
      <c r="Q27" s="91"/>
      <c r="R27" s="94"/>
      <c r="S27" s="91"/>
      <c r="T27" s="91"/>
      <c r="U27" s="23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2</v>
      </c>
      <c r="AA27" s="92">
        <f t="shared" si="5"/>
        <v>6</v>
      </c>
      <c r="AB27" s="92">
        <f t="shared" si="6"/>
        <v>2</v>
      </c>
      <c r="AC27" s="92">
        <f t="shared" si="7"/>
        <v>10</v>
      </c>
      <c r="AD27" s="225">
        <f t="shared" si="11"/>
        <v>4</v>
      </c>
      <c r="AE27" s="16">
        <f t="shared" si="8"/>
        <v>0</v>
      </c>
      <c r="AF27" s="9"/>
      <c r="AG27" s="280">
        <f t="shared" si="13"/>
        <v>4</v>
      </c>
      <c r="AH27" s="280">
        <f t="shared" si="13"/>
        <v>4</v>
      </c>
      <c r="AI27" s="280">
        <f t="shared" si="13"/>
        <v>5</v>
      </c>
      <c r="AJ27" s="280">
        <f t="shared" si="13"/>
        <v>4</v>
      </c>
      <c r="AK27" s="280">
        <f t="shared" si="13"/>
        <v>4</v>
      </c>
      <c r="AL27" s="280">
        <f t="shared" si="13"/>
        <v>4</v>
      </c>
      <c r="AM27" s="280">
        <f t="shared" si="13"/>
        <v>4</v>
      </c>
      <c r="AN27" s="280">
        <f t="shared" si="13"/>
        <v>3</v>
      </c>
      <c r="AO27" s="280">
        <f t="shared" si="13"/>
        <v>5</v>
      </c>
      <c r="AP27" s="280">
        <f t="shared" si="13"/>
        <v>3</v>
      </c>
      <c r="AQ27" s="280" t="str">
        <f t="shared" si="13"/>
        <v/>
      </c>
      <c r="AR27" s="280" t="str">
        <f t="shared" si="13"/>
        <v/>
      </c>
      <c r="AS27" s="280" t="str">
        <f t="shared" si="13"/>
        <v/>
      </c>
      <c r="AT27" s="280" t="str">
        <f t="shared" si="13"/>
        <v/>
      </c>
      <c r="AU27" s="280" t="str">
        <f t="shared" si="13"/>
        <v/>
      </c>
      <c r="AV27" s="280" t="str">
        <f t="shared" si="13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295">
        <v>23</v>
      </c>
      <c r="B28" s="427"/>
      <c r="C28" s="431" t="s">
        <v>34</v>
      </c>
      <c r="D28" s="432" t="s">
        <v>1393</v>
      </c>
      <c r="E28" s="238">
        <v>2651</v>
      </c>
      <c r="F28" s="91">
        <v>3</v>
      </c>
      <c r="G28" s="91">
        <v>3</v>
      </c>
      <c r="H28" s="91">
        <v>3</v>
      </c>
      <c r="I28" s="91">
        <v>4</v>
      </c>
      <c r="J28" s="91">
        <v>5</v>
      </c>
      <c r="K28" s="91">
        <v>4</v>
      </c>
      <c r="L28" s="91">
        <v>5</v>
      </c>
      <c r="M28" s="91">
        <v>5</v>
      </c>
      <c r="N28" s="91">
        <v>5</v>
      </c>
      <c r="O28" s="91">
        <v>3</v>
      </c>
      <c r="P28" s="91"/>
      <c r="Q28" s="91"/>
      <c r="R28" s="94"/>
      <c r="S28" s="91"/>
      <c r="T28" s="91"/>
      <c r="U28" s="23"/>
      <c r="V28" s="18">
        <f t="shared" si="0"/>
        <v>3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4</v>
      </c>
      <c r="AA28" s="92">
        <f t="shared" si="5"/>
        <v>2</v>
      </c>
      <c r="AB28" s="92">
        <f t="shared" si="6"/>
        <v>4</v>
      </c>
      <c r="AC28" s="92">
        <f t="shared" si="7"/>
        <v>10</v>
      </c>
      <c r="AD28" s="225">
        <f t="shared" si="11"/>
        <v>4</v>
      </c>
      <c r="AE28" s="16">
        <f t="shared" si="8"/>
        <v>0</v>
      </c>
      <c r="AF28" s="9"/>
      <c r="AG28" s="280">
        <f t="shared" si="13"/>
        <v>3</v>
      </c>
      <c r="AH28" s="280">
        <f t="shared" si="13"/>
        <v>3</v>
      </c>
      <c r="AI28" s="280">
        <f t="shared" si="13"/>
        <v>3</v>
      </c>
      <c r="AJ28" s="280">
        <f t="shared" si="13"/>
        <v>4</v>
      </c>
      <c r="AK28" s="280">
        <f t="shared" si="13"/>
        <v>5</v>
      </c>
      <c r="AL28" s="280">
        <f t="shared" si="13"/>
        <v>4</v>
      </c>
      <c r="AM28" s="280">
        <f t="shared" si="13"/>
        <v>5</v>
      </c>
      <c r="AN28" s="280">
        <f t="shared" si="13"/>
        <v>5</v>
      </c>
      <c r="AO28" s="280">
        <f t="shared" si="13"/>
        <v>5</v>
      </c>
      <c r="AP28" s="280">
        <f t="shared" si="13"/>
        <v>3</v>
      </c>
      <c r="AQ28" s="280" t="str">
        <f t="shared" si="13"/>
        <v/>
      </c>
      <c r="AR28" s="280" t="str">
        <f t="shared" si="13"/>
        <v/>
      </c>
      <c r="AS28" s="280" t="str">
        <f t="shared" si="13"/>
        <v/>
      </c>
      <c r="AT28" s="280" t="str">
        <f t="shared" si="13"/>
        <v/>
      </c>
      <c r="AU28" s="280" t="str">
        <f t="shared" si="13"/>
        <v/>
      </c>
      <c r="AV28" s="280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295">
        <v>24</v>
      </c>
      <c r="B29" s="248"/>
      <c r="C29" s="431" t="s">
        <v>34</v>
      </c>
      <c r="D29" s="432" t="s">
        <v>1394</v>
      </c>
      <c r="E29" s="238">
        <v>2651</v>
      </c>
      <c r="F29" s="91">
        <v>4</v>
      </c>
      <c r="G29" s="91">
        <v>4</v>
      </c>
      <c r="H29" s="91">
        <v>4</v>
      </c>
      <c r="I29" s="91">
        <v>5</v>
      </c>
      <c r="J29" s="91">
        <v>4</v>
      </c>
      <c r="K29" s="91">
        <v>5</v>
      </c>
      <c r="L29" s="91">
        <v>3</v>
      </c>
      <c r="M29" s="91">
        <v>4</v>
      </c>
      <c r="N29" s="91">
        <v>3</v>
      </c>
      <c r="O29" s="91">
        <v>3</v>
      </c>
      <c r="P29" s="91"/>
      <c r="Q29" s="91"/>
      <c r="R29" s="94"/>
      <c r="S29" s="91"/>
      <c r="T29" s="91"/>
      <c r="U29" s="23"/>
      <c r="V29" s="18">
        <f t="shared" si="0"/>
        <v>3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3</v>
      </c>
      <c r="AA29" s="92">
        <f t="shared" si="5"/>
        <v>5</v>
      </c>
      <c r="AB29" s="92">
        <f t="shared" si="6"/>
        <v>2</v>
      </c>
      <c r="AC29" s="92">
        <f t="shared" si="7"/>
        <v>10</v>
      </c>
      <c r="AD29" s="225">
        <f t="shared" si="11"/>
        <v>3.9</v>
      </c>
      <c r="AE29" s="16">
        <f t="shared" si="8"/>
        <v>0</v>
      </c>
      <c r="AF29" s="9"/>
      <c r="AG29" s="280">
        <f t="shared" si="13"/>
        <v>4</v>
      </c>
      <c r="AH29" s="280">
        <f t="shared" si="13"/>
        <v>4</v>
      </c>
      <c r="AI29" s="280">
        <f t="shared" si="13"/>
        <v>4</v>
      </c>
      <c r="AJ29" s="280">
        <f t="shared" si="13"/>
        <v>5</v>
      </c>
      <c r="AK29" s="280">
        <f t="shared" si="13"/>
        <v>4</v>
      </c>
      <c r="AL29" s="280">
        <f t="shared" si="13"/>
        <v>5</v>
      </c>
      <c r="AM29" s="280">
        <f t="shared" si="13"/>
        <v>3</v>
      </c>
      <c r="AN29" s="280">
        <f t="shared" si="13"/>
        <v>4</v>
      </c>
      <c r="AO29" s="280">
        <f t="shared" si="13"/>
        <v>3</v>
      </c>
      <c r="AP29" s="280">
        <f t="shared" si="13"/>
        <v>3</v>
      </c>
      <c r="AQ29" s="280" t="str">
        <f t="shared" si="13"/>
        <v/>
      </c>
      <c r="AR29" s="280" t="str">
        <f t="shared" si="13"/>
        <v/>
      </c>
      <c r="AS29" s="280" t="str">
        <f t="shared" si="13"/>
        <v/>
      </c>
      <c r="AT29" s="280" t="str">
        <f t="shared" si="13"/>
        <v/>
      </c>
      <c r="AU29" s="280" t="str">
        <f t="shared" si="13"/>
        <v/>
      </c>
      <c r="AV29" s="280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295">
        <v>25</v>
      </c>
      <c r="B30" s="248"/>
      <c r="C30" s="431" t="s">
        <v>34</v>
      </c>
      <c r="D30" s="432" t="s">
        <v>1395</v>
      </c>
      <c r="E30" s="238">
        <v>2651</v>
      </c>
      <c r="F30" s="91">
        <v>3</v>
      </c>
      <c r="G30" s="91">
        <v>3</v>
      </c>
      <c r="H30" s="91">
        <v>5</v>
      </c>
      <c r="I30" s="91">
        <v>4</v>
      </c>
      <c r="J30" s="91">
        <v>4</v>
      </c>
      <c r="K30" s="91">
        <v>4</v>
      </c>
      <c r="L30" s="91">
        <v>5</v>
      </c>
      <c r="M30" s="91">
        <v>4</v>
      </c>
      <c r="N30" s="91">
        <v>5</v>
      </c>
      <c r="O30" s="91">
        <v>3</v>
      </c>
      <c r="P30" s="91"/>
      <c r="Q30" s="91"/>
      <c r="R30" s="94"/>
      <c r="S30" s="91"/>
      <c r="T30" s="91"/>
      <c r="U30" s="23"/>
      <c r="V30" s="18">
        <f t="shared" si="0"/>
        <v>3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3</v>
      </c>
      <c r="AA30" s="92">
        <f t="shared" si="5"/>
        <v>4</v>
      </c>
      <c r="AB30" s="92">
        <f t="shared" si="6"/>
        <v>3</v>
      </c>
      <c r="AC30" s="92">
        <f t="shared" si="7"/>
        <v>10</v>
      </c>
      <c r="AD30" s="225">
        <f t="shared" si="11"/>
        <v>4</v>
      </c>
      <c r="AE30" s="16">
        <f t="shared" si="8"/>
        <v>0</v>
      </c>
      <c r="AF30" s="9"/>
      <c r="AG30" s="280">
        <f t="shared" si="13"/>
        <v>3</v>
      </c>
      <c r="AH30" s="280">
        <f t="shared" si="13"/>
        <v>3</v>
      </c>
      <c r="AI30" s="280">
        <f t="shared" si="13"/>
        <v>5</v>
      </c>
      <c r="AJ30" s="280">
        <f t="shared" si="13"/>
        <v>4</v>
      </c>
      <c r="AK30" s="280">
        <f t="shared" si="13"/>
        <v>4</v>
      </c>
      <c r="AL30" s="280">
        <f t="shared" si="13"/>
        <v>4</v>
      </c>
      <c r="AM30" s="280">
        <f t="shared" si="13"/>
        <v>5</v>
      </c>
      <c r="AN30" s="280">
        <f t="shared" si="13"/>
        <v>4</v>
      </c>
      <c r="AO30" s="280">
        <f t="shared" si="13"/>
        <v>5</v>
      </c>
      <c r="AP30" s="280">
        <f t="shared" si="13"/>
        <v>3</v>
      </c>
      <c r="AQ30" s="280" t="str">
        <f t="shared" si="13"/>
        <v/>
      </c>
      <c r="AR30" s="280" t="str">
        <f t="shared" si="13"/>
        <v/>
      </c>
      <c r="AS30" s="280" t="str">
        <f t="shared" si="13"/>
        <v/>
      </c>
      <c r="AT30" s="280" t="str">
        <f t="shared" si="13"/>
        <v/>
      </c>
      <c r="AU30" s="280" t="str">
        <f t="shared" si="13"/>
        <v/>
      </c>
      <c r="AV30" s="280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295">
        <v>26</v>
      </c>
      <c r="B31" s="176"/>
      <c r="C31" s="324"/>
      <c r="D31" s="324"/>
      <c r="E31" s="238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25" t="str">
        <f t="shared" si="11"/>
        <v/>
      </c>
      <c r="AE31" s="16">
        <f t="shared" si="8"/>
        <v>0</v>
      </c>
      <c r="AF31" s="9"/>
      <c r="AG31" s="280" t="str">
        <f t="shared" si="13"/>
        <v/>
      </c>
      <c r="AH31" s="280" t="str">
        <f t="shared" si="13"/>
        <v/>
      </c>
      <c r="AI31" s="280" t="str">
        <f t="shared" si="13"/>
        <v/>
      </c>
      <c r="AJ31" s="280" t="str">
        <f t="shared" si="13"/>
        <v/>
      </c>
      <c r="AK31" s="280" t="str">
        <f t="shared" si="13"/>
        <v/>
      </c>
      <c r="AL31" s="280" t="str">
        <f t="shared" si="13"/>
        <v/>
      </c>
      <c r="AM31" s="280" t="str">
        <f t="shared" si="13"/>
        <v/>
      </c>
      <c r="AN31" s="280" t="str">
        <f t="shared" si="13"/>
        <v/>
      </c>
      <c r="AO31" s="280" t="str">
        <f t="shared" si="13"/>
        <v/>
      </c>
      <c r="AP31" s="280" t="str">
        <f t="shared" si="13"/>
        <v/>
      </c>
      <c r="AQ31" s="280" t="str">
        <f t="shared" si="13"/>
        <v/>
      </c>
      <c r="AR31" s="280" t="str">
        <f t="shared" si="13"/>
        <v/>
      </c>
      <c r="AS31" s="280" t="str">
        <f t="shared" si="13"/>
        <v/>
      </c>
      <c r="AT31" s="280" t="str">
        <f t="shared" si="13"/>
        <v/>
      </c>
      <c r="AU31" s="280" t="str">
        <f t="shared" si="13"/>
        <v/>
      </c>
      <c r="AV31" s="280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295">
        <v>27</v>
      </c>
      <c r="B32" s="226"/>
      <c r="C32" s="226"/>
      <c r="D32" s="226"/>
      <c r="E32" s="23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25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.75" hidden="1" x14ac:dyDescent="0.2">
      <c r="A33" s="295">
        <v>28</v>
      </c>
      <c r="B33" s="226"/>
      <c r="C33" s="226"/>
      <c r="D33" s="226"/>
      <c r="E33" s="23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25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.75" hidden="1" x14ac:dyDescent="0.2">
      <c r="A34" s="295">
        <v>29</v>
      </c>
      <c r="B34" s="227"/>
      <c r="C34" s="228"/>
      <c r="D34" s="229"/>
      <c r="E34" s="238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.75" hidden="1" x14ac:dyDescent="0.2">
      <c r="A35" s="295">
        <v>30</v>
      </c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.75" hidden="1" x14ac:dyDescent="0.2">
      <c r="A36" s="295">
        <v>31</v>
      </c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4.25" hidden="1" thickBot="1" x14ac:dyDescent="0.3">
      <c r="A37" s="109"/>
      <c r="B37" s="110"/>
      <c r="C37" s="110"/>
      <c r="D37" s="110"/>
      <c r="E37" s="27">
        <f>COUNTIF(E6:E36,"2651")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>
        <f t="array" ref="F38:U45">AG38:AV45</f>
        <v>3.64</v>
      </c>
      <c r="G38" s="196">
        <v>3.6</v>
      </c>
      <c r="H38" s="196">
        <v>4.541666666666667</v>
      </c>
      <c r="I38" s="196">
        <v>4.2</v>
      </c>
      <c r="J38" s="196">
        <v>4.333333333333333</v>
      </c>
      <c r="K38" s="196">
        <v>4.28</v>
      </c>
      <c r="L38" s="196">
        <v>4.5599999999999996</v>
      </c>
      <c r="M38" s="196">
        <v>3.96</v>
      </c>
      <c r="N38" s="196">
        <v>4.5599999999999996</v>
      </c>
      <c r="O38" s="231">
        <v>4.12</v>
      </c>
      <c r="P38" s="198" t="str">
        <v xml:space="preserve"> </v>
      </c>
      <c r="Q38" s="198" t="str">
        <v xml:space="preserve"> </v>
      </c>
      <c r="R38" s="198" t="str">
        <v xml:space="preserve"> </v>
      </c>
      <c r="S38" s="196" t="str">
        <v xml:space="preserve"> </v>
      </c>
      <c r="T38" s="196" t="str">
        <v xml:space="preserve"> </v>
      </c>
      <c r="U38" s="196" t="str">
        <v xml:space="preserve"> </v>
      </c>
      <c r="V38" s="18">
        <f>сводн.!T39</f>
        <v>3</v>
      </c>
      <c r="W38" s="92">
        <f>SUM(W6:W37)</f>
        <v>0</v>
      </c>
      <c r="X38" s="92">
        <f>SUM(X6:X37)</f>
        <v>0</v>
      </c>
      <c r="Y38" s="92">
        <f>SUM(Y6:Y37)-X38</f>
        <v>2</v>
      </c>
      <c r="Z38" s="92">
        <f>SUM(Z6:Z37)</f>
        <v>50</v>
      </c>
      <c r="AA38" s="92">
        <f>SUM(AA6:AA37)</f>
        <v>98</v>
      </c>
      <c r="AB38" s="92">
        <f>SUM(AB6:AB37)</f>
        <v>98</v>
      </c>
      <c r="AC38" s="92">
        <f t="shared" si="7"/>
        <v>248</v>
      </c>
      <c r="AD38" s="225">
        <f>IF(ISERROR(((X38+Y38)*2+Z38*3+AA38*4+AB38*5)/SUM(X38,Y38:AB38)),"",((X38+Y38)*2+Z38*3+AA38*4+AB38*5)/SUM(X38,Y38:AB38))</f>
        <v>4.17741935483871</v>
      </c>
      <c r="AE38" s="32"/>
      <c r="AF38" s="9"/>
      <c r="AG38" s="33">
        <f t="shared" ref="AG38:AV38" si="15">IF(COUNT(AG6:AG37)=0," ",SUM(AG6:AG37)/COUNT(AG6:AG37))</f>
        <v>3.64</v>
      </c>
      <c r="AH38" s="33">
        <f t="shared" si="15"/>
        <v>3.6</v>
      </c>
      <c r="AI38" s="33">
        <f t="shared" si="15"/>
        <v>4.541666666666667</v>
      </c>
      <c r="AJ38" s="33">
        <f t="shared" si="15"/>
        <v>4.2</v>
      </c>
      <c r="AK38" s="33">
        <f t="shared" si="15"/>
        <v>4.333333333333333</v>
      </c>
      <c r="AL38" s="33">
        <f t="shared" si="15"/>
        <v>4.28</v>
      </c>
      <c r="AM38" s="33">
        <f t="shared" si="15"/>
        <v>4.5599999999999996</v>
      </c>
      <c r="AN38" s="33">
        <f t="shared" si="15"/>
        <v>3.96</v>
      </c>
      <c r="AO38" s="33">
        <f t="shared" si="15"/>
        <v>4.5599999999999996</v>
      </c>
      <c r="AP38" s="33">
        <f t="shared" si="15"/>
        <v>4.12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>
        <v>3</v>
      </c>
      <c r="G39" s="95">
        <v>3</v>
      </c>
      <c r="H39" s="95">
        <v>16</v>
      </c>
      <c r="I39" s="95">
        <v>9</v>
      </c>
      <c r="J39" s="95">
        <v>10</v>
      </c>
      <c r="K39" s="95">
        <v>7</v>
      </c>
      <c r="L39" s="95">
        <v>17</v>
      </c>
      <c r="M39" s="95">
        <v>6</v>
      </c>
      <c r="N39" s="95">
        <v>18</v>
      </c>
      <c r="O39" s="96">
        <v>9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32">
        <f>IF(COUNTIF(V6:V37,5)=0,"0",COUNTIF(V6:V37,5))</f>
        <v>1</v>
      </c>
      <c r="W39" s="192"/>
      <c r="X39" s="527">
        <f>SUM(X38:AB38)</f>
        <v>248</v>
      </c>
      <c r="Y39" s="527"/>
      <c r="Z39" s="527"/>
      <c r="AA39" s="527"/>
      <c r="AB39" s="527"/>
      <c r="AC39" s="316"/>
      <c r="AD39" s="225">
        <f t="shared" ref="AD39" si="16">IF(ISERROR(((X39+Y39)*2+Z39*3+AA39*4+AB39*5)/SUM(X39,Y39:AB39)),"",((X39+Y39)*2+Z39*3+AA39*4+AB39*5)/SUM(X39,Y39:AB39))</f>
        <v>2</v>
      </c>
      <c r="AE39" s="36"/>
      <c r="AF39" s="37"/>
      <c r="AG39" s="38">
        <f t="shared" ref="AG39:AU39" si="17">IF(COUNTIF(AG6:AG37,5)=0,"0",COUNTIF(AG6:AG37,5))</f>
        <v>3</v>
      </c>
      <c r="AH39" s="38">
        <f t="shared" si="17"/>
        <v>3</v>
      </c>
      <c r="AI39" s="38">
        <f t="shared" si="17"/>
        <v>16</v>
      </c>
      <c r="AJ39" s="38">
        <f t="shared" si="17"/>
        <v>9</v>
      </c>
      <c r="AK39" s="38">
        <f t="shared" si="17"/>
        <v>10</v>
      </c>
      <c r="AL39" s="38">
        <f t="shared" si="17"/>
        <v>7</v>
      </c>
      <c r="AM39" s="38">
        <f t="shared" si="17"/>
        <v>17</v>
      </c>
      <c r="AN39" s="38">
        <f t="shared" si="17"/>
        <v>6</v>
      </c>
      <c r="AO39" s="38">
        <f t="shared" si="17"/>
        <v>18</v>
      </c>
      <c r="AP39" s="38">
        <f t="shared" si="17"/>
        <v>9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>
        <v>12</v>
      </c>
      <c r="G40" s="97">
        <v>9</v>
      </c>
      <c r="H40" s="97">
        <v>5</v>
      </c>
      <c r="I40" s="97">
        <v>12</v>
      </c>
      <c r="J40" s="97">
        <v>12</v>
      </c>
      <c r="K40" s="97">
        <v>18</v>
      </c>
      <c r="L40" s="97">
        <v>5</v>
      </c>
      <c r="M40" s="97">
        <v>12</v>
      </c>
      <c r="N40" s="97">
        <v>3</v>
      </c>
      <c r="O40" s="98">
        <v>10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33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7</v>
      </c>
      <c r="AB40" s="44">
        <f>IF(COUNTIF(AB6:AB37,4)=0," ",COUNTIF(AB6:AB37,4))</f>
        <v>8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>
        <f t="shared" ref="AG40:AU40" si="18">IF(COUNTIF(AG6:AG37,4)=0,"0",COUNTIF(AG6:AG37,4))</f>
        <v>12</v>
      </c>
      <c r="AH40" s="44">
        <f t="shared" si="18"/>
        <v>9</v>
      </c>
      <c r="AI40" s="44">
        <f t="shared" si="18"/>
        <v>5</v>
      </c>
      <c r="AJ40" s="44">
        <f t="shared" si="18"/>
        <v>12</v>
      </c>
      <c r="AK40" s="44">
        <f t="shared" si="18"/>
        <v>12</v>
      </c>
      <c r="AL40" s="44">
        <f t="shared" si="18"/>
        <v>18</v>
      </c>
      <c r="AM40" s="44">
        <f t="shared" si="18"/>
        <v>5</v>
      </c>
      <c r="AN40" s="44">
        <f t="shared" si="18"/>
        <v>12</v>
      </c>
      <c r="AO40" s="44">
        <f t="shared" si="18"/>
        <v>3</v>
      </c>
      <c r="AP40" s="44">
        <f t="shared" si="18"/>
        <v>10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>
        <v>8</v>
      </c>
      <c r="G41" s="99">
        <v>13</v>
      </c>
      <c r="H41" s="99">
        <v>3</v>
      </c>
      <c r="I41" s="99">
        <v>4</v>
      </c>
      <c r="J41" s="99">
        <v>2</v>
      </c>
      <c r="K41" s="99" t="str">
        <v>0</v>
      </c>
      <c r="L41" s="99">
        <v>3</v>
      </c>
      <c r="M41" s="99">
        <v>7</v>
      </c>
      <c r="N41" s="99">
        <v>4</v>
      </c>
      <c r="O41" s="100">
        <v>6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34">
        <f>IF(COUNTIF(V6:V37,3)=0,"0",COUNTIF(V6:V37,3))</f>
        <v>19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4</v>
      </c>
      <c r="AA41" s="52">
        <f>IF(COUNTIF(AA6:AA37,3)=0," ",COUNTIF(AA6:AA37,3))</f>
        <v>1</v>
      </c>
      <c r="AB41" s="52">
        <f>IF(COUNTIF(AB6:AB37,3)=0," ",COUNTIF(AB6:AB37,3))</f>
        <v>4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>
        <f t="shared" ref="AG41:AU41" si="19">IF(COUNTIF(AG6:AG37,3)=0,"0",COUNTIF(AG6:AG37,3))</f>
        <v>8</v>
      </c>
      <c r="AH41" s="52">
        <f t="shared" si="19"/>
        <v>13</v>
      </c>
      <c r="AI41" s="52">
        <f t="shared" si="19"/>
        <v>3</v>
      </c>
      <c r="AJ41" s="52">
        <f t="shared" si="19"/>
        <v>4</v>
      </c>
      <c r="AK41" s="52">
        <f t="shared" si="19"/>
        <v>2</v>
      </c>
      <c r="AL41" s="52" t="str">
        <f t="shared" si="19"/>
        <v>0</v>
      </c>
      <c r="AM41" s="52">
        <f t="shared" si="19"/>
        <v>3</v>
      </c>
      <c r="AN41" s="52">
        <f t="shared" si="19"/>
        <v>7</v>
      </c>
      <c r="AO41" s="52">
        <f t="shared" si="19"/>
        <v>4</v>
      </c>
      <c r="AP41" s="52">
        <f t="shared" si="19"/>
        <v>6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2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7</v>
      </c>
      <c r="AA42" s="35">
        <f>IF(COUNTIF(AA6:AA37,2)=0," ",COUNTIF(AA6:AA37,2))</f>
        <v>3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2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0</v>
      </c>
      <c r="G43" s="23">
        <v>0</v>
      </c>
      <c r="H43" s="23">
        <v>1</v>
      </c>
      <c r="I43" s="23">
        <v>0</v>
      </c>
      <c r="J43" s="23">
        <v>1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1</v>
      </c>
      <c r="AJ43" s="60">
        <f t="shared" si="22"/>
        <v>0</v>
      </c>
      <c r="AK43" s="60">
        <f t="shared" si="22"/>
        <v>1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3">IF(COUNTIF(AG6:AG37,"з")=0,"0",COUNTIF(AG6:AG37,"з"))</f>
        <v>0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17"/>
      <c r="X46" s="317"/>
      <c r="Y46" s="317"/>
      <c r="Z46" s="317"/>
      <c r="AA46" s="317"/>
      <c r="AB46" s="317"/>
      <c r="AC46" s="317"/>
      <c r="AD46" s="31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17"/>
      <c r="X47" s="317"/>
      <c r="Y47" s="317"/>
      <c r="Z47" s="317"/>
      <c r="AA47" s="317"/>
      <c r="AB47" s="317"/>
      <c r="AC47" s="317"/>
      <c r="AD47" s="31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17"/>
      <c r="X48" s="317"/>
      <c r="Y48" s="317"/>
      <c r="Z48" s="317"/>
      <c r="AA48" s="317"/>
      <c r="AB48" s="317"/>
      <c r="AC48" s="317"/>
      <c r="AD48" s="31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17"/>
      <c r="X49" s="317"/>
      <c r="Y49" s="317"/>
      <c r="Z49" s="317"/>
      <c r="AA49" s="317"/>
      <c r="AB49" s="317"/>
      <c r="AC49" s="317"/>
      <c r="AD49" s="31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17"/>
      <c r="X50" s="317"/>
      <c r="Y50" s="317"/>
      <c r="Z50" s="317"/>
      <c r="AA50" s="317"/>
      <c r="AB50" s="317"/>
      <c r="AC50" s="317"/>
      <c r="AD50" s="31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17"/>
      <c r="X51" s="317"/>
      <c r="Y51" s="317"/>
      <c r="Z51" s="317"/>
      <c r="AA51" s="317"/>
      <c r="AB51" s="317"/>
      <c r="AC51" s="317"/>
      <c r="AD51" s="31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17"/>
      <c r="X52" s="317"/>
      <c r="Y52" s="317"/>
      <c r="Z52" s="317"/>
      <c r="AA52" s="317"/>
      <c r="AB52" s="317"/>
      <c r="AC52" s="317"/>
      <c r="AD52" s="31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17"/>
      <c r="X53" s="317"/>
      <c r="Y53" s="317"/>
      <c r="Z53" s="317"/>
      <c r="AA53" s="317"/>
      <c r="AB53" s="317"/>
      <c r="AC53" s="317"/>
      <c r="AD53" s="31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17"/>
      <c r="X54" s="317"/>
      <c r="Y54" s="317"/>
      <c r="Z54" s="317"/>
      <c r="AA54" s="317"/>
      <c r="AB54" s="317"/>
      <c r="AC54" s="317"/>
      <c r="AD54" s="31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BP3:CE3"/>
    <mergeCell ref="X39:AB39"/>
    <mergeCell ref="M2:O2"/>
    <mergeCell ref="A3:C4"/>
    <mergeCell ref="AD3:AD5"/>
    <mergeCell ref="AG3:AW3"/>
    <mergeCell ref="AX3:BM3"/>
    <mergeCell ref="F2:L2"/>
  </mergeCells>
  <conditionalFormatting sqref="C5 Y5 AI5 AG5 Q5">
    <cfRule type="cellIs" dxfId="20160" priority="243" stopIfTrue="1" operator="equal">
      <formula>5</formula>
    </cfRule>
    <cfRule type="cellIs" dxfId="20159" priority="244" stopIfTrue="1" operator="equal">
      <formula>4</formula>
    </cfRule>
    <cfRule type="cellIs" dxfId="20158" priority="245" stopIfTrue="1" operator="equal">
      <formula>3</formula>
    </cfRule>
  </conditionalFormatting>
  <conditionalFormatting sqref="E6:E45">
    <cfRule type="cellIs" dxfId="20157" priority="241" stopIfTrue="1" operator="equal">
      <formula>4</formula>
    </cfRule>
    <cfRule type="cellIs" dxfId="20156" priority="242" stopIfTrue="1" operator="equal">
      <formula>3</formula>
    </cfRule>
  </conditionalFormatting>
  <conditionalFormatting sqref="Z5:AC5 W40:AF43 AE6:AE39 W39 R6:V45 F34:Q45 AG43:CB43 W44:AW45 AG6:AW42 F31:Q31 G6:Q30">
    <cfRule type="cellIs" dxfId="20155" priority="238" stopIfTrue="1" operator="equal">
      <formula>5</formula>
    </cfRule>
    <cfRule type="cellIs" dxfId="20154" priority="239" stopIfTrue="1" operator="equal">
      <formula>4</formula>
    </cfRule>
    <cfRule type="cellIs" dxfId="20153" priority="240" stopIfTrue="1" operator="equal">
      <formula>3</formula>
    </cfRule>
  </conditionalFormatting>
  <conditionalFormatting sqref="AF6:AF37">
    <cfRule type="expression" dxfId="20152" priority="236" stopIfTrue="1">
      <formula>VALUE(RIGHT(AF6))&gt;AE6</formula>
    </cfRule>
    <cfRule type="expression" dxfId="20151" priority="237" stopIfTrue="1">
      <formula>EXACT(RIGHT(AF6,3),"зач")</formula>
    </cfRule>
  </conditionalFormatting>
  <conditionalFormatting sqref="AE3:AJ4 M3:Q3 Q4 T3 V3:AC4">
    <cfRule type="expression" dxfId="20150" priority="234" stopIfTrue="1">
      <formula>$D$1&lt;M3</formula>
    </cfRule>
    <cfRule type="expression" dxfId="20149" priority="235" stopIfTrue="1">
      <formula>$D$1&gt;M3</formula>
    </cfRule>
  </conditionalFormatting>
  <conditionalFormatting sqref="N5">
    <cfRule type="cellIs" dxfId="20148" priority="143" stopIfTrue="1" operator="equal">
      <formula>5</formula>
    </cfRule>
    <cfRule type="cellIs" dxfId="20147" priority="144" stopIfTrue="1" operator="equal">
      <formula>4</formula>
    </cfRule>
    <cfRule type="cellIs" dxfId="20146" priority="145" stopIfTrue="1" operator="equal">
      <formula>3</formula>
    </cfRule>
  </conditionalFormatting>
  <conditionalFormatting sqref="N4">
    <cfRule type="expression" dxfId="20145" priority="146" stopIfTrue="1">
      <formula>$D$1&lt;N4</formula>
    </cfRule>
    <cfRule type="expression" dxfId="20144" priority="147" stopIfTrue="1">
      <formula>$D$1&gt;N4</formula>
    </cfRule>
  </conditionalFormatting>
  <conditionalFormatting sqref="R3">
    <cfRule type="expression" dxfId="20143" priority="137" stopIfTrue="1">
      <formula>$D$1&lt;R3</formula>
    </cfRule>
    <cfRule type="expression" dxfId="20142" priority="138" stopIfTrue="1">
      <formula>$D$1&gt;R3</formula>
    </cfRule>
  </conditionalFormatting>
  <conditionalFormatting sqref="R4">
    <cfRule type="expression" dxfId="20141" priority="139" stopIfTrue="1">
      <formula>$D$1&lt;R4</formula>
    </cfRule>
    <cfRule type="expression" dxfId="20140" priority="140" stopIfTrue="1">
      <formula>$D$1&gt;R4</formula>
    </cfRule>
  </conditionalFormatting>
  <conditionalFormatting sqref="O4">
    <cfRule type="expression" dxfId="20139" priority="131" stopIfTrue="1">
      <formula>$D$1&lt;O4</formula>
    </cfRule>
    <cfRule type="expression" dxfId="20138" priority="132" stopIfTrue="1">
      <formula>$D$1&gt;O4</formula>
    </cfRule>
  </conditionalFormatting>
  <conditionalFormatting sqref="P4">
    <cfRule type="expression" dxfId="20137" priority="129" stopIfTrue="1">
      <formula>$D$1&lt;P4</formula>
    </cfRule>
    <cfRule type="expression" dxfId="20136" priority="130" stopIfTrue="1">
      <formula>$D$1&gt;P4</formula>
    </cfRule>
  </conditionalFormatting>
  <conditionalFormatting sqref="R5">
    <cfRule type="cellIs" dxfId="20135" priority="126" stopIfTrue="1" operator="equal">
      <formula>5</formula>
    </cfRule>
    <cfRule type="cellIs" dxfId="20134" priority="127" stopIfTrue="1" operator="equal">
      <formula>4</formula>
    </cfRule>
    <cfRule type="cellIs" dxfId="20133" priority="128" stopIfTrue="1" operator="equal">
      <formula>3</formula>
    </cfRule>
  </conditionalFormatting>
  <conditionalFormatting sqref="S3">
    <cfRule type="expression" dxfId="20132" priority="124" stopIfTrue="1">
      <formula>$D$1&lt;S3</formula>
    </cfRule>
    <cfRule type="expression" dxfId="20131" priority="125" stopIfTrue="1">
      <formula>$D$1&gt;S3</formula>
    </cfRule>
  </conditionalFormatting>
  <conditionalFormatting sqref="S4">
    <cfRule type="expression" dxfId="20130" priority="122" stopIfTrue="1">
      <formula>$D$1&lt;S4</formula>
    </cfRule>
    <cfRule type="expression" dxfId="20129" priority="123" stopIfTrue="1">
      <formula>$D$1&gt;S4</formula>
    </cfRule>
  </conditionalFormatting>
  <conditionalFormatting sqref="S5">
    <cfRule type="cellIs" dxfId="20128" priority="119" stopIfTrue="1" operator="equal">
      <formula>5</formula>
    </cfRule>
    <cfRule type="cellIs" dxfId="20127" priority="120" stopIfTrue="1" operator="equal">
      <formula>4</formula>
    </cfRule>
    <cfRule type="cellIs" dxfId="20126" priority="121" stopIfTrue="1" operator="equal">
      <formula>3</formula>
    </cfRule>
  </conditionalFormatting>
  <conditionalFormatting sqref="T5">
    <cfRule type="cellIs" dxfId="20125" priority="114" stopIfTrue="1" operator="equal">
      <formula>5</formula>
    </cfRule>
    <cfRule type="cellIs" dxfId="20124" priority="115" stopIfTrue="1" operator="equal">
      <formula>4</formula>
    </cfRule>
    <cfRule type="cellIs" dxfId="20123" priority="116" stopIfTrue="1" operator="equal">
      <formula>3</formula>
    </cfRule>
  </conditionalFormatting>
  <conditionalFormatting sqref="T4">
    <cfRule type="expression" dxfId="20122" priority="117" stopIfTrue="1">
      <formula>$D$1&lt;T4</formula>
    </cfRule>
    <cfRule type="expression" dxfId="20121" priority="118" stopIfTrue="1">
      <formula>$D$1&gt;T4</formula>
    </cfRule>
  </conditionalFormatting>
  <conditionalFormatting sqref="U4">
    <cfRule type="expression" dxfId="20120" priority="112" stopIfTrue="1">
      <formula>$D$1&lt;U4</formula>
    </cfRule>
    <cfRule type="expression" dxfId="20119" priority="113" stopIfTrue="1">
      <formula>$D$1&gt;U4</formula>
    </cfRule>
  </conditionalFormatting>
  <conditionalFormatting sqref="U3">
    <cfRule type="expression" dxfId="20118" priority="110" stopIfTrue="1">
      <formula>$D$1&lt;U3</formula>
    </cfRule>
    <cfRule type="expression" dxfId="20117" priority="111" stopIfTrue="1">
      <formula>$D$1&gt;U3</formula>
    </cfRule>
  </conditionalFormatting>
  <conditionalFormatting sqref="U5">
    <cfRule type="cellIs" dxfId="20116" priority="107" stopIfTrue="1" operator="equal">
      <formula>5</formula>
    </cfRule>
    <cfRule type="cellIs" dxfId="20115" priority="108" stopIfTrue="1" operator="equal">
      <formula>4</formula>
    </cfRule>
    <cfRule type="cellIs" dxfId="20114" priority="109" stopIfTrue="1" operator="equal">
      <formula>3</formula>
    </cfRule>
  </conditionalFormatting>
  <conditionalFormatting sqref="G5">
    <cfRule type="cellIs" dxfId="20113" priority="104" stopIfTrue="1" operator="equal">
      <formula>5</formula>
    </cfRule>
    <cfRule type="cellIs" dxfId="20112" priority="105" stopIfTrue="1" operator="equal">
      <formula>4</formula>
    </cfRule>
    <cfRule type="cellIs" dxfId="20111" priority="106" stopIfTrue="1" operator="equal">
      <formula>3</formula>
    </cfRule>
  </conditionalFormatting>
  <conditionalFormatting sqref="G3:I3 G4 I4">
    <cfRule type="expression" dxfId="20110" priority="102" stopIfTrue="1">
      <formula>$D$1&lt;G3</formula>
    </cfRule>
    <cfRule type="expression" dxfId="20109" priority="103" stopIfTrue="1">
      <formula>$D$1&gt;G3</formula>
    </cfRule>
  </conditionalFormatting>
  <conditionalFormatting sqref="I3:I4">
    <cfRule type="expression" dxfId="20108" priority="100" stopIfTrue="1">
      <formula>$D$1&lt;I3</formula>
    </cfRule>
    <cfRule type="expression" dxfId="20107" priority="101" stopIfTrue="1">
      <formula>$D$1&gt;I3</formula>
    </cfRule>
  </conditionalFormatting>
  <conditionalFormatting sqref="I5">
    <cfRule type="cellIs" dxfId="20106" priority="97" stopIfTrue="1" operator="equal">
      <formula>5</formula>
    </cfRule>
    <cfRule type="cellIs" dxfId="20105" priority="98" stopIfTrue="1" operator="equal">
      <formula>4</formula>
    </cfRule>
    <cfRule type="cellIs" dxfId="20104" priority="99" stopIfTrue="1" operator="equal">
      <formula>3</formula>
    </cfRule>
  </conditionalFormatting>
  <conditionalFormatting sqref="I5">
    <cfRule type="cellIs" dxfId="20103" priority="94" stopIfTrue="1" operator="equal">
      <formula>5</formula>
    </cfRule>
    <cfRule type="cellIs" dxfId="20102" priority="95" stopIfTrue="1" operator="equal">
      <formula>4</formula>
    </cfRule>
    <cfRule type="cellIs" dxfId="20101" priority="96" stopIfTrue="1" operator="equal">
      <formula>3</formula>
    </cfRule>
  </conditionalFormatting>
  <conditionalFormatting sqref="I4">
    <cfRule type="expression" dxfId="20100" priority="92" stopIfTrue="1">
      <formula>$D$1&lt;I4</formula>
    </cfRule>
    <cfRule type="expression" dxfId="20099" priority="93" stopIfTrue="1">
      <formula>$D$1&gt;I4</formula>
    </cfRule>
  </conditionalFormatting>
  <conditionalFormatting sqref="I5">
    <cfRule type="cellIs" dxfId="20098" priority="89" stopIfTrue="1" operator="equal">
      <formula>5</formula>
    </cfRule>
    <cfRule type="cellIs" dxfId="20097" priority="90" stopIfTrue="1" operator="equal">
      <formula>4</formula>
    </cfRule>
    <cfRule type="cellIs" dxfId="20096" priority="91" stopIfTrue="1" operator="equal">
      <formula>3</formula>
    </cfRule>
  </conditionalFormatting>
  <conditionalFormatting sqref="I4">
    <cfRule type="expression" dxfId="20095" priority="87" stopIfTrue="1">
      <formula>$D$1&lt;I4</formula>
    </cfRule>
    <cfRule type="expression" dxfId="20094" priority="88" stopIfTrue="1">
      <formula>$D$1&gt;I4</formula>
    </cfRule>
  </conditionalFormatting>
  <conditionalFormatting sqref="I4">
    <cfRule type="expression" dxfId="20093" priority="85" stopIfTrue="1">
      <formula>$D$1&lt;I4</formula>
    </cfRule>
    <cfRule type="expression" dxfId="20092" priority="86" stopIfTrue="1">
      <formula>$D$1&gt;I4</formula>
    </cfRule>
  </conditionalFormatting>
  <conditionalFormatting sqref="I5">
    <cfRule type="cellIs" dxfId="20091" priority="82" stopIfTrue="1" operator="equal">
      <formula>5</formula>
    </cfRule>
    <cfRule type="cellIs" dxfId="20090" priority="83" stopIfTrue="1" operator="equal">
      <formula>4</formula>
    </cfRule>
    <cfRule type="cellIs" dxfId="20089" priority="84" stopIfTrue="1" operator="equal">
      <formula>3</formula>
    </cfRule>
  </conditionalFormatting>
  <conditionalFormatting sqref="I3:I4">
    <cfRule type="expression" dxfId="20088" priority="80" stopIfTrue="1">
      <formula>$D$1&lt;I3</formula>
    </cfRule>
    <cfRule type="expression" dxfId="20087" priority="81" stopIfTrue="1">
      <formula>$D$1&gt;I3</formula>
    </cfRule>
  </conditionalFormatting>
  <conditionalFormatting sqref="I5">
    <cfRule type="cellIs" dxfId="20086" priority="77" stopIfTrue="1" operator="equal">
      <formula>5</formula>
    </cfRule>
    <cfRule type="cellIs" dxfId="20085" priority="78" stopIfTrue="1" operator="equal">
      <formula>4</formula>
    </cfRule>
    <cfRule type="cellIs" dxfId="20084" priority="79" stopIfTrue="1" operator="equal">
      <formula>3</formula>
    </cfRule>
  </conditionalFormatting>
  <conditionalFormatting sqref="I3:I4">
    <cfRule type="expression" dxfId="20083" priority="75" stopIfTrue="1">
      <formula>$D$1&lt;I3</formula>
    </cfRule>
    <cfRule type="expression" dxfId="20082" priority="76" stopIfTrue="1">
      <formula>$D$1&gt;I3</formula>
    </cfRule>
  </conditionalFormatting>
  <conditionalFormatting sqref="G3:G4">
    <cfRule type="expression" dxfId="20081" priority="73" stopIfTrue="1">
      <formula>$D$1&lt;G3</formula>
    </cfRule>
    <cfRule type="expression" dxfId="20080" priority="74" stopIfTrue="1">
      <formula>$D$1&gt;G3</formula>
    </cfRule>
  </conditionalFormatting>
  <conditionalFormatting sqref="J3:L3 J4">
    <cfRule type="expression" dxfId="20079" priority="71" stopIfTrue="1">
      <formula>$D$1&lt;J3</formula>
    </cfRule>
    <cfRule type="expression" dxfId="20078" priority="72" stopIfTrue="1">
      <formula>$D$1&gt;J3</formula>
    </cfRule>
  </conditionalFormatting>
  <conditionalFormatting sqref="J4">
    <cfRule type="expression" dxfId="20077" priority="69" stopIfTrue="1">
      <formula>$D$1&lt;J4</formula>
    </cfRule>
    <cfRule type="expression" dxfId="20076" priority="70" stopIfTrue="1">
      <formula>$D$1&gt;J4</formula>
    </cfRule>
  </conditionalFormatting>
  <conditionalFormatting sqref="J5">
    <cfRule type="cellIs" dxfId="20075" priority="66" stopIfTrue="1" operator="equal">
      <formula>5</formula>
    </cfRule>
    <cfRule type="cellIs" dxfId="20074" priority="67" stopIfTrue="1" operator="equal">
      <formula>4</formula>
    </cfRule>
    <cfRule type="cellIs" dxfId="20073" priority="68" stopIfTrue="1" operator="equal">
      <formula>3</formula>
    </cfRule>
  </conditionalFormatting>
  <conditionalFormatting sqref="J4">
    <cfRule type="expression" dxfId="20072" priority="64" stopIfTrue="1">
      <formula>$D$1&lt;J4</formula>
    </cfRule>
    <cfRule type="expression" dxfId="20071" priority="65" stopIfTrue="1">
      <formula>$D$1&gt;J4</formula>
    </cfRule>
  </conditionalFormatting>
  <conditionalFormatting sqref="J4">
    <cfRule type="expression" dxfId="20070" priority="62" stopIfTrue="1">
      <formula>$D$1&lt;J4</formula>
    </cfRule>
    <cfRule type="expression" dxfId="20069" priority="63" stopIfTrue="1">
      <formula>$D$1&gt;J4</formula>
    </cfRule>
  </conditionalFormatting>
  <conditionalFormatting sqref="J3:J4">
    <cfRule type="expression" dxfId="20068" priority="53" stopIfTrue="1">
      <formula>$D$1&lt;J3</formula>
    </cfRule>
    <cfRule type="expression" dxfId="20067" priority="54" stopIfTrue="1">
      <formula>$D$1&gt;J3</formula>
    </cfRule>
  </conditionalFormatting>
  <conditionalFormatting sqref="J4">
    <cfRule type="expression" dxfId="20066" priority="51" stopIfTrue="1">
      <formula>$D$1&lt;J4</formula>
    </cfRule>
    <cfRule type="expression" dxfId="20065" priority="52" stopIfTrue="1">
      <formula>$D$1&gt;J4</formula>
    </cfRule>
  </conditionalFormatting>
  <conditionalFormatting sqref="J5">
    <cfRule type="cellIs" dxfId="20064" priority="48" stopIfTrue="1" operator="equal">
      <formula>5</formula>
    </cfRule>
    <cfRule type="cellIs" dxfId="20063" priority="49" stopIfTrue="1" operator="equal">
      <formula>4</formula>
    </cfRule>
    <cfRule type="cellIs" dxfId="20062" priority="50" stopIfTrue="1" operator="equal">
      <formula>3</formula>
    </cfRule>
  </conditionalFormatting>
  <conditionalFormatting sqref="J4">
    <cfRule type="expression" dxfId="20061" priority="46" stopIfTrue="1">
      <formula>$D$1&lt;J4</formula>
    </cfRule>
    <cfRule type="expression" dxfId="20060" priority="47" stopIfTrue="1">
      <formula>$D$1&gt;J4</formula>
    </cfRule>
  </conditionalFormatting>
  <conditionalFormatting sqref="J4">
    <cfRule type="expression" dxfId="20059" priority="44" stopIfTrue="1">
      <formula>$D$1&lt;J4</formula>
    </cfRule>
    <cfRule type="expression" dxfId="20058" priority="45" stopIfTrue="1">
      <formula>$D$1&gt;J4</formula>
    </cfRule>
  </conditionalFormatting>
  <conditionalFormatting sqref="L5">
    <cfRule type="cellIs" dxfId="20057" priority="41" stopIfTrue="1" operator="equal">
      <formula>5</formula>
    </cfRule>
    <cfRule type="cellIs" dxfId="20056" priority="42" stopIfTrue="1" operator="equal">
      <formula>4</formula>
    </cfRule>
    <cfRule type="cellIs" dxfId="20055" priority="43" stopIfTrue="1" operator="equal">
      <formula>3</formula>
    </cfRule>
  </conditionalFormatting>
  <conditionalFormatting sqref="L4">
    <cfRule type="expression" dxfId="20054" priority="29" stopIfTrue="1">
      <formula>$D$1&lt;L4</formula>
    </cfRule>
    <cfRule type="expression" dxfId="20053" priority="30" stopIfTrue="1">
      <formula>$D$1&gt;L4</formula>
    </cfRule>
  </conditionalFormatting>
  <conditionalFormatting sqref="L4">
    <cfRule type="expression" dxfId="20052" priority="39" stopIfTrue="1">
      <formula>$D$1&lt;L4</formula>
    </cfRule>
    <cfRule type="expression" dxfId="20051" priority="40" stopIfTrue="1">
      <formula>$D$1&gt;L4</formula>
    </cfRule>
  </conditionalFormatting>
  <conditionalFormatting sqref="L4">
    <cfRule type="expression" dxfId="20050" priority="37" stopIfTrue="1">
      <formula>$D$1&lt;L4</formula>
    </cfRule>
    <cfRule type="expression" dxfId="20049" priority="38" stopIfTrue="1">
      <formula>$D$1&gt;L4</formula>
    </cfRule>
  </conditionalFormatting>
  <conditionalFormatting sqref="L4">
    <cfRule type="expression" dxfId="20048" priority="35" stopIfTrue="1">
      <formula>$D$1&lt;L4</formula>
    </cfRule>
    <cfRule type="expression" dxfId="20047" priority="36" stopIfTrue="1">
      <formula>$D$1&gt;L4</formula>
    </cfRule>
  </conditionalFormatting>
  <conditionalFormatting sqref="L4">
    <cfRule type="expression" dxfId="20046" priority="33" stopIfTrue="1">
      <formula>$D$1&lt;L4</formula>
    </cfRule>
    <cfRule type="expression" dxfId="20045" priority="34" stopIfTrue="1">
      <formula>$D$1&gt;L4</formula>
    </cfRule>
  </conditionalFormatting>
  <conditionalFormatting sqref="L4">
    <cfRule type="expression" dxfId="20044" priority="31" stopIfTrue="1">
      <formula>$D$1&lt;L4</formula>
    </cfRule>
    <cfRule type="expression" dxfId="20043" priority="32" stopIfTrue="1">
      <formula>$D$1&gt;L4</formula>
    </cfRule>
  </conditionalFormatting>
  <conditionalFormatting sqref="M4">
    <cfRule type="expression" dxfId="20042" priority="16" stopIfTrue="1">
      <formula>$D$1&lt;M4</formula>
    </cfRule>
    <cfRule type="expression" dxfId="20041" priority="17" stopIfTrue="1">
      <formula>$D$1&gt;M4</formula>
    </cfRule>
  </conditionalFormatting>
  <conditionalFormatting sqref="H4">
    <cfRule type="expression" dxfId="20040" priority="20" stopIfTrue="1">
      <formula>$D$1&lt;H4</formula>
    </cfRule>
    <cfRule type="expression" dxfId="20039" priority="21" stopIfTrue="1">
      <formula>$D$1&gt;H4</formula>
    </cfRule>
  </conditionalFormatting>
  <conditionalFormatting sqref="K4">
    <cfRule type="expression" dxfId="20038" priority="18" stopIfTrue="1">
      <formula>$D$1&lt;K4</formula>
    </cfRule>
    <cfRule type="expression" dxfId="20037" priority="19" stopIfTrue="1">
      <formula>$D$1&gt;K4</formula>
    </cfRule>
  </conditionalFormatting>
  <conditionalFormatting sqref="M5">
    <cfRule type="cellIs" dxfId="20036" priority="13" stopIfTrue="1" operator="equal">
      <formula>5</formula>
    </cfRule>
    <cfRule type="cellIs" dxfId="20035" priority="14" stopIfTrue="1" operator="equal">
      <formula>4</formula>
    </cfRule>
    <cfRule type="cellIs" dxfId="20034" priority="15" stopIfTrue="1" operator="equal">
      <formula>3</formula>
    </cfRule>
  </conditionalFormatting>
  <conditionalFormatting sqref="M4">
    <cfRule type="expression" dxfId="20033" priority="11" stopIfTrue="1">
      <formula>$D$1&lt;M4</formula>
    </cfRule>
    <cfRule type="expression" dxfId="20032" priority="12" stopIfTrue="1">
      <formula>$D$1&gt;M4</formula>
    </cfRule>
  </conditionalFormatting>
  <conditionalFormatting sqref="M4">
    <cfRule type="expression" dxfId="20031" priority="9" stopIfTrue="1">
      <formula>$D$1&lt;M4</formula>
    </cfRule>
    <cfRule type="expression" dxfId="20030" priority="10" stopIfTrue="1">
      <formula>$D$1&gt;M4</formula>
    </cfRule>
  </conditionalFormatting>
  <conditionalFormatting sqref="F5">
    <cfRule type="cellIs" dxfId="20029" priority="6" stopIfTrue="1" operator="equal">
      <formula>5</formula>
    </cfRule>
    <cfRule type="cellIs" dxfId="20028" priority="7" stopIfTrue="1" operator="equal">
      <formula>4</formula>
    </cfRule>
    <cfRule type="cellIs" dxfId="20027" priority="8" stopIfTrue="1" operator="equal">
      <formula>3</formula>
    </cfRule>
  </conditionalFormatting>
  <conditionalFormatting sqref="F6:F30">
    <cfRule type="cellIs" dxfId="20026" priority="3" stopIfTrue="1" operator="equal">
      <formula>5</formula>
    </cfRule>
    <cfRule type="cellIs" dxfId="20025" priority="4" stopIfTrue="1" operator="equal">
      <formula>4</formula>
    </cfRule>
    <cfRule type="cellIs" dxfId="20024" priority="5" stopIfTrue="1" operator="equal">
      <formula>3</formula>
    </cfRule>
  </conditionalFormatting>
  <conditionalFormatting sqref="F3:F4">
    <cfRule type="expression" dxfId="20023" priority="1" stopIfTrue="1">
      <formula>$D$1&lt;F3</formula>
    </cfRule>
    <cfRule type="expression" dxfId="20022" priority="2" stopIfTrue="1">
      <formula>$D$1&gt;F3</formula>
    </cfRule>
  </conditionalFormatting>
  <pageMargins left="0.70866141732283472" right="0" top="0.74803149606299213" bottom="0" header="0.31496062992125984" footer="0.31496062992125984"/>
  <pageSetup paperSize="9" scale="70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75" zoomScaleNormal="100" zoomScaleSheetLayoutView="75" workbookViewId="0">
      <selection activeCell="I20" sqref="I20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1.5703125" style="13" customWidth="1"/>
    <col min="4" max="4" width="22.140625" style="13" customWidth="1"/>
    <col min="5" max="5" width="6.7109375" style="13" hidden="1" customWidth="1"/>
    <col min="6" max="15" width="7.140625" customWidth="1"/>
    <col min="16" max="20" width="7.140625" hidden="1" customWidth="1"/>
    <col min="21" max="21" width="6.7109375" hidden="1" customWidth="1"/>
    <col min="22" max="22" width="5.57031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17"/>
      <c r="Z1" s="317"/>
      <c r="AA1" s="317"/>
      <c r="AB1" s="317"/>
      <c r="AC1" s="317"/>
      <c r="AD1" s="31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23" t="s">
        <v>581</v>
      </c>
      <c r="G2" s="524"/>
      <c r="H2" s="524"/>
      <c r="I2" s="524"/>
      <c r="J2" s="524"/>
      <c r="K2" s="524"/>
      <c r="L2" s="525"/>
      <c r="M2" s="523" t="s">
        <v>545</v>
      </c>
      <c r="N2" s="524"/>
      <c r="O2" s="525"/>
      <c r="P2" s="385"/>
      <c r="Q2" s="263"/>
      <c r="R2" s="335"/>
      <c r="S2" s="335"/>
      <c r="T2" s="335"/>
      <c r="U2" s="336"/>
      <c r="V2" s="7"/>
      <c r="W2" s="8"/>
      <c r="X2" s="8"/>
      <c r="Y2" s="317"/>
      <c r="Z2" s="317"/>
      <c r="AA2" s="317"/>
      <c r="AB2" s="317"/>
      <c r="AC2" s="317"/>
      <c r="AD2" s="31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2641</v>
      </c>
      <c r="B3" s="528"/>
      <c r="C3" s="528"/>
      <c r="D3" s="211" t="s">
        <v>0</v>
      </c>
      <c r="E3" s="212"/>
      <c r="F3" s="213">
        <v>42936</v>
      </c>
      <c r="G3" s="213">
        <v>42840</v>
      </c>
      <c r="H3" s="213">
        <v>42860</v>
      </c>
      <c r="I3" s="311">
        <v>42906</v>
      </c>
      <c r="J3" s="213">
        <v>42908</v>
      </c>
      <c r="K3" s="213">
        <v>42916</v>
      </c>
      <c r="L3" s="213">
        <v>42937</v>
      </c>
      <c r="M3" s="168">
        <v>42921</v>
      </c>
      <c r="N3" s="214">
        <v>42938</v>
      </c>
      <c r="O3" s="213">
        <v>42943</v>
      </c>
      <c r="P3" s="214"/>
      <c r="Q3" s="213"/>
      <c r="R3" s="213"/>
      <c r="S3" s="213"/>
      <c r="T3" s="67"/>
      <c r="U3" s="213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17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28"/>
      <c r="B4" s="528"/>
      <c r="C4" s="528"/>
      <c r="D4" s="220" t="s">
        <v>1</v>
      </c>
      <c r="E4" s="212"/>
      <c r="F4" s="221" t="s">
        <v>1475</v>
      </c>
      <c r="G4" s="221" t="s">
        <v>1412</v>
      </c>
      <c r="H4" s="221" t="s">
        <v>1415</v>
      </c>
      <c r="I4" s="221" t="s">
        <v>1438</v>
      </c>
      <c r="J4" s="221" t="s">
        <v>1454</v>
      </c>
      <c r="K4" s="221" t="s">
        <v>1469</v>
      </c>
      <c r="L4" s="221" t="s">
        <v>1405</v>
      </c>
      <c r="M4" s="221" t="s">
        <v>1472</v>
      </c>
      <c r="N4" s="221" t="s">
        <v>1421</v>
      </c>
      <c r="O4" s="221" t="s">
        <v>1481</v>
      </c>
      <c r="P4" s="221"/>
      <c r="Q4" s="221"/>
      <c r="R4" s="171"/>
      <c r="S4" s="221"/>
      <c r="T4" s="171"/>
      <c r="U4" s="171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17"/>
      <c r="AG4" s="317"/>
      <c r="AH4" s="317"/>
      <c r="AI4" s="317"/>
      <c r="AJ4" s="317"/>
      <c r="AK4" s="317"/>
      <c r="AL4" s="317"/>
      <c r="AM4" s="317"/>
      <c r="AN4" s="317"/>
      <c r="AO4" s="317"/>
      <c r="AP4" s="317"/>
      <c r="AQ4" s="317"/>
      <c r="AR4" s="317"/>
      <c r="AS4" s="317"/>
      <c r="AT4" s="317"/>
      <c r="AU4" s="317"/>
      <c r="AV4" s="317"/>
      <c r="AW4" s="9"/>
      <c r="AX4" s="315"/>
      <c r="AY4" s="315"/>
      <c r="AZ4" s="315"/>
      <c r="BA4" s="315"/>
      <c r="BB4" s="315"/>
      <c r="BC4" s="315"/>
      <c r="BD4" s="315"/>
      <c r="BE4" s="315"/>
      <c r="BF4" s="315"/>
      <c r="BG4" s="315"/>
      <c r="BH4" s="315"/>
      <c r="BI4" s="315"/>
      <c r="BJ4" s="315"/>
      <c r="BK4" s="315"/>
      <c r="BL4" s="315"/>
      <c r="BM4" s="315"/>
      <c r="BN4" s="11"/>
      <c r="BO4" s="11"/>
      <c r="BP4" s="315"/>
      <c r="BQ4" s="315"/>
      <c r="BR4" s="315"/>
      <c r="BS4" s="315"/>
      <c r="BT4" s="315"/>
      <c r="BU4" s="315"/>
      <c r="BV4" s="315"/>
      <c r="BW4" s="315"/>
      <c r="BX4" s="315"/>
      <c r="BY4" s="315"/>
      <c r="BZ4" s="315"/>
      <c r="CA4" s="315"/>
      <c r="CB4" s="315"/>
      <c r="CC4" s="315"/>
      <c r="CD4" s="315"/>
      <c r="CE4" s="31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97.5" customHeight="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511" t="s">
        <v>1474</v>
      </c>
      <c r="G5" s="173" t="s">
        <v>1413</v>
      </c>
      <c r="H5" s="271" t="s">
        <v>1414</v>
      </c>
      <c r="I5" s="511" t="s">
        <v>1439</v>
      </c>
      <c r="J5" s="275" t="s">
        <v>1453</v>
      </c>
      <c r="K5" s="271" t="s">
        <v>1470</v>
      </c>
      <c r="L5" s="290" t="s">
        <v>1406</v>
      </c>
      <c r="M5" s="511" t="s">
        <v>1473</v>
      </c>
      <c r="N5" s="271" t="s">
        <v>1431</v>
      </c>
      <c r="O5" s="275" t="s">
        <v>1482</v>
      </c>
      <c r="P5" s="271"/>
      <c r="Q5" s="275"/>
      <c r="R5" s="308"/>
      <c r="S5" s="271"/>
      <c r="T5" s="271"/>
      <c r="U5" s="271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8.75" x14ac:dyDescent="0.2">
      <c r="A6" s="295">
        <v>1</v>
      </c>
      <c r="B6" s="245" t="s">
        <v>28</v>
      </c>
      <c r="C6" s="431" t="s">
        <v>34</v>
      </c>
      <c r="D6" s="425" t="s">
        <v>1311</v>
      </c>
      <c r="E6" s="238">
        <v>2641</v>
      </c>
      <c r="F6" s="91">
        <v>3</v>
      </c>
      <c r="G6" s="91">
        <v>3</v>
      </c>
      <c r="H6" s="91">
        <v>5</v>
      </c>
      <c r="I6" s="91">
        <v>5</v>
      </c>
      <c r="J6" s="91">
        <v>5</v>
      </c>
      <c r="K6" s="91">
        <v>4</v>
      </c>
      <c r="L6" s="91">
        <v>5</v>
      </c>
      <c r="M6" s="91">
        <v>4</v>
      </c>
      <c r="N6" s="91">
        <v>5</v>
      </c>
      <c r="O6" s="91">
        <v>3</v>
      </c>
      <c r="P6" s="91"/>
      <c r="Q6" s="91"/>
      <c r="R6" s="91"/>
      <c r="S6" s="91"/>
      <c r="T6" s="91"/>
      <c r="U6" s="23"/>
      <c r="V6" s="35">
        <f t="shared" ref="V6:V37" si="0">IF(AC6&gt;0,IF(SUM(X6:Y6)/AC6&gt;0,2,IF(AND(SUM(X6:Y6)/AC6=0,Z6/AC6&gt;0),3,IF(AND((AB6/AC6+AA6/AC6)=1,AA6/AC6&gt;0),4,5))),0)</f>
        <v>3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3</v>
      </c>
      <c r="AA6" s="276">
        <f t="shared" ref="AA6:AA34" si="5">COUNTIF(AG6:AV6,AA$5)</f>
        <v>2</v>
      </c>
      <c r="AB6" s="276">
        <f t="shared" ref="AB6:AB34" si="6">COUNTIF(AG6:AV6,AB$5)</f>
        <v>5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4.2</v>
      </c>
      <c r="AE6" s="278">
        <f>IF(AW6=5,0.5,IF(AW6=4,0.25,IF(AW6&lt;=3,0)))</f>
        <v>0</v>
      </c>
      <c r="AF6" s="279"/>
      <c r="AG6" s="280">
        <f t="shared" ref="AG6:AV6" si="8">IF(ISERROR(VALUE(LEFT(F6))),LEFT(F6),VALUE(LEFT(F6)))</f>
        <v>3</v>
      </c>
      <c r="AH6" s="280">
        <f t="shared" si="8"/>
        <v>3</v>
      </c>
      <c r="AI6" s="280">
        <f t="shared" si="8"/>
        <v>5</v>
      </c>
      <c r="AJ6" s="280">
        <f t="shared" si="8"/>
        <v>5</v>
      </c>
      <c r="AK6" s="280">
        <f t="shared" si="8"/>
        <v>5</v>
      </c>
      <c r="AL6" s="280">
        <f t="shared" si="8"/>
        <v>4</v>
      </c>
      <c r="AM6" s="280">
        <f t="shared" si="8"/>
        <v>5</v>
      </c>
      <c r="AN6" s="280">
        <f t="shared" si="8"/>
        <v>4</v>
      </c>
      <c r="AO6" s="280">
        <f t="shared" si="8"/>
        <v>5</v>
      </c>
      <c r="AP6" s="280">
        <f t="shared" si="8"/>
        <v>3</v>
      </c>
      <c r="AQ6" s="280" t="str">
        <f t="shared" si="8"/>
        <v/>
      </c>
      <c r="AR6" s="280" t="str">
        <f t="shared" si="8"/>
        <v/>
      </c>
      <c r="AS6" s="280" t="str">
        <f t="shared" si="8"/>
        <v/>
      </c>
      <c r="AT6" s="280" t="str">
        <f t="shared" si="8"/>
        <v/>
      </c>
      <c r="AU6" s="280" t="str">
        <f t="shared" si="8"/>
        <v/>
      </c>
      <c r="AV6" s="280" t="str">
        <f t="shared" si="8"/>
        <v/>
      </c>
      <c r="AW6" s="35">
        <f t="shared" ref="AW6" si="9">COUNTIF(AG6:AV6,"з")</f>
        <v>0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8.75" x14ac:dyDescent="0.2">
      <c r="A7" s="295">
        <v>2</v>
      </c>
      <c r="B7" s="245" t="s">
        <v>28</v>
      </c>
      <c r="C7" s="431" t="s">
        <v>34</v>
      </c>
      <c r="D7" s="425" t="s">
        <v>1312</v>
      </c>
      <c r="E7" s="238">
        <v>2641</v>
      </c>
      <c r="F7" s="91">
        <v>3</v>
      </c>
      <c r="G7" s="91" t="s">
        <v>1417</v>
      </c>
      <c r="H7" s="91">
        <v>4</v>
      </c>
      <c r="I7" s="91">
        <v>5</v>
      </c>
      <c r="J7" s="91">
        <v>4</v>
      </c>
      <c r="K7" s="91">
        <v>4</v>
      </c>
      <c r="L7" s="91">
        <v>5</v>
      </c>
      <c r="M7" s="91">
        <v>5</v>
      </c>
      <c r="N7" s="91">
        <v>5</v>
      </c>
      <c r="O7" s="91">
        <v>4</v>
      </c>
      <c r="P7" s="91"/>
      <c r="Q7" s="91"/>
      <c r="R7" s="91"/>
      <c r="S7" s="91"/>
      <c r="T7" s="91"/>
      <c r="U7" s="23"/>
      <c r="V7" s="35">
        <f t="shared" si="0"/>
        <v>3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1</v>
      </c>
      <c r="AA7" s="276">
        <f t="shared" si="5"/>
        <v>4</v>
      </c>
      <c r="AB7" s="276">
        <f t="shared" si="6"/>
        <v>4</v>
      </c>
      <c r="AC7" s="276">
        <f t="shared" si="7"/>
        <v>9</v>
      </c>
      <c r="AD7" s="277">
        <f t="shared" ref="AD7:AD37" si="10">IF(ISERROR(((X7+Y7)*2+Z7*3+AA7*4+AB7*5)/SUM(X7,Y7:AB7)),"",((X7+Y7)*2+Z7*3+AA7*4+AB7*5)/SUM(X7,Y7:AB7))</f>
        <v>4.333333333333333</v>
      </c>
      <c r="AE7" s="278">
        <f t="shared" ref="AE7:AE34" si="11">IF(AX7=5,0.5,IF(AX7=4,0.25,IF(AX7&lt;=3,0)))</f>
        <v>0</v>
      </c>
      <c r="AF7" s="279"/>
      <c r="AG7" s="280">
        <f t="shared" ref="AG7:AG37" si="12">IF(ISERROR(VALUE(LEFT(F7))),LEFT(F7),VALUE(LEFT(F7)))</f>
        <v>3</v>
      </c>
      <c r="AH7" s="280" t="str">
        <f t="shared" ref="AH7:AH37" si="13">IF(ISERROR(VALUE(LEFT(G7))),LEFT(G7),VALUE(LEFT(G7)))</f>
        <v>а</v>
      </c>
      <c r="AI7" s="280">
        <f t="shared" ref="AI7:AI37" si="14">IF(ISERROR(VALUE(LEFT(H7))),LEFT(H7),VALUE(LEFT(H7)))</f>
        <v>4</v>
      </c>
      <c r="AJ7" s="280">
        <f t="shared" ref="AJ7:AJ37" si="15">IF(ISERROR(VALUE(LEFT(I7))),LEFT(I7),VALUE(LEFT(I7)))</f>
        <v>5</v>
      </c>
      <c r="AK7" s="280">
        <f t="shared" ref="AK7:AK37" si="16">IF(ISERROR(VALUE(LEFT(J7))),LEFT(J7),VALUE(LEFT(J7)))</f>
        <v>4</v>
      </c>
      <c r="AL7" s="280">
        <f t="shared" ref="AL7:AL37" si="17">IF(ISERROR(VALUE(LEFT(K7))),LEFT(K7),VALUE(LEFT(K7)))</f>
        <v>4</v>
      </c>
      <c r="AM7" s="280">
        <f t="shared" ref="AM7:AM37" si="18">IF(ISERROR(VALUE(LEFT(L7))),LEFT(L7),VALUE(LEFT(L7)))</f>
        <v>5</v>
      </c>
      <c r="AN7" s="280">
        <f t="shared" ref="AN7:AN37" si="19">IF(ISERROR(VALUE(LEFT(M7))),LEFT(M7),VALUE(LEFT(M7)))</f>
        <v>5</v>
      </c>
      <c r="AO7" s="280">
        <f t="shared" ref="AO7:AO37" si="20">IF(ISERROR(VALUE(LEFT(N7))),LEFT(N7),VALUE(LEFT(N7)))</f>
        <v>5</v>
      </c>
      <c r="AP7" s="280">
        <f t="shared" ref="AP7:AP37" si="21">IF(ISERROR(VALUE(LEFT(O7))),LEFT(O7),VALUE(LEFT(O7)))</f>
        <v>4</v>
      </c>
      <c r="AQ7" s="280" t="str">
        <f t="shared" ref="AQ7:AQ37" si="22">IF(ISERROR(VALUE(LEFT(P7))),LEFT(P7),VALUE(LEFT(P7)))</f>
        <v/>
      </c>
      <c r="AR7" s="280" t="str">
        <f t="shared" ref="AR7:AR37" si="23">IF(ISERROR(VALUE(LEFT(Q7))),LEFT(Q7),VALUE(LEFT(Q7)))</f>
        <v/>
      </c>
      <c r="AS7" s="280" t="str">
        <f t="shared" ref="AS7:AS37" si="24">IF(ISERROR(VALUE(LEFT(R7))),LEFT(R7),VALUE(LEFT(R7)))</f>
        <v/>
      </c>
      <c r="AT7" s="280" t="str">
        <f t="shared" ref="AT7:AT37" si="25">IF(ISERROR(VALUE(LEFT(S7))),LEFT(S7),VALUE(LEFT(S7)))</f>
        <v/>
      </c>
      <c r="AU7" s="280" t="str">
        <f t="shared" ref="AU7:AU37" si="26">IF(ISERROR(VALUE(LEFT(T7))),LEFT(T7),VALUE(LEFT(T7)))</f>
        <v/>
      </c>
      <c r="AV7" s="280" t="str">
        <f t="shared" ref="AV7:AV37" si="27">IF(ISERROR(VALUE(LEFT(U7))),LEFT(U7),VALUE(LEFT(U7)))</f>
        <v/>
      </c>
      <c r="AW7" s="35">
        <f t="shared" ref="AW7:AW37" si="28">COUNTIF(AG7:AV7,"з")</f>
        <v>0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8.75" x14ac:dyDescent="0.2">
      <c r="A8" s="295">
        <v>3</v>
      </c>
      <c r="B8" s="245" t="s">
        <v>28</v>
      </c>
      <c r="C8" s="431" t="s">
        <v>34</v>
      </c>
      <c r="D8" s="425" t="s">
        <v>1313</v>
      </c>
      <c r="E8" s="238">
        <v>2641</v>
      </c>
      <c r="F8" s="91">
        <v>3</v>
      </c>
      <c r="G8" s="91">
        <v>3</v>
      </c>
      <c r="H8" s="91">
        <v>4</v>
      </c>
      <c r="I8" s="91">
        <v>4</v>
      </c>
      <c r="J8" s="91">
        <v>5</v>
      </c>
      <c r="K8" s="91">
        <v>3</v>
      </c>
      <c r="L8" s="91">
        <v>5</v>
      </c>
      <c r="M8" s="91">
        <v>5</v>
      </c>
      <c r="N8" s="91">
        <v>5</v>
      </c>
      <c r="O8" s="91">
        <v>3</v>
      </c>
      <c r="P8" s="91"/>
      <c r="Q8" s="91"/>
      <c r="R8" s="91"/>
      <c r="S8" s="91"/>
      <c r="T8" s="91"/>
      <c r="U8" s="23"/>
      <c r="V8" s="35">
        <f t="shared" si="0"/>
        <v>3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4</v>
      </c>
      <c r="AA8" s="276">
        <f t="shared" si="5"/>
        <v>2</v>
      </c>
      <c r="AB8" s="276">
        <f t="shared" si="6"/>
        <v>4</v>
      </c>
      <c r="AC8" s="276">
        <f t="shared" si="7"/>
        <v>10</v>
      </c>
      <c r="AD8" s="277">
        <f t="shared" si="10"/>
        <v>4</v>
      </c>
      <c r="AE8" s="278">
        <f t="shared" si="11"/>
        <v>0</v>
      </c>
      <c r="AF8" s="279"/>
      <c r="AG8" s="280">
        <f t="shared" si="12"/>
        <v>3</v>
      </c>
      <c r="AH8" s="280">
        <f t="shared" si="13"/>
        <v>3</v>
      </c>
      <c r="AI8" s="280">
        <f t="shared" si="14"/>
        <v>4</v>
      </c>
      <c r="AJ8" s="280">
        <f t="shared" si="15"/>
        <v>4</v>
      </c>
      <c r="AK8" s="280">
        <f t="shared" si="16"/>
        <v>5</v>
      </c>
      <c r="AL8" s="280">
        <f t="shared" si="17"/>
        <v>3</v>
      </c>
      <c r="AM8" s="280">
        <f t="shared" si="18"/>
        <v>5</v>
      </c>
      <c r="AN8" s="280">
        <f t="shared" si="19"/>
        <v>5</v>
      </c>
      <c r="AO8" s="280">
        <f t="shared" si="20"/>
        <v>5</v>
      </c>
      <c r="AP8" s="280">
        <f t="shared" si="21"/>
        <v>3</v>
      </c>
      <c r="AQ8" s="280" t="str">
        <f t="shared" si="22"/>
        <v/>
      </c>
      <c r="AR8" s="280" t="str">
        <f t="shared" si="23"/>
        <v/>
      </c>
      <c r="AS8" s="280" t="str">
        <f t="shared" si="24"/>
        <v/>
      </c>
      <c r="AT8" s="280" t="str">
        <f t="shared" si="25"/>
        <v/>
      </c>
      <c r="AU8" s="280" t="str">
        <f t="shared" si="26"/>
        <v/>
      </c>
      <c r="AV8" s="280" t="str">
        <f t="shared" si="27"/>
        <v/>
      </c>
      <c r="AW8" s="35">
        <f t="shared" si="28"/>
        <v>0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8.75" x14ac:dyDescent="0.2">
      <c r="A9" s="295">
        <v>4</v>
      </c>
      <c r="B9" s="245" t="s">
        <v>28</v>
      </c>
      <c r="C9" s="431" t="s">
        <v>34</v>
      </c>
      <c r="D9" s="425" t="s">
        <v>1314</v>
      </c>
      <c r="E9" s="238">
        <v>2641</v>
      </c>
      <c r="F9" s="91" t="s">
        <v>1491</v>
      </c>
      <c r="G9" s="91">
        <v>3</v>
      </c>
      <c r="H9" s="91">
        <v>4</v>
      </c>
      <c r="I9" s="91">
        <v>4</v>
      </c>
      <c r="J9" s="91">
        <v>4</v>
      </c>
      <c r="K9" s="91">
        <v>4</v>
      </c>
      <c r="L9" s="91">
        <v>3</v>
      </c>
      <c r="M9" s="91">
        <v>3</v>
      </c>
      <c r="N9" s="91">
        <v>5</v>
      </c>
      <c r="O9" s="91" t="s">
        <v>1491</v>
      </c>
      <c r="P9" s="91"/>
      <c r="Q9" s="91"/>
      <c r="R9" s="91"/>
      <c r="S9" s="91"/>
      <c r="T9" s="91"/>
      <c r="U9" s="23"/>
      <c r="V9" s="35">
        <f t="shared" si="0"/>
        <v>2</v>
      </c>
      <c r="W9" s="276">
        <f t="shared" si="1"/>
        <v>0</v>
      </c>
      <c r="X9" s="276">
        <f t="shared" si="2"/>
        <v>0</v>
      </c>
      <c r="Y9" s="276">
        <f t="shared" si="3"/>
        <v>2</v>
      </c>
      <c r="Z9" s="276">
        <f t="shared" si="4"/>
        <v>3</v>
      </c>
      <c r="AA9" s="276">
        <f t="shared" si="5"/>
        <v>4</v>
      </c>
      <c r="AB9" s="276">
        <f t="shared" si="6"/>
        <v>1</v>
      </c>
      <c r="AC9" s="276">
        <f t="shared" si="7"/>
        <v>10</v>
      </c>
      <c r="AD9" s="277">
        <f t="shared" si="10"/>
        <v>3.4</v>
      </c>
      <c r="AE9" s="278">
        <f t="shared" si="11"/>
        <v>0</v>
      </c>
      <c r="AF9" s="279"/>
      <c r="AG9" s="280">
        <f t="shared" si="12"/>
        <v>2</v>
      </c>
      <c r="AH9" s="280">
        <f t="shared" si="13"/>
        <v>3</v>
      </c>
      <c r="AI9" s="280">
        <f t="shared" si="14"/>
        <v>4</v>
      </c>
      <c r="AJ9" s="280">
        <f t="shared" si="15"/>
        <v>4</v>
      </c>
      <c r="AK9" s="280">
        <f t="shared" si="16"/>
        <v>4</v>
      </c>
      <c r="AL9" s="280">
        <f t="shared" si="17"/>
        <v>4</v>
      </c>
      <c r="AM9" s="280">
        <f t="shared" si="18"/>
        <v>3</v>
      </c>
      <c r="AN9" s="280">
        <f t="shared" si="19"/>
        <v>3</v>
      </c>
      <c r="AO9" s="280">
        <f t="shared" si="20"/>
        <v>5</v>
      </c>
      <c r="AP9" s="280">
        <f t="shared" si="21"/>
        <v>2</v>
      </c>
      <c r="AQ9" s="280" t="str">
        <f t="shared" si="22"/>
        <v/>
      </c>
      <c r="AR9" s="280" t="str">
        <f t="shared" si="23"/>
        <v/>
      </c>
      <c r="AS9" s="280" t="str">
        <f t="shared" si="24"/>
        <v/>
      </c>
      <c r="AT9" s="280" t="str">
        <f t="shared" si="25"/>
        <v/>
      </c>
      <c r="AU9" s="280" t="str">
        <f t="shared" si="26"/>
        <v/>
      </c>
      <c r="AV9" s="280" t="str">
        <f t="shared" si="27"/>
        <v/>
      </c>
      <c r="AW9" s="35">
        <f t="shared" si="28"/>
        <v>0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8.75" x14ac:dyDescent="0.2">
      <c r="A10" s="295">
        <v>5</v>
      </c>
      <c r="B10" s="245" t="s">
        <v>28</v>
      </c>
      <c r="C10" s="431" t="s">
        <v>34</v>
      </c>
      <c r="D10" s="425" t="s">
        <v>1315</v>
      </c>
      <c r="E10" s="238">
        <v>2641</v>
      </c>
      <c r="F10" s="91">
        <v>4</v>
      </c>
      <c r="G10" s="91">
        <v>4</v>
      </c>
      <c r="H10" s="91">
        <v>4</v>
      </c>
      <c r="I10" s="91">
        <v>4</v>
      </c>
      <c r="J10" s="91">
        <v>4</v>
      </c>
      <c r="K10" s="91">
        <v>4</v>
      </c>
      <c r="L10" s="91">
        <v>5</v>
      </c>
      <c r="M10" s="91">
        <v>5</v>
      </c>
      <c r="N10" s="91">
        <v>5</v>
      </c>
      <c r="O10" s="91">
        <v>4</v>
      </c>
      <c r="P10" s="91"/>
      <c r="Q10" s="91"/>
      <c r="R10" s="91"/>
      <c r="S10" s="91"/>
      <c r="T10" s="91"/>
      <c r="U10" s="23"/>
      <c r="V10" s="35">
        <f t="shared" si="0"/>
        <v>4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0</v>
      </c>
      <c r="AA10" s="276">
        <f t="shared" si="5"/>
        <v>7</v>
      </c>
      <c r="AB10" s="276">
        <f t="shared" si="6"/>
        <v>3</v>
      </c>
      <c r="AC10" s="276">
        <f t="shared" si="7"/>
        <v>10</v>
      </c>
      <c r="AD10" s="277">
        <f t="shared" si="10"/>
        <v>4.3</v>
      </c>
      <c r="AE10" s="278">
        <f t="shared" si="11"/>
        <v>0</v>
      </c>
      <c r="AF10" s="279"/>
      <c r="AG10" s="280">
        <f t="shared" si="12"/>
        <v>4</v>
      </c>
      <c r="AH10" s="280">
        <f t="shared" si="13"/>
        <v>4</v>
      </c>
      <c r="AI10" s="280">
        <f t="shared" si="14"/>
        <v>4</v>
      </c>
      <c r="AJ10" s="280">
        <f t="shared" si="15"/>
        <v>4</v>
      </c>
      <c r="AK10" s="280">
        <f t="shared" si="16"/>
        <v>4</v>
      </c>
      <c r="AL10" s="280">
        <f t="shared" si="17"/>
        <v>4</v>
      </c>
      <c r="AM10" s="280">
        <f t="shared" si="18"/>
        <v>5</v>
      </c>
      <c r="AN10" s="280">
        <f t="shared" si="19"/>
        <v>5</v>
      </c>
      <c r="AO10" s="280">
        <f t="shared" si="20"/>
        <v>5</v>
      </c>
      <c r="AP10" s="280">
        <f t="shared" si="21"/>
        <v>4</v>
      </c>
      <c r="AQ10" s="280" t="str">
        <f t="shared" si="22"/>
        <v/>
      </c>
      <c r="AR10" s="280" t="str">
        <f t="shared" si="23"/>
        <v/>
      </c>
      <c r="AS10" s="280" t="str">
        <f t="shared" si="24"/>
        <v/>
      </c>
      <c r="AT10" s="280" t="str">
        <f t="shared" si="25"/>
        <v/>
      </c>
      <c r="AU10" s="280" t="str">
        <f t="shared" si="26"/>
        <v/>
      </c>
      <c r="AV10" s="280" t="str">
        <f t="shared" si="27"/>
        <v/>
      </c>
      <c r="AW10" s="35">
        <f t="shared" si="28"/>
        <v>0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8.75" x14ac:dyDescent="0.2">
      <c r="A11" s="295">
        <v>6</v>
      </c>
      <c r="B11" s="245" t="s">
        <v>28</v>
      </c>
      <c r="C11" s="431" t="s">
        <v>34</v>
      </c>
      <c r="D11" s="425" t="s">
        <v>1316</v>
      </c>
      <c r="E11" s="238">
        <v>2641</v>
      </c>
      <c r="F11" s="91" t="s">
        <v>1491</v>
      </c>
      <c r="G11" s="91">
        <v>3</v>
      </c>
      <c r="H11" s="91">
        <v>3</v>
      </c>
      <c r="I11" s="91">
        <v>4</v>
      </c>
      <c r="J11" s="91">
        <v>4</v>
      </c>
      <c r="K11" s="91">
        <v>4</v>
      </c>
      <c r="L11" s="91">
        <v>3</v>
      </c>
      <c r="M11" s="91">
        <v>3</v>
      </c>
      <c r="N11" s="91">
        <v>3</v>
      </c>
      <c r="O11" s="91" t="s">
        <v>1491</v>
      </c>
      <c r="P11" s="91"/>
      <c r="Q11" s="91"/>
      <c r="R11" s="91"/>
      <c r="S11" s="91"/>
      <c r="T11" s="91"/>
      <c r="U11" s="91"/>
      <c r="V11" s="35">
        <f t="shared" si="0"/>
        <v>2</v>
      </c>
      <c r="W11" s="286">
        <f t="shared" si="1"/>
        <v>0</v>
      </c>
      <c r="X11" s="286">
        <f t="shared" si="2"/>
        <v>0</v>
      </c>
      <c r="Y11" s="286">
        <f t="shared" si="3"/>
        <v>2</v>
      </c>
      <c r="Z11" s="286">
        <f t="shared" si="4"/>
        <v>5</v>
      </c>
      <c r="AA11" s="286">
        <f t="shared" si="5"/>
        <v>3</v>
      </c>
      <c r="AB11" s="286">
        <f t="shared" si="6"/>
        <v>0</v>
      </c>
      <c r="AC11" s="276">
        <f t="shared" si="7"/>
        <v>10</v>
      </c>
      <c r="AD11" s="277">
        <f t="shared" si="10"/>
        <v>3.1</v>
      </c>
      <c r="AE11" s="287">
        <f t="shared" si="11"/>
        <v>0</v>
      </c>
      <c r="AG11" s="280">
        <f t="shared" si="12"/>
        <v>2</v>
      </c>
      <c r="AH11" s="280">
        <f t="shared" si="13"/>
        <v>3</v>
      </c>
      <c r="AI11" s="280">
        <f t="shared" si="14"/>
        <v>3</v>
      </c>
      <c r="AJ11" s="280">
        <f t="shared" si="15"/>
        <v>4</v>
      </c>
      <c r="AK11" s="280">
        <f t="shared" si="16"/>
        <v>4</v>
      </c>
      <c r="AL11" s="280">
        <f t="shared" si="17"/>
        <v>4</v>
      </c>
      <c r="AM11" s="280">
        <f t="shared" si="18"/>
        <v>3</v>
      </c>
      <c r="AN11" s="280">
        <f t="shared" si="19"/>
        <v>3</v>
      </c>
      <c r="AO11" s="280">
        <f t="shared" si="20"/>
        <v>3</v>
      </c>
      <c r="AP11" s="280">
        <f t="shared" si="21"/>
        <v>2</v>
      </c>
      <c r="AQ11" s="280" t="str">
        <f t="shared" si="22"/>
        <v/>
      </c>
      <c r="AR11" s="280" t="str">
        <f t="shared" si="23"/>
        <v/>
      </c>
      <c r="AS11" s="280" t="str">
        <f t="shared" si="24"/>
        <v/>
      </c>
      <c r="AT11" s="280" t="str">
        <f t="shared" si="25"/>
        <v/>
      </c>
      <c r="AU11" s="280" t="str">
        <f t="shared" si="26"/>
        <v/>
      </c>
      <c r="AV11" s="280" t="str">
        <f t="shared" si="27"/>
        <v/>
      </c>
      <c r="AW11" s="35">
        <f t="shared" si="28"/>
        <v>0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8.75" x14ac:dyDescent="0.2">
      <c r="A12" s="295">
        <v>7</v>
      </c>
      <c r="B12" s="245" t="s">
        <v>28</v>
      </c>
      <c r="C12" s="431" t="s">
        <v>34</v>
      </c>
      <c r="D12" s="501" t="s">
        <v>1317</v>
      </c>
      <c r="E12" s="238">
        <v>2641</v>
      </c>
      <c r="F12" s="91">
        <v>5</v>
      </c>
      <c r="G12" s="91">
        <v>4</v>
      </c>
      <c r="H12" s="91">
        <v>5</v>
      </c>
      <c r="I12" s="91">
        <v>5</v>
      </c>
      <c r="J12" s="91">
        <v>5</v>
      </c>
      <c r="K12" s="91">
        <v>5</v>
      </c>
      <c r="L12" s="91">
        <v>5</v>
      </c>
      <c r="M12" s="91">
        <v>4</v>
      </c>
      <c r="N12" s="91">
        <v>5</v>
      </c>
      <c r="O12" s="91">
        <v>5</v>
      </c>
      <c r="P12" s="91"/>
      <c r="Q12" s="91"/>
      <c r="R12" s="91"/>
      <c r="S12" s="91"/>
      <c r="T12" s="91"/>
      <c r="U12" s="23"/>
      <c r="V12" s="35">
        <f t="shared" si="0"/>
        <v>4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0</v>
      </c>
      <c r="AA12" s="276">
        <f t="shared" si="5"/>
        <v>2</v>
      </c>
      <c r="AB12" s="276">
        <f t="shared" si="6"/>
        <v>8</v>
      </c>
      <c r="AC12" s="276">
        <f t="shared" si="7"/>
        <v>10</v>
      </c>
      <c r="AD12" s="277">
        <f t="shared" si="10"/>
        <v>4.8</v>
      </c>
      <c r="AE12" s="278">
        <f t="shared" si="11"/>
        <v>0</v>
      </c>
      <c r="AF12" s="279"/>
      <c r="AG12" s="280">
        <f t="shared" si="12"/>
        <v>5</v>
      </c>
      <c r="AH12" s="280">
        <f t="shared" si="13"/>
        <v>4</v>
      </c>
      <c r="AI12" s="280">
        <f t="shared" si="14"/>
        <v>5</v>
      </c>
      <c r="AJ12" s="280">
        <f t="shared" si="15"/>
        <v>5</v>
      </c>
      <c r="AK12" s="280">
        <f t="shared" si="16"/>
        <v>5</v>
      </c>
      <c r="AL12" s="280">
        <f t="shared" si="17"/>
        <v>5</v>
      </c>
      <c r="AM12" s="280">
        <f t="shared" si="18"/>
        <v>5</v>
      </c>
      <c r="AN12" s="280">
        <f t="shared" si="19"/>
        <v>4</v>
      </c>
      <c r="AO12" s="280">
        <f t="shared" si="20"/>
        <v>5</v>
      </c>
      <c r="AP12" s="280">
        <f t="shared" si="21"/>
        <v>5</v>
      </c>
      <c r="AQ12" s="280" t="str">
        <f t="shared" si="22"/>
        <v/>
      </c>
      <c r="AR12" s="280" t="str">
        <f t="shared" si="23"/>
        <v/>
      </c>
      <c r="AS12" s="280" t="str">
        <f t="shared" si="24"/>
        <v/>
      </c>
      <c r="AT12" s="280" t="str">
        <f t="shared" si="25"/>
        <v/>
      </c>
      <c r="AU12" s="280" t="str">
        <f t="shared" si="26"/>
        <v/>
      </c>
      <c r="AV12" s="280" t="str">
        <f t="shared" si="27"/>
        <v/>
      </c>
      <c r="AW12" s="35">
        <f t="shared" si="28"/>
        <v>0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8.75" x14ac:dyDescent="0.2">
      <c r="A13" s="295">
        <v>8</v>
      </c>
      <c r="B13" s="245" t="s">
        <v>28</v>
      </c>
      <c r="C13" s="431" t="s">
        <v>34</v>
      </c>
      <c r="D13" s="425" t="s">
        <v>1318</v>
      </c>
      <c r="E13" s="238">
        <v>2641</v>
      </c>
      <c r="F13" s="91">
        <v>3</v>
      </c>
      <c r="G13" s="91">
        <v>4</v>
      </c>
      <c r="H13" s="91">
        <v>4</v>
      </c>
      <c r="I13" s="91">
        <v>3</v>
      </c>
      <c r="J13" s="91">
        <v>4</v>
      </c>
      <c r="K13" s="91">
        <v>4</v>
      </c>
      <c r="L13" s="91">
        <v>4</v>
      </c>
      <c r="M13" s="91">
        <v>4</v>
      </c>
      <c r="N13" s="91">
        <v>5</v>
      </c>
      <c r="O13" s="91">
        <v>3</v>
      </c>
      <c r="P13" s="91"/>
      <c r="Q13" s="91"/>
      <c r="R13" s="91"/>
      <c r="S13" s="91"/>
      <c r="T13" s="91"/>
      <c r="U13" s="23"/>
      <c r="V13" s="35">
        <f t="shared" si="0"/>
        <v>3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3</v>
      </c>
      <c r="AA13" s="276">
        <f t="shared" si="5"/>
        <v>6</v>
      </c>
      <c r="AB13" s="276">
        <f t="shared" si="6"/>
        <v>1</v>
      </c>
      <c r="AC13" s="276">
        <f t="shared" si="7"/>
        <v>10</v>
      </c>
      <c r="AD13" s="277">
        <f t="shared" si="10"/>
        <v>3.8</v>
      </c>
      <c r="AE13" s="278">
        <f t="shared" si="11"/>
        <v>0</v>
      </c>
      <c r="AF13" s="279"/>
      <c r="AG13" s="280">
        <f t="shared" si="12"/>
        <v>3</v>
      </c>
      <c r="AH13" s="280">
        <f t="shared" si="13"/>
        <v>4</v>
      </c>
      <c r="AI13" s="280">
        <f t="shared" si="14"/>
        <v>4</v>
      </c>
      <c r="AJ13" s="280">
        <f t="shared" si="15"/>
        <v>3</v>
      </c>
      <c r="AK13" s="280">
        <f t="shared" si="16"/>
        <v>4</v>
      </c>
      <c r="AL13" s="280">
        <f t="shared" si="17"/>
        <v>4</v>
      </c>
      <c r="AM13" s="280">
        <f t="shared" si="18"/>
        <v>4</v>
      </c>
      <c r="AN13" s="280">
        <f t="shared" si="19"/>
        <v>4</v>
      </c>
      <c r="AO13" s="280">
        <f t="shared" si="20"/>
        <v>5</v>
      </c>
      <c r="AP13" s="280">
        <f t="shared" si="21"/>
        <v>3</v>
      </c>
      <c r="AQ13" s="280" t="str">
        <f t="shared" si="22"/>
        <v/>
      </c>
      <c r="AR13" s="280" t="str">
        <f t="shared" si="23"/>
        <v/>
      </c>
      <c r="AS13" s="280" t="str">
        <f t="shared" si="24"/>
        <v/>
      </c>
      <c r="AT13" s="280" t="str">
        <f t="shared" si="25"/>
        <v/>
      </c>
      <c r="AU13" s="280" t="str">
        <f t="shared" si="26"/>
        <v/>
      </c>
      <c r="AV13" s="280" t="str">
        <f t="shared" si="27"/>
        <v/>
      </c>
      <c r="AW13" s="35">
        <f t="shared" si="28"/>
        <v>0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8.75" x14ac:dyDescent="0.2">
      <c r="A14" s="295">
        <v>9</v>
      </c>
      <c r="B14" s="245"/>
      <c r="C14" s="431" t="s">
        <v>34</v>
      </c>
      <c r="D14" s="425" t="s">
        <v>1319</v>
      </c>
      <c r="E14" s="238">
        <v>2641</v>
      </c>
      <c r="F14" s="91">
        <v>3</v>
      </c>
      <c r="G14" s="91">
        <v>3</v>
      </c>
      <c r="H14" s="91">
        <v>3</v>
      </c>
      <c r="I14" s="91">
        <v>5</v>
      </c>
      <c r="J14" s="91">
        <v>5</v>
      </c>
      <c r="K14" s="91">
        <v>5</v>
      </c>
      <c r="L14" s="91">
        <v>5</v>
      </c>
      <c r="M14" s="91">
        <v>5</v>
      </c>
      <c r="N14" s="91">
        <v>4</v>
      </c>
      <c r="O14" s="91">
        <v>4</v>
      </c>
      <c r="P14" s="91"/>
      <c r="Q14" s="91"/>
      <c r="R14" s="94"/>
      <c r="S14" s="91"/>
      <c r="T14" s="91"/>
      <c r="U14" s="23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3</v>
      </c>
      <c r="AA14" s="92">
        <f t="shared" si="5"/>
        <v>2</v>
      </c>
      <c r="AB14" s="92">
        <f t="shared" si="6"/>
        <v>5</v>
      </c>
      <c r="AC14" s="92">
        <f t="shared" si="7"/>
        <v>10</v>
      </c>
      <c r="AD14" s="225">
        <f t="shared" si="10"/>
        <v>4.2</v>
      </c>
      <c r="AE14" s="16">
        <f t="shared" si="11"/>
        <v>0</v>
      </c>
      <c r="AF14" s="9"/>
      <c r="AG14" s="280">
        <f t="shared" si="12"/>
        <v>3</v>
      </c>
      <c r="AH14" s="280">
        <f t="shared" si="13"/>
        <v>3</v>
      </c>
      <c r="AI14" s="280">
        <f t="shared" si="14"/>
        <v>3</v>
      </c>
      <c r="AJ14" s="280">
        <f t="shared" si="15"/>
        <v>5</v>
      </c>
      <c r="AK14" s="280">
        <f t="shared" si="16"/>
        <v>5</v>
      </c>
      <c r="AL14" s="280">
        <f t="shared" si="17"/>
        <v>5</v>
      </c>
      <c r="AM14" s="280">
        <f t="shared" si="18"/>
        <v>5</v>
      </c>
      <c r="AN14" s="280">
        <f t="shared" si="19"/>
        <v>5</v>
      </c>
      <c r="AO14" s="280">
        <f t="shared" si="20"/>
        <v>4</v>
      </c>
      <c r="AP14" s="280">
        <f t="shared" si="21"/>
        <v>4</v>
      </c>
      <c r="AQ14" s="280" t="str">
        <f t="shared" si="22"/>
        <v/>
      </c>
      <c r="AR14" s="280" t="str">
        <f t="shared" si="23"/>
        <v/>
      </c>
      <c r="AS14" s="280" t="str">
        <f t="shared" si="24"/>
        <v/>
      </c>
      <c r="AT14" s="280" t="str">
        <f t="shared" si="25"/>
        <v/>
      </c>
      <c r="AU14" s="280" t="str">
        <f t="shared" si="26"/>
        <v/>
      </c>
      <c r="AV14" s="280" t="str">
        <f t="shared" si="27"/>
        <v/>
      </c>
      <c r="AW14" s="35">
        <f t="shared" si="28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295">
        <v>10</v>
      </c>
      <c r="B15" s="245"/>
      <c r="C15" s="431" t="s">
        <v>34</v>
      </c>
      <c r="D15" s="425" t="s">
        <v>1320</v>
      </c>
      <c r="E15" s="238">
        <v>2641</v>
      </c>
      <c r="F15" s="91">
        <v>3</v>
      </c>
      <c r="G15" s="91">
        <v>3</v>
      </c>
      <c r="H15" s="91">
        <v>4</v>
      </c>
      <c r="I15" s="91">
        <v>4</v>
      </c>
      <c r="J15" s="91">
        <v>4</v>
      </c>
      <c r="K15" s="91">
        <v>4</v>
      </c>
      <c r="L15" s="91">
        <v>5</v>
      </c>
      <c r="M15" s="91">
        <v>4</v>
      </c>
      <c r="N15" s="91" t="s">
        <v>1493</v>
      </c>
      <c r="O15" s="91">
        <v>3</v>
      </c>
      <c r="P15" s="91"/>
      <c r="Q15" s="91"/>
      <c r="R15" s="94"/>
      <c r="S15" s="91"/>
      <c r="T15" s="91"/>
      <c r="U15" s="23"/>
      <c r="V15" s="18">
        <f t="shared" si="0"/>
        <v>2</v>
      </c>
      <c r="W15" s="92">
        <f t="shared" si="1"/>
        <v>0</v>
      </c>
      <c r="X15" s="92">
        <f t="shared" si="2"/>
        <v>0</v>
      </c>
      <c r="Y15" s="92">
        <f t="shared" si="3"/>
        <v>1</v>
      </c>
      <c r="Z15" s="92">
        <f t="shared" si="4"/>
        <v>3</v>
      </c>
      <c r="AA15" s="92">
        <f t="shared" si="5"/>
        <v>5</v>
      </c>
      <c r="AB15" s="92">
        <f t="shared" si="6"/>
        <v>1</v>
      </c>
      <c r="AC15" s="92">
        <f t="shared" si="7"/>
        <v>10</v>
      </c>
      <c r="AD15" s="225">
        <f t="shared" si="10"/>
        <v>3.6</v>
      </c>
      <c r="AE15" s="16">
        <f t="shared" si="11"/>
        <v>0</v>
      </c>
      <c r="AF15" s="9"/>
      <c r="AG15" s="280">
        <f t="shared" si="12"/>
        <v>3</v>
      </c>
      <c r="AH15" s="280">
        <f t="shared" si="13"/>
        <v>3</v>
      </c>
      <c r="AI15" s="280">
        <f t="shared" si="14"/>
        <v>4</v>
      </c>
      <c r="AJ15" s="280">
        <f t="shared" si="15"/>
        <v>4</v>
      </c>
      <c r="AK15" s="280">
        <f t="shared" si="16"/>
        <v>4</v>
      </c>
      <c r="AL15" s="280">
        <f t="shared" si="17"/>
        <v>4</v>
      </c>
      <c r="AM15" s="280">
        <f t="shared" si="18"/>
        <v>5</v>
      </c>
      <c r="AN15" s="280">
        <f t="shared" si="19"/>
        <v>4</v>
      </c>
      <c r="AO15" s="280">
        <f t="shared" si="20"/>
        <v>2</v>
      </c>
      <c r="AP15" s="280">
        <f t="shared" si="21"/>
        <v>3</v>
      </c>
      <c r="AQ15" s="280" t="str">
        <f t="shared" si="22"/>
        <v/>
      </c>
      <c r="AR15" s="280" t="str">
        <f t="shared" si="23"/>
        <v/>
      </c>
      <c r="AS15" s="280" t="str">
        <f t="shared" si="24"/>
        <v/>
      </c>
      <c r="AT15" s="280" t="str">
        <f t="shared" si="25"/>
        <v/>
      </c>
      <c r="AU15" s="280" t="str">
        <f t="shared" si="26"/>
        <v/>
      </c>
      <c r="AV15" s="280" t="str">
        <f t="shared" si="27"/>
        <v/>
      </c>
      <c r="AW15" s="35">
        <f t="shared" si="28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95">
        <v>11</v>
      </c>
      <c r="B16" s="245"/>
      <c r="C16" s="431" t="s">
        <v>34</v>
      </c>
      <c r="D16" s="425" t="s">
        <v>1321</v>
      </c>
      <c r="E16" s="238">
        <v>2641</v>
      </c>
      <c r="F16" s="91">
        <v>3</v>
      </c>
      <c r="G16" s="91">
        <v>3</v>
      </c>
      <c r="H16" s="91">
        <v>5</v>
      </c>
      <c r="I16" s="91">
        <v>5</v>
      </c>
      <c r="J16" s="91">
        <v>5</v>
      </c>
      <c r="K16" s="91">
        <v>4</v>
      </c>
      <c r="L16" s="91">
        <v>5</v>
      </c>
      <c r="M16" s="91">
        <v>5</v>
      </c>
      <c r="N16" s="91">
        <v>5</v>
      </c>
      <c r="O16" s="91">
        <v>4</v>
      </c>
      <c r="P16" s="91"/>
      <c r="Q16" s="91"/>
      <c r="R16" s="94"/>
      <c r="S16" s="91"/>
      <c r="T16" s="91"/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2</v>
      </c>
      <c r="AA16" s="92">
        <f t="shared" si="5"/>
        <v>2</v>
      </c>
      <c r="AB16" s="92">
        <f t="shared" si="6"/>
        <v>6</v>
      </c>
      <c r="AC16" s="92">
        <f t="shared" si="7"/>
        <v>10</v>
      </c>
      <c r="AD16" s="225">
        <f t="shared" si="10"/>
        <v>4.4000000000000004</v>
      </c>
      <c r="AE16" s="16">
        <f t="shared" si="11"/>
        <v>0</v>
      </c>
      <c r="AF16" s="9"/>
      <c r="AG16" s="280">
        <f t="shared" si="12"/>
        <v>3</v>
      </c>
      <c r="AH16" s="280">
        <f t="shared" si="13"/>
        <v>3</v>
      </c>
      <c r="AI16" s="280">
        <f t="shared" si="14"/>
        <v>5</v>
      </c>
      <c r="AJ16" s="280">
        <f t="shared" si="15"/>
        <v>5</v>
      </c>
      <c r="AK16" s="280">
        <f t="shared" si="16"/>
        <v>5</v>
      </c>
      <c r="AL16" s="280">
        <f t="shared" si="17"/>
        <v>4</v>
      </c>
      <c r="AM16" s="280">
        <f t="shared" si="18"/>
        <v>5</v>
      </c>
      <c r="AN16" s="280">
        <f t="shared" si="19"/>
        <v>5</v>
      </c>
      <c r="AO16" s="280">
        <f t="shared" si="20"/>
        <v>5</v>
      </c>
      <c r="AP16" s="280">
        <f t="shared" si="21"/>
        <v>4</v>
      </c>
      <c r="AQ16" s="280" t="str">
        <f t="shared" si="22"/>
        <v/>
      </c>
      <c r="AR16" s="280" t="str">
        <f t="shared" si="23"/>
        <v/>
      </c>
      <c r="AS16" s="280" t="str">
        <f t="shared" si="24"/>
        <v/>
      </c>
      <c r="AT16" s="280" t="str">
        <f t="shared" si="25"/>
        <v/>
      </c>
      <c r="AU16" s="280" t="str">
        <f t="shared" si="26"/>
        <v/>
      </c>
      <c r="AV16" s="280" t="str">
        <f t="shared" si="27"/>
        <v/>
      </c>
      <c r="AW16" s="35">
        <f t="shared" si="28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95">
        <v>12</v>
      </c>
      <c r="B17" s="426"/>
      <c r="C17" s="431" t="s">
        <v>34</v>
      </c>
      <c r="D17" s="501" t="s">
        <v>1322</v>
      </c>
      <c r="E17" s="238">
        <v>2641</v>
      </c>
      <c r="F17" s="91">
        <v>5</v>
      </c>
      <c r="G17" s="91">
        <v>5</v>
      </c>
      <c r="H17" s="91">
        <v>5</v>
      </c>
      <c r="I17" s="91">
        <v>5</v>
      </c>
      <c r="J17" s="91">
        <v>5</v>
      </c>
      <c r="K17" s="91">
        <v>5</v>
      </c>
      <c r="L17" s="91">
        <v>5</v>
      </c>
      <c r="M17" s="91">
        <v>5</v>
      </c>
      <c r="N17" s="91">
        <v>5</v>
      </c>
      <c r="O17" s="91">
        <v>5</v>
      </c>
      <c r="P17" s="91"/>
      <c r="Q17" s="91"/>
      <c r="R17" s="94"/>
      <c r="S17" s="91"/>
      <c r="T17" s="91"/>
      <c r="U17" s="23"/>
      <c r="V17" s="18">
        <f t="shared" si="0"/>
        <v>5</v>
      </c>
      <c r="W17" s="92">
        <f t="shared" si="1"/>
        <v>0</v>
      </c>
      <c r="X17" s="92">
        <f t="shared" ref="X17:X34" si="29">COUNTIF(AF17:AU17,"д")</f>
        <v>0</v>
      </c>
      <c r="Y17" s="92">
        <f t="shared" si="3"/>
        <v>0</v>
      </c>
      <c r="Z17" s="92">
        <f t="shared" si="4"/>
        <v>0</v>
      </c>
      <c r="AA17" s="92">
        <f t="shared" si="5"/>
        <v>0</v>
      </c>
      <c r="AB17" s="92">
        <f t="shared" si="6"/>
        <v>10</v>
      </c>
      <c r="AC17" s="92">
        <f t="shared" si="7"/>
        <v>10</v>
      </c>
      <c r="AD17" s="225">
        <f t="shared" si="10"/>
        <v>5</v>
      </c>
      <c r="AE17" s="16">
        <f t="shared" si="11"/>
        <v>0</v>
      </c>
      <c r="AF17" s="9"/>
      <c r="AG17" s="280">
        <f t="shared" si="12"/>
        <v>5</v>
      </c>
      <c r="AH17" s="280">
        <f t="shared" si="13"/>
        <v>5</v>
      </c>
      <c r="AI17" s="280">
        <f t="shared" si="14"/>
        <v>5</v>
      </c>
      <c r="AJ17" s="280">
        <f t="shared" si="15"/>
        <v>5</v>
      </c>
      <c r="AK17" s="280">
        <f t="shared" si="16"/>
        <v>5</v>
      </c>
      <c r="AL17" s="280">
        <f t="shared" si="17"/>
        <v>5</v>
      </c>
      <c r="AM17" s="280">
        <f t="shared" si="18"/>
        <v>5</v>
      </c>
      <c r="AN17" s="280">
        <f t="shared" si="19"/>
        <v>5</v>
      </c>
      <c r="AO17" s="280">
        <f t="shared" si="20"/>
        <v>5</v>
      </c>
      <c r="AP17" s="280">
        <f t="shared" si="21"/>
        <v>5</v>
      </c>
      <c r="AQ17" s="280" t="str">
        <f t="shared" si="22"/>
        <v/>
      </c>
      <c r="AR17" s="280" t="str">
        <f t="shared" si="23"/>
        <v/>
      </c>
      <c r="AS17" s="280" t="str">
        <f t="shared" si="24"/>
        <v/>
      </c>
      <c r="AT17" s="280" t="str">
        <f t="shared" si="25"/>
        <v/>
      </c>
      <c r="AU17" s="280" t="str">
        <f t="shared" si="26"/>
        <v/>
      </c>
      <c r="AV17" s="280" t="str">
        <f t="shared" si="27"/>
        <v/>
      </c>
      <c r="AW17" s="35">
        <f t="shared" si="28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95">
        <v>13</v>
      </c>
      <c r="B18" s="427"/>
      <c r="C18" s="431" t="s">
        <v>34</v>
      </c>
      <c r="D18" s="425" t="s">
        <v>1323</v>
      </c>
      <c r="E18" s="238">
        <v>2641</v>
      </c>
      <c r="F18" s="91">
        <v>3</v>
      </c>
      <c r="G18" s="91">
        <v>3</v>
      </c>
      <c r="H18" s="91">
        <v>3</v>
      </c>
      <c r="I18" s="91">
        <v>3</v>
      </c>
      <c r="J18" s="91">
        <v>3</v>
      </c>
      <c r="K18" s="91">
        <v>5</v>
      </c>
      <c r="L18" s="91">
        <v>3</v>
      </c>
      <c r="M18" s="91">
        <v>4</v>
      </c>
      <c r="N18" s="91">
        <v>5</v>
      </c>
      <c r="O18" s="91">
        <v>3</v>
      </c>
      <c r="P18" s="91"/>
      <c r="Q18" s="91"/>
      <c r="R18" s="94"/>
      <c r="S18" s="91"/>
      <c r="T18" s="91"/>
      <c r="U18" s="23"/>
      <c r="V18" s="18">
        <f t="shared" si="0"/>
        <v>3</v>
      </c>
      <c r="W18" s="92">
        <f t="shared" si="1"/>
        <v>0</v>
      </c>
      <c r="X18" s="92">
        <f t="shared" si="29"/>
        <v>0</v>
      </c>
      <c r="Y18" s="92">
        <f t="shared" si="3"/>
        <v>0</v>
      </c>
      <c r="Z18" s="92">
        <f t="shared" si="4"/>
        <v>7</v>
      </c>
      <c r="AA18" s="92">
        <f t="shared" si="5"/>
        <v>1</v>
      </c>
      <c r="AB18" s="92">
        <f t="shared" si="6"/>
        <v>2</v>
      </c>
      <c r="AC18" s="92">
        <f t="shared" si="7"/>
        <v>10</v>
      </c>
      <c r="AD18" s="225">
        <f t="shared" si="10"/>
        <v>3.5</v>
      </c>
      <c r="AE18" s="16">
        <f t="shared" si="11"/>
        <v>0</v>
      </c>
      <c r="AF18" s="9"/>
      <c r="AG18" s="280">
        <f t="shared" si="12"/>
        <v>3</v>
      </c>
      <c r="AH18" s="280">
        <f t="shared" si="13"/>
        <v>3</v>
      </c>
      <c r="AI18" s="280">
        <f t="shared" si="14"/>
        <v>3</v>
      </c>
      <c r="AJ18" s="280">
        <f t="shared" si="15"/>
        <v>3</v>
      </c>
      <c r="AK18" s="280">
        <f t="shared" si="16"/>
        <v>3</v>
      </c>
      <c r="AL18" s="280">
        <f t="shared" si="17"/>
        <v>5</v>
      </c>
      <c r="AM18" s="280">
        <f t="shared" si="18"/>
        <v>3</v>
      </c>
      <c r="AN18" s="280">
        <f t="shared" si="19"/>
        <v>4</v>
      </c>
      <c r="AO18" s="280">
        <f t="shared" si="20"/>
        <v>5</v>
      </c>
      <c r="AP18" s="280">
        <f t="shared" si="21"/>
        <v>3</v>
      </c>
      <c r="AQ18" s="280" t="str">
        <f t="shared" si="22"/>
        <v/>
      </c>
      <c r="AR18" s="280" t="str">
        <f t="shared" si="23"/>
        <v/>
      </c>
      <c r="AS18" s="280" t="str">
        <f t="shared" si="24"/>
        <v/>
      </c>
      <c r="AT18" s="280" t="str">
        <f t="shared" si="25"/>
        <v/>
      </c>
      <c r="AU18" s="280" t="str">
        <f t="shared" si="26"/>
        <v/>
      </c>
      <c r="AV18" s="280" t="str">
        <f t="shared" si="27"/>
        <v/>
      </c>
      <c r="AW18" s="35">
        <f t="shared" si="28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95">
        <v>14</v>
      </c>
      <c r="B19" s="427"/>
      <c r="C19" s="431" t="s">
        <v>34</v>
      </c>
      <c r="D19" s="425" t="s">
        <v>1324</v>
      </c>
      <c r="E19" s="238">
        <v>2641</v>
      </c>
      <c r="F19" s="91">
        <v>3</v>
      </c>
      <c r="G19" s="91">
        <v>4</v>
      </c>
      <c r="H19" s="91">
        <v>4</v>
      </c>
      <c r="I19" s="91">
        <v>4</v>
      </c>
      <c r="J19" s="91">
        <v>4</v>
      </c>
      <c r="K19" s="91">
        <v>4</v>
      </c>
      <c r="L19" s="91">
        <v>5</v>
      </c>
      <c r="M19" s="91">
        <v>4</v>
      </c>
      <c r="N19" s="91">
        <v>5</v>
      </c>
      <c r="O19" s="91">
        <v>3</v>
      </c>
      <c r="P19" s="91"/>
      <c r="Q19" s="91"/>
      <c r="R19" s="91"/>
      <c r="S19" s="91"/>
      <c r="T19" s="91"/>
      <c r="U19" s="23"/>
      <c r="V19" s="18">
        <f t="shared" si="0"/>
        <v>3</v>
      </c>
      <c r="W19" s="92">
        <f t="shared" si="1"/>
        <v>0</v>
      </c>
      <c r="X19" s="92">
        <f t="shared" si="29"/>
        <v>0</v>
      </c>
      <c r="Y19" s="92">
        <f t="shared" si="3"/>
        <v>0</v>
      </c>
      <c r="Z19" s="92">
        <f t="shared" si="4"/>
        <v>2</v>
      </c>
      <c r="AA19" s="92">
        <f t="shared" si="5"/>
        <v>6</v>
      </c>
      <c r="AB19" s="92">
        <f t="shared" si="6"/>
        <v>2</v>
      </c>
      <c r="AC19" s="92">
        <f t="shared" si="7"/>
        <v>10</v>
      </c>
      <c r="AD19" s="225">
        <f t="shared" si="10"/>
        <v>4</v>
      </c>
      <c r="AE19" s="16">
        <f t="shared" si="11"/>
        <v>0</v>
      </c>
      <c r="AF19" s="9"/>
      <c r="AG19" s="280">
        <f t="shared" si="12"/>
        <v>3</v>
      </c>
      <c r="AH19" s="280">
        <f t="shared" si="13"/>
        <v>4</v>
      </c>
      <c r="AI19" s="280">
        <f t="shared" si="14"/>
        <v>4</v>
      </c>
      <c r="AJ19" s="280">
        <f t="shared" si="15"/>
        <v>4</v>
      </c>
      <c r="AK19" s="280">
        <f t="shared" si="16"/>
        <v>4</v>
      </c>
      <c r="AL19" s="280">
        <f t="shared" si="17"/>
        <v>4</v>
      </c>
      <c r="AM19" s="280">
        <f t="shared" si="18"/>
        <v>5</v>
      </c>
      <c r="AN19" s="280">
        <f t="shared" si="19"/>
        <v>4</v>
      </c>
      <c r="AO19" s="280">
        <f t="shared" si="20"/>
        <v>5</v>
      </c>
      <c r="AP19" s="280">
        <f t="shared" si="21"/>
        <v>3</v>
      </c>
      <c r="AQ19" s="280" t="str">
        <f t="shared" si="22"/>
        <v/>
      </c>
      <c r="AR19" s="280" t="str">
        <f t="shared" si="23"/>
        <v/>
      </c>
      <c r="AS19" s="280" t="str">
        <f t="shared" si="24"/>
        <v/>
      </c>
      <c r="AT19" s="280" t="str">
        <f t="shared" si="25"/>
        <v/>
      </c>
      <c r="AU19" s="280" t="str">
        <f t="shared" si="26"/>
        <v/>
      </c>
      <c r="AV19" s="280" t="str">
        <f t="shared" si="27"/>
        <v/>
      </c>
      <c r="AW19" s="35">
        <f t="shared" si="28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95">
        <v>15</v>
      </c>
      <c r="B20" s="427"/>
      <c r="C20" s="431" t="s">
        <v>34</v>
      </c>
      <c r="D20" s="425" t="s">
        <v>1325</v>
      </c>
      <c r="E20" s="238">
        <v>2641</v>
      </c>
      <c r="F20" s="91">
        <v>3</v>
      </c>
      <c r="G20" s="91">
        <v>4</v>
      </c>
      <c r="H20" s="91">
        <v>4</v>
      </c>
      <c r="I20" s="91" t="s">
        <v>1477</v>
      </c>
      <c r="J20" s="91">
        <v>4</v>
      </c>
      <c r="K20" s="91">
        <v>4</v>
      </c>
      <c r="L20" s="91">
        <v>5</v>
      </c>
      <c r="M20" s="91">
        <v>4</v>
      </c>
      <c r="N20" s="91">
        <v>5</v>
      </c>
      <c r="O20" s="91">
        <v>3</v>
      </c>
      <c r="P20" s="91"/>
      <c r="Q20" s="91"/>
      <c r="R20" s="94"/>
      <c r="S20" s="91"/>
      <c r="T20" s="91"/>
      <c r="U20" s="23"/>
      <c r="V20" s="18">
        <f t="shared" si="0"/>
        <v>3</v>
      </c>
      <c r="W20" s="92">
        <f t="shared" si="1"/>
        <v>0</v>
      </c>
      <c r="X20" s="92">
        <f t="shared" si="29"/>
        <v>0</v>
      </c>
      <c r="Y20" s="92">
        <f t="shared" si="3"/>
        <v>0</v>
      </c>
      <c r="Z20" s="92">
        <f t="shared" si="4"/>
        <v>2</v>
      </c>
      <c r="AA20" s="92">
        <f t="shared" si="5"/>
        <v>5</v>
      </c>
      <c r="AB20" s="92">
        <f t="shared" si="6"/>
        <v>2</v>
      </c>
      <c r="AC20" s="92">
        <f t="shared" si="7"/>
        <v>9</v>
      </c>
      <c r="AD20" s="225">
        <f t="shared" si="10"/>
        <v>4</v>
      </c>
      <c r="AE20" s="16">
        <f t="shared" si="11"/>
        <v>0</v>
      </c>
      <c r="AF20" s="9"/>
      <c r="AG20" s="280">
        <f t="shared" si="12"/>
        <v>3</v>
      </c>
      <c r="AH20" s="280">
        <f t="shared" si="13"/>
        <v>4</v>
      </c>
      <c r="AI20" s="280">
        <f t="shared" si="14"/>
        <v>4</v>
      </c>
      <c r="AJ20" s="280" t="str">
        <f t="shared" si="15"/>
        <v>а</v>
      </c>
      <c r="AK20" s="280">
        <f t="shared" si="16"/>
        <v>4</v>
      </c>
      <c r="AL20" s="280">
        <f t="shared" si="17"/>
        <v>4</v>
      </c>
      <c r="AM20" s="280">
        <f t="shared" si="18"/>
        <v>5</v>
      </c>
      <c r="AN20" s="280">
        <f t="shared" si="19"/>
        <v>4</v>
      </c>
      <c r="AO20" s="280">
        <f t="shared" si="20"/>
        <v>5</v>
      </c>
      <c r="AP20" s="280">
        <f t="shared" si="21"/>
        <v>3</v>
      </c>
      <c r="AQ20" s="280" t="str">
        <f t="shared" si="22"/>
        <v/>
      </c>
      <c r="AR20" s="280" t="str">
        <f t="shared" si="23"/>
        <v/>
      </c>
      <c r="AS20" s="280" t="str">
        <f t="shared" si="24"/>
        <v/>
      </c>
      <c r="AT20" s="280" t="str">
        <f t="shared" si="25"/>
        <v/>
      </c>
      <c r="AU20" s="280" t="str">
        <f t="shared" si="26"/>
        <v/>
      </c>
      <c r="AV20" s="280" t="str">
        <f t="shared" si="27"/>
        <v/>
      </c>
      <c r="AW20" s="35">
        <f t="shared" si="28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95">
        <v>16</v>
      </c>
      <c r="B21" s="427"/>
      <c r="C21" s="431" t="s">
        <v>34</v>
      </c>
      <c r="D21" s="425" t="s">
        <v>1326</v>
      </c>
      <c r="E21" s="238">
        <v>2641</v>
      </c>
      <c r="F21" s="91">
        <v>3</v>
      </c>
      <c r="G21" s="91">
        <v>4</v>
      </c>
      <c r="H21" s="91">
        <v>5</v>
      </c>
      <c r="I21" s="91">
        <v>4</v>
      </c>
      <c r="J21" s="91">
        <v>5</v>
      </c>
      <c r="K21" s="91">
        <v>4</v>
      </c>
      <c r="L21" s="91">
        <v>5</v>
      </c>
      <c r="M21" s="91">
        <v>5</v>
      </c>
      <c r="N21" s="91">
        <v>5</v>
      </c>
      <c r="O21" s="91">
        <v>4</v>
      </c>
      <c r="P21" s="91"/>
      <c r="Q21" s="91"/>
      <c r="R21" s="94"/>
      <c r="S21" s="91"/>
      <c r="T21" s="91"/>
      <c r="U21" s="23"/>
      <c r="V21" s="18">
        <f t="shared" si="0"/>
        <v>3</v>
      </c>
      <c r="W21" s="92">
        <f t="shared" si="1"/>
        <v>0</v>
      </c>
      <c r="X21" s="92">
        <f t="shared" si="29"/>
        <v>0</v>
      </c>
      <c r="Y21" s="92">
        <f t="shared" si="3"/>
        <v>0</v>
      </c>
      <c r="Z21" s="92">
        <f t="shared" si="4"/>
        <v>1</v>
      </c>
      <c r="AA21" s="92">
        <f t="shared" si="5"/>
        <v>4</v>
      </c>
      <c r="AB21" s="92">
        <f t="shared" si="6"/>
        <v>5</v>
      </c>
      <c r="AC21" s="92">
        <f t="shared" si="7"/>
        <v>10</v>
      </c>
      <c r="AD21" s="225">
        <f t="shared" si="10"/>
        <v>4.4000000000000004</v>
      </c>
      <c r="AE21" s="16">
        <f t="shared" si="11"/>
        <v>0</v>
      </c>
      <c r="AF21" s="9"/>
      <c r="AG21" s="280">
        <f t="shared" si="12"/>
        <v>3</v>
      </c>
      <c r="AH21" s="280">
        <f t="shared" si="13"/>
        <v>4</v>
      </c>
      <c r="AI21" s="280">
        <f t="shared" si="14"/>
        <v>5</v>
      </c>
      <c r="AJ21" s="280">
        <f t="shared" si="15"/>
        <v>4</v>
      </c>
      <c r="AK21" s="280">
        <f t="shared" si="16"/>
        <v>5</v>
      </c>
      <c r="AL21" s="280">
        <f t="shared" si="17"/>
        <v>4</v>
      </c>
      <c r="AM21" s="280">
        <f t="shared" si="18"/>
        <v>5</v>
      </c>
      <c r="AN21" s="280">
        <f t="shared" si="19"/>
        <v>5</v>
      </c>
      <c r="AO21" s="280">
        <f t="shared" si="20"/>
        <v>5</v>
      </c>
      <c r="AP21" s="280">
        <f t="shared" si="21"/>
        <v>4</v>
      </c>
      <c r="AQ21" s="280" t="str">
        <f t="shared" si="22"/>
        <v/>
      </c>
      <c r="AR21" s="280" t="str">
        <f t="shared" si="23"/>
        <v/>
      </c>
      <c r="AS21" s="280" t="str">
        <f t="shared" si="24"/>
        <v/>
      </c>
      <c r="AT21" s="280" t="str">
        <f t="shared" si="25"/>
        <v/>
      </c>
      <c r="AU21" s="280" t="str">
        <f t="shared" si="26"/>
        <v/>
      </c>
      <c r="AV21" s="280" t="str">
        <f t="shared" si="27"/>
        <v/>
      </c>
      <c r="AW21" s="35">
        <f t="shared" si="28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95">
        <v>17</v>
      </c>
      <c r="B22" s="427"/>
      <c r="C22" s="431" t="s">
        <v>34</v>
      </c>
      <c r="D22" s="425" t="s">
        <v>1327</v>
      </c>
      <c r="E22" s="238">
        <v>2641</v>
      </c>
      <c r="F22" s="91">
        <v>4</v>
      </c>
      <c r="G22" s="91">
        <v>4</v>
      </c>
      <c r="H22" s="91">
        <v>5</v>
      </c>
      <c r="I22" s="91">
        <v>5</v>
      </c>
      <c r="J22" s="91">
        <v>5</v>
      </c>
      <c r="K22" s="91">
        <v>5</v>
      </c>
      <c r="L22" s="91">
        <v>5</v>
      </c>
      <c r="M22" s="91">
        <v>5</v>
      </c>
      <c r="N22" s="91">
        <v>5</v>
      </c>
      <c r="O22" s="91">
        <v>4</v>
      </c>
      <c r="P22" s="91"/>
      <c r="Q22" s="91"/>
      <c r="R22" s="94"/>
      <c r="S22" s="91"/>
      <c r="T22" s="91"/>
      <c r="U22" s="23"/>
      <c r="V22" s="18">
        <f t="shared" si="0"/>
        <v>4</v>
      </c>
      <c r="W22" s="92">
        <f t="shared" si="1"/>
        <v>0</v>
      </c>
      <c r="X22" s="92">
        <f t="shared" si="29"/>
        <v>0</v>
      </c>
      <c r="Y22" s="92">
        <f t="shared" si="3"/>
        <v>0</v>
      </c>
      <c r="Z22" s="92">
        <f t="shared" si="4"/>
        <v>0</v>
      </c>
      <c r="AA22" s="92">
        <f t="shared" si="5"/>
        <v>3</v>
      </c>
      <c r="AB22" s="92">
        <f t="shared" si="6"/>
        <v>7</v>
      </c>
      <c r="AC22" s="92">
        <f t="shared" si="7"/>
        <v>10</v>
      </c>
      <c r="AD22" s="225">
        <f t="shared" si="10"/>
        <v>4.7</v>
      </c>
      <c r="AE22" s="16">
        <f t="shared" si="11"/>
        <v>0</v>
      </c>
      <c r="AF22" s="9"/>
      <c r="AG22" s="280">
        <f t="shared" si="12"/>
        <v>4</v>
      </c>
      <c r="AH22" s="280">
        <f t="shared" si="13"/>
        <v>4</v>
      </c>
      <c r="AI22" s="280">
        <f t="shared" si="14"/>
        <v>5</v>
      </c>
      <c r="AJ22" s="280">
        <f t="shared" si="15"/>
        <v>5</v>
      </c>
      <c r="AK22" s="280">
        <f t="shared" si="16"/>
        <v>5</v>
      </c>
      <c r="AL22" s="280">
        <f t="shared" si="17"/>
        <v>5</v>
      </c>
      <c r="AM22" s="280">
        <f t="shared" si="18"/>
        <v>5</v>
      </c>
      <c r="AN22" s="280">
        <f t="shared" si="19"/>
        <v>5</v>
      </c>
      <c r="AO22" s="280">
        <f t="shared" si="20"/>
        <v>5</v>
      </c>
      <c r="AP22" s="280">
        <f t="shared" si="21"/>
        <v>4</v>
      </c>
      <c r="AQ22" s="280" t="str">
        <f t="shared" si="22"/>
        <v/>
      </c>
      <c r="AR22" s="280" t="str">
        <f t="shared" si="23"/>
        <v/>
      </c>
      <c r="AS22" s="280" t="str">
        <f t="shared" si="24"/>
        <v/>
      </c>
      <c r="AT22" s="280" t="str">
        <f t="shared" si="25"/>
        <v/>
      </c>
      <c r="AU22" s="280" t="str">
        <f t="shared" si="26"/>
        <v/>
      </c>
      <c r="AV22" s="280" t="str">
        <f t="shared" si="27"/>
        <v/>
      </c>
      <c r="AW22" s="35">
        <f t="shared" si="28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95">
        <v>18</v>
      </c>
      <c r="B23" s="427"/>
      <c r="C23" s="431" t="s">
        <v>34</v>
      </c>
      <c r="D23" s="425" t="s">
        <v>1328</v>
      </c>
      <c r="E23" s="238">
        <v>2641</v>
      </c>
      <c r="F23" s="91">
        <v>3</v>
      </c>
      <c r="G23" s="91">
        <v>3</v>
      </c>
      <c r="H23" s="91">
        <v>4</v>
      </c>
      <c r="I23" s="91">
        <v>5</v>
      </c>
      <c r="J23" s="91">
        <v>4</v>
      </c>
      <c r="K23" s="91">
        <v>4</v>
      </c>
      <c r="L23" s="91">
        <v>5</v>
      </c>
      <c r="M23" s="91">
        <v>5</v>
      </c>
      <c r="N23" s="91">
        <v>5</v>
      </c>
      <c r="O23" s="91">
        <v>3</v>
      </c>
      <c r="P23" s="91"/>
      <c r="Q23" s="91"/>
      <c r="R23" s="94"/>
      <c r="S23" s="91"/>
      <c r="T23" s="91"/>
      <c r="U23" s="23"/>
      <c r="V23" s="18">
        <f t="shared" si="0"/>
        <v>3</v>
      </c>
      <c r="W23" s="92">
        <f t="shared" si="1"/>
        <v>0</v>
      </c>
      <c r="X23" s="92">
        <f t="shared" si="29"/>
        <v>0</v>
      </c>
      <c r="Y23" s="92">
        <f t="shared" si="3"/>
        <v>0</v>
      </c>
      <c r="Z23" s="92">
        <f t="shared" si="4"/>
        <v>3</v>
      </c>
      <c r="AA23" s="92">
        <f t="shared" si="5"/>
        <v>3</v>
      </c>
      <c r="AB23" s="92">
        <f t="shared" si="6"/>
        <v>4</v>
      </c>
      <c r="AC23" s="92">
        <f t="shared" si="7"/>
        <v>10</v>
      </c>
      <c r="AD23" s="225">
        <f t="shared" si="10"/>
        <v>4.0999999999999996</v>
      </c>
      <c r="AE23" s="16">
        <f t="shared" si="11"/>
        <v>0</v>
      </c>
      <c r="AF23" s="9"/>
      <c r="AG23" s="280">
        <f t="shared" si="12"/>
        <v>3</v>
      </c>
      <c r="AH23" s="280">
        <f t="shared" si="13"/>
        <v>3</v>
      </c>
      <c r="AI23" s="280">
        <f t="shared" si="14"/>
        <v>4</v>
      </c>
      <c r="AJ23" s="280">
        <f t="shared" si="15"/>
        <v>5</v>
      </c>
      <c r="AK23" s="280">
        <f t="shared" si="16"/>
        <v>4</v>
      </c>
      <c r="AL23" s="280">
        <f t="shared" si="17"/>
        <v>4</v>
      </c>
      <c r="AM23" s="280">
        <f t="shared" si="18"/>
        <v>5</v>
      </c>
      <c r="AN23" s="280">
        <f t="shared" si="19"/>
        <v>5</v>
      </c>
      <c r="AO23" s="280">
        <f t="shared" si="20"/>
        <v>5</v>
      </c>
      <c r="AP23" s="280">
        <f t="shared" si="21"/>
        <v>3</v>
      </c>
      <c r="AQ23" s="280" t="str">
        <f t="shared" si="22"/>
        <v/>
      </c>
      <c r="AR23" s="280" t="str">
        <f t="shared" si="23"/>
        <v/>
      </c>
      <c r="AS23" s="280" t="str">
        <f t="shared" si="24"/>
        <v/>
      </c>
      <c r="AT23" s="280" t="str">
        <f t="shared" si="25"/>
        <v/>
      </c>
      <c r="AU23" s="280" t="str">
        <f t="shared" si="26"/>
        <v/>
      </c>
      <c r="AV23" s="280" t="str">
        <f t="shared" si="27"/>
        <v/>
      </c>
      <c r="AW23" s="35">
        <f t="shared" si="28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95">
        <v>19</v>
      </c>
      <c r="B24" s="427"/>
      <c r="C24" s="431" t="s">
        <v>34</v>
      </c>
      <c r="D24" s="425" t="s">
        <v>1329</v>
      </c>
      <c r="E24" s="238">
        <v>2641</v>
      </c>
      <c r="F24" s="91">
        <v>4</v>
      </c>
      <c r="G24" s="91">
        <v>3</v>
      </c>
      <c r="H24" s="91">
        <v>5</v>
      </c>
      <c r="I24" s="91">
        <v>5</v>
      </c>
      <c r="J24" s="91">
        <v>5</v>
      </c>
      <c r="K24" s="91">
        <v>5</v>
      </c>
      <c r="L24" s="91">
        <v>4</v>
      </c>
      <c r="M24" s="91">
        <v>5</v>
      </c>
      <c r="N24" s="91">
        <v>5</v>
      </c>
      <c r="O24" s="91">
        <v>4</v>
      </c>
      <c r="P24" s="91"/>
      <c r="Q24" s="91"/>
      <c r="R24" s="94"/>
      <c r="S24" s="91"/>
      <c r="T24" s="91"/>
      <c r="U24" s="23"/>
      <c r="V24" s="18">
        <f t="shared" si="0"/>
        <v>3</v>
      </c>
      <c r="W24" s="92">
        <f t="shared" si="1"/>
        <v>0</v>
      </c>
      <c r="X24" s="92">
        <f t="shared" si="29"/>
        <v>0</v>
      </c>
      <c r="Y24" s="92">
        <f t="shared" si="3"/>
        <v>0</v>
      </c>
      <c r="Z24" s="92">
        <f t="shared" si="4"/>
        <v>1</v>
      </c>
      <c r="AA24" s="92">
        <f t="shared" si="5"/>
        <v>3</v>
      </c>
      <c r="AB24" s="92">
        <f t="shared" si="6"/>
        <v>6</v>
      </c>
      <c r="AC24" s="92">
        <f t="shared" si="7"/>
        <v>10</v>
      </c>
      <c r="AD24" s="225">
        <f t="shared" si="10"/>
        <v>4.5</v>
      </c>
      <c r="AE24" s="16">
        <f t="shared" si="11"/>
        <v>0</v>
      </c>
      <c r="AF24" s="9"/>
      <c r="AG24" s="280">
        <f t="shared" si="12"/>
        <v>4</v>
      </c>
      <c r="AH24" s="280">
        <f t="shared" si="13"/>
        <v>3</v>
      </c>
      <c r="AI24" s="280">
        <f t="shared" si="14"/>
        <v>5</v>
      </c>
      <c r="AJ24" s="280">
        <f t="shared" si="15"/>
        <v>5</v>
      </c>
      <c r="AK24" s="280">
        <f t="shared" si="16"/>
        <v>5</v>
      </c>
      <c r="AL24" s="280">
        <f t="shared" si="17"/>
        <v>5</v>
      </c>
      <c r="AM24" s="280">
        <f t="shared" si="18"/>
        <v>4</v>
      </c>
      <c r="AN24" s="280">
        <f t="shared" si="19"/>
        <v>5</v>
      </c>
      <c r="AO24" s="280">
        <f t="shared" si="20"/>
        <v>5</v>
      </c>
      <c r="AP24" s="280">
        <f t="shared" si="21"/>
        <v>4</v>
      </c>
      <c r="AQ24" s="280" t="str">
        <f t="shared" si="22"/>
        <v/>
      </c>
      <c r="AR24" s="280" t="str">
        <f t="shared" si="23"/>
        <v/>
      </c>
      <c r="AS24" s="280" t="str">
        <f t="shared" si="24"/>
        <v/>
      </c>
      <c r="AT24" s="280" t="str">
        <f t="shared" si="25"/>
        <v/>
      </c>
      <c r="AU24" s="280" t="str">
        <f t="shared" si="26"/>
        <v/>
      </c>
      <c r="AV24" s="280" t="str">
        <f t="shared" si="27"/>
        <v/>
      </c>
      <c r="AW24" s="35">
        <f t="shared" si="28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95">
        <v>20</v>
      </c>
      <c r="B25" s="427"/>
      <c r="C25" s="431" t="s">
        <v>34</v>
      </c>
      <c r="D25" s="425" t="s">
        <v>1330</v>
      </c>
      <c r="E25" s="238">
        <v>2641</v>
      </c>
      <c r="F25" s="91">
        <v>3</v>
      </c>
      <c r="G25" s="91">
        <v>3</v>
      </c>
      <c r="H25" s="91">
        <v>5</v>
      </c>
      <c r="I25" s="91">
        <v>4</v>
      </c>
      <c r="J25" s="91">
        <v>5</v>
      </c>
      <c r="K25" s="91">
        <v>4</v>
      </c>
      <c r="L25" s="91">
        <v>5</v>
      </c>
      <c r="M25" s="91">
        <v>3</v>
      </c>
      <c r="N25" s="91">
        <v>5</v>
      </c>
      <c r="O25" s="91">
        <v>3</v>
      </c>
      <c r="P25" s="91"/>
      <c r="Q25" s="91"/>
      <c r="R25" s="94"/>
      <c r="S25" s="91"/>
      <c r="T25" s="91"/>
      <c r="U25" s="23"/>
      <c r="V25" s="18">
        <f t="shared" si="0"/>
        <v>3</v>
      </c>
      <c r="W25" s="92">
        <f t="shared" si="1"/>
        <v>0</v>
      </c>
      <c r="X25" s="92">
        <f t="shared" si="29"/>
        <v>0</v>
      </c>
      <c r="Y25" s="92">
        <f t="shared" si="3"/>
        <v>0</v>
      </c>
      <c r="Z25" s="92">
        <f t="shared" si="4"/>
        <v>4</v>
      </c>
      <c r="AA25" s="92">
        <f t="shared" si="5"/>
        <v>2</v>
      </c>
      <c r="AB25" s="92">
        <f t="shared" si="6"/>
        <v>4</v>
      </c>
      <c r="AC25" s="92">
        <f t="shared" si="7"/>
        <v>10</v>
      </c>
      <c r="AD25" s="225">
        <f t="shared" si="10"/>
        <v>4</v>
      </c>
      <c r="AE25" s="16">
        <f t="shared" si="11"/>
        <v>0</v>
      </c>
      <c r="AF25" s="9"/>
      <c r="AG25" s="280">
        <f t="shared" si="12"/>
        <v>3</v>
      </c>
      <c r="AH25" s="280">
        <f t="shared" si="13"/>
        <v>3</v>
      </c>
      <c r="AI25" s="280">
        <f t="shared" si="14"/>
        <v>5</v>
      </c>
      <c r="AJ25" s="280">
        <f t="shared" si="15"/>
        <v>4</v>
      </c>
      <c r="AK25" s="280">
        <f t="shared" si="16"/>
        <v>5</v>
      </c>
      <c r="AL25" s="280">
        <f t="shared" si="17"/>
        <v>4</v>
      </c>
      <c r="AM25" s="280">
        <f t="shared" si="18"/>
        <v>5</v>
      </c>
      <c r="AN25" s="280">
        <f t="shared" si="19"/>
        <v>3</v>
      </c>
      <c r="AO25" s="280">
        <f t="shared" si="20"/>
        <v>5</v>
      </c>
      <c r="AP25" s="280">
        <f t="shared" si="21"/>
        <v>3</v>
      </c>
      <c r="AQ25" s="280" t="str">
        <f t="shared" si="22"/>
        <v/>
      </c>
      <c r="AR25" s="280" t="str">
        <f t="shared" si="23"/>
        <v/>
      </c>
      <c r="AS25" s="280" t="str">
        <f t="shared" si="24"/>
        <v/>
      </c>
      <c r="AT25" s="280" t="str">
        <f t="shared" si="25"/>
        <v/>
      </c>
      <c r="AU25" s="280" t="str">
        <f t="shared" si="26"/>
        <v/>
      </c>
      <c r="AV25" s="280" t="str">
        <f t="shared" si="27"/>
        <v/>
      </c>
      <c r="AW25" s="35">
        <f t="shared" si="28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295">
        <v>21</v>
      </c>
      <c r="B26" s="427"/>
      <c r="C26" s="431" t="s">
        <v>34</v>
      </c>
      <c r="D26" s="501" t="s">
        <v>1331</v>
      </c>
      <c r="E26" s="238">
        <v>2641</v>
      </c>
      <c r="F26" s="91">
        <v>4</v>
      </c>
      <c r="G26" s="91">
        <v>3</v>
      </c>
      <c r="H26" s="91">
        <v>5</v>
      </c>
      <c r="I26" s="91">
        <v>5</v>
      </c>
      <c r="J26" s="91">
        <v>5</v>
      </c>
      <c r="K26" s="91">
        <v>5</v>
      </c>
      <c r="L26" s="91">
        <v>4</v>
      </c>
      <c r="M26" s="91">
        <v>3</v>
      </c>
      <c r="N26" s="91">
        <v>5</v>
      </c>
      <c r="O26" s="91">
        <v>4</v>
      </c>
      <c r="P26" s="91"/>
      <c r="Q26" s="91"/>
      <c r="R26" s="94"/>
      <c r="S26" s="91"/>
      <c r="T26" s="91"/>
      <c r="U26" s="23"/>
      <c r="V26" s="18">
        <f t="shared" si="0"/>
        <v>3</v>
      </c>
      <c r="W26" s="92">
        <f t="shared" si="1"/>
        <v>0</v>
      </c>
      <c r="X26" s="92">
        <f t="shared" si="29"/>
        <v>0</v>
      </c>
      <c r="Y26" s="92">
        <f t="shared" si="3"/>
        <v>0</v>
      </c>
      <c r="Z26" s="92">
        <f t="shared" si="4"/>
        <v>2</v>
      </c>
      <c r="AA26" s="92">
        <f t="shared" si="5"/>
        <v>3</v>
      </c>
      <c r="AB26" s="92">
        <f t="shared" si="6"/>
        <v>5</v>
      </c>
      <c r="AC26" s="92">
        <f t="shared" si="7"/>
        <v>10</v>
      </c>
      <c r="AD26" s="225">
        <f t="shared" si="10"/>
        <v>4.3</v>
      </c>
      <c r="AE26" s="16">
        <f t="shared" si="11"/>
        <v>0</v>
      </c>
      <c r="AF26" s="9"/>
      <c r="AG26" s="280">
        <f t="shared" si="12"/>
        <v>4</v>
      </c>
      <c r="AH26" s="280">
        <f t="shared" si="13"/>
        <v>3</v>
      </c>
      <c r="AI26" s="280">
        <f t="shared" si="14"/>
        <v>5</v>
      </c>
      <c r="AJ26" s="280">
        <f t="shared" si="15"/>
        <v>5</v>
      </c>
      <c r="AK26" s="280">
        <f t="shared" si="16"/>
        <v>5</v>
      </c>
      <c r="AL26" s="280">
        <f t="shared" si="17"/>
        <v>5</v>
      </c>
      <c r="AM26" s="280">
        <f t="shared" si="18"/>
        <v>4</v>
      </c>
      <c r="AN26" s="280">
        <f t="shared" si="19"/>
        <v>3</v>
      </c>
      <c r="AO26" s="280">
        <f t="shared" si="20"/>
        <v>5</v>
      </c>
      <c r="AP26" s="280">
        <f t="shared" si="21"/>
        <v>4</v>
      </c>
      <c r="AQ26" s="280" t="str">
        <f t="shared" si="22"/>
        <v/>
      </c>
      <c r="AR26" s="280" t="str">
        <f t="shared" si="23"/>
        <v/>
      </c>
      <c r="AS26" s="280" t="str">
        <f t="shared" si="24"/>
        <v/>
      </c>
      <c r="AT26" s="280" t="str">
        <f t="shared" si="25"/>
        <v/>
      </c>
      <c r="AU26" s="280" t="str">
        <f t="shared" si="26"/>
        <v/>
      </c>
      <c r="AV26" s="280" t="str">
        <f t="shared" si="27"/>
        <v/>
      </c>
      <c r="AW26" s="35">
        <f t="shared" si="28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295">
        <v>22</v>
      </c>
      <c r="B27" s="427"/>
      <c r="C27" s="431" t="s">
        <v>34</v>
      </c>
      <c r="D27" s="425" t="s">
        <v>1332</v>
      </c>
      <c r="E27" s="238">
        <v>2641</v>
      </c>
      <c r="F27" s="91">
        <v>3</v>
      </c>
      <c r="G27" s="91">
        <v>3</v>
      </c>
      <c r="H27" s="91">
        <v>5</v>
      </c>
      <c r="I27" s="91">
        <v>5</v>
      </c>
      <c r="J27" s="91">
        <v>5</v>
      </c>
      <c r="K27" s="91">
        <v>5</v>
      </c>
      <c r="L27" s="91">
        <v>5</v>
      </c>
      <c r="M27" s="91">
        <v>3</v>
      </c>
      <c r="N27" s="91">
        <v>5</v>
      </c>
      <c r="O27" s="91">
        <v>3</v>
      </c>
      <c r="P27" s="91"/>
      <c r="Q27" s="91"/>
      <c r="R27" s="94"/>
      <c r="S27" s="91"/>
      <c r="T27" s="91"/>
      <c r="U27" s="23"/>
      <c r="V27" s="18">
        <f t="shared" si="0"/>
        <v>3</v>
      </c>
      <c r="W27" s="92">
        <f t="shared" si="1"/>
        <v>0</v>
      </c>
      <c r="X27" s="92">
        <f t="shared" si="29"/>
        <v>0</v>
      </c>
      <c r="Y27" s="92">
        <f t="shared" si="3"/>
        <v>0</v>
      </c>
      <c r="Z27" s="92">
        <f t="shared" si="4"/>
        <v>4</v>
      </c>
      <c r="AA27" s="92">
        <f t="shared" si="5"/>
        <v>0</v>
      </c>
      <c r="AB27" s="92">
        <f t="shared" si="6"/>
        <v>6</v>
      </c>
      <c r="AC27" s="92">
        <f t="shared" si="7"/>
        <v>10</v>
      </c>
      <c r="AD27" s="225">
        <f t="shared" si="10"/>
        <v>4.2</v>
      </c>
      <c r="AE27" s="16">
        <f t="shared" si="11"/>
        <v>0</v>
      </c>
      <c r="AF27" s="9"/>
      <c r="AG27" s="280">
        <f t="shared" si="12"/>
        <v>3</v>
      </c>
      <c r="AH27" s="280">
        <f t="shared" si="13"/>
        <v>3</v>
      </c>
      <c r="AI27" s="280">
        <f t="shared" si="14"/>
        <v>5</v>
      </c>
      <c r="AJ27" s="280">
        <f t="shared" si="15"/>
        <v>5</v>
      </c>
      <c r="AK27" s="280">
        <f t="shared" si="16"/>
        <v>5</v>
      </c>
      <c r="AL27" s="280">
        <f t="shared" si="17"/>
        <v>5</v>
      </c>
      <c r="AM27" s="280">
        <f t="shared" si="18"/>
        <v>5</v>
      </c>
      <c r="AN27" s="280">
        <f t="shared" si="19"/>
        <v>3</v>
      </c>
      <c r="AO27" s="280">
        <f t="shared" si="20"/>
        <v>5</v>
      </c>
      <c r="AP27" s="280">
        <f t="shared" si="21"/>
        <v>3</v>
      </c>
      <c r="AQ27" s="280" t="str">
        <f t="shared" si="22"/>
        <v/>
      </c>
      <c r="AR27" s="280" t="str">
        <f t="shared" si="23"/>
        <v/>
      </c>
      <c r="AS27" s="280" t="str">
        <f t="shared" si="24"/>
        <v/>
      </c>
      <c r="AT27" s="280" t="str">
        <f t="shared" si="25"/>
        <v/>
      </c>
      <c r="AU27" s="280" t="str">
        <f t="shared" si="26"/>
        <v/>
      </c>
      <c r="AV27" s="280" t="str">
        <f t="shared" si="27"/>
        <v/>
      </c>
      <c r="AW27" s="35">
        <f t="shared" si="28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295">
        <v>23</v>
      </c>
      <c r="B28" s="427"/>
      <c r="C28" s="431" t="s">
        <v>34</v>
      </c>
      <c r="D28" s="425" t="s">
        <v>1333</v>
      </c>
      <c r="E28" s="238">
        <v>2641</v>
      </c>
      <c r="F28" s="91">
        <v>3</v>
      </c>
      <c r="G28" s="91">
        <v>3</v>
      </c>
      <c r="H28" s="91">
        <v>3</v>
      </c>
      <c r="I28" s="91">
        <v>4</v>
      </c>
      <c r="J28" s="91">
        <v>5</v>
      </c>
      <c r="K28" s="91">
        <v>4</v>
      </c>
      <c r="L28" s="91">
        <v>5</v>
      </c>
      <c r="M28" s="91">
        <v>4</v>
      </c>
      <c r="N28" s="91">
        <v>5</v>
      </c>
      <c r="O28" s="91">
        <v>3</v>
      </c>
      <c r="P28" s="91"/>
      <c r="Q28" s="91"/>
      <c r="R28" s="94"/>
      <c r="S28" s="91"/>
      <c r="T28" s="91"/>
      <c r="U28" s="23"/>
      <c r="V28" s="18">
        <f t="shared" si="0"/>
        <v>3</v>
      </c>
      <c r="W28" s="92">
        <f t="shared" si="1"/>
        <v>0</v>
      </c>
      <c r="X28" s="92">
        <f t="shared" si="29"/>
        <v>0</v>
      </c>
      <c r="Y28" s="92">
        <f t="shared" si="3"/>
        <v>0</v>
      </c>
      <c r="Z28" s="92">
        <f t="shared" si="4"/>
        <v>4</v>
      </c>
      <c r="AA28" s="92">
        <f t="shared" si="5"/>
        <v>3</v>
      </c>
      <c r="AB28" s="92">
        <f t="shared" si="6"/>
        <v>3</v>
      </c>
      <c r="AC28" s="92">
        <f t="shared" si="7"/>
        <v>10</v>
      </c>
      <c r="AD28" s="225">
        <f t="shared" si="10"/>
        <v>3.9</v>
      </c>
      <c r="AE28" s="16">
        <f t="shared" si="11"/>
        <v>0</v>
      </c>
      <c r="AF28" s="9"/>
      <c r="AG28" s="280">
        <f t="shared" si="12"/>
        <v>3</v>
      </c>
      <c r="AH28" s="280">
        <f t="shared" si="13"/>
        <v>3</v>
      </c>
      <c r="AI28" s="280">
        <f t="shared" si="14"/>
        <v>3</v>
      </c>
      <c r="AJ28" s="280">
        <f t="shared" si="15"/>
        <v>4</v>
      </c>
      <c r="AK28" s="280">
        <f t="shared" si="16"/>
        <v>5</v>
      </c>
      <c r="AL28" s="280">
        <f t="shared" si="17"/>
        <v>4</v>
      </c>
      <c r="AM28" s="280">
        <f t="shared" si="18"/>
        <v>5</v>
      </c>
      <c r="AN28" s="280">
        <f t="shared" si="19"/>
        <v>4</v>
      </c>
      <c r="AO28" s="280">
        <f t="shared" si="20"/>
        <v>5</v>
      </c>
      <c r="AP28" s="280">
        <f t="shared" si="21"/>
        <v>3</v>
      </c>
      <c r="AQ28" s="280" t="str">
        <f t="shared" si="22"/>
        <v/>
      </c>
      <c r="AR28" s="280" t="str">
        <f t="shared" si="23"/>
        <v/>
      </c>
      <c r="AS28" s="280" t="str">
        <f t="shared" si="24"/>
        <v/>
      </c>
      <c r="AT28" s="280" t="str">
        <f t="shared" si="25"/>
        <v/>
      </c>
      <c r="AU28" s="280" t="str">
        <f t="shared" si="26"/>
        <v/>
      </c>
      <c r="AV28" s="280" t="str">
        <f t="shared" si="27"/>
        <v/>
      </c>
      <c r="AW28" s="35">
        <f t="shared" si="28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295">
        <v>24</v>
      </c>
      <c r="B29" s="248"/>
      <c r="C29" s="431" t="s">
        <v>34</v>
      </c>
      <c r="D29" s="425" t="s">
        <v>1334</v>
      </c>
      <c r="E29" s="238">
        <v>2641</v>
      </c>
      <c r="F29" s="91" t="s">
        <v>1478</v>
      </c>
      <c r="G29" s="91">
        <v>5</v>
      </c>
      <c r="H29" s="91">
        <v>4</v>
      </c>
      <c r="I29" s="91">
        <v>4</v>
      </c>
      <c r="J29" s="91">
        <v>4</v>
      </c>
      <c r="K29" s="91">
        <v>4</v>
      </c>
      <c r="L29" s="91">
        <v>5</v>
      </c>
      <c r="M29" s="91">
        <v>3</v>
      </c>
      <c r="N29" s="91" t="s">
        <v>1417</v>
      </c>
      <c r="O29" s="91" t="s">
        <v>1478</v>
      </c>
      <c r="P29" s="91"/>
      <c r="Q29" s="91"/>
      <c r="R29" s="94"/>
      <c r="S29" s="91"/>
      <c r="T29" s="91"/>
      <c r="U29" s="23"/>
      <c r="V29" s="18">
        <f t="shared" si="0"/>
        <v>3</v>
      </c>
      <c r="W29" s="92">
        <f t="shared" si="1"/>
        <v>0</v>
      </c>
      <c r="X29" s="92">
        <f t="shared" si="29"/>
        <v>0</v>
      </c>
      <c r="Y29" s="92">
        <f t="shared" si="3"/>
        <v>0</v>
      </c>
      <c r="Z29" s="92">
        <f t="shared" si="4"/>
        <v>1</v>
      </c>
      <c r="AA29" s="92">
        <f t="shared" si="5"/>
        <v>4</v>
      </c>
      <c r="AB29" s="92">
        <f t="shared" si="6"/>
        <v>2</v>
      </c>
      <c r="AC29" s="92">
        <f t="shared" si="7"/>
        <v>7</v>
      </c>
      <c r="AD29" s="225">
        <f t="shared" si="10"/>
        <v>4.1428571428571432</v>
      </c>
      <c r="AE29" s="16">
        <f t="shared" si="11"/>
        <v>0</v>
      </c>
      <c r="AF29" s="9"/>
      <c r="AG29" s="280" t="str">
        <f t="shared" si="12"/>
        <v>а</v>
      </c>
      <c r="AH29" s="280">
        <f t="shared" si="13"/>
        <v>5</v>
      </c>
      <c r="AI29" s="280">
        <f t="shared" si="14"/>
        <v>4</v>
      </c>
      <c r="AJ29" s="280">
        <f t="shared" si="15"/>
        <v>4</v>
      </c>
      <c r="AK29" s="280">
        <f t="shared" si="16"/>
        <v>4</v>
      </c>
      <c r="AL29" s="280">
        <f t="shared" si="17"/>
        <v>4</v>
      </c>
      <c r="AM29" s="280">
        <f t="shared" si="18"/>
        <v>5</v>
      </c>
      <c r="AN29" s="280">
        <f t="shared" si="19"/>
        <v>3</v>
      </c>
      <c r="AO29" s="280" t="str">
        <f t="shared" si="20"/>
        <v>а</v>
      </c>
      <c r="AP29" s="280" t="str">
        <f t="shared" si="21"/>
        <v>а</v>
      </c>
      <c r="AQ29" s="280" t="str">
        <f t="shared" si="22"/>
        <v/>
      </c>
      <c r="AR29" s="280" t="str">
        <f t="shared" si="23"/>
        <v/>
      </c>
      <c r="AS29" s="280" t="str">
        <f t="shared" si="24"/>
        <v/>
      </c>
      <c r="AT29" s="280" t="str">
        <f t="shared" si="25"/>
        <v/>
      </c>
      <c r="AU29" s="280" t="str">
        <f t="shared" si="26"/>
        <v/>
      </c>
      <c r="AV29" s="280" t="str">
        <f t="shared" si="27"/>
        <v/>
      </c>
      <c r="AW29" s="35">
        <f t="shared" si="28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295">
        <v>25</v>
      </c>
      <c r="B30" s="248"/>
      <c r="C30" s="431" t="s">
        <v>34</v>
      </c>
      <c r="D30" s="501" t="s">
        <v>1335</v>
      </c>
      <c r="E30" s="238">
        <v>2641</v>
      </c>
      <c r="F30" s="91">
        <v>3</v>
      </c>
      <c r="G30" s="91">
        <v>3</v>
      </c>
      <c r="H30" s="91">
        <v>5</v>
      </c>
      <c r="I30" s="91">
        <v>4</v>
      </c>
      <c r="J30" s="91">
        <v>5</v>
      </c>
      <c r="K30" s="91">
        <v>4</v>
      </c>
      <c r="L30" s="91">
        <v>4</v>
      </c>
      <c r="M30" s="91">
        <v>5</v>
      </c>
      <c r="N30" s="91">
        <v>5</v>
      </c>
      <c r="O30" s="91">
        <v>5</v>
      </c>
      <c r="P30" s="91"/>
      <c r="Q30" s="91"/>
      <c r="R30" s="94"/>
      <c r="S30" s="91"/>
      <c r="T30" s="91"/>
      <c r="U30" s="23"/>
      <c r="V30" s="18">
        <f t="shared" si="0"/>
        <v>3</v>
      </c>
      <c r="W30" s="92">
        <f t="shared" si="1"/>
        <v>0</v>
      </c>
      <c r="X30" s="92">
        <f t="shared" si="29"/>
        <v>0</v>
      </c>
      <c r="Y30" s="92">
        <f t="shared" si="3"/>
        <v>0</v>
      </c>
      <c r="Z30" s="92">
        <f t="shared" si="4"/>
        <v>2</v>
      </c>
      <c r="AA30" s="92">
        <f t="shared" si="5"/>
        <v>3</v>
      </c>
      <c r="AB30" s="92">
        <f t="shared" si="6"/>
        <v>5</v>
      </c>
      <c r="AC30" s="92">
        <f t="shared" si="7"/>
        <v>10</v>
      </c>
      <c r="AD30" s="225">
        <f t="shared" si="10"/>
        <v>4.3</v>
      </c>
      <c r="AE30" s="16">
        <f t="shared" si="11"/>
        <v>0</v>
      </c>
      <c r="AF30" s="9"/>
      <c r="AG30" s="280">
        <f t="shared" si="12"/>
        <v>3</v>
      </c>
      <c r="AH30" s="280">
        <f t="shared" si="13"/>
        <v>3</v>
      </c>
      <c r="AI30" s="280">
        <f t="shared" si="14"/>
        <v>5</v>
      </c>
      <c r="AJ30" s="280">
        <f t="shared" si="15"/>
        <v>4</v>
      </c>
      <c r="AK30" s="280">
        <f t="shared" si="16"/>
        <v>5</v>
      </c>
      <c r="AL30" s="280">
        <f t="shared" si="17"/>
        <v>4</v>
      </c>
      <c r="AM30" s="280">
        <f t="shared" si="18"/>
        <v>4</v>
      </c>
      <c r="AN30" s="280">
        <f t="shared" si="19"/>
        <v>5</v>
      </c>
      <c r="AO30" s="280">
        <f t="shared" si="20"/>
        <v>5</v>
      </c>
      <c r="AP30" s="280">
        <f t="shared" si="21"/>
        <v>5</v>
      </c>
      <c r="AQ30" s="280" t="str">
        <f t="shared" si="22"/>
        <v/>
      </c>
      <c r="AR30" s="280" t="str">
        <f t="shared" si="23"/>
        <v/>
      </c>
      <c r="AS30" s="280" t="str">
        <f t="shared" si="24"/>
        <v/>
      </c>
      <c r="AT30" s="280" t="str">
        <f t="shared" si="25"/>
        <v/>
      </c>
      <c r="AU30" s="280" t="str">
        <f t="shared" si="26"/>
        <v/>
      </c>
      <c r="AV30" s="280" t="str">
        <f t="shared" si="27"/>
        <v/>
      </c>
      <c r="AW30" s="35">
        <f t="shared" si="28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">
      <c r="A31" s="295">
        <v>26</v>
      </c>
      <c r="B31" s="248"/>
      <c r="C31" s="431" t="s">
        <v>34</v>
      </c>
      <c r="D31" s="425" t="s">
        <v>1336</v>
      </c>
      <c r="E31" s="238">
        <v>2641</v>
      </c>
      <c r="F31" s="91" t="s">
        <v>1491</v>
      </c>
      <c r="G31" s="91">
        <v>3</v>
      </c>
      <c r="H31" s="91">
        <v>4</v>
      </c>
      <c r="I31" s="91">
        <v>4</v>
      </c>
      <c r="J31" s="91">
        <v>4</v>
      </c>
      <c r="K31" s="91">
        <v>4</v>
      </c>
      <c r="L31" s="91">
        <v>3</v>
      </c>
      <c r="M31" s="91">
        <v>4</v>
      </c>
      <c r="N31" s="91">
        <v>5</v>
      </c>
      <c r="O31" s="91">
        <v>3</v>
      </c>
      <c r="P31" s="91"/>
      <c r="Q31" s="91"/>
      <c r="R31" s="94"/>
      <c r="S31" s="91"/>
      <c r="T31" s="91"/>
      <c r="U31" s="23"/>
      <c r="V31" s="18">
        <f t="shared" si="0"/>
        <v>2</v>
      </c>
      <c r="W31" s="92">
        <f t="shared" si="1"/>
        <v>0</v>
      </c>
      <c r="X31" s="92">
        <f t="shared" si="29"/>
        <v>0</v>
      </c>
      <c r="Y31" s="92">
        <f t="shared" si="3"/>
        <v>1</v>
      </c>
      <c r="Z31" s="92">
        <f t="shared" si="4"/>
        <v>3</v>
      </c>
      <c r="AA31" s="92">
        <f t="shared" si="5"/>
        <v>5</v>
      </c>
      <c r="AB31" s="92">
        <f t="shared" si="6"/>
        <v>1</v>
      </c>
      <c r="AC31" s="92">
        <f t="shared" si="7"/>
        <v>10</v>
      </c>
      <c r="AD31" s="225">
        <f t="shared" si="10"/>
        <v>3.6</v>
      </c>
      <c r="AE31" s="16">
        <f t="shared" si="11"/>
        <v>0</v>
      </c>
      <c r="AF31" s="9"/>
      <c r="AG31" s="280">
        <f t="shared" si="12"/>
        <v>2</v>
      </c>
      <c r="AH31" s="280">
        <f t="shared" si="13"/>
        <v>3</v>
      </c>
      <c r="AI31" s="280">
        <f t="shared" si="14"/>
        <v>4</v>
      </c>
      <c r="AJ31" s="280">
        <f t="shared" si="15"/>
        <v>4</v>
      </c>
      <c r="AK31" s="280">
        <f t="shared" si="16"/>
        <v>4</v>
      </c>
      <c r="AL31" s="280">
        <f t="shared" si="17"/>
        <v>4</v>
      </c>
      <c r="AM31" s="280">
        <f t="shared" si="18"/>
        <v>3</v>
      </c>
      <c r="AN31" s="280">
        <f t="shared" si="19"/>
        <v>4</v>
      </c>
      <c r="AO31" s="280">
        <f t="shared" si="20"/>
        <v>5</v>
      </c>
      <c r="AP31" s="280">
        <f t="shared" si="21"/>
        <v>3</v>
      </c>
      <c r="AQ31" s="280" t="str">
        <f t="shared" si="22"/>
        <v/>
      </c>
      <c r="AR31" s="280" t="str">
        <f t="shared" si="23"/>
        <v/>
      </c>
      <c r="AS31" s="280" t="str">
        <f t="shared" si="24"/>
        <v/>
      </c>
      <c r="AT31" s="280" t="str">
        <f t="shared" si="25"/>
        <v/>
      </c>
      <c r="AU31" s="280" t="str">
        <f t="shared" si="26"/>
        <v/>
      </c>
      <c r="AV31" s="280" t="str">
        <f t="shared" si="27"/>
        <v/>
      </c>
      <c r="AW31" s="35">
        <f t="shared" si="28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x14ac:dyDescent="0.2">
      <c r="A32" s="295">
        <v>27</v>
      </c>
      <c r="B32" s="424"/>
      <c r="C32" s="431" t="s">
        <v>34</v>
      </c>
      <c r="D32" s="425" t="s">
        <v>1337</v>
      </c>
      <c r="E32" s="238">
        <v>2641</v>
      </c>
      <c r="F32" s="518">
        <v>3</v>
      </c>
      <c r="G32" s="91">
        <v>4</v>
      </c>
      <c r="H32" s="510" t="s">
        <v>1477</v>
      </c>
      <c r="I32" s="91">
        <v>4</v>
      </c>
      <c r="J32" s="91">
        <v>3</v>
      </c>
      <c r="K32" s="91">
        <v>4</v>
      </c>
      <c r="L32" s="91">
        <v>4</v>
      </c>
      <c r="M32" s="91">
        <v>4</v>
      </c>
      <c r="N32" s="108">
        <v>5</v>
      </c>
      <c r="O32" s="108">
        <v>3</v>
      </c>
      <c r="P32" s="108"/>
      <c r="Q32" s="518"/>
      <c r="R32" s="24"/>
      <c r="S32" s="23"/>
      <c r="T32" s="23"/>
      <c r="U32" s="23"/>
      <c r="V32" s="18">
        <f t="shared" si="0"/>
        <v>3</v>
      </c>
      <c r="W32" s="92">
        <f t="shared" si="1"/>
        <v>0</v>
      </c>
      <c r="X32" s="92">
        <f t="shared" si="29"/>
        <v>0</v>
      </c>
      <c r="Y32" s="92">
        <f t="shared" si="3"/>
        <v>0</v>
      </c>
      <c r="Z32" s="92">
        <f t="shared" si="4"/>
        <v>3</v>
      </c>
      <c r="AA32" s="92">
        <f t="shared" si="5"/>
        <v>5</v>
      </c>
      <c r="AB32" s="92">
        <f t="shared" si="6"/>
        <v>1</v>
      </c>
      <c r="AC32" s="92">
        <f t="shared" si="7"/>
        <v>9</v>
      </c>
      <c r="AD32" s="225">
        <f t="shared" si="10"/>
        <v>3.7777777777777777</v>
      </c>
      <c r="AE32" s="16">
        <f t="shared" si="11"/>
        <v>0</v>
      </c>
      <c r="AF32" s="9"/>
      <c r="AG32" s="280">
        <f t="shared" si="12"/>
        <v>3</v>
      </c>
      <c r="AH32" s="280">
        <f t="shared" si="13"/>
        <v>4</v>
      </c>
      <c r="AI32" s="280" t="str">
        <f t="shared" si="14"/>
        <v>а</v>
      </c>
      <c r="AJ32" s="280">
        <f t="shared" si="15"/>
        <v>4</v>
      </c>
      <c r="AK32" s="280">
        <f t="shared" si="16"/>
        <v>3</v>
      </c>
      <c r="AL32" s="280">
        <f t="shared" si="17"/>
        <v>4</v>
      </c>
      <c r="AM32" s="280">
        <f t="shared" si="18"/>
        <v>4</v>
      </c>
      <c r="AN32" s="280">
        <f t="shared" si="19"/>
        <v>4</v>
      </c>
      <c r="AO32" s="280">
        <f t="shared" si="20"/>
        <v>5</v>
      </c>
      <c r="AP32" s="280">
        <f t="shared" si="21"/>
        <v>3</v>
      </c>
      <c r="AQ32" s="280" t="str">
        <f t="shared" si="22"/>
        <v/>
      </c>
      <c r="AR32" s="280" t="str">
        <f t="shared" si="23"/>
        <v/>
      </c>
      <c r="AS32" s="280" t="str">
        <f t="shared" si="24"/>
        <v/>
      </c>
      <c r="AT32" s="280" t="str">
        <f t="shared" si="25"/>
        <v/>
      </c>
      <c r="AU32" s="280" t="str">
        <f t="shared" si="26"/>
        <v/>
      </c>
      <c r="AV32" s="280" t="str">
        <f t="shared" si="27"/>
        <v/>
      </c>
      <c r="AW32" s="35">
        <f t="shared" si="28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customHeight="1" x14ac:dyDescent="0.2">
      <c r="A33" s="295">
        <v>28</v>
      </c>
      <c r="B33" s="424"/>
      <c r="C33" s="431" t="s">
        <v>34</v>
      </c>
      <c r="D33" s="425" t="s">
        <v>1338</v>
      </c>
      <c r="E33" s="238">
        <v>2641</v>
      </c>
      <c r="F33" s="518">
        <v>3</v>
      </c>
      <c r="G33" s="91">
        <v>3</v>
      </c>
      <c r="H33" s="91">
        <v>3</v>
      </c>
      <c r="I33" s="91">
        <v>3</v>
      </c>
      <c r="J33" s="91">
        <v>4</v>
      </c>
      <c r="K33" s="91">
        <v>4</v>
      </c>
      <c r="L33" s="91">
        <v>5</v>
      </c>
      <c r="M33" s="91">
        <v>5</v>
      </c>
      <c r="N33" s="108">
        <v>5</v>
      </c>
      <c r="O33" s="108" t="s">
        <v>1491</v>
      </c>
      <c r="P33" s="108"/>
      <c r="Q33" s="518"/>
      <c r="R33" s="24"/>
      <c r="S33" s="23"/>
      <c r="T33" s="23"/>
      <c r="U33" s="23"/>
      <c r="V33" s="18">
        <f t="shared" si="0"/>
        <v>2</v>
      </c>
      <c r="W33" s="92">
        <f t="shared" si="1"/>
        <v>0</v>
      </c>
      <c r="X33" s="92">
        <f t="shared" si="29"/>
        <v>0</v>
      </c>
      <c r="Y33" s="92">
        <f t="shared" si="3"/>
        <v>1</v>
      </c>
      <c r="Z33" s="92">
        <f t="shared" si="4"/>
        <v>4</v>
      </c>
      <c r="AA33" s="92">
        <f t="shared" si="5"/>
        <v>2</v>
      </c>
      <c r="AB33" s="92">
        <f t="shared" si="6"/>
        <v>3</v>
      </c>
      <c r="AC33" s="92">
        <f t="shared" si="7"/>
        <v>10</v>
      </c>
      <c r="AD33" s="225">
        <f t="shared" si="10"/>
        <v>3.7</v>
      </c>
      <c r="AE33" s="16">
        <f t="shared" si="11"/>
        <v>0</v>
      </c>
      <c r="AF33" s="9"/>
      <c r="AG33" s="280">
        <f t="shared" si="12"/>
        <v>3</v>
      </c>
      <c r="AH33" s="280">
        <f t="shared" si="13"/>
        <v>3</v>
      </c>
      <c r="AI33" s="280">
        <f t="shared" si="14"/>
        <v>3</v>
      </c>
      <c r="AJ33" s="280">
        <f t="shared" si="15"/>
        <v>3</v>
      </c>
      <c r="AK33" s="280">
        <f t="shared" si="16"/>
        <v>4</v>
      </c>
      <c r="AL33" s="280">
        <f t="shared" si="17"/>
        <v>4</v>
      </c>
      <c r="AM33" s="280">
        <f t="shared" si="18"/>
        <v>5</v>
      </c>
      <c r="AN33" s="280">
        <f t="shared" si="19"/>
        <v>5</v>
      </c>
      <c r="AO33" s="280">
        <f t="shared" si="20"/>
        <v>5</v>
      </c>
      <c r="AP33" s="280">
        <f t="shared" si="21"/>
        <v>2</v>
      </c>
      <c r="AQ33" s="280" t="str">
        <f t="shared" si="22"/>
        <v/>
      </c>
      <c r="AR33" s="280" t="str">
        <f t="shared" si="23"/>
        <v/>
      </c>
      <c r="AS33" s="280" t="str">
        <f t="shared" si="24"/>
        <v/>
      </c>
      <c r="AT33" s="280" t="str">
        <f t="shared" si="25"/>
        <v/>
      </c>
      <c r="AU33" s="280" t="str">
        <f t="shared" si="26"/>
        <v/>
      </c>
      <c r="AV33" s="280" t="str">
        <f t="shared" si="27"/>
        <v/>
      </c>
      <c r="AW33" s="35">
        <f t="shared" si="28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customHeight="1" x14ac:dyDescent="0.2">
      <c r="A34" s="295">
        <v>29</v>
      </c>
      <c r="B34" s="428"/>
      <c r="C34" s="431" t="s">
        <v>34</v>
      </c>
      <c r="D34" s="425" t="s">
        <v>1339</v>
      </c>
      <c r="E34" s="238">
        <v>2641</v>
      </c>
      <c r="F34" s="94">
        <v>3</v>
      </c>
      <c r="G34" s="91">
        <v>3</v>
      </c>
      <c r="H34" s="91">
        <v>5</v>
      </c>
      <c r="I34" s="91">
        <v>4</v>
      </c>
      <c r="J34" s="91">
        <v>5</v>
      </c>
      <c r="K34" s="91">
        <v>4</v>
      </c>
      <c r="L34" s="94">
        <v>4</v>
      </c>
      <c r="M34" s="91">
        <v>4</v>
      </c>
      <c r="N34" s="91">
        <v>5</v>
      </c>
      <c r="O34" s="94">
        <v>3</v>
      </c>
      <c r="P34" s="91"/>
      <c r="Q34" s="94"/>
      <c r="R34" s="24"/>
      <c r="S34" s="23"/>
      <c r="T34" s="23"/>
      <c r="U34" s="23"/>
      <c r="V34" s="18">
        <f t="shared" si="0"/>
        <v>3</v>
      </c>
      <c r="W34" s="92">
        <f t="shared" si="1"/>
        <v>0</v>
      </c>
      <c r="X34" s="92">
        <f t="shared" si="29"/>
        <v>0</v>
      </c>
      <c r="Y34" s="92">
        <f t="shared" si="3"/>
        <v>0</v>
      </c>
      <c r="Z34" s="92">
        <f t="shared" si="4"/>
        <v>3</v>
      </c>
      <c r="AA34" s="92">
        <f t="shared" si="5"/>
        <v>4</v>
      </c>
      <c r="AB34" s="92">
        <f t="shared" si="6"/>
        <v>3</v>
      </c>
      <c r="AC34" s="92">
        <f t="shared" si="7"/>
        <v>10</v>
      </c>
      <c r="AD34" s="225">
        <f t="shared" si="10"/>
        <v>4</v>
      </c>
      <c r="AE34" s="16">
        <f t="shared" si="11"/>
        <v>0</v>
      </c>
      <c r="AF34" s="9"/>
      <c r="AG34" s="280">
        <f t="shared" si="12"/>
        <v>3</v>
      </c>
      <c r="AH34" s="280">
        <f t="shared" si="13"/>
        <v>3</v>
      </c>
      <c r="AI34" s="280">
        <f t="shared" si="14"/>
        <v>5</v>
      </c>
      <c r="AJ34" s="280">
        <f t="shared" si="15"/>
        <v>4</v>
      </c>
      <c r="AK34" s="280">
        <f t="shared" si="16"/>
        <v>5</v>
      </c>
      <c r="AL34" s="280">
        <f t="shared" si="17"/>
        <v>4</v>
      </c>
      <c r="AM34" s="280">
        <f t="shared" si="18"/>
        <v>4</v>
      </c>
      <c r="AN34" s="280">
        <f t="shared" si="19"/>
        <v>4</v>
      </c>
      <c r="AO34" s="280">
        <f t="shared" si="20"/>
        <v>5</v>
      </c>
      <c r="AP34" s="280">
        <f t="shared" si="21"/>
        <v>3</v>
      </c>
      <c r="AQ34" s="280" t="str">
        <f t="shared" si="22"/>
        <v/>
      </c>
      <c r="AR34" s="280" t="str">
        <f t="shared" si="23"/>
        <v/>
      </c>
      <c r="AS34" s="280" t="str">
        <f t="shared" si="24"/>
        <v/>
      </c>
      <c r="AT34" s="280" t="str">
        <f t="shared" si="25"/>
        <v/>
      </c>
      <c r="AU34" s="280" t="str">
        <f t="shared" si="26"/>
        <v/>
      </c>
      <c r="AV34" s="280" t="str">
        <f t="shared" si="27"/>
        <v/>
      </c>
      <c r="AW34" s="35">
        <f t="shared" si="28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customHeight="1" x14ac:dyDescent="0.2">
      <c r="A35" s="295">
        <v>30</v>
      </c>
      <c r="B35" s="428"/>
      <c r="C35" s="431" t="s">
        <v>34</v>
      </c>
      <c r="D35" s="425" t="s">
        <v>1340</v>
      </c>
      <c r="E35" s="238">
        <v>2641</v>
      </c>
      <c r="F35" s="94">
        <v>3</v>
      </c>
      <c r="G35" s="91">
        <v>5</v>
      </c>
      <c r="H35" s="91">
        <v>4</v>
      </c>
      <c r="I35" s="91">
        <v>4</v>
      </c>
      <c r="J35" s="91">
        <v>4</v>
      </c>
      <c r="K35" s="91">
        <v>5</v>
      </c>
      <c r="L35" s="94">
        <v>4</v>
      </c>
      <c r="M35" s="91">
        <v>4</v>
      </c>
      <c r="N35" s="91">
        <v>5</v>
      </c>
      <c r="O35" s="94">
        <v>3</v>
      </c>
      <c r="P35" s="91"/>
      <c r="Q35" s="94"/>
      <c r="R35" s="24"/>
      <c r="S35" s="23"/>
      <c r="T35" s="23"/>
      <c r="U35" s="23"/>
      <c r="V35" s="18">
        <f t="shared" si="0"/>
        <v>3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2</v>
      </c>
      <c r="AA35" s="92">
        <f>COUNTIF(AG35:AV35,AA$5)</f>
        <v>5</v>
      </c>
      <c r="AB35" s="92">
        <f>COUNTIF(AG35:AV35,AB$5)</f>
        <v>3</v>
      </c>
      <c r="AC35" s="92">
        <f t="shared" si="7"/>
        <v>10</v>
      </c>
      <c r="AD35" s="225">
        <f t="shared" si="10"/>
        <v>4.0999999999999996</v>
      </c>
      <c r="AE35" s="16">
        <f>IF(AX35=5,0.5,IF(AX35=4,0.25,IF(AX35&lt;=3,0)))</f>
        <v>0</v>
      </c>
      <c r="AF35" s="9"/>
      <c r="AG35" s="280">
        <f t="shared" si="12"/>
        <v>3</v>
      </c>
      <c r="AH35" s="280">
        <f t="shared" si="13"/>
        <v>5</v>
      </c>
      <c r="AI35" s="280">
        <f t="shared" si="14"/>
        <v>4</v>
      </c>
      <c r="AJ35" s="280">
        <f t="shared" si="15"/>
        <v>4</v>
      </c>
      <c r="AK35" s="280">
        <f t="shared" si="16"/>
        <v>4</v>
      </c>
      <c r="AL35" s="280">
        <f t="shared" si="17"/>
        <v>5</v>
      </c>
      <c r="AM35" s="280">
        <f t="shared" si="18"/>
        <v>4</v>
      </c>
      <c r="AN35" s="280">
        <f t="shared" si="19"/>
        <v>4</v>
      </c>
      <c r="AO35" s="280">
        <f t="shared" si="20"/>
        <v>5</v>
      </c>
      <c r="AP35" s="280">
        <f t="shared" si="21"/>
        <v>3</v>
      </c>
      <c r="AQ35" s="280" t="str">
        <f t="shared" si="22"/>
        <v/>
      </c>
      <c r="AR35" s="280" t="str">
        <f t="shared" si="23"/>
        <v/>
      </c>
      <c r="AS35" s="280" t="str">
        <f t="shared" si="24"/>
        <v/>
      </c>
      <c r="AT35" s="280" t="str">
        <f t="shared" si="25"/>
        <v/>
      </c>
      <c r="AU35" s="280" t="str">
        <f t="shared" si="26"/>
        <v/>
      </c>
      <c r="AV35" s="280" t="str">
        <f t="shared" si="27"/>
        <v/>
      </c>
      <c r="AW35" s="35">
        <f t="shared" si="28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295">
        <v>31</v>
      </c>
      <c r="B36" s="227"/>
      <c r="C36" s="430"/>
      <c r="D36" s="325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0"/>
        <v/>
      </c>
      <c r="AE36" s="16">
        <f>IF(AX36=5,0.5,IF(AX36=4,0.25,IF(AX36&lt;=3,0)))</f>
        <v>0</v>
      </c>
      <c r="AF36" s="9"/>
      <c r="AG36" s="280" t="str">
        <f t="shared" si="12"/>
        <v/>
      </c>
      <c r="AH36" s="280" t="str">
        <f t="shared" si="13"/>
        <v/>
      </c>
      <c r="AI36" s="280" t="str">
        <f t="shared" si="14"/>
        <v/>
      </c>
      <c r="AJ36" s="280" t="str">
        <f t="shared" si="15"/>
        <v/>
      </c>
      <c r="AK36" s="280" t="str">
        <f t="shared" si="16"/>
        <v/>
      </c>
      <c r="AL36" s="280" t="str">
        <f t="shared" si="17"/>
        <v/>
      </c>
      <c r="AM36" s="280" t="str">
        <f t="shared" si="18"/>
        <v/>
      </c>
      <c r="AN36" s="280" t="str">
        <f t="shared" si="19"/>
        <v/>
      </c>
      <c r="AO36" s="280" t="str">
        <f t="shared" si="20"/>
        <v/>
      </c>
      <c r="AP36" s="280" t="str">
        <f t="shared" si="21"/>
        <v/>
      </c>
      <c r="AQ36" s="280" t="str">
        <f t="shared" si="22"/>
        <v/>
      </c>
      <c r="AR36" s="280" t="str">
        <f t="shared" si="23"/>
        <v/>
      </c>
      <c r="AS36" s="280" t="str">
        <f t="shared" si="24"/>
        <v/>
      </c>
      <c r="AT36" s="280" t="str">
        <f t="shared" si="25"/>
        <v/>
      </c>
      <c r="AU36" s="280" t="str">
        <f t="shared" si="26"/>
        <v/>
      </c>
      <c r="AV36" s="280" t="str">
        <f t="shared" si="27"/>
        <v/>
      </c>
      <c r="AW36" s="35">
        <f t="shared" si="28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COUNTIF(E6:E36,"2641")</f>
        <v>30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0"/>
        <v/>
      </c>
      <c r="AE37" s="31">
        <f>IF(AX37=5,0.5,IF(AX37=4,0.25,IF(AX37&lt;=3,0)))</f>
        <v>0</v>
      </c>
      <c r="AF37" s="9"/>
      <c r="AG37" s="280" t="str">
        <f t="shared" si="12"/>
        <v/>
      </c>
      <c r="AH37" s="280" t="str">
        <f t="shared" si="13"/>
        <v/>
      </c>
      <c r="AI37" s="280" t="str">
        <f t="shared" si="14"/>
        <v/>
      </c>
      <c r="AJ37" s="280" t="str">
        <f t="shared" si="15"/>
        <v/>
      </c>
      <c r="AK37" s="280" t="str">
        <f t="shared" si="16"/>
        <v/>
      </c>
      <c r="AL37" s="280" t="str">
        <f t="shared" si="17"/>
        <v/>
      </c>
      <c r="AM37" s="280" t="str">
        <f t="shared" si="18"/>
        <v/>
      </c>
      <c r="AN37" s="280" t="str">
        <f t="shared" si="19"/>
        <v/>
      </c>
      <c r="AO37" s="280" t="str">
        <f t="shared" si="20"/>
        <v/>
      </c>
      <c r="AP37" s="280" t="str">
        <f t="shared" si="21"/>
        <v/>
      </c>
      <c r="AQ37" s="280" t="str">
        <f t="shared" si="22"/>
        <v/>
      </c>
      <c r="AR37" s="280" t="str">
        <f t="shared" si="23"/>
        <v/>
      </c>
      <c r="AS37" s="280" t="str">
        <f t="shared" si="24"/>
        <v/>
      </c>
      <c r="AT37" s="280" t="str">
        <f t="shared" si="25"/>
        <v/>
      </c>
      <c r="AU37" s="280" t="str">
        <f t="shared" si="26"/>
        <v/>
      </c>
      <c r="AV37" s="280" t="str">
        <f t="shared" si="27"/>
        <v/>
      </c>
      <c r="AW37" s="35">
        <f t="shared" si="28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>
        <f t="array" ref="F38:U45">AG38:AV45</f>
        <v>3.1724137931034484</v>
      </c>
      <c r="G38" s="196">
        <v>3.4827586206896552</v>
      </c>
      <c r="H38" s="196">
        <v>4.2413793103448274</v>
      </c>
      <c r="I38" s="196">
        <v>4.2758620689655169</v>
      </c>
      <c r="J38" s="196">
        <v>4.4333333333333336</v>
      </c>
      <c r="K38" s="196">
        <v>4.2666666666666666</v>
      </c>
      <c r="L38" s="196">
        <v>4.5</v>
      </c>
      <c r="M38" s="196">
        <v>4.2</v>
      </c>
      <c r="N38" s="196">
        <v>4.7931034482758621</v>
      </c>
      <c r="O38" s="231">
        <v>3.3793103448275863</v>
      </c>
      <c r="P38" s="198" t="str">
        <v xml:space="preserve"> </v>
      </c>
      <c r="Q38" s="198" t="str">
        <v xml:space="preserve"> </v>
      </c>
      <c r="R38" s="198" t="str">
        <v xml:space="preserve"> </v>
      </c>
      <c r="S38" s="196" t="str">
        <v xml:space="preserve"> </v>
      </c>
      <c r="T38" s="196" t="str">
        <v xml:space="preserve"> </v>
      </c>
      <c r="U38" s="196" t="str">
        <v xml:space="preserve"> </v>
      </c>
      <c r="V38" s="18">
        <f>сводн.!T39</f>
        <v>3</v>
      </c>
      <c r="W38" s="92">
        <f>SUM(W6:W37)</f>
        <v>0</v>
      </c>
      <c r="X38" s="92">
        <f>SUM(X6:X37)</f>
        <v>0</v>
      </c>
      <c r="Y38" s="92">
        <f>SUM(Y6:Y37)-X38</f>
        <v>7</v>
      </c>
      <c r="Z38" s="92">
        <f>SUM(Z6:Z37)</f>
        <v>75</v>
      </c>
      <c r="AA38" s="92">
        <f>SUM(AA6:AA37)</f>
        <v>100</v>
      </c>
      <c r="AB38" s="92">
        <f>SUM(AB6:AB37)</f>
        <v>112</v>
      </c>
      <c r="AC38" s="92">
        <f t="shared" si="7"/>
        <v>294</v>
      </c>
      <c r="AD38" s="225">
        <f>IF(ISERROR(((X38+Y38)*2+Z38*3+AA38*4+AB38*5)/SUM(X38,Y38:AB38)),"",((X38+Y38)*2+Z38*3+AA38*4+AB38*5)/SUM(X38,Y38:AB38))</f>
        <v>4.0782312925170068</v>
      </c>
      <c r="AE38" s="32"/>
      <c r="AF38" s="9"/>
      <c r="AG38" s="33">
        <f t="shared" ref="AG38:AV38" si="30">IF(COUNT(AG6:AG37)=0," ",SUM(AG6:AG37)/COUNT(AG6:AG37))</f>
        <v>3.1724137931034484</v>
      </c>
      <c r="AH38" s="33">
        <f t="shared" si="30"/>
        <v>3.4827586206896552</v>
      </c>
      <c r="AI38" s="33">
        <f t="shared" si="30"/>
        <v>4.2413793103448274</v>
      </c>
      <c r="AJ38" s="33">
        <f t="shared" si="30"/>
        <v>4.2758620689655169</v>
      </c>
      <c r="AK38" s="33">
        <f t="shared" si="30"/>
        <v>4.4333333333333336</v>
      </c>
      <c r="AL38" s="33">
        <f t="shared" si="30"/>
        <v>4.2666666666666666</v>
      </c>
      <c r="AM38" s="33">
        <f t="shared" si="30"/>
        <v>4.5</v>
      </c>
      <c r="AN38" s="33">
        <f t="shared" si="30"/>
        <v>4.2</v>
      </c>
      <c r="AO38" s="33">
        <f t="shared" si="30"/>
        <v>4.7931034482758621</v>
      </c>
      <c r="AP38" s="33">
        <f t="shared" si="30"/>
        <v>3.3793103448275863</v>
      </c>
      <c r="AQ38" s="33" t="str">
        <f t="shared" si="30"/>
        <v xml:space="preserve"> </v>
      </c>
      <c r="AR38" s="33" t="str">
        <f t="shared" si="30"/>
        <v xml:space="preserve"> </v>
      </c>
      <c r="AS38" s="33" t="str">
        <f t="shared" si="30"/>
        <v xml:space="preserve"> </v>
      </c>
      <c r="AT38" s="33" t="str">
        <f t="shared" si="30"/>
        <v xml:space="preserve"> </v>
      </c>
      <c r="AU38" s="33" t="str">
        <f t="shared" si="30"/>
        <v xml:space="preserve"> </v>
      </c>
      <c r="AV38" s="34" t="str">
        <f t="shared" si="30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>
        <v>2</v>
      </c>
      <c r="G39" s="95">
        <v>3</v>
      </c>
      <c r="H39" s="95">
        <v>12</v>
      </c>
      <c r="I39" s="95">
        <v>11</v>
      </c>
      <c r="J39" s="95">
        <v>15</v>
      </c>
      <c r="K39" s="95">
        <v>9</v>
      </c>
      <c r="L39" s="95">
        <v>19</v>
      </c>
      <c r="M39" s="95">
        <v>12</v>
      </c>
      <c r="N39" s="95">
        <v>26</v>
      </c>
      <c r="O39" s="96">
        <v>3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32">
        <f>IF(COUNTIF(V6:V37,5)=0,"0",COUNTIF(V6:V37,5))</f>
        <v>1</v>
      </c>
      <c r="W39" s="192"/>
      <c r="X39" s="527">
        <f>SUM(X38:AB38)</f>
        <v>294</v>
      </c>
      <c r="Y39" s="527"/>
      <c r="Z39" s="527"/>
      <c r="AA39" s="527"/>
      <c r="AB39" s="527"/>
      <c r="AC39" s="316"/>
      <c r="AD39" s="225">
        <f t="shared" ref="AD39" si="31">IF(ISERROR(((X39+Y39)*2+Z39*3+AA39*4+AB39*5)/SUM(X39,Y39:AB39)),"",((X39+Y39)*2+Z39*3+AA39*4+AB39*5)/SUM(X39,Y39:AB39))</f>
        <v>2</v>
      </c>
      <c r="AE39" s="36"/>
      <c r="AF39" s="37"/>
      <c r="AG39" s="38">
        <f t="shared" ref="AG39:AU39" si="32">IF(COUNTIF(AG6:AG37,5)=0,"0",COUNTIF(AG6:AG37,5))</f>
        <v>2</v>
      </c>
      <c r="AH39" s="38">
        <f t="shared" si="32"/>
        <v>3</v>
      </c>
      <c r="AI39" s="38">
        <f t="shared" si="32"/>
        <v>12</v>
      </c>
      <c r="AJ39" s="38">
        <f t="shared" si="32"/>
        <v>11</v>
      </c>
      <c r="AK39" s="38">
        <f t="shared" si="32"/>
        <v>15</v>
      </c>
      <c r="AL39" s="38">
        <f t="shared" si="32"/>
        <v>9</v>
      </c>
      <c r="AM39" s="38">
        <f t="shared" si="32"/>
        <v>19</v>
      </c>
      <c r="AN39" s="38">
        <f t="shared" si="32"/>
        <v>12</v>
      </c>
      <c r="AO39" s="38">
        <f t="shared" si="32"/>
        <v>26</v>
      </c>
      <c r="AP39" s="38">
        <f t="shared" si="32"/>
        <v>3</v>
      </c>
      <c r="AQ39" s="38" t="str">
        <f t="shared" si="32"/>
        <v>0</v>
      </c>
      <c r="AR39" s="38" t="str">
        <f t="shared" si="32"/>
        <v>0</v>
      </c>
      <c r="AS39" s="38" t="str">
        <f t="shared" si="32"/>
        <v>0</v>
      </c>
      <c r="AT39" s="38" t="str">
        <f t="shared" si="32"/>
        <v>0</v>
      </c>
      <c r="AU39" s="38" t="str">
        <f t="shared" si="32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>
        <v>4</v>
      </c>
      <c r="G40" s="97">
        <v>8</v>
      </c>
      <c r="H40" s="97">
        <v>12</v>
      </c>
      <c r="I40" s="97">
        <v>15</v>
      </c>
      <c r="J40" s="97">
        <v>13</v>
      </c>
      <c r="K40" s="97">
        <v>20</v>
      </c>
      <c r="L40" s="97">
        <v>7</v>
      </c>
      <c r="M40" s="97">
        <v>12</v>
      </c>
      <c r="N40" s="97">
        <v>1</v>
      </c>
      <c r="O40" s="98">
        <v>8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33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5</v>
      </c>
      <c r="AA40" s="44">
        <f>IF(COUNTIF(AA6:AA37,4)=0," ",COUNTIF(AA6:AA37,4))</f>
        <v>5</v>
      </c>
      <c r="AB40" s="44">
        <f>IF(COUNTIF(AB6:AB37,4)=0," ",COUNTIF(AB6:AB37,4))</f>
        <v>4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>
        <f t="shared" ref="AG40:AU40" si="33">IF(COUNTIF(AG6:AG37,4)=0,"0",COUNTIF(AG6:AG37,4))</f>
        <v>4</v>
      </c>
      <c r="AH40" s="44">
        <f t="shared" si="33"/>
        <v>8</v>
      </c>
      <c r="AI40" s="44">
        <f t="shared" si="33"/>
        <v>12</v>
      </c>
      <c r="AJ40" s="44">
        <f t="shared" si="33"/>
        <v>15</v>
      </c>
      <c r="AK40" s="44">
        <f t="shared" si="33"/>
        <v>13</v>
      </c>
      <c r="AL40" s="44">
        <f t="shared" si="33"/>
        <v>20</v>
      </c>
      <c r="AM40" s="44">
        <f t="shared" si="33"/>
        <v>7</v>
      </c>
      <c r="AN40" s="44">
        <f t="shared" si="33"/>
        <v>12</v>
      </c>
      <c r="AO40" s="44">
        <f t="shared" si="33"/>
        <v>1</v>
      </c>
      <c r="AP40" s="44">
        <f t="shared" si="33"/>
        <v>8</v>
      </c>
      <c r="AQ40" s="44" t="str">
        <f t="shared" si="33"/>
        <v>0</v>
      </c>
      <c r="AR40" s="44" t="str">
        <f t="shared" si="33"/>
        <v>0</v>
      </c>
      <c r="AS40" s="44" t="str">
        <f t="shared" si="33"/>
        <v>0</v>
      </c>
      <c r="AT40" s="44" t="str">
        <f t="shared" si="33"/>
        <v>0</v>
      </c>
      <c r="AU40" s="44" t="str">
        <f t="shared" si="33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>
        <v>20</v>
      </c>
      <c r="G41" s="99">
        <v>18</v>
      </c>
      <c r="H41" s="99">
        <v>5</v>
      </c>
      <c r="I41" s="99">
        <v>3</v>
      </c>
      <c r="J41" s="99">
        <v>2</v>
      </c>
      <c r="K41" s="99">
        <v>1</v>
      </c>
      <c r="L41" s="99">
        <v>4</v>
      </c>
      <c r="M41" s="99">
        <v>6</v>
      </c>
      <c r="N41" s="99">
        <v>1</v>
      </c>
      <c r="O41" s="100">
        <v>15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34">
        <f>IF(COUNTIF(V6:V37,3)=0,"0",COUNTIF(V6:V37,3))</f>
        <v>21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9</v>
      </c>
      <c r="AA41" s="52">
        <f>IF(COUNTIF(AA6:AA37,3)=0," ",COUNTIF(AA6:AA37,3))</f>
        <v>7</v>
      </c>
      <c r="AB41" s="52">
        <f>IF(COUNTIF(AB6:AB37,3)=0," ",COUNTIF(AB6:AB37,3))</f>
        <v>5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>
        <f t="shared" ref="AG41:AU41" si="34">IF(COUNTIF(AG6:AG37,3)=0,"0",COUNTIF(AG6:AG37,3))</f>
        <v>20</v>
      </c>
      <c r="AH41" s="52">
        <f t="shared" si="34"/>
        <v>18</v>
      </c>
      <c r="AI41" s="52">
        <f t="shared" si="34"/>
        <v>5</v>
      </c>
      <c r="AJ41" s="52">
        <f t="shared" si="34"/>
        <v>3</v>
      </c>
      <c r="AK41" s="52">
        <f t="shared" si="34"/>
        <v>2</v>
      </c>
      <c r="AL41" s="52">
        <f t="shared" si="34"/>
        <v>1</v>
      </c>
      <c r="AM41" s="52">
        <f t="shared" si="34"/>
        <v>4</v>
      </c>
      <c r="AN41" s="52">
        <f t="shared" si="34"/>
        <v>6</v>
      </c>
      <c r="AO41" s="52">
        <f t="shared" si="34"/>
        <v>1</v>
      </c>
      <c r="AP41" s="52">
        <f t="shared" si="34"/>
        <v>15</v>
      </c>
      <c r="AQ41" s="52" t="str">
        <f t="shared" si="34"/>
        <v>0</v>
      </c>
      <c r="AR41" s="52" t="str">
        <f t="shared" si="34"/>
        <v>0</v>
      </c>
      <c r="AS41" s="52" t="str">
        <f t="shared" si="34"/>
        <v>0</v>
      </c>
      <c r="AT41" s="52" t="str">
        <f t="shared" si="34"/>
        <v>0</v>
      </c>
      <c r="AU41" s="52" t="str">
        <f t="shared" si="34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3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1</v>
      </c>
      <c r="O42" s="24">
        <v>3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5</v>
      </c>
      <c r="W42" s="35"/>
      <c r="X42" s="35"/>
      <c r="Y42" s="35">
        <f>IF(COUNTIF(Y6:Y37,2)=0," ",COUNTIF(Y6:Y37,2))</f>
        <v>2</v>
      </c>
      <c r="Z42" s="35">
        <f>IF(COUNTIF(Z6:Z37,2)=0," ",COUNTIF(Z6:Z37,2))</f>
        <v>6</v>
      </c>
      <c r="AA42" s="35">
        <f>IF(COUNTIF(AA6:AA37,2)=0," ",COUNTIF(AA6:AA37,2))</f>
        <v>7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35">COUNTIF(AG6:AG36,2)+COUNTIF(AG6:AG36,"д")</f>
        <v>3</v>
      </c>
      <c r="AH42" s="35">
        <f t="shared" si="35"/>
        <v>0</v>
      </c>
      <c r="AI42" s="35">
        <f t="shared" si="35"/>
        <v>0</v>
      </c>
      <c r="AJ42" s="35">
        <f t="shared" si="35"/>
        <v>0</v>
      </c>
      <c r="AK42" s="35">
        <f t="shared" si="35"/>
        <v>0</v>
      </c>
      <c r="AL42" s="35">
        <f t="shared" si="35"/>
        <v>0</v>
      </c>
      <c r="AM42" s="35">
        <f t="shared" si="35"/>
        <v>0</v>
      </c>
      <c r="AN42" s="35">
        <f t="shared" si="35"/>
        <v>0</v>
      </c>
      <c r="AO42" s="35">
        <f t="shared" si="35"/>
        <v>1</v>
      </c>
      <c r="AP42" s="35">
        <f t="shared" si="35"/>
        <v>3</v>
      </c>
      <c r="AQ42" s="35">
        <f t="shared" si="35"/>
        <v>0</v>
      </c>
      <c r="AR42" s="35">
        <f t="shared" si="35"/>
        <v>0</v>
      </c>
      <c r="AS42" s="35">
        <f t="shared" si="35"/>
        <v>0</v>
      </c>
      <c r="AT42" s="35">
        <f t="shared" si="35"/>
        <v>0</v>
      </c>
      <c r="AU42" s="35">
        <f t="shared" si="35"/>
        <v>0</v>
      </c>
      <c r="AV42" s="35">
        <f t="shared" si="35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1</v>
      </c>
      <c r="G43" s="23">
        <v>1</v>
      </c>
      <c r="H43" s="23">
        <v>1</v>
      </c>
      <c r="I43" s="23">
        <v>1</v>
      </c>
      <c r="J43" s="23">
        <v>0</v>
      </c>
      <c r="K43" s="23">
        <v>0</v>
      </c>
      <c r="L43" s="23">
        <v>0</v>
      </c>
      <c r="M43" s="23">
        <v>0</v>
      </c>
      <c r="N43" s="23">
        <v>1</v>
      </c>
      <c r="O43" s="24">
        <v>1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36">COUNTBLANK(V6:V26)</f>
        <v>0</v>
      </c>
      <c r="W43" s="35">
        <f t="shared" si="36"/>
        <v>0</v>
      </c>
      <c r="X43" s="35">
        <f t="shared" si="36"/>
        <v>0</v>
      </c>
      <c r="Y43" s="35">
        <f t="shared" si="36"/>
        <v>0</v>
      </c>
      <c r="Z43" s="35">
        <f t="shared" si="36"/>
        <v>0</v>
      </c>
      <c r="AA43" s="35">
        <f t="shared" si="36"/>
        <v>0</v>
      </c>
      <c r="AB43" s="35">
        <f t="shared" si="36"/>
        <v>0</v>
      </c>
      <c r="AC43" s="35"/>
      <c r="AD43" s="35">
        <f>COUNTBLANK(AD6:AD35)</f>
        <v>0</v>
      </c>
      <c r="AE43" s="61" t="str">
        <f>IF(COUNTIF(AE6:AE37,"б")=0," ",COUNTIF(AE6:AE37,"б"))</f>
        <v xml:space="preserve"> </v>
      </c>
      <c r="AF43" s="60">
        <f t="shared" ref="AF43:CB43" si="37">IF(COUNTIF(AF6:AF37,"б")=0+COUNTIF(AF6:AF37,"а")=0,"0",COUNTIF(AF6:AF37,"б")+COUNTIF(AF6:AF37,"а"))</f>
        <v>0</v>
      </c>
      <c r="AG43" s="60">
        <f t="shared" si="37"/>
        <v>1</v>
      </c>
      <c r="AH43" s="60">
        <f t="shared" si="37"/>
        <v>1</v>
      </c>
      <c r="AI43" s="60">
        <f t="shared" si="37"/>
        <v>1</v>
      </c>
      <c r="AJ43" s="60">
        <f t="shared" si="37"/>
        <v>1</v>
      </c>
      <c r="AK43" s="60">
        <f t="shared" si="37"/>
        <v>0</v>
      </c>
      <c r="AL43" s="60">
        <f t="shared" si="37"/>
        <v>0</v>
      </c>
      <c r="AM43" s="60">
        <f t="shared" si="37"/>
        <v>0</v>
      </c>
      <c r="AN43" s="60">
        <f t="shared" si="37"/>
        <v>0</v>
      </c>
      <c r="AO43" s="60">
        <f t="shared" si="37"/>
        <v>1</v>
      </c>
      <c r="AP43" s="60">
        <f t="shared" si="37"/>
        <v>1</v>
      </c>
      <c r="AQ43" s="60">
        <f t="shared" si="37"/>
        <v>0</v>
      </c>
      <c r="AR43" s="60">
        <f t="shared" si="37"/>
        <v>0</v>
      </c>
      <c r="AS43" s="60">
        <f t="shared" si="37"/>
        <v>0</v>
      </c>
      <c r="AT43" s="60">
        <f t="shared" si="37"/>
        <v>0</v>
      </c>
      <c r="AU43" s="60">
        <f t="shared" si="37"/>
        <v>0</v>
      </c>
      <c r="AV43" s="60">
        <f t="shared" si="37"/>
        <v>0</v>
      </c>
      <c r="AW43" s="60">
        <f t="shared" si="37"/>
        <v>0</v>
      </c>
      <c r="AX43" s="60">
        <f t="shared" si="37"/>
        <v>0</v>
      </c>
      <c r="AY43" s="60">
        <f t="shared" si="37"/>
        <v>0</v>
      </c>
      <c r="AZ43" s="60">
        <f t="shared" si="37"/>
        <v>0</v>
      </c>
      <c r="BA43" s="60">
        <f t="shared" si="37"/>
        <v>0</v>
      </c>
      <c r="BB43" s="60">
        <f t="shared" si="37"/>
        <v>0</v>
      </c>
      <c r="BC43" s="60">
        <f t="shared" si="37"/>
        <v>0</v>
      </c>
      <c r="BD43" s="60">
        <f t="shared" si="37"/>
        <v>0</v>
      </c>
      <c r="BE43" s="60">
        <f t="shared" si="37"/>
        <v>0</v>
      </c>
      <c r="BF43" s="60">
        <f t="shared" si="37"/>
        <v>0</v>
      </c>
      <c r="BG43" s="60">
        <f t="shared" si="37"/>
        <v>0</v>
      </c>
      <c r="BH43" s="60">
        <f t="shared" si="37"/>
        <v>0</v>
      </c>
      <c r="BI43" s="60">
        <f t="shared" si="37"/>
        <v>0</v>
      </c>
      <c r="BJ43" s="60">
        <f t="shared" si="37"/>
        <v>0</v>
      </c>
      <c r="BK43" s="60">
        <f t="shared" si="37"/>
        <v>0</v>
      </c>
      <c r="BL43" s="60">
        <f t="shared" si="37"/>
        <v>0</v>
      </c>
      <c r="BM43" s="60">
        <f t="shared" si="37"/>
        <v>0</v>
      </c>
      <c r="BN43" s="60">
        <f t="shared" si="37"/>
        <v>0</v>
      </c>
      <c r="BO43" s="60">
        <f t="shared" si="37"/>
        <v>0</v>
      </c>
      <c r="BP43" s="60">
        <f t="shared" si="37"/>
        <v>0</v>
      </c>
      <c r="BQ43" s="60">
        <f t="shared" si="37"/>
        <v>0</v>
      </c>
      <c r="BR43" s="60">
        <f t="shared" si="37"/>
        <v>0</v>
      </c>
      <c r="BS43" s="60">
        <f t="shared" si="37"/>
        <v>0</v>
      </c>
      <c r="BT43" s="60">
        <f t="shared" si="37"/>
        <v>0</v>
      </c>
      <c r="BU43" s="60">
        <f t="shared" si="37"/>
        <v>0</v>
      </c>
      <c r="BV43" s="60">
        <f t="shared" si="37"/>
        <v>0</v>
      </c>
      <c r="BW43" s="60">
        <f t="shared" si="37"/>
        <v>0</v>
      </c>
      <c r="BX43" s="60">
        <f t="shared" si="37"/>
        <v>0</v>
      </c>
      <c r="BY43" s="60">
        <f t="shared" si="37"/>
        <v>0</v>
      </c>
      <c r="BZ43" s="60">
        <f t="shared" si="37"/>
        <v>0</v>
      </c>
      <c r="CA43" s="60">
        <f t="shared" si="37"/>
        <v>0</v>
      </c>
      <c r="CB43" s="60">
        <f t="shared" si="37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38">IF(COUNTIF(AG6:AG37,"з")=0,"0",COUNTIF(AG6:AG37,"з"))</f>
        <v>0</v>
      </c>
      <c r="AH44" s="35" t="str">
        <f t="shared" si="38"/>
        <v>0</v>
      </c>
      <c r="AI44" s="35" t="str">
        <f t="shared" si="38"/>
        <v>0</v>
      </c>
      <c r="AJ44" s="35" t="str">
        <f t="shared" si="38"/>
        <v>0</v>
      </c>
      <c r="AK44" s="35" t="str">
        <f t="shared" si="38"/>
        <v>0</v>
      </c>
      <c r="AL44" s="35" t="str">
        <f t="shared" si="38"/>
        <v>0</v>
      </c>
      <c r="AM44" s="35" t="str">
        <f t="shared" si="38"/>
        <v>0</v>
      </c>
      <c r="AN44" s="35" t="str">
        <f t="shared" si="38"/>
        <v>0</v>
      </c>
      <c r="AO44" s="35" t="str">
        <f t="shared" si="38"/>
        <v>0</v>
      </c>
      <c r="AP44" s="35" t="str">
        <f t="shared" si="38"/>
        <v>0</v>
      </c>
      <c r="AQ44" s="35" t="str">
        <f t="shared" si="38"/>
        <v>0</v>
      </c>
      <c r="AR44" s="35" t="str">
        <f t="shared" si="38"/>
        <v>0</v>
      </c>
      <c r="AS44" s="35" t="str">
        <f t="shared" si="38"/>
        <v>0</v>
      </c>
      <c r="AT44" s="35" t="str">
        <f t="shared" si="38"/>
        <v>0</v>
      </c>
      <c r="AU44" s="35" t="str">
        <f t="shared" si="38"/>
        <v>0</v>
      </c>
      <c r="AV44" s="35" t="str">
        <f t="shared" si="38"/>
        <v>0</v>
      </c>
      <c r="AW44" s="35" t="str">
        <f t="shared" si="38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39">IF(COUNTIF(AG6:AG37,"н")=0,"0",COUNTIF(AG6:AG37,"н"))</f>
        <v>0</v>
      </c>
      <c r="AH45" s="35" t="str">
        <f t="shared" si="39"/>
        <v>0</v>
      </c>
      <c r="AI45" s="35" t="str">
        <f t="shared" si="39"/>
        <v>0</v>
      </c>
      <c r="AJ45" s="35" t="str">
        <f t="shared" si="39"/>
        <v>0</v>
      </c>
      <c r="AK45" s="35" t="str">
        <f t="shared" si="39"/>
        <v>0</v>
      </c>
      <c r="AL45" s="35" t="str">
        <f t="shared" si="39"/>
        <v>0</v>
      </c>
      <c r="AM45" s="35" t="str">
        <f t="shared" si="39"/>
        <v>0</v>
      </c>
      <c r="AN45" s="35" t="str">
        <f t="shared" si="39"/>
        <v>0</v>
      </c>
      <c r="AO45" s="35" t="str">
        <f t="shared" si="39"/>
        <v>0</v>
      </c>
      <c r="AP45" s="35" t="str">
        <f t="shared" si="39"/>
        <v>0</v>
      </c>
      <c r="AQ45" s="35" t="str">
        <f t="shared" si="39"/>
        <v>0</v>
      </c>
      <c r="AR45" s="35" t="str">
        <f t="shared" si="39"/>
        <v>0</v>
      </c>
      <c r="AS45" s="35" t="str">
        <f t="shared" si="39"/>
        <v>0</v>
      </c>
      <c r="AT45" s="35" t="str">
        <f t="shared" si="39"/>
        <v>0</v>
      </c>
      <c r="AU45" s="35" t="str">
        <f t="shared" si="39"/>
        <v>0</v>
      </c>
      <c r="AV45" s="35" t="str">
        <f t="shared" si="39"/>
        <v>0</v>
      </c>
      <c r="AW45" s="35" t="str">
        <f t="shared" si="39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17"/>
      <c r="X46" s="317"/>
      <c r="Y46" s="317"/>
      <c r="Z46" s="317"/>
      <c r="AA46" s="317"/>
      <c r="AB46" s="317"/>
      <c r="AC46" s="317"/>
      <c r="AD46" s="31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17"/>
      <c r="X47" s="317"/>
      <c r="Y47" s="317"/>
      <c r="Z47" s="317"/>
      <c r="AA47" s="317"/>
      <c r="AB47" s="317"/>
      <c r="AC47" s="317"/>
      <c r="AD47" s="31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17"/>
      <c r="X48" s="317"/>
      <c r="Y48" s="317"/>
      <c r="Z48" s="317"/>
      <c r="AA48" s="317"/>
      <c r="AB48" s="317"/>
      <c r="AC48" s="317"/>
      <c r="AD48" s="31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17"/>
      <c r="X49" s="317"/>
      <c r="Y49" s="317"/>
      <c r="Z49" s="317"/>
      <c r="AA49" s="317"/>
      <c r="AB49" s="317"/>
      <c r="AC49" s="317"/>
      <c r="AD49" s="31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17"/>
      <c r="X50" s="317"/>
      <c r="Y50" s="317"/>
      <c r="Z50" s="317"/>
      <c r="AA50" s="317"/>
      <c r="AB50" s="317"/>
      <c r="AC50" s="317"/>
      <c r="AD50" s="31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17"/>
      <c r="X51" s="317"/>
      <c r="Y51" s="317"/>
      <c r="Z51" s="317"/>
      <c r="AA51" s="317"/>
      <c r="AB51" s="317"/>
      <c r="AC51" s="317"/>
      <c r="AD51" s="31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17"/>
      <c r="X52" s="317"/>
      <c r="Y52" s="317"/>
      <c r="Z52" s="317"/>
      <c r="AA52" s="317"/>
      <c r="AB52" s="317"/>
      <c r="AC52" s="317"/>
      <c r="AD52" s="31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17"/>
      <c r="X53" s="317"/>
      <c r="Y53" s="317"/>
      <c r="Z53" s="317"/>
      <c r="AA53" s="317"/>
      <c r="AB53" s="317"/>
      <c r="AC53" s="317"/>
      <c r="AD53" s="31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17"/>
      <c r="X54" s="317"/>
      <c r="Y54" s="317"/>
      <c r="Z54" s="317"/>
      <c r="AA54" s="317"/>
      <c r="AB54" s="317"/>
      <c r="AC54" s="317"/>
      <c r="AD54" s="31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F2:L2"/>
    <mergeCell ref="M2:O2"/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20021" priority="370" stopIfTrue="1" operator="equal">
      <formula>5</formula>
    </cfRule>
    <cfRule type="cellIs" dxfId="20020" priority="371" stopIfTrue="1" operator="equal">
      <formula>4</formula>
    </cfRule>
    <cfRule type="cellIs" dxfId="20019" priority="372" stopIfTrue="1" operator="equal">
      <formula>3</formula>
    </cfRule>
  </conditionalFormatting>
  <conditionalFormatting sqref="E6:E45">
    <cfRule type="cellIs" dxfId="20018" priority="368" stopIfTrue="1" operator="equal">
      <formula>4</formula>
    </cfRule>
    <cfRule type="cellIs" dxfId="20017" priority="369" stopIfTrue="1" operator="equal">
      <formula>3</formula>
    </cfRule>
  </conditionalFormatting>
  <conditionalFormatting sqref="Z5:AC5 W40:AF43 AE6:AE39 W39 R6:V45 F36:Q45 AG43:CB43 W44:AW45 G12:Q31 J32 G34:I34 K34:Q34 AG6:AW42 G6:Q10 G35:Q35">
    <cfRule type="cellIs" dxfId="20016" priority="365" stopIfTrue="1" operator="equal">
      <formula>5</formula>
    </cfRule>
    <cfRule type="cellIs" dxfId="20015" priority="366" stopIfTrue="1" operator="equal">
      <formula>4</formula>
    </cfRule>
    <cfRule type="cellIs" dxfId="20014" priority="367" stopIfTrue="1" operator="equal">
      <formula>3</formula>
    </cfRule>
  </conditionalFormatting>
  <conditionalFormatting sqref="AF6:AF37">
    <cfRule type="expression" dxfId="20013" priority="363" stopIfTrue="1">
      <formula>VALUE(RIGHT(AF6))&gt;AE6</formula>
    </cfRule>
    <cfRule type="expression" dxfId="20012" priority="364" stopIfTrue="1">
      <formula>EXACT(RIGHT(AF6,3),"зач")</formula>
    </cfRule>
  </conditionalFormatting>
  <conditionalFormatting sqref="AE3:AJ4 P3 S3:T3 V3:AC4">
    <cfRule type="expression" dxfId="20011" priority="361" stopIfTrue="1">
      <formula>$D$1&lt;P3</formula>
    </cfRule>
    <cfRule type="expression" dxfId="20010" priority="362" stopIfTrue="1">
      <formula>$D$1&gt;P3</formula>
    </cfRule>
  </conditionalFormatting>
  <conditionalFormatting sqref="T3">
    <cfRule type="expression" dxfId="20009" priority="329" stopIfTrue="1">
      <formula>$D$1&lt;T3</formula>
    </cfRule>
    <cfRule type="expression" dxfId="20008" priority="330" stopIfTrue="1">
      <formula>$D$1&gt;T3</formula>
    </cfRule>
  </conditionalFormatting>
  <conditionalFormatting sqref="G11:Q11">
    <cfRule type="cellIs" dxfId="20007" priority="299" stopIfTrue="1" operator="equal">
      <formula>5</formula>
    </cfRule>
    <cfRule type="cellIs" dxfId="20006" priority="300" stopIfTrue="1" operator="equal">
      <formula>4</formula>
    </cfRule>
    <cfRule type="cellIs" dxfId="20005" priority="301" stopIfTrue="1" operator="equal">
      <formula>3</formula>
    </cfRule>
  </conditionalFormatting>
  <conditionalFormatting sqref="P5">
    <cfRule type="cellIs" dxfId="20004" priority="296" stopIfTrue="1" operator="equal">
      <formula>5</formula>
    </cfRule>
    <cfRule type="cellIs" dxfId="20003" priority="297" stopIfTrue="1" operator="equal">
      <formula>4</formula>
    </cfRule>
    <cfRule type="cellIs" dxfId="20002" priority="298" stopIfTrue="1" operator="equal">
      <formula>3</formula>
    </cfRule>
  </conditionalFormatting>
  <conditionalFormatting sqref="P4">
    <cfRule type="expression" dxfId="20001" priority="294" stopIfTrue="1">
      <formula>$D$1&lt;P4</formula>
    </cfRule>
    <cfRule type="expression" dxfId="20000" priority="295" stopIfTrue="1">
      <formula>$D$1&gt;P4</formula>
    </cfRule>
  </conditionalFormatting>
  <conditionalFormatting sqref="P5">
    <cfRule type="cellIs" dxfId="19999" priority="291" stopIfTrue="1" operator="equal">
      <formula>5</formula>
    </cfRule>
    <cfRule type="cellIs" dxfId="19998" priority="292" stopIfTrue="1" operator="equal">
      <formula>4</formula>
    </cfRule>
    <cfRule type="cellIs" dxfId="19997" priority="293" stopIfTrue="1" operator="equal">
      <formula>3</formula>
    </cfRule>
  </conditionalFormatting>
  <conditionalFormatting sqref="P4">
    <cfRule type="expression" dxfId="19996" priority="289" stopIfTrue="1">
      <formula>$D$1&lt;P4</formula>
    </cfRule>
    <cfRule type="expression" dxfId="19995" priority="290" stopIfTrue="1">
      <formula>$D$1&gt;P4</formula>
    </cfRule>
  </conditionalFormatting>
  <conditionalFormatting sqref="P4">
    <cfRule type="expression" dxfId="19994" priority="284" stopIfTrue="1">
      <formula>$D$1&lt;P4</formula>
    </cfRule>
    <cfRule type="expression" dxfId="19993" priority="285" stopIfTrue="1">
      <formula>$D$1&gt;P4</formula>
    </cfRule>
  </conditionalFormatting>
  <conditionalFormatting sqref="P5">
    <cfRule type="cellIs" dxfId="19992" priority="281" stopIfTrue="1" operator="equal">
      <formula>5</formula>
    </cfRule>
    <cfRule type="cellIs" dxfId="19991" priority="282" stopIfTrue="1" operator="equal">
      <formula>4</formula>
    </cfRule>
    <cfRule type="cellIs" dxfId="19990" priority="283" stopIfTrue="1" operator="equal">
      <formula>3</formula>
    </cfRule>
  </conditionalFormatting>
  <conditionalFormatting sqref="P4">
    <cfRule type="expression" dxfId="19989" priority="279" stopIfTrue="1">
      <formula>$D$1&lt;P4</formula>
    </cfRule>
    <cfRule type="expression" dxfId="19988" priority="280" stopIfTrue="1">
      <formula>$D$1&gt;P4</formula>
    </cfRule>
  </conditionalFormatting>
  <conditionalFormatting sqref="M3">
    <cfRule type="expression" dxfId="19987" priority="246" stopIfTrue="1">
      <formula>$D$1&lt;M3</formula>
    </cfRule>
    <cfRule type="expression" dxfId="19986" priority="247" stopIfTrue="1">
      <formula>$D$1&gt;M3</formula>
    </cfRule>
  </conditionalFormatting>
  <conditionalFormatting sqref="O3">
    <cfRule type="expression" dxfId="19985" priority="228" stopIfTrue="1">
      <formula>$D$1&lt;O3</formula>
    </cfRule>
    <cfRule type="expression" dxfId="19984" priority="229" stopIfTrue="1">
      <formula>$D$1&gt;O3</formula>
    </cfRule>
  </conditionalFormatting>
  <conditionalFormatting sqref="O5">
    <cfRule type="cellIs" dxfId="19983" priority="225" stopIfTrue="1" operator="equal">
      <formula>5</formula>
    </cfRule>
    <cfRule type="cellIs" dxfId="19982" priority="226" stopIfTrue="1" operator="equal">
      <formula>4</formula>
    </cfRule>
    <cfRule type="cellIs" dxfId="19981" priority="227" stopIfTrue="1" operator="equal">
      <formula>3</formula>
    </cfRule>
  </conditionalFormatting>
  <conditionalFormatting sqref="O4">
    <cfRule type="expression" dxfId="19980" priority="223" stopIfTrue="1">
      <formula>$D$1&lt;O4</formula>
    </cfRule>
    <cfRule type="expression" dxfId="19979" priority="224" stopIfTrue="1">
      <formula>$D$1&gt;O4</formula>
    </cfRule>
  </conditionalFormatting>
  <conditionalFormatting sqref="N5">
    <cfRule type="cellIs" dxfId="19978" priority="201" stopIfTrue="1" operator="equal">
      <formula>5</formula>
    </cfRule>
    <cfRule type="cellIs" dxfId="19977" priority="202" stopIfTrue="1" operator="equal">
      <formula>4</formula>
    </cfRule>
    <cfRule type="cellIs" dxfId="19976" priority="203" stopIfTrue="1" operator="equal">
      <formula>3</formula>
    </cfRule>
  </conditionalFormatting>
  <conditionalFormatting sqref="N3:N4">
    <cfRule type="expression" dxfId="19975" priority="199" stopIfTrue="1">
      <formula>$D$1&lt;N3</formula>
    </cfRule>
    <cfRule type="expression" dxfId="19974" priority="200" stopIfTrue="1">
      <formula>$D$1&gt;N3</formula>
    </cfRule>
  </conditionalFormatting>
  <conditionalFormatting sqref="N5">
    <cfRule type="cellIs" dxfId="19973" priority="196" stopIfTrue="1" operator="equal">
      <formula>5</formula>
    </cfRule>
    <cfRule type="cellIs" dxfId="19972" priority="197" stopIfTrue="1" operator="equal">
      <formula>4</formula>
    </cfRule>
    <cfRule type="cellIs" dxfId="19971" priority="198" stopIfTrue="1" operator="equal">
      <formula>3</formula>
    </cfRule>
  </conditionalFormatting>
  <conditionalFormatting sqref="N4">
    <cfRule type="expression" dxfId="19970" priority="194" stopIfTrue="1">
      <formula>$D$1&lt;N4</formula>
    </cfRule>
    <cfRule type="expression" dxfId="19969" priority="195" stopIfTrue="1">
      <formula>$D$1&gt;N4</formula>
    </cfRule>
  </conditionalFormatting>
  <conditionalFormatting sqref="N4">
    <cfRule type="expression" dxfId="19968" priority="192" stopIfTrue="1">
      <formula>$D$1&lt;N4</formula>
    </cfRule>
    <cfRule type="expression" dxfId="19967" priority="193" stopIfTrue="1">
      <formula>$D$1&gt;N4</formula>
    </cfRule>
  </conditionalFormatting>
  <conditionalFormatting sqref="N5">
    <cfRule type="cellIs" dxfId="19966" priority="189" stopIfTrue="1" operator="equal">
      <formula>5</formula>
    </cfRule>
    <cfRule type="cellIs" dxfId="19965" priority="190" stopIfTrue="1" operator="equal">
      <formula>4</formula>
    </cfRule>
    <cfRule type="cellIs" dxfId="19964" priority="191" stopIfTrue="1" operator="equal">
      <formula>3</formula>
    </cfRule>
  </conditionalFormatting>
  <conditionalFormatting sqref="N4">
    <cfRule type="expression" dxfId="19963" priority="187" stopIfTrue="1">
      <formula>$D$1&lt;N4</formula>
    </cfRule>
    <cfRule type="expression" dxfId="19962" priority="188" stopIfTrue="1">
      <formula>$D$1&gt;N4</formula>
    </cfRule>
  </conditionalFormatting>
  <conditionalFormatting sqref="Q5">
    <cfRule type="cellIs" dxfId="19961" priority="184" stopIfTrue="1" operator="equal">
      <formula>5</formula>
    </cfRule>
    <cfRule type="cellIs" dxfId="19960" priority="185" stopIfTrue="1" operator="equal">
      <formula>4</formula>
    </cfRule>
    <cfRule type="cellIs" dxfId="19959" priority="186" stopIfTrue="1" operator="equal">
      <formula>3</formula>
    </cfRule>
  </conditionalFormatting>
  <conditionalFormatting sqref="Q3:Q4">
    <cfRule type="expression" dxfId="19958" priority="182" stopIfTrue="1">
      <formula>$D$1&lt;Q3</formula>
    </cfRule>
    <cfRule type="expression" dxfId="19957" priority="183" stopIfTrue="1">
      <formula>$D$1&gt;Q3</formula>
    </cfRule>
  </conditionalFormatting>
  <conditionalFormatting sqref="R3">
    <cfRule type="expression" dxfId="19956" priority="178" stopIfTrue="1">
      <formula>$D$1&lt;R3</formula>
    </cfRule>
    <cfRule type="expression" dxfId="19955" priority="179" stopIfTrue="1">
      <formula>$D$1&gt;R3</formula>
    </cfRule>
  </conditionalFormatting>
  <conditionalFormatting sqref="R4">
    <cfRule type="expression" dxfId="19954" priority="180" stopIfTrue="1">
      <formula>$D$1&lt;R4</formula>
    </cfRule>
    <cfRule type="expression" dxfId="19953" priority="181" stopIfTrue="1">
      <formula>$D$1&gt;R4</formula>
    </cfRule>
  </conditionalFormatting>
  <conditionalFormatting sqref="R5">
    <cfRule type="cellIs" dxfId="19952" priority="175" stopIfTrue="1" operator="equal">
      <formula>5</formula>
    </cfRule>
    <cfRule type="cellIs" dxfId="19951" priority="176" stopIfTrue="1" operator="equal">
      <formula>4</formula>
    </cfRule>
    <cfRule type="cellIs" dxfId="19950" priority="177" stopIfTrue="1" operator="equal">
      <formula>3</formula>
    </cfRule>
  </conditionalFormatting>
  <conditionalFormatting sqref="S4">
    <cfRule type="expression" dxfId="19949" priority="173" stopIfTrue="1">
      <formula>$D$1&lt;S4</formula>
    </cfRule>
    <cfRule type="expression" dxfId="19948" priority="174" stopIfTrue="1">
      <formula>$D$1&gt;S4</formula>
    </cfRule>
  </conditionalFormatting>
  <conditionalFormatting sqref="S5">
    <cfRule type="cellIs" dxfId="19947" priority="170" stopIfTrue="1" operator="equal">
      <formula>5</formula>
    </cfRule>
    <cfRule type="cellIs" dxfId="19946" priority="171" stopIfTrue="1" operator="equal">
      <formula>4</formula>
    </cfRule>
    <cfRule type="cellIs" dxfId="19945" priority="172" stopIfTrue="1" operator="equal">
      <formula>3</formula>
    </cfRule>
  </conditionalFormatting>
  <conditionalFormatting sqref="T5">
    <cfRule type="cellIs" dxfId="19944" priority="165" stopIfTrue="1" operator="equal">
      <formula>5</formula>
    </cfRule>
    <cfRule type="cellIs" dxfId="19943" priority="166" stopIfTrue="1" operator="equal">
      <formula>4</formula>
    </cfRule>
    <cfRule type="cellIs" dxfId="19942" priority="167" stopIfTrue="1" operator="equal">
      <formula>3</formula>
    </cfRule>
  </conditionalFormatting>
  <conditionalFormatting sqref="T4">
    <cfRule type="expression" dxfId="19941" priority="168" stopIfTrue="1">
      <formula>$D$1&lt;T4</formula>
    </cfRule>
    <cfRule type="expression" dxfId="19940" priority="169" stopIfTrue="1">
      <formula>$D$1&gt;T4</formula>
    </cfRule>
  </conditionalFormatting>
  <conditionalFormatting sqref="U4">
    <cfRule type="expression" dxfId="19939" priority="163" stopIfTrue="1">
      <formula>$D$1&lt;U4</formula>
    </cfRule>
    <cfRule type="expression" dxfId="19938" priority="164" stopIfTrue="1">
      <formula>$D$1&gt;U4</formula>
    </cfRule>
  </conditionalFormatting>
  <conditionalFormatting sqref="U3">
    <cfRule type="expression" dxfId="19937" priority="161" stopIfTrue="1">
      <formula>$D$1&lt;U3</formula>
    </cfRule>
    <cfRule type="expression" dxfId="19936" priority="162" stopIfTrue="1">
      <formula>$D$1&gt;U3</formula>
    </cfRule>
  </conditionalFormatting>
  <conditionalFormatting sqref="U5">
    <cfRule type="cellIs" dxfId="19935" priority="158" stopIfTrue="1" operator="equal">
      <formula>5</formula>
    </cfRule>
    <cfRule type="cellIs" dxfId="19934" priority="159" stopIfTrue="1" operator="equal">
      <formula>4</formula>
    </cfRule>
    <cfRule type="cellIs" dxfId="19933" priority="160" stopIfTrue="1" operator="equal">
      <formula>3</formula>
    </cfRule>
  </conditionalFormatting>
  <conditionalFormatting sqref="H3:I3 H4">
    <cfRule type="expression" dxfId="19932" priority="153" stopIfTrue="1">
      <formula>$D$1&lt;H3</formula>
    </cfRule>
    <cfRule type="expression" dxfId="19931" priority="154" stopIfTrue="1">
      <formula>$D$1&gt;H3</formula>
    </cfRule>
  </conditionalFormatting>
  <conditionalFormatting sqref="I3">
    <cfRule type="expression" dxfId="19930" priority="151" stopIfTrue="1">
      <formula>$D$1&lt;I3</formula>
    </cfRule>
    <cfRule type="expression" dxfId="19929" priority="152" stopIfTrue="1">
      <formula>$D$1&gt;I3</formula>
    </cfRule>
  </conditionalFormatting>
  <conditionalFormatting sqref="I3">
    <cfRule type="expression" dxfId="19928" priority="131" stopIfTrue="1">
      <formula>$D$1&lt;I3</formula>
    </cfRule>
    <cfRule type="expression" dxfId="19927" priority="132" stopIfTrue="1">
      <formula>$D$1&gt;I3</formula>
    </cfRule>
  </conditionalFormatting>
  <conditionalFormatting sqref="I3">
    <cfRule type="expression" dxfId="19926" priority="126" stopIfTrue="1">
      <formula>$D$1&lt;I3</formula>
    </cfRule>
    <cfRule type="expression" dxfId="19925" priority="127" stopIfTrue="1">
      <formula>$D$1&gt;I3</formula>
    </cfRule>
  </conditionalFormatting>
  <conditionalFormatting sqref="J3:L3 J4">
    <cfRule type="expression" dxfId="19924" priority="122" stopIfTrue="1">
      <formula>$D$1&lt;J3</formula>
    </cfRule>
    <cfRule type="expression" dxfId="19923" priority="123" stopIfTrue="1">
      <formula>$D$1&gt;J3</formula>
    </cfRule>
  </conditionalFormatting>
  <conditionalFormatting sqref="J4">
    <cfRule type="expression" dxfId="19922" priority="120" stopIfTrue="1">
      <formula>$D$1&lt;J4</formula>
    </cfRule>
    <cfRule type="expression" dxfId="19921" priority="121" stopIfTrue="1">
      <formula>$D$1&gt;J4</formula>
    </cfRule>
  </conditionalFormatting>
  <conditionalFormatting sqref="J5">
    <cfRule type="cellIs" dxfId="19920" priority="117" stopIfTrue="1" operator="equal">
      <formula>5</formula>
    </cfRule>
    <cfRule type="cellIs" dxfId="19919" priority="118" stopIfTrue="1" operator="equal">
      <formula>4</formula>
    </cfRule>
    <cfRule type="cellIs" dxfId="19918" priority="119" stopIfTrue="1" operator="equal">
      <formula>3</formula>
    </cfRule>
  </conditionalFormatting>
  <conditionalFormatting sqref="J4">
    <cfRule type="expression" dxfId="19917" priority="115" stopIfTrue="1">
      <formula>$D$1&lt;J4</formula>
    </cfRule>
    <cfRule type="expression" dxfId="19916" priority="116" stopIfTrue="1">
      <formula>$D$1&gt;J4</formula>
    </cfRule>
  </conditionalFormatting>
  <conditionalFormatting sqref="J4">
    <cfRule type="expression" dxfId="19915" priority="113" stopIfTrue="1">
      <formula>$D$1&lt;J4</formula>
    </cfRule>
    <cfRule type="expression" dxfId="19914" priority="114" stopIfTrue="1">
      <formula>$D$1&gt;J4</formula>
    </cfRule>
  </conditionalFormatting>
  <conditionalFormatting sqref="J3:J4">
    <cfRule type="expression" dxfId="19913" priority="104" stopIfTrue="1">
      <formula>$D$1&lt;J3</formula>
    </cfRule>
    <cfRule type="expression" dxfId="19912" priority="105" stopIfTrue="1">
      <formula>$D$1&gt;J3</formula>
    </cfRule>
  </conditionalFormatting>
  <conditionalFormatting sqref="J4">
    <cfRule type="expression" dxfId="19911" priority="102" stopIfTrue="1">
      <formula>$D$1&lt;J4</formula>
    </cfRule>
    <cfRule type="expression" dxfId="19910" priority="103" stopIfTrue="1">
      <formula>$D$1&gt;J4</formula>
    </cfRule>
  </conditionalFormatting>
  <conditionalFormatting sqref="J5">
    <cfRule type="cellIs" dxfId="19909" priority="99" stopIfTrue="1" operator="equal">
      <formula>5</formula>
    </cfRule>
    <cfRule type="cellIs" dxfId="19908" priority="100" stopIfTrue="1" operator="equal">
      <formula>4</formula>
    </cfRule>
    <cfRule type="cellIs" dxfId="19907" priority="101" stopIfTrue="1" operator="equal">
      <formula>3</formula>
    </cfRule>
  </conditionalFormatting>
  <conditionalFormatting sqref="J4">
    <cfRule type="expression" dxfId="19906" priority="97" stopIfTrue="1">
      <formula>$D$1&lt;J4</formula>
    </cfRule>
    <cfRule type="expression" dxfId="19905" priority="98" stopIfTrue="1">
      <formula>$D$1&gt;J4</formula>
    </cfRule>
  </conditionalFormatting>
  <conditionalFormatting sqref="J4">
    <cfRule type="expression" dxfId="19904" priority="95" stopIfTrue="1">
      <formula>$D$1&lt;J4</formula>
    </cfRule>
    <cfRule type="expression" dxfId="19903" priority="96" stopIfTrue="1">
      <formula>$D$1&gt;J4</formula>
    </cfRule>
  </conditionalFormatting>
  <conditionalFormatting sqref="L5">
    <cfRule type="cellIs" dxfId="19902" priority="92" stopIfTrue="1" operator="equal">
      <formula>5</formula>
    </cfRule>
    <cfRule type="cellIs" dxfId="19901" priority="93" stopIfTrue="1" operator="equal">
      <formula>4</formula>
    </cfRule>
    <cfRule type="cellIs" dxfId="19900" priority="94" stopIfTrue="1" operator="equal">
      <formula>3</formula>
    </cfRule>
  </conditionalFormatting>
  <conditionalFormatting sqref="L4">
    <cfRule type="expression" dxfId="19899" priority="80" stopIfTrue="1">
      <formula>$D$1&lt;L4</formula>
    </cfRule>
    <cfRule type="expression" dxfId="19898" priority="81" stopIfTrue="1">
      <formula>$D$1&gt;L4</formula>
    </cfRule>
  </conditionalFormatting>
  <conditionalFormatting sqref="L4">
    <cfRule type="expression" dxfId="19897" priority="90" stopIfTrue="1">
      <formula>$D$1&lt;L4</formula>
    </cfRule>
    <cfRule type="expression" dxfId="19896" priority="91" stopIfTrue="1">
      <formula>$D$1&gt;L4</formula>
    </cfRule>
  </conditionalFormatting>
  <conditionalFormatting sqref="L4">
    <cfRule type="expression" dxfId="19895" priority="88" stopIfTrue="1">
      <formula>$D$1&lt;L4</formula>
    </cfRule>
    <cfRule type="expression" dxfId="19894" priority="89" stopIfTrue="1">
      <formula>$D$1&gt;L4</formula>
    </cfRule>
  </conditionalFormatting>
  <conditionalFormatting sqref="L4">
    <cfRule type="expression" dxfId="19893" priority="86" stopIfTrue="1">
      <formula>$D$1&lt;L4</formula>
    </cfRule>
    <cfRule type="expression" dxfId="19892" priority="87" stopIfTrue="1">
      <formula>$D$1&gt;L4</formula>
    </cfRule>
  </conditionalFormatting>
  <conditionalFormatting sqref="L4">
    <cfRule type="expression" dxfId="19891" priority="84" stopIfTrue="1">
      <formula>$D$1&lt;L4</formula>
    </cfRule>
    <cfRule type="expression" dxfId="19890" priority="85" stopIfTrue="1">
      <formula>$D$1&gt;L4</formula>
    </cfRule>
  </conditionalFormatting>
  <conditionalFormatting sqref="L4">
    <cfRule type="expression" dxfId="19889" priority="82" stopIfTrue="1">
      <formula>$D$1&lt;L4</formula>
    </cfRule>
    <cfRule type="expression" dxfId="19888" priority="83" stopIfTrue="1">
      <formula>$D$1&gt;L4</formula>
    </cfRule>
  </conditionalFormatting>
  <conditionalFormatting sqref="J33:J34">
    <cfRule type="cellIs" dxfId="19887" priority="70" stopIfTrue="1" operator="equal">
      <formula>5</formula>
    </cfRule>
    <cfRule type="cellIs" dxfId="19886" priority="71" stopIfTrue="1" operator="equal">
      <formula>4</formula>
    </cfRule>
    <cfRule type="cellIs" dxfId="19885" priority="72" stopIfTrue="1" operator="equal">
      <formula>3</formula>
    </cfRule>
  </conditionalFormatting>
  <conditionalFormatting sqref="K32:K33">
    <cfRule type="cellIs" dxfId="19884" priority="67" stopIfTrue="1" operator="equal">
      <formula>5</formula>
    </cfRule>
    <cfRule type="cellIs" dxfId="19883" priority="68" stopIfTrue="1" operator="equal">
      <formula>4</formula>
    </cfRule>
    <cfRule type="cellIs" dxfId="19882" priority="69" stopIfTrue="1" operator="equal">
      <formula>3</formula>
    </cfRule>
  </conditionalFormatting>
  <conditionalFormatting sqref="I32:I33">
    <cfRule type="cellIs" dxfId="19881" priority="64" stopIfTrue="1" operator="equal">
      <formula>5</formula>
    </cfRule>
    <cfRule type="cellIs" dxfId="19880" priority="65" stopIfTrue="1" operator="equal">
      <formula>4</formula>
    </cfRule>
    <cfRule type="cellIs" dxfId="19879" priority="66" stopIfTrue="1" operator="equal">
      <formula>3</formula>
    </cfRule>
  </conditionalFormatting>
  <conditionalFormatting sqref="G32:G33">
    <cfRule type="cellIs" dxfId="19878" priority="61" stopIfTrue="1" operator="equal">
      <formula>5</formula>
    </cfRule>
    <cfRule type="cellIs" dxfId="19877" priority="62" stopIfTrue="1" operator="equal">
      <formula>4</formula>
    </cfRule>
    <cfRule type="cellIs" dxfId="19876" priority="63" stopIfTrue="1" operator="equal">
      <formula>3</formula>
    </cfRule>
  </conditionalFormatting>
  <conditionalFormatting sqref="L32:L33">
    <cfRule type="cellIs" dxfId="19875" priority="58" stopIfTrue="1" operator="equal">
      <formula>5</formula>
    </cfRule>
    <cfRule type="cellIs" dxfId="19874" priority="59" stopIfTrue="1" operator="equal">
      <formula>4</formula>
    </cfRule>
    <cfRule type="cellIs" dxfId="19873" priority="60" stopIfTrue="1" operator="equal">
      <formula>3</formula>
    </cfRule>
  </conditionalFormatting>
  <conditionalFormatting sqref="G5">
    <cfRule type="cellIs" dxfId="19872" priority="55" stopIfTrue="1" operator="equal">
      <formula>5</formula>
    </cfRule>
    <cfRule type="cellIs" dxfId="19871" priority="56" stopIfTrue="1" operator="equal">
      <formula>4</formula>
    </cfRule>
    <cfRule type="cellIs" dxfId="19870" priority="57" stopIfTrue="1" operator="equal">
      <formula>3</formula>
    </cfRule>
  </conditionalFormatting>
  <conditionalFormatting sqref="G3:G4">
    <cfRule type="expression" dxfId="19869" priority="53" stopIfTrue="1">
      <formula>$D$1&lt;G3</formula>
    </cfRule>
    <cfRule type="expression" dxfId="19868" priority="54" stopIfTrue="1">
      <formula>$D$1&gt;G3</formula>
    </cfRule>
  </conditionalFormatting>
  <conditionalFormatting sqref="G3:G4">
    <cfRule type="expression" dxfId="19867" priority="51" stopIfTrue="1">
      <formula>$D$1&lt;G3</formula>
    </cfRule>
    <cfRule type="expression" dxfId="19866" priority="52" stopIfTrue="1">
      <formula>$D$1&gt;G3</formula>
    </cfRule>
  </conditionalFormatting>
  <conditionalFormatting sqref="H33">
    <cfRule type="cellIs" dxfId="19865" priority="48" stopIfTrue="1" operator="equal">
      <formula>5</formula>
    </cfRule>
    <cfRule type="cellIs" dxfId="19864" priority="49" stopIfTrue="1" operator="equal">
      <formula>4</formula>
    </cfRule>
    <cfRule type="cellIs" dxfId="19863" priority="50" stopIfTrue="1" operator="equal">
      <formula>3</formula>
    </cfRule>
  </conditionalFormatting>
  <conditionalFormatting sqref="I4">
    <cfRule type="expression" dxfId="19862" priority="46" stopIfTrue="1">
      <formula>$D$1&lt;I4</formula>
    </cfRule>
    <cfRule type="expression" dxfId="19861" priority="47" stopIfTrue="1">
      <formula>$D$1&gt;I4</formula>
    </cfRule>
  </conditionalFormatting>
  <conditionalFormatting sqref="I4">
    <cfRule type="expression" dxfId="19860" priority="39" stopIfTrue="1">
      <formula>$D$1&lt;I4</formula>
    </cfRule>
    <cfRule type="expression" dxfId="19859" priority="40" stopIfTrue="1">
      <formula>$D$1&gt;I4</formula>
    </cfRule>
  </conditionalFormatting>
  <conditionalFormatting sqref="I4">
    <cfRule type="expression" dxfId="19858" priority="26" stopIfTrue="1">
      <formula>$D$1&lt;I4</formula>
    </cfRule>
    <cfRule type="expression" dxfId="19857" priority="27" stopIfTrue="1">
      <formula>$D$1&gt;I4</formula>
    </cfRule>
  </conditionalFormatting>
  <conditionalFormatting sqref="I4">
    <cfRule type="expression" dxfId="19856" priority="44" stopIfTrue="1">
      <formula>$D$1&lt;I4</formula>
    </cfRule>
    <cfRule type="expression" dxfId="19855" priority="45" stopIfTrue="1">
      <formula>$D$1&gt;I4</formula>
    </cfRule>
  </conditionalFormatting>
  <conditionalFormatting sqref="I5">
    <cfRule type="cellIs" dxfId="19854" priority="41" stopIfTrue="1" operator="equal">
      <formula>5</formula>
    </cfRule>
    <cfRule type="cellIs" dxfId="19853" priority="42" stopIfTrue="1" operator="equal">
      <formula>4</formula>
    </cfRule>
    <cfRule type="cellIs" dxfId="19852" priority="43" stopIfTrue="1" operator="equal">
      <formula>3</formula>
    </cfRule>
  </conditionalFormatting>
  <conditionalFormatting sqref="I4">
    <cfRule type="expression" dxfId="19851" priority="37" stopIfTrue="1">
      <formula>$D$1&lt;I4</formula>
    </cfRule>
    <cfRule type="expression" dxfId="19850" priority="38" stopIfTrue="1">
      <formula>$D$1&gt;I4</formula>
    </cfRule>
  </conditionalFormatting>
  <conditionalFormatting sqref="I4">
    <cfRule type="expression" dxfId="19849" priority="35" stopIfTrue="1">
      <formula>$D$1&lt;I4</formula>
    </cfRule>
    <cfRule type="expression" dxfId="19848" priority="36" stopIfTrue="1">
      <formula>$D$1&gt;I4</formula>
    </cfRule>
  </conditionalFormatting>
  <conditionalFormatting sqref="I4">
    <cfRule type="expression" dxfId="19847" priority="33" stopIfTrue="1">
      <formula>$D$1&lt;I4</formula>
    </cfRule>
    <cfRule type="expression" dxfId="19846" priority="34" stopIfTrue="1">
      <formula>$D$1&gt;I4</formula>
    </cfRule>
  </conditionalFormatting>
  <conditionalFormatting sqref="I5">
    <cfRule type="cellIs" dxfId="19845" priority="30" stopIfTrue="1" operator="equal">
      <formula>5</formula>
    </cfRule>
    <cfRule type="cellIs" dxfId="19844" priority="31" stopIfTrue="1" operator="equal">
      <formula>4</formula>
    </cfRule>
    <cfRule type="cellIs" dxfId="19843" priority="32" stopIfTrue="1" operator="equal">
      <formula>3</formula>
    </cfRule>
  </conditionalFormatting>
  <conditionalFormatting sqref="I4">
    <cfRule type="expression" dxfId="19842" priority="28" stopIfTrue="1">
      <formula>$D$1&lt;I4</formula>
    </cfRule>
    <cfRule type="expression" dxfId="19841" priority="29" stopIfTrue="1">
      <formula>$D$1&gt;I4</formula>
    </cfRule>
  </conditionalFormatting>
  <conditionalFormatting sqref="K4">
    <cfRule type="expression" dxfId="19840" priority="24" stopIfTrue="1">
      <formula>$D$1&lt;K4</formula>
    </cfRule>
    <cfRule type="expression" dxfId="19839" priority="25" stopIfTrue="1">
      <formula>$D$1&gt;K4</formula>
    </cfRule>
  </conditionalFormatting>
  <conditionalFormatting sqref="M5">
    <cfRule type="cellIs" dxfId="19838" priority="19" stopIfTrue="1" operator="equal">
      <formula>5</formula>
    </cfRule>
    <cfRule type="cellIs" dxfId="19837" priority="20" stopIfTrue="1" operator="equal">
      <formula>4</formula>
    </cfRule>
    <cfRule type="cellIs" dxfId="19836" priority="21" stopIfTrue="1" operator="equal">
      <formula>3</formula>
    </cfRule>
  </conditionalFormatting>
  <conditionalFormatting sqref="M4">
    <cfRule type="expression" dxfId="19835" priority="22" stopIfTrue="1">
      <formula>$D$1&lt;M4</formula>
    </cfRule>
    <cfRule type="expression" dxfId="19834" priority="23" stopIfTrue="1">
      <formula>$D$1&gt;M4</formula>
    </cfRule>
  </conditionalFormatting>
  <conditionalFormatting sqref="M4">
    <cfRule type="expression" dxfId="19833" priority="17" stopIfTrue="1">
      <formula>$D$1&lt;M4</formula>
    </cfRule>
    <cfRule type="expression" dxfId="19832" priority="18" stopIfTrue="1">
      <formula>$D$1&gt;M4</formula>
    </cfRule>
  </conditionalFormatting>
  <conditionalFormatting sqref="M4">
    <cfRule type="expression" dxfId="19831" priority="15" stopIfTrue="1">
      <formula>$D$1&lt;M4</formula>
    </cfRule>
    <cfRule type="expression" dxfId="19830" priority="16" stopIfTrue="1">
      <formula>$D$1&gt;M4</formula>
    </cfRule>
  </conditionalFormatting>
  <conditionalFormatting sqref="M32:M33">
    <cfRule type="cellIs" dxfId="19829" priority="12" stopIfTrue="1" operator="equal">
      <formula>5</formula>
    </cfRule>
    <cfRule type="cellIs" dxfId="19828" priority="13" stopIfTrue="1" operator="equal">
      <formula>4</formula>
    </cfRule>
    <cfRule type="cellIs" dxfId="19827" priority="14" stopIfTrue="1" operator="equal">
      <formula>3</formula>
    </cfRule>
  </conditionalFormatting>
  <conditionalFormatting sqref="F12:F31 F6:F10 F34:F35">
    <cfRule type="cellIs" dxfId="19826" priority="9" stopIfTrue="1" operator="equal">
      <formula>5</formula>
    </cfRule>
    <cfRule type="cellIs" dxfId="19825" priority="10" stopIfTrue="1" operator="equal">
      <formula>4</formula>
    </cfRule>
    <cfRule type="cellIs" dxfId="19824" priority="11" stopIfTrue="1" operator="equal">
      <formula>3</formula>
    </cfRule>
  </conditionalFormatting>
  <conditionalFormatting sqref="F11">
    <cfRule type="cellIs" dxfId="19823" priority="6" stopIfTrue="1" operator="equal">
      <formula>5</formula>
    </cfRule>
    <cfRule type="cellIs" dxfId="19822" priority="7" stopIfTrue="1" operator="equal">
      <formula>4</formula>
    </cfRule>
    <cfRule type="cellIs" dxfId="19821" priority="8" stopIfTrue="1" operator="equal">
      <formula>3</formula>
    </cfRule>
  </conditionalFormatting>
  <conditionalFormatting sqref="F5">
    <cfRule type="cellIs" dxfId="19820" priority="3" stopIfTrue="1" operator="equal">
      <formula>5</formula>
    </cfRule>
    <cfRule type="cellIs" dxfId="19819" priority="4" stopIfTrue="1" operator="equal">
      <formula>4</formula>
    </cfRule>
    <cfRule type="cellIs" dxfId="19818" priority="5" stopIfTrue="1" operator="equal">
      <formula>3</formula>
    </cfRule>
  </conditionalFormatting>
  <conditionalFormatting sqref="F3:F4">
    <cfRule type="expression" dxfId="19817" priority="1" stopIfTrue="1">
      <formula>$D$1&lt;F3</formula>
    </cfRule>
    <cfRule type="expression" dxfId="19816" priority="2" stopIfTrue="1">
      <formula>$D$1&gt;F3</formula>
    </cfRule>
  </conditionalFormatting>
  <pageMargins left="0.70866141732283472" right="0" top="0.74803149606299213" bottom="0" header="0.31496062992125984" footer="0.31496062992125984"/>
  <pageSetup paperSize="9" scale="77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70" zoomScaleNormal="85" zoomScaleSheetLayoutView="70" workbookViewId="0">
      <selection activeCell="H14" sqref="H1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5.7109375" style="13" customWidth="1"/>
    <col min="4" max="4" width="22.85546875" style="13" customWidth="1"/>
    <col min="5" max="5" width="6" style="13" hidden="1" customWidth="1"/>
    <col min="6" max="15" width="8" customWidth="1"/>
    <col min="16" max="21" width="7" hidden="1" customWidth="1"/>
    <col min="22" max="22" width="6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53" width="2.28515625" hidden="1" customWidth="1"/>
    <col min="54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17"/>
      <c r="Z1" s="317"/>
      <c r="AA1" s="317"/>
      <c r="AB1" s="317"/>
      <c r="AC1" s="317"/>
      <c r="AD1" s="31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23" t="s">
        <v>581</v>
      </c>
      <c r="G2" s="524"/>
      <c r="H2" s="524"/>
      <c r="I2" s="524"/>
      <c r="J2" s="524"/>
      <c r="K2" s="524"/>
      <c r="L2" s="525"/>
      <c r="M2" s="523" t="s">
        <v>545</v>
      </c>
      <c r="N2" s="524"/>
      <c r="O2" s="525"/>
      <c r="P2" s="341"/>
      <c r="Q2" s="339"/>
      <c r="R2" s="340"/>
      <c r="S2" s="340"/>
      <c r="T2" s="340"/>
      <c r="U2" s="338"/>
      <c r="V2" s="7"/>
      <c r="W2" s="8"/>
      <c r="X2" s="8"/>
      <c r="Y2" s="317"/>
      <c r="Z2" s="317"/>
      <c r="AA2" s="317"/>
      <c r="AB2" s="317"/>
      <c r="AC2" s="317"/>
      <c r="AD2" s="31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2642</v>
      </c>
      <c r="B3" s="528"/>
      <c r="C3" s="528"/>
      <c r="D3" s="211" t="s">
        <v>0</v>
      </c>
      <c r="E3" s="212"/>
      <c r="F3" s="213">
        <v>42937</v>
      </c>
      <c r="G3" s="213">
        <v>42838</v>
      </c>
      <c r="H3" s="213">
        <v>42867</v>
      </c>
      <c r="I3" s="213">
        <v>42908</v>
      </c>
      <c r="J3" s="213">
        <v>42910</v>
      </c>
      <c r="K3" s="213">
        <v>42924</v>
      </c>
      <c r="L3" s="213">
        <v>42936</v>
      </c>
      <c r="M3" s="168">
        <v>42922</v>
      </c>
      <c r="N3" s="213">
        <v>42945</v>
      </c>
      <c r="O3" s="213">
        <v>42944</v>
      </c>
      <c r="P3" s="213"/>
      <c r="Q3" s="213"/>
      <c r="R3" s="213"/>
      <c r="S3" s="213"/>
      <c r="T3" s="67"/>
      <c r="U3" s="213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17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28"/>
      <c r="B4" s="528"/>
      <c r="C4" s="528"/>
      <c r="D4" s="220" t="s">
        <v>1</v>
      </c>
      <c r="E4" s="212"/>
      <c r="F4" s="221" t="s">
        <v>1475</v>
      </c>
      <c r="G4" s="221" t="s">
        <v>1412</v>
      </c>
      <c r="H4" s="221" t="s">
        <v>1415</v>
      </c>
      <c r="I4" s="221" t="s">
        <v>1454</v>
      </c>
      <c r="J4" s="221" t="s">
        <v>1469</v>
      </c>
      <c r="K4" s="221" t="s">
        <v>1438</v>
      </c>
      <c r="L4" s="221" t="s">
        <v>1405</v>
      </c>
      <c r="M4" s="221" t="s">
        <v>1472</v>
      </c>
      <c r="N4" s="171" t="s">
        <v>1421</v>
      </c>
      <c r="O4" s="171" t="s">
        <v>1481</v>
      </c>
      <c r="P4" s="221"/>
      <c r="Q4" s="221"/>
      <c r="R4" s="171"/>
      <c r="S4" s="221"/>
      <c r="T4" s="171"/>
      <c r="U4" s="171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17"/>
      <c r="AG4" s="317"/>
      <c r="AH4" s="317"/>
      <c r="AI4" s="317"/>
      <c r="AJ4" s="317"/>
      <c r="AK4" s="317"/>
      <c r="AL4" s="317"/>
      <c r="AM4" s="317"/>
      <c r="AN4" s="317"/>
      <c r="AO4" s="317"/>
      <c r="AP4" s="317"/>
      <c r="AQ4" s="317"/>
      <c r="AR4" s="317"/>
      <c r="AS4" s="317"/>
      <c r="AT4" s="317"/>
      <c r="AU4" s="317"/>
      <c r="AV4" s="317"/>
      <c r="AW4" s="9"/>
      <c r="AX4" s="315"/>
      <c r="AY4" s="315"/>
      <c r="AZ4" s="315"/>
      <c r="BA4" s="315"/>
      <c r="BB4" s="315"/>
      <c r="BC4" s="315"/>
      <c r="BD4" s="315"/>
      <c r="BE4" s="315"/>
      <c r="BF4" s="315"/>
      <c r="BG4" s="315"/>
      <c r="BH4" s="315"/>
      <c r="BI4" s="315"/>
      <c r="BJ4" s="315"/>
      <c r="BK4" s="315"/>
      <c r="BL4" s="315"/>
      <c r="BM4" s="315"/>
      <c r="BN4" s="11"/>
      <c r="BO4" s="11"/>
      <c r="BP4" s="315"/>
      <c r="BQ4" s="315"/>
      <c r="BR4" s="315"/>
      <c r="BS4" s="315"/>
      <c r="BT4" s="315"/>
      <c r="BU4" s="315"/>
      <c r="BV4" s="315"/>
      <c r="BW4" s="315"/>
      <c r="BX4" s="315"/>
      <c r="BY4" s="315"/>
      <c r="BZ4" s="315"/>
      <c r="CA4" s="315"/>
      <c r="CB4" s="315"/>
      <c r="CC4" s="315"/>
      <c r="CD4" s="315"/>
      <c r="CE4" s="31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8" customHeight="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511" t="s">
        <v>1474</v>
      </c>
      <c r="G5" s="173" t="s">
        <v>1413</v>
      </c>
      <c r="H5" s="271" t="s">
        <v>1414</v>
      </c>
      <c r="I5" s="511" t="s">
        <v>1453</v>
      </c>
      <c r="J5" s="275" t="s">
        <v>1470</v>
      </c>
      <c r="K5" s="511" t="s">
        <v>1439</v>
      </c>
      <c r="L5" s="290" t="s">
        <v>1406</v>
      </c>
      <c r="M5" s="511" t="s">
        <v>1473</v>
      </c>
      <c r="N5" s="326" t="s">
        <v>1480</v>
      </c>
      <c r="O5" s="308" t="s">
        <v>1482</v>
      </c>
      <c r="P5" s="309"/>
      <c r="Q5" s="275"/>
      <c r="R5" s="308"/>
      <c r="S5" s="271"/>
      <c r="T5" s="271"/>
      <c r="U5" s="271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8.75" x14ac:dyDescent="0.2">
      <c r="A6" s="295">
        <v>1</v>
      </c>
      <c r="B6" s="245" t="s">
        <v>28</v>
      </c>
      <c r="C6" s="431" t="s">
        <v>34</v>
      </c>
      <c r="D6" s="425" t="s">
        <v>1341</v>
      </c>
      <c r="E6" s="238">
        <v>2642</v>
      </c>
      <c r="F6" s="91" t="s">
        <v>1491</v>
      </c>
      <c r="G6" s="91">
        <v>3</v>
      </c>
      <c r="H6" s="91">
        <v>3</v>
      </c>
      <c r="I6" s="91">
        <v>3</v>
      </c>
      <c r="J6" s="91">
        <v>4</v>
      </c>
      <c r="K6" s="91">
        <v>4</v>
      </c>
      <c r="L6" s="91">
        <v>5</v>
      </c>
      <c r="M6" s="91">
        <v>3</v>
      </c>
      <c r="N6" s="91">
        <v>5</v>
      </c>
      <c r="O6" s="91">
        <v>3</v>
      </c>
      <c r="P6" s="91"/>
      <c r="Q6" s="91"/>
      <c r="R6" s="91"/>
      <c r="S6" s="91"/>
      <c r="T6" s="91"/>
      <c r="U6" s="23"/>
      <c r="V6" s="35">
        <f t="shared" ref="V6:V37" si="0">IF(AC6&gt;0,IF(SUM(X6:Y6)/AC6&gt;0,2,IF(AND(SUM(X6:Y6)/AC6=0,Z6/AC6&gt;0),3,IF(AND((AB6/AC6+AA6/AC6)=1,AA6/AC6&gt;0),4,5))),0)</f>
        <v>2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1</v>
      </c>
      <c r="Z6" s="276">
        <f t="shared" ref="Z6:Z34" si="4">COUNTIF(AG6:AV6,Z$5)</f>
        <v>5</v>
      </c>
      <c r="AA6" s="276">
        <f t="shared" ref="AA6:AA34" si="5">COUNTIF(AG6:AV6,AA$5)</f>
        <v>2</v>
      </c>
      <c r="AB6" s="276">
        <f t="shared" ref="AB6:AB34" si="6">COUNTIF(AG6:AV6,AB$5)</f>
        <v>2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3.5</v>
      </c>
      <c r="AE6" s="278">
        <f t="shared" ref="AE6:AE34" si="8">IF(AX6=5,0.5,IF(AX6=4,0.25,IF(AX6&lt;=3,0)))</f>
        <v>0</v>
      </c>
      <c r="AF6" s="279"/>
      <c r="AG6" s="280">
        <f t="shared" ref="AG6:AV21" si="9">IF(ISERROR(VALUE(LEFT(F6))),LEFT(F6),VALUE(LEFT(F6)))</f>
        <v>2</v>
      </c>
      <c r="AH6" s="280">
        <f t="shared" si="9"/>
        <v>3</v>
      </c>
      <c r="AI6" s="280">
        <f t="shared" si="9"/>
        <v>3</v>
      </c>
      <c r="AJ6" s="280">
        <f t="shared" si="9"/>
        <v>3</v>
      </c>
      <c r="AK6" s="280">
        <f t="shared" si="9"/>
        <v>4</v>
      </c>
      <c r="AL6" s="280">
        <f t="shared" si="9"/>
        <v>4</v>
      </c>
      <c r="AM6" s="280">
        <f t="shared" si="9"/>
        <v>5</v>
      </c>
      <c r="AN6" s="280">
        <f t="shared" si="9"/>
        <v>3</v>
      </c>
      <c r="AO6" s="280">
        <f t="shared" si="9"/>
        <v>5</v>
      </c>
      <c r="AP6" s="280">
        <f t="shared" si="9"/>
        <v>3</v>
      </c>
      <c r="AQ6" s="280" t="str">
        <f t="shared" si="9"/>
        <v/>
      </c>
      <c r="AR6" s="280" t="str">
        <f t="shared" si="9"/>
        <v/>
      </c>
      <c r="AS6" s="280" t="str">
        <f t="shared" si="9"/>
        <v/>
      </c>
      <c r="AT6" s="280" t="str">
        <f t="shared" si="9"/>
        <v/>
      </c>
      <c r="AU6" s="280" t="str">
        <f t="shared" si="9"/>
        <v/>
      </c>
      <c r="AV6" s="280" t="str">
        <f t="shared" si="9"/>
        <v/>
      </c>
      <c r="AW6" s="35">
        <f t="shared" ref="AW6:AW37" si="10">COUNTIF(AG6:AV6,"з")</f>
        <v>0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8.75" x14ac:dyDescent="0.2">
      <c r="A7" s="295">
        <v>2</v>
      </c>
      <c r="B7" s="245" t="s">
        <v>28</v>
      </c>
      <c r="C7" s="431" t="s">
        <v>34</v>
      </c>
      <c r="D7" s="425" t="s">
        <v>1342</v>
      </c>
      <c r="E7" s="238">
        <v>2642</v>
      </c>
      <c r="F7" s="91" t="s">
        <v>1491</v>
      </c>
      <c r="G7" s="91" t="s">
        <v>1477</v>
      </c>
      <c r="H7" s="91">
        <v>4</v>
      </c>
      <c r="I7" s="91">
        <v>4</v>
      </c>
      <c r="J7" s="91">
        <v>4</v>
      </c>
      <c r="K7" s="91">
        <v>4</v>
      </c>
      <c r="L7" s="91">
        <v>4</v>
      </c>
      <c r="M7" s="91">
        <v>4</v>
      </c>
      <c r="N7" s="91">
        <v>5</v>
      </c>
      <c r="O7" s="91">
        <v>3</v>
      </c>
      <c r="P7" s="91"/>
      <c r="Q7" s="91"/>
      <c r="R7" s="91"/>
      <c r="S7" s="91"/>
      <c r="T7" s="91"/>
      <c r="U7" s="23"/>
      <c r="V7" s="35">
        <f t="shared" si="0"/>
        <v>2</v>
      </c>
      <c r="W7" s="276">
        <f t="shared" si="1"/>
        <v>0</v>
      </c>
      <c r="X7" s="276">
        <f t="shared" si="2"/>
        <v>0</v>
      </c>
      <c r="Y7" s="276">
        <f t="shared" si="3"/>
        <v>1</v>
      </c>
      <c r="Z7" s="276">
        <f t="shared" si="4"/>
        <v>1</v>
      </c>
      <c r="AA7" s="276">
        <f t="shared" si="5"/>
        <v>6</v>
      </c>
      <c r="AB7" s="276">
        <f t="shared" si="6"/>
        <v>1</v>
      </c>
      <c r="AC7" s="276">
        <f t="shared" si="7"/>
        <v>9</v>
      </c>
      <c r="AD7" s="277">
        <f t="shared" ref="AD7:AD37" si="11">IF(ISERROR(((X7+Y7)*2+Z7*3+AA7*4+AB7*5)/SUM(X7,Y7:AB7)),"",((X7+Y7)*2+Z7*3+AA7*4+AB7*5)/SUM(X7,Y7:AB7))</f>
        <v>3.7777777777777777</v>
      </c>
      <c r="AE7" s="278">
        <f t="shared" si="8"/>
        <v>0</v>
      </c>
      <c r="AF7" s="279"/>
      <c r="AG7" s="280">
        <f t="shared" si="9"/>
        <v>2</v>
      </c>
      <c r="AH7" s="280" t="str">
        <f t="shared" si="9"/>
        <v>а</v>
      </c>
      <c r="AI7" s="280">
        <f t="shared" si="9"/>
        <v>4</v>
      </c>
      <c r="AJ7" s="280">
        <f t="shared" si="9"/>
        <v>4</v>
      </c>
      <c r="AK7" s="280">
        <f t="shared" si="9"/>
        <v>4</v>
      </c>
      <c r="AL7" s="280">
        <f t="shared" si="9"/>
        <v>4</v>
      </c>
      <c r="AM7" s="280">
        <f t="shared" si="9"/>
        <v>4</v>
      </c>
      <c r="AN7" s="280">
        <f t="shared" si="9"/>
        <v>4</v>
      </c>
      <c r="AO7" s="280">
        <f t="shared" si="9"/>
        <v>5</v>
      </c>
      <c r="AP7" s="280">
        <f t="shared" si="9"/>
        <v>3</v>
      </c>
      <c r="AQ7" s="280" t="str">
        <f t="shared" si="9"/>
        <v/>
      </c>
      <c r="AR7" s="280" t="str">
        <f t="shared" si="9"/>
        <v/>
      </c>
      <c r="AS7" s="280" t="str">
        <f t="shared" si="9"/>
        <v/>
      </c>
      <c r="AT7" s="280" t="str">
        <f t="shared" si="9"/>
        <v/>
      </c>
      <c r="AU7" s="280" t="str">
        <f t="shared" si="9"/>
        <v/>
      </c>
      <c r="AV7" s="280" t="str">
        <f t="shared" si="9"/>
        <v/>
      </c>
      <c r="AW7" s="35">
        <f t="shared" si="10"/>
        <v>0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8.75" x14ac:dyDescent="0.2">
      <c r="A8" s="295">
        <v>3</v>
      </c>
      <c r="B8" s="245" t="s">
        <v>28</v>
      </c>
      <c r="C8" s="431" t="s">
        <v>34</v>
      </c>
      <c r="D8" s="425" t="s">
        <v>1343</v>
      </c>
      <c r="E8" s="238">
        <v>2642</v>
      </c>
      <c r="F8" s="91">
        <v>3</v>
      </c>
      <c r="G8" s="91">
        <v>3</v>
      </c>
      <c r="H8" s="91">
        <v>5</v>
      </c>
      <c r="I8" s="91">
        <v>5</v>
      </c>
      <c r="J8" s="91">
        <v>4</v>
      </c>
      <c r="K8" s="91">
        <v>4</v>
      </c>
      <c r="L8" s="91">
        <v>5</v>
      </c>
      <c r="M8" s="91">
        <v>4</v>
      </c>
      <c r="N8" s="91">
        <v>5</v>
      </c>
      <c r="O8" s="91">
        <v>4</v>
      </c>
      <c r="P8" s="91"/>
      <c r="Q8" s="91"/>
      <c r="R8" s="91"/>
      <c r="S8" s="91"/>
      <c r="T8" s="91"/>
      <c r="U8" s="23"/>
      <c r="V8" s="35">
        <f t="shared" si="0"/>
        <v>3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2</v>
      </c>
      <c r="AA8" s="276">
        <f t="shared" si="5"/>
        <v>4</v>
      </c>
      <c r="AB8" s="276">
        <f t="shared" si="6"/>
        <v>4</v>
      </c>
      <c r="AC8" s="276">
        <f t="shared" si="7"/>
        <v>10</v>
      </c>
      <c r="AD8" s="277">
        <f t="shared" si="11"/>
        <v>4.2</v>
      </c>
      <c r="AE8" s="278">
        <f t="shared" si="8"/>
        <v>0</v>
      </c>
      <c r="AF8" s="279"/>
      <c r="AG8" s="280">
        <f t="shared" si="9"/>
        <v>3</v>
      </c>
      <c r="AH8" s="280">
        <f t="shared" si="9"/>
        <v>3</v>
      </c>
      <c r="AI8" s="280">
        <f t="shared" si="9"/>
        <v>5</v>
      </c>
      <c r="AJ8" s="280">
        <f t="shared" si="9"/>
        <v>5</v>
      </c>
      <c r="AK8" s="280">
        <f t="shared" si="9"/>
        <v>4</v>
      </c>
      <c r="AL8" s="280">
        <f t="shared" si="9"/>
        <v>4</v>
      </c>
      <c r="AM8" s="280">
        <f t="shared" si="9"/>
        <v>5</v>
      </c>
      <c r="AN8" s="280">
        <f t="shared" si="9"/>
        <v>4</v>
      </c>
      <c r="AO8" s="280">
        <f t="shared" si="9"/>
        <v>5</v>
      </c>
      <c r="AP8" s="280">
        <f t="shared" si="9"/>
        <v>4</v>
      </c>
      <c r="AQ8" s="280" t="str">
        <f t="shared" si="9"/>
        <v/>
      </c>
      <c r="AR8" s="280" t="str">
        <f t="shared" si="9"/>
        <v/>
      </c>
      <c r="AS8" s="280" t="str">
        <f t="shared" si="9"/>
        <v/>
      </c>
      <c r="AT8" s="280" t="str">
        <f t="shared" si="9"/>
        <v/>
      </c>
      <c r="AU8" s="280" t="str">
        <f t="shared" si="9"/>
        <v/>
      </c>
      <c r="AV8" s="280" t="str">
        <f t="shared" si="9"/>
        <v/>
      </c>
      <c r="AW8" s="35">
        <f t="shared" si="10"/>
        <v>0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8.75" x14ac:dyDescent="0.2">
      <c r="A9" s="295">
        <v>4</v>
      </c>
      <c r="B9" s="245" t="s">
        <v>28</v>
      </c>
      <c r="C9" s="431" t="s">
        <v>582</v>
      </c>
      <c r="D9" s="501" t="s">
        <v>1344</v>
      </c>
      <c r="E9" s="238">
        <v>2642</v>
      </c>
      <c r="F9" s="91">
        <v>3</v>
      </c>
      <c r="G9" s="91">
        <v>4</v>
      </c>
      <c r="H9" s="91">
        <v>5</v>
      </c>
      <c r="I9" s="91">
        <v>4</v>
      </c>
      <c r="J9" s="91">
        <v>4</v>
      </c>
      <c r="K9" s="91">
        <v>5</v>
      </c>
      <c r="L9" s="91">
        <v>5</v>
      </c>
      <c r="M9" s="91">
        <v>5</v>
      </c>
      <c r="N9" s="91">
        <v>5</v>
      </c>
      <c r="O9" s="91">
        <v>3</v>
      </c>
      <c r="P9" s="91"/>
      <c r="Q9" s="91"/>
      <c r="R9" s="91"/>
      <c r="S9" s="91"/>
      <c r="T9" s="91"/>
      <c r="U9" s="23"/>
      <c r="V9" s="35">
        <f t="shared" si="0"/>
        <v>3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2</v>
      </c>
      <c r="AA9" s="276">
        <f t="shared" si="5"/>
        <v>3</v>
      </c>
      <c r="AB9" s="276">
        <f t="shared" si="6"/>
        <v>5</v>
      </c>
      <c r="AC9" s="276">
        <f t="shared" si="7"/>
        <v>10</v>
      </c>
      <c r="AD9" s="277">
        <f t="shared" si="11"/>
        <v>4.3</v>
      </c>
      <c r="AE9" s="278">
        <f t="shared" si="8"/>
        <v>0</v>
      </c>
      <c r="AF9" s="279"/>
      <c r="AG9" s="280">
        <f t="shared" si="9"/>
        <v>3</v>
      </c>
      <c r="AH9" s="280">
        <f t="shared" si="9"/>
        <v>4</v>
      </c>
      <c r="AI9" s="280">
        <f t="shared" si="9"/>
        <v>5</v>
      </c>
      <c r="AJ9" s="280">
        <f t="shared" si="9"/>
        <v>4</v>
      </c>
      <c r="AK9" s="280">
        <f t="shared" si="9"/>
        <v>4</v>
      </c>
      <c r="AL9" s="280">
        <f t="shared" si="9"/>
        <v>5</v>
      </c>
      <c r="AM9" s="280">
        <f t="shared" si="9"/>
        <v>5</v>
      </c>
      <c r="AN9" s="280">
        <f t="shared" si="9"/>
        <v>5</v>
      </c>
      <c r="AO9" s="280">
        <f t="shared" si="9"/>
        <v>5</v>
      </c>
      <c r="AP9" s="280">
        <f t="shared" si="9"/>
        <v>3</v>
      </c>
      <c r="AQ9" s="280" t="str">
        <f t="shared" si="9"/>
        <v/>
      </c>
      <c r="AR9" s="280" t="str">
        <f t="shared" si="9"/>
        <v/>
      </c>
      <c r="AS9" s="280" t="str">
        <f t="shared" si="9"/>
        <v/>
      </c>
      <c r="AT9" s="280" t="str">
        <f t="shared" si="9"/>
        <v/>
      </c>
      <c r="AU9" s="280" t="str">
        <f t="shared" si="9"/>
        <v/>
      </c>
      <c r="AV9" s="280" t="str">
        <f t="shared" si="9"/>
        <v/>
      </c>
      <c r="AW9" s="35">
        <f t="shared" si="10"/>
        <v>0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8.75" x14ac:dyDescent="0.2">
      <c r="A10" s="295">
        <v>5</v>
      </c>
      <c r="B10" s="245" t="s">
        <v>28</v>
      </c>
      <c r="C10" s="431" t="s">
        <v>34</v>
      </c>
      <c r="D10" s="425" t="s">
        <v>1345</v>
      </c>
      <c r="E10" s="238">
        <v>2642</v>
      </c>
      <c r="F10" s="91">
        <v>3</v>
      </c>
      <c r="G10" s="91">
        <v>3</v>
      </c>
      <c r="H10" s="91">
        <v>5</v>
      </c>
      <c r="I10" s="91">
        <v>5</v>
      </c>
      <c r="J10" s="91">
        <v>4</v>
      </c>
      <c r="K10" s="91">
        <v>5</v>
      </c>
      <c r="L10" s="91">
        <v>4</v>
      </c>
      <c r="M10" s="91">
        <v>4</v>
      </c>
      <c r="N10" s="91">
        <v>5</v>
      </c>
      <c r="O10" s="91">
        <v>4</v>
      </c>
      <c r="P10" s="91"/>
      <c r="Q10" s="91"/>
      <c r="R10" s="91"/>
      <c r="S10" s="91"/>
      <c r="T10" s="91"/>
      <c r="U10" s="23"/>
      <c r="V10" s="35">
        <f t="shared" si="0"/>
        <v>3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2</v>
      </c>
      <c r="AA10" s="276">
        <f t="shared" si="5"/>
        <v>4</v>
      </c>
      <c r="AB10" s="276">
        <f t="shared" si="6"/>
        <v>4</v>
      </c>
      <c r="AC10" s="276">
        <f t="shared" si="7"/>
        <v>10</v>
      </c>
      <c r="AD10" s="277">
        <f t="shared" si="11"/>
        <v>4.2</v>
      </c>
      <c r="AE10" s="278">
        <f t="shared" si="8"/>
        <v>0</v>
      </c>
      <c r="AF10" s="279"/>
      <c r="AG10" s="280">
        <f t="shared" si="9"/>
        <v>3</v>
      </c>
      <c r="AH10" s="280">
        <f t="shared" si="9"/>
        <v>3</v>
      </c>
      <c r="AI10" s="280">
        <f t="shared" si="9"/>
        <v>5</v>
      </c>
      <c r="AJ10" s="280">
        <f t="shared" si="9"/>
        <v>5</v>
      </c>
      <c r="AK10" s="280">
        <f t="shared" si="9"/>
        <v>4</v>
      </c>
      <c r="AL10" s="280">
        <f t="shared" si="9"/>
        <v>5</v>
      </c>
      <c r="AM10" s="280">
        <f t="shared" si="9"/>
        <v>4</v>
      </c>
      <c r="AN10" s="280">
        <f t="shared" si="9"/>
        <v>4</v>
      </c>
      <c r="AO10" s="280">
        <f t="shared" si="9"/>
        <v>5</v>
      </c>
      <c r="AP10" s="280">
        <f t="shared" si="9"/>
        <v>4</v>
      </c>
      <c r="AQ10" s="280" t="str">
        <f t="shared" si="9"/>
        <v/>
      </c>
      <c r="AR10" s="280" t="str">
        <f t="shared" si="9"/>
        <v/>
      </c>
      <c r="AS10" s="280" t="str">
        <f t="shared" si="9"/>
        <v/>
      </c>
      <c r="AT10" s="280" t="str">
        <f t="shared" si="9"/>
        <v/>
      </c>
      <c r="AU10" s="280" t="str">
        <f t="shared" si="9"/>
        <v/>
      </c>
      <c r="AV10" s="280" t="str">
        <f t="shared" si="9"/>
        <v/>
      </c>
      <c r="AW10" s="35">
        <f t="shared" si="10"/>
        <v>0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8.75" x14ac:dyDescent="0.2">
      <c r="A11" s="295">
        <v>6</v>
      </c>
      <c r="B11" s="245" t="s">
        <v>28</v>
      </c>
      <c r="C11" s="431" t="s">
        <v>34</v>
      </c>
      <c r="D11" s="501" t="s">
        <v>1346</v>
      </c>
      <c r="E11" s="238">
        <v>2642</v>
      </c>
      <c r="F11" s="91">
        <v>4</v>
      </c>
      <c r="G11" s="91">
        <v>4</v>
      </c>
      <c r="H11" s="91">
        <v>5</v>
      </c>
      <c r="I11" s="91">
        <v>5</v>
      </c>
      <c r="J11" s="91">
        <v>5</v>
      </c>
      <c r="K11" s="91">
        <v>5</v>
      </c>
      <c r="L11" s="91">
        <v>5</v>
      </c>
      <c r="M11" s="91">
        <v>4</v>
      </c>
      <c r="N11" s="91">
        <v>5</v>
      </c>
      <c r="O11" s="91">
        <v>4</v>
      </c>
      <c r="P11" s="91"/>
      <c r="Q11" s="91"/>
      <c r="R11" s="91"/>
      <c r="S11" s="91"/>
      <c r="T11" s="91"/>
      <c r="U11" s="91"/>
      <c r="V11" s="35">
        <f t="shared" si="0"/>
        <v>4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0</v>
      </c>
      <c r="AA11" s="286">
        <f t="shared" si="5"/>
        <v>4</v>
      </c>
      <c r="AB11" s="286">
        <f t="shared" si="6"/>
        <v>6</v>
      </c>
      <c r="AC11" s="276">
        <f t="shared" si="7"/>
        <v>10</v>
      </c>
      <c r="AD11" s="277">
        <f t="shared" si="11"/>
        <v>4.5999999999999996</v>
      </c>
      <c r="AE11" s="287">
        <f t="shared" si="8"/>
        <v>0</v>
      </c>
      <c r="AG11" s="280">
        <f t="shared" si="9"/>
        <v>4</v>
      </c>
      <c r="AH11" s="280">
        <f t="shared" si="9"/>
        <v>4</v>
      </c>
      <c r="AI11" s="280">
        <f t="shared" si="9"/>
        <v>5</v>
      </c>
      <c r="AJ11" s="280">
        <f t="shared" si="9"/>
        <v>5</v>
      </c>
      <c r="AK11" s="280">
        <f t="shared" si="9"/>
        <v>5</v>
      </c>
      <c r="AL11" s="280">
        <f t="shared" si="9"/>
        <v>5</v>
      </c>
      <c r="AM11" s="280">
        <f t="shared" si="9"/>
        <v>5</v>
      </c>
      <c r="AN11" s="280">
        <f t="shared" si="9"/>
        <v>4</v>
      </c>
      <c r="AO11" s="280">
        <f t="shared" si="9"/>
        <v>5</v>
      </c>
      <c r="AP11" s="280">
        <f t="shared" si="9"/>
        <v>4</v>
      </c>
      <c r="AQ11" s="280" t="str">
        <f t="shared" si="9"/>
        <v/>
      </c>
      <c r="AR11" s="280" t="str">
        <f t="shared" si="9"/>
        <v/>
      </c>
      <c r="AS11" s="280" t="str">
        <f t="shared" si="9"/>
        <v/>
      </c>
      <c r="AT11" s="280" t="str">
        <f t="shared" si="9"/>
        <v/>
      </c>
      <c r="AU11" s="280" t="str">
        <f t="shared" si="9"/>
        <v/>
      </c>
      <c r="AV11" s="280" t="str">
        <f t="shared" si="9"/>
        <v/>
      </c>
      <c r="AW11" s="35">
        <f t="shared" si="10"/>
        <v>0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8.75" x14ac:dyDescent="0.2">
      <c r="A12" s="295">
        <v>7</v>
      </c>
      <c r="B12" s="245" t="s">
        <v>28</v>
      </c>
      <c r="C12" s="431" t="s">
        <v>34</v>
      </c>
      <c r="D12" s="425" t="s">
        <v>1347</v>
      </c>
      <c r="E12" s="238">
        <v>2642</v>
      </c>
      <c r="F12" s="91">
        <v>3</v>
      </c>
      <c r="G12" s="91">
        <v>4</v>
      </c>
      <c r="H12" s="91">
        <v>3</v>
      </c>
      <c r="I12" s="91">
        <v>5</v>
      </c>
      <c r="J12" s="91">
        <v>4</v>
      </c>
      <c r="K12" s="91">
        <v>4</v>
      </c>
      <c r="L12" s="91">
        <v>4</v>
      </c>
      <c r="M12" s="91">
        <v>3</v>
      </c>
      <c r="N12" s="91">
        <v>5</v>
      </c>
      <c r="O12" s="91">
        <v>4</v>
      </c>
      <c r="P12" s="91"/>
      <c r="Q12" s="91"/>
      <c r="R12" s="91"/>
      <c r="S12" s="91"/>
      <c r="T12" s="91"/>
      <c r="U12" s="23"/>
      <c r="V12" s="35">
        <f t="shared" si="0"/>
        <v>3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3</v>
      </c>
      <c r="AA12" s="276">
        <f t="shared" si="5"/>
        <v>5</v>
      </c>
      <c r="AB12" s="276">
        <f t="shared" si="6"/>
        <v>2</v>
      </c>
      <c r="AC12" s="276">
        <f t="shared" si="7"/>
        <v>10</v>
      </c>
      <c r="AD12" s="277">
        <f t="shared" si="11"/>
        <v>3.9</v>
      </c>
      <c r="AE12" s="278">
        <f t="shared" si="8"/>
        <v>0</v>
      </c>
      <c r="AF12" s="279"/>
      <c r="AG12" s="280">
        <f t="shared" si="9"/>
        <v>3</v>
      </c>
      <c r="AH12" s="280">
        <f t="shared" si="9"/>
        <v>4</v>
      </c>
      <c r="AI12" s="280">
        <f t="shared" si="9"/>
        <v>3</v>
      </c>
      <c r="AJ12" s="280">
        <f t="shared" si="9"/>
        <v>5</v>
      </c>
      <c r="AK12" s="280">
        <f t="shared" si="9"/>
        <v>4</v>
      </c>
      <c r="AL12" s="280">
        <f t="shared" si="9"/>
        <v>4</v>
      </c>
      <c r="AM12" s="280">
        <f t="shared" si="9"/>
        <v>4</v>
      </c>
      <c r="AN12" s="280">
        <f t="shared" si="9"/>
        <v>3</v>
      </c>
      <c r="AO12" s="280">
        <f t="shared" si="9"/>
        <v>5</v>
      </c>
      <c r="AP12" s="280">
        <f t="shared" si="9"/>
        <v>4</v>
      </c>
      <c r="AQ12" s="280" t="str">
        <f t="shared" si="9"/>
        <v/>
      </c>
      <c r="AR12" s="280" t="str">
        <f t="shared" si="9"/>
        <v/>
      </c>
      <c r="AS12" s="280" t="str">
        <f t="shared" si="9"/>
        <v/>
      </c>
      <c r="AT12" s="280" t="str">
        <f t="shared" si="9"/>
        <v/>
      </c>
      <c r="AU12" s="280" t="str">
        <f t="shared" si="9"/>
        <v/>
      </c>
      <c r="AV12" s="280" t="str">
        <f t="shared" si="9"/>
        <v/>
      </c>
      <c r="AW12" s="35">
        <f t="shared" si="10"/>
        <v>0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8.75" x14ac:dyDescent="0.2">
      <c r="A13" s="295">
        <v>8</v>
      </c>
      <c r="B13" s="245" t="s">
        <v>28</v>
      </c>
      <c r="C13" s="431" t="s">
        <v>34</v>
      </c>
      <c r="D13" s="425" t="s">
        <v>1348</v>
      </c>
      <c r="E13" s="238">
        <v>2642</v>
      </c>
      <c r="F13" s="91">
        <v>3</v>
      </c>
      <c r="G13" s="91">
        <v>3</v>
      </c>
      <c r="H13" s="91">
        <v>4</v>
      </c>
      <c r="I13" s="91">
        <v>4</v>
      </c>
      <c r="J13" s="91">
        <v>4</v>
      </c>
      <c r="K13" s="91">
        <v>4</v>
      </c>
      <c r="L13" s="91">
        <v>4</v>
      </c>
      <c r="M13" s="91">
        <v>4</v>
      </c>
      <c r="N13" s="91">
        <v>5</v>
      </c>
      <c r="O13" s="91">
        <v>3</v>
      </c>
      <c r="P13" s="91"/>
      <c r="Q13" s="91"/>
      <c r="R13" s="91"/>
      <c r="S13" s="91"/>
      <c r="T13" s="91"/>
      <c r="U13" s="23"/>
      <c r="V13" s="35">
        <f t="shared" si="0"/>
        <v>3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3</v>
      </c>
      <c r="AA13" s="276">
        <f t="shared" si="5"/>
        <v>6</v>
      </c>
      <c r="AB13" s="276">
        <f t="shared" si="6"/>
        <v>1</v>
      </c>
      <c r="AC13" s="276">
        <f t="shared" si="7"/>
        <v>10</v>
      </c>
      <c r="AD13" s="277">
        <f t="shared" si="11"/>
        <v>3.8</v>
      </c>
      <c r="AE13" s="278">
        <f t="shared" si="8"/>
        <v>0</v>
      </c>
      <c r="AF13" s="279"/>
      <c r="AG13" s="280">
        <f t="shared" si="9"/>
        <v>3</v>
      </c>
      <c r="AH13" s="280">
        <f t="shared" si="9"/>
        <v>3</v>
      </c>
      <c r="AI13" s="280">
        <f t="shared" si="9"/>
        <v>4</v>
      </c>
      <c r="AJ13" s="280">
        <f t="shared" si="9"/>
        <v>4</v>
      </c>
      <c r="AK13" s="280">
        <f t="shared" si="9"/>
        <v>4</v>
      </c>
      <c r="AL13" s="280">
        <f t="shared" si="9"/>
        <v>4</v>
      </c>
      <c r="AM13" s="280">
        <f t="shared" si="9"/>
        <v>4</v>
      </c>
      <c r="AN13" s="280">
        <f t="shared" si="9"/>
        <v>4</v>
      </c>
      <c r="AO13" s="280">
        <f t="shared" si="9"/>
        <v>5</v>
      </c>
      <c r="AP13" s="280">
        <f t="shared" si="9"/>
        <v>3</v>
      </c>
      <c r="AQ13" s="280" t="str">
        <f t="shared" si="9"/>
        <v/>
      </c>
      <c r="AR13" s="280" t="str">
        <f t="shared" si="9"/>
        <v/>
      </c>
      <c r="AS13" s="280" t="str">
        <f t="shared" si="9"/>
        <v/>
      </c>
      <c r="AT13" s="280" t="str">
        <f t="shared" si="9"/>
        <v/>
      </c>
      <c r="AU13" s="280" t="str">
        <f t="shared" si="9"/>
        <v/>
      </c>
      <c r="AV13" s="280" t="str">
        <f t="shared" si="9"/>
        <v/>
      </c>
      <c r="AW13" s="35">
        <f t="shared" si="10"/>
        <v>0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8.75" x14ac:dyDescent="0.2">
      <c r="A14" s="295">
        <v>9</v>
      </c>
      <c r="B14" s="245"/>
      <c r="C14" s="431" t="s">
        <v>34</v>
      </c>
      <c r="D14" s="425" t="s">
        <v>1349</v>
      </c>
      <c r="E14" s="238">
        <v>2642</v>
      </c>
      <c r="F14" s="91">
        <v>4</v>
      </c>
      <c r="G14" s="91">
        <v>4</v>
      </c>
      <c r="H14" s="91">
        <v>4</v>
      </c>
      <c r="I14" s="91">
        <v>4</v>
      </c>
      <c r="J14" s="91">
        <v>4</v>
      </c>
      <c r="K14" s="91">
        <v>5</v>
      </c>
      <c r="L14" s="91">
        <v>5</v>
      </c>
      <c r="M14" s="91">
        <v>4</v>
      </c>
      <c r="N14" s="91">
        <v>5</v>
      </c>
      <c r="O14" s="91">
        <v>4</v>
      </c>
      <c r="P14" s="91"/>
      <c r="Q14" s="91"/>
      <c r="R14" s="94"/>
      <c r="S14" s="91"/>
      <c r="T14" s="91"/>
      <c r="U14" s="23"/>
      <c r="V14" s="18">
        <f t="shared" si="0"/>
        <v>4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0</v>
      </c>
      <c r="AA14" s="92">
        <f t="shared" si="5"/>
        <v>7</v>
      </c>
      <c r="AB14" s="92">
        <f t="shared" si="6"/>
        <v>3</v>
      </c>
      <c r="AC14" s="92">
        <f t="shared" si="7"/>
        <v>10</v>
      </c>
      <c r="AD14" s="225">
        <f t="shared" si="11"/>
        <v>4.3</v>
      </c>
      <c r="AE14" s="16">
        <f t="shared" si="8"/>
        <v>0</v>
      </c>
      <c r="AF14" s="9"/>
      <c r="AG14" s="280">
        <f t="shared" si="9"/>
        <v>4</v>
      </c>
      <c r="AH14" s="280">
        <f t="shared" si="9"/>
        <v>4</v>
      </c>
      <c r="AI14" s="280">
        <f t="shared" si="9"/>
        <v>4</v>
      </c>
      <c r="AJ14" s="280">
        <f t="shared" si="9"/>
        <v>4</v>
      </c>
      <c r="AK14" s="280">
        <f t="shared" si="9"/>
        <v>4</v>
      </c>
      <c r="AL14" s="280">
        <f t="shared" si="9"/>
        <v>5</v>
      </c>
      <c r="AM14" s="280">
        <f t="shared" si="9"/>
        <v>5</v>
      </c>
      <c r="AN14" s="280">
        <f t="shared" si="9"/>
        <v>4</v>
      </c>
      <c r="AO14" s="280">
        <f t="shared" si="9"/>
        <v>5</v>
      </c>
      <c r="AP14" s="280">
        <f t="shared" si="9"/>
        <v>4</v>
      </c>
      <c r="AQ14" s="280" t="str">
        <f t="shared" si="9"/>
        <v/>
      </c>
      <c r="AR14" s="280" t="str">
        <f t="shared" si="9"/>
        <v/>
      </c>
      <c r="AS14" s="280" t="str">
        <f t="shared" si="9"/>
        <v/>
      </c>
      <c r="AT14" s="280" t="str">
        <f t="shared" si="9"/>
        <v/>
      </c>
      <c r="AU14" s="280" t="str">
        <f t="shared" si="9"/>
        <v/>
      </c>
      <c r="AV14" s="280" t="str">
        <f t="shared" si="9"/>
        <v/>
      </c>
      <c r="AW14" s="35">
        <f t="shared" si="10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295">
        <v>10</v>
      </c>
      <c r="B15" s="245"/>
      <c r="C15" s="431" t="s">
        <v>34</v>
      </c>
      <c r="D15" s="425" t="s">
        <v>1350</v>
      </c>
      <c r="E15" s="238">
        <v>2642</v>
      </c>
      <c r="F15" s="91">
        <v>3</v>
      </c>
      <c r="G15" s="91">
        <v>3</v>
      </c>
      <c r="H15" s="91">
        <v>3</v>
      </c>
      <c r="I15" s="91">
        <v>4</v>
      </c>
      <c r="J15" s="91">
        <v>4</v>
      </c>
      <c r="K15" s="91">
        <v>4</v>
      </c>
      <c r="L15" s="91">
        <v>4</v>
      </c>
      <c r="M15" s="91">
        <v>5</v>
      </c>
      <c r="N15" s="91">
        <v>5</v>
      </c>
      <c r="O15" s="91" t="s">
        <v>1491</v>
      </c>
      <c r="P15" s="91"/>
      <c r="Q15" s="91"/>
      <c r="R15" s="94"/>
      <c r="S15" s="91"/>
      <c r="T15" s="91"/>
      <c r="U15" s="23"/>
      <c r="V15" s="18">
        <f t="shared" si="0"/>
        <v>2</v>
      </c>
      <c r="W15" s="92">
        <f t="shared" si="1"/>
        <v>0</v>
      </c>
      <c r="X15" s="92">
        <f t="shared" si="2"/>
        <v>0</v>
      </c>
      <c r="Y15" s="92">
        <f t="shared" si="3"/>
        <v>1</v>
      </c>
      <c r="Z15" s="92">
        <f t="shared" si="4"/>
        <v>3</v>
      </c>
      <c r="AA15" s="92">
        <f t="shared" si="5"/>
        <v>4</v>
      </c>
      <c r="AB15" s="92">
        <f t="shared" si="6"/>
        <v>2</v>
      </c>
      <c r="AC15" s="92">
        <f t="shared" si="7"/>
        <v>10</v>
      </c>
      <c r="AD15" s="225">
        <f t="shared" si="11"/>
        <v>3.7</v>
      </c>
      <c r="AE15" s="16">
        <f t="shared" si="8"/>
        <v>0</v>
      </c>
      <c r="AF15" s="9"/>
      <c r="AG15" s="280">
        <f t="shared" si="9"/>
        <v>3</v>
      </c>
      <c r="AH15" s="280">
        <f t="shared" si="9"/>
        <v>3</v>
      </c>
      <c r="AI15" s="280">
        <f t="shared" si="9"/>
        <v>3</v>
      </c>
      <c r="AJ15" s="280">
        <f t="shared" si="9"/>
        <v>4</v>
      </c>
      <c r="AK15" s="280">
        <f t="shared" si="9"/>
        <v>4</v>
      </c>
      <c r="AL15" s="280">
        <f t="shared" si="9"/>
        <v>4</v>
      </c>
      <c r="AM15" s="280">
        <f t="shared" si="9"/>
        <v>4</v>
      </c>
      <c r="AN15" s="280">
        <f t="shared" si="9"/>
        <v>5</v>
      </c>
      <c r="AO15" s="280">
        <f t="shared" si="9"/>
        <v>5</v>
      </c>
      <c r="AP15" s="280">
        <f t="shared" si="9"/>
        <v>2</v>
      </c>
      <c r="AQ15" s="280" t="str">
        <f t="shared" si="9"/>
        <v/>
      </c>
      <c r="AR15" s="280" t="str">
        <f t="shared" si="9"/>
        <v/>
      </c>
      <c r="AS15" s="280" t="str">
        <f t="shared" si="9"/>
        <v/>
      </c>
      <c r="AT15" s="280" t="str">
        <f t="shared" si="9"/>
        <v/>
      </c>
      <c r="AU15" s="280" t="str">
        <f t="shared" si="9"/>
        <v/>
      </c>
      <c r="AV15" s="280" t="str">
        <f t="shared" si="9"/>
        <v/>
      </c>
      <c r="AW15" s="35">
        <f t="shared" si="10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95">
        <v>11</v>
      </c>
      <c r="B16" s="245"/>
      <c r="C16" s="431" t="s">
        <v>34</v>
      </c>
      <c r="D16" s="501" t="s">
        <v>1351</v>
      </c>
      <c r="E16" s="238">
        <v>2642</v>
      </c>
      <c r="F16" s="91">
        <v>4</v>
      </c>
      <c r="G16" s="91">
        <v>4</v>
      </c>
      <c r="H16" s="91">
        <v>5</v>
      </c>
      <c r="I16" s="91">
        <v>5</v>
      </c>
      <c r="J16" s="91">
        <v>5</v>
      </c>
      <c r="K16" s="91">
        <v>5</v>
      </c>
      <c r="L16" s="91">
        <v>4</v>
      </c>
      <c r="M16" s="91">
        <v>4</v>
      </c>
      <c r="N16" s="91">
        <v>5</v>
      </c>
      <c r="O16" s="91">
        <v>4</v>
      </c>
      <c r="P16" s="91"/>
      <c r="Q16" s="91"/>
      <c r="R16" s="94"/>
      <c r="S16" s="91"/>
      <c r="T16" s="91"/>
      <c r="U16" s="23"/>
      <c r="V16" s="18">
        <f t="shared" si="0"/>
        <v>4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0</v>
      </c>
      <c r="AA16" s="92">
        <f t="shared" si="5"/>
        <v>5</v>
      </c>
      <c r="AB16" s="92">
        <f t="shared" si="6"/>
        <v>5</v>
      </c>
      <c r="AC16" s="92">
        <f t="shared" si="7"/>
        <v>10</v>
      </c>
      <c r="AD16" s="225">
        <f t="shared" si="11"/>
        <v>4.5</v>
      </c>
      <c r="AE16" s="16">
        <f t="shared" si="8"/>
        <v>0</v>
      </c>
      <c r="AF16" s="9"/>
      <c r="AG16" s="280">
        <f t="shared" si="9"/>
        <v>4</v>
      </c>
      <c r="AH16" s="280">
        <f t="shared" si="9"/>
        <v>4</v>
      </c>
      <c r="AI16" s="280">
        <f t="shared" si="9"/>
        <v>5</v>
      </c>
      <c r="AJ16" s="280">
        <f t="shared" si="9"/>
        <v>5</v>
      </c>
      <c r="AK16" s="280">
        <f t="shared" si="9"/>
        <v>5</v>
      </c>
      <c r="AL16" s="280">
        <f t="shared" si="9"/>
        <v>5</v>
      </c>
      <c r="AM16" s="280">
        <f t="shared" si="9"/>
        <v>4</v>
      </c>
      <c r="AN16" s="280">
        <f t="shared" si="9"/>
        <v>4</v>
      </c>
      <c r="AO16" s="280">
        <f t="shared" si="9"/>
        <v>5</v>
      </c>
      <c r="AP16" s="280">
        <f t="shared" si="9"/>
        <v>4</v>
      </c>
      <c r="AQ16" s="280" t="str">
        <f t="shared" si="9"/>
        <v/>
      </c>
      <c r="AR16" s="280" t="str">
        <f t="shared" si="9"/>
        <v/>
      </c>
      <c r="AS16" s="280" t="str">
        <f t="shared" si="9"/>
        <v/>
      </c>
      <c r="AT16" s="280" t="str">
        <f t="shared" si="9"/>
        <v/>
      </c>
      <c r="AU16" s="280" t="str">
        <f t="shared" si="9"/>
        <v/>
      </c>
      <c r="AV16" s="280" t="str">
        <f t="shared" si="9"/>
        <v/>
      </c>
      <c r="AW16" s="35">
        <f t="shared" si="10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95">
        <v>12</v>
      </c>
      <c r="B17" s="426"/>
      <c r="C17" s="431" t="s">
        <v>34</v>
      </c>
      <c r="D17" s="425" t="s">
        <v>1352</v>
      </c>
      <c r="E17" s="238">
        <v>2642</v>
      </c>
      <c r="F17" s="91">
        <v>4</v>
      </c>
      <c r="G17" s="91">
        <v>5</v>
      </c>
      <c r="H17" s="91">
        <v>4</v>
      </c>
      <c r="I17" s="91">
        <v>5</v>
      </c>
      <c r="J17" s="91">
        <v>4</v>
      </c>
      <c r="K17" s="91">
        <v>5</v>
      </c>
      <c r="L17" s="91">
        <v>4</v>
      </c>
      <c r="M17" s="91">
        <v>5</v>
      </c>
      <c r="N17" s="91">
        <v>5</v>
      </c>
      <c r="O17" s="91">
        <v>4</v>
      </c>
      <c r="P17" s="91"/>
      <c r="Q17" s="91"/>
      <c r="R17" s="94"/>
      <c r="S17" s="91"/>
      <c r="T17" s="91"/>
      <c r="U17" s="23"/>
      <c r="V17" s="18">
        <f t="shared" si="0"/>
        <v>4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0</v>
      </c>
      <c r="AA17" s="92">
        <f t="shared" si="5"/>
        <v>5</v>
      </c>
      <c r="AB17" s="92">
        <f t="shared" si="6"/>
        <v>5</v>
      </c>
      <c r="AC17" s="92">
        <f t="shared" si="7"/>
        <v>10</v>
      </c>
      <c r="AD17" s="225">
        <f t="shared" si="11"/>
        <v>4.5</v>
      </c>
      <c r="AE17" s="16">
        <f t="shared" si="8"/>
        <v>0</v>
      </c>
      <c r="AF17" s="9"/>
      <c r="AG17" s="280">
        <f t="shared" si="9"/>
        <v>4</v>
      </c>
      <c r="AH17" s="280">
        <f t="shared" si="9"/>
        <v>5</v>
      </c>
      <c r="AI17" s="280">
        <f t="shared" si="9"/>
        <v>4</v>
      </c>
      <c r="AJ17" s="280">
        <f t="shared" si="9"/>
        <v>5</v>
      </c>
      <c r="AK17" s="280">
        <f t="shared" si="9"/>
        <v>4</v>
      </c>
      <c r="AL17" s="280">
        <f t="shared" si="9"/>
        <v>5</v>
      </c>
      <c r="AM17" s="280">
        <f t="shared" si="9"/>
        <v>4</v>
      </c>
      <c r="AN17" s="280">
        <f t="shared" si="9"/>
        <v>5</v>
      </c>
      <c r="AO17" s="280">
        <f t="shared" si="9"/>
        <v>5</v>
      </c>
      <c r="AP17" s="280">
        <f t="shared" si="9"/>
        <v>4</v>
      </c>
      <c r="AQ17" s="280" t="str">
        <f t="shared" si="9"/>
        <v/>
      </c>
      <c r="AR17" s="280" t="str">
        <f t="shared" si="9"/>
        <v/>
      </c>
      <c r="AS17" s="280" t="str">
        <f t="shared" si="9"/>
        <v/>
      </c>
      <c r="AT17" s="280" t="str">
        <f t="shared" si="9"/>
        <v/>
      </c>
      <c r="AU17" s="280" t="str">
        <f t="shared" si="9"/>
        <v/>
      </c>
      <c r="AV17" s="280" t="str">
        <f t="shared" si="9"/>
        <v/>
      </c>
      <c r="AW17" s="35">
        <f t="shared" si="10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95">
        <v>13</v>
      </c>
      <c r="B18" s="427"/>
      <c r="C18" s="431" t="s">
        <v>34</v>
      </c>
      <c r="D18" s="425" t="s">
        <v>1353</v>
      </c>
      <c r="E18" s="238">
        <v>2642</v>
      </c>
      <c r="F18" s="91">
        <v>5</v>
      </c>
      <c r="G18" s="91">
        <v>4</v>
      </c>
      <c r="H18" s="91">
        <v>5</v>
      </c>
      <c r="I18" s="91" t="s">
        <v>1477</v>
      </c>
      <c r="J18" s="91">
        <v>4</v>
      </c>
      <c r="K18" s="91">
        <v>4</v>
      </c>
      <c r="L18" s="91">
        <v>4</v>
      </c>
      <c r="M18" s="91">
        <v>4</v>
      </c>
      <c r="N18" s="91">
        <v>3</v>
      </c>
      <c r="O18" s="91">
        <v>4</v>
      </c>
      <c r="P18" s="91"/>
      <c r="Q18" s="91"/>
      <c r="R18" s="94"/>
      <c r="S18" s="91"/>
      <c r="T18" s="91"/>
      <c r="U18" s="23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1</v>
      </c>
      <c r="AA18" s="92">
        <f t="shared" si="5"/>
        <v>6</v>
      </c>
      <c r="AB18" s="92">
        <f t="shared" si="6"/>
        <v>2</v>
      </c>
      <c r="AC18" s="92">
        <f t="shared" si="7"/>
        <v>9</v>
      </c>
      <c r="AD18" s="225">
        <f t="shared" si="11"/>
        <v>4.1111111111111107</v>
      </c>
      <c r="AE18" s="16">
        <f t="shared" si="8"/>
        <v>0</v>
      </c>
      <c r="AF18" s="9"/>
      <c r="AG18" s="280">
        <f t="shared" si="9"/>
        <v>5</v>
      </c>
      <c r="AH18" s="280">
        <f t="shared" si="9"/>
        <v>4</v>
      </c>
      <c r="AI18" s="280">
        <f t="shared" si="9"/>
        <v>5</v>
      </c>
      <c r="AJ18" s="280" t="str">
        <f t="shared" si="9"/>
        <v>а</v>
      </c>
      <c r="AK18" s="280">
        <f t="shared" si="9"/>
        <v>4</v>
      </c>
      <c r="AL18" s="280">
        <f t="shared" si="9"/>
        <v>4</v>
      </c>
      <c r="AM18" s="280">
        <f t="shared" si="9"/>
        <v>4</v>
      </c>
      <c r="AN18" s="280">
        <f t="shared" si="9"/>
        <v>4</v>
      </c>
      <c r="AO18" s="280">
        <f t="shared" si="9"/>
        <v>3</v>
      </c>
      <c r="AP18" s="280">
        <f t="shared" si="9"/>
        <v>4</v>
      </c>
      <c r="AQ18" s="280" t="str">
        <f t="shared" si="9"/>
        <v/>
      </c>
      <c r="AR18" s="280" t="str">
        <f t="shared" si="9"/>
        <v/>
      </c>
      <c r="AS18" s="280" t="str">
        <f t="shared" si="9"/>
        <v/>
      </c>
      <c r="AT18" s="280" t="str">
        <f t="shared" si="9"/>
        <v/>
      </c>
      <c r="AU18" s="280" t="str">
        <f t="shared" si="9"/>
        <v/>
      </c>
      <c r="AV18" s="280" t="str">
        <f t="shared" si="9"/>
        <v/>
      </c>
      <c r="AW18" s="35">
        <f t="shared" si="10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95">
        <v>14</v>
      </c>
      <c r="B19" s="427"/>
      <c r="C19" s="431" t="s">
        <v>34</v>
      </c>
      <c r="D19" s="425" t="s">
        <v>1354</v>
      </c>
      <c r="E19" s="238">
        <v>2642</v>
      </c>
      <c r="F19" s="91">
        <v>4</v>
      </c>
      <c r="G19" s="91">
        <v>3</v>
      </c>
      <c r="H19" s="91">
        <v>4</v>
      </c>
      <c r="I19" s="91">
        <v>5</v>
      </c>
      <c r="J19" s="91">
        <v>4</v>
      </c>
      <c r="K19" s="91">
        <v>4</v>
      </c>
      <c r="L19" s="91">
        <v>5</v>
      </c>
      <c r="M19" s="91">
        <v>4</v>
      </c>
      <c r="N19" s="91">
        <v>5</v>
      </c>
      <c r="O19" s="91">
        <v>3</v>
      </c>
      <c r="P19" s="91"/>
      <c r="Q19" s="91"/>
      <c r="R19" s="91"/>
      <c r="S19" s="91"/>
      <c r="T19" s="91"/>
      <c r="U19" s="23"/>
      <c r="V19" s="18">
        <f t="shared" si="0"/>
        <v>3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2</v>
      </c>
      <c r="AA19" s="92">
        <f t="shared" si="5"/>
        <v>5</v>
      </c>
      <c r="AB19" s="92">
        <f t="shared" si="6"/>
        <v>3</v>
      </c>
      <c r="AC19" s="92">
        <f t="shared" si="7"/>
        <v>10</v>
      </c>
      <c r="AD19" s="225">
        <f t="shared" si="11"/>
        <v>4.0999999999999996</v>
      </c>
      <c r="AE19" s="16">
        <f t="shared" si="8"/>
        <v>0</v>
      </c>
      <c r="AF19" s="9"/>
      <c r="AG19" s="280">
        <f t="shared" si="9"/>
        <v>4</v>
      </c>
      <c r="AH19" s="280">
        <f t="shared" si="9"/>
        <v>3</v>
      </c>
      <c r="AI19" s="280">
        <f t="shared" si="9"/>
        <v>4</v>
      </c>
      <c r="AJ19" s="280">
        <f t="shared" si="9"/>
        <v>5</v>
      </c>
      <c r="AK19" s="280">
        <f t="shared" si="9"/>
        <v>4</v>
      </c>
      <c r="AL19" s="280">
        <f t="shared" si="9"/>
        <v>4</v>
      </c>
      <c r="AM19" s="280">
        <f t="shared" si="9"/>
        <v>5</v>
      </c>
      <c r="AN19" s="280">
        <f t="shared" si="9"/>
        <v>4</v>
      </c>
      <c r="AO19" s="280">
        <f t="shared" si="9"/>
        <v>5</v>
      </c>
      <c r="AP19" s="280">
        <f t="shared" si="9"/>
        <v>3</v>
      </c>
      <c r="AQ19" s="280" t="str">
        <f t="shared" si="9"/>
        <v/>
      </c>
      <c r="AR19" s="280" t="str">
        <f t="shared" si="9"/>
        <v/>
      </c>
      <c r="AS19" s="280" t="str">
        <f t="shared" si="9"/>
        <v/>
      </c>
      <c r="AT19" s="280" t="str">
        <f t="shared" si="9"/>
        <v/>
      </c>
      <c r="AU19" s="280" t="str">
        <f t="shared" si="9"/>
        <v/>
      </c>
      <c r="AV19" s="280" t="str">
        <f t="shared" si="9"/>
        <v/>
      </c>
      <c r="AW19" s="35">
        <f t="shared" si="10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95">
        <v>15</v>
      </c>
      <c r="B20" s="427"/>
      <c r="C20" s="431" t="s">
        <v>34</v>
      </c>
      <c r="D20" s="425" t="s">
        <v>1355</v>
      </c>
      <c r="E20" s="238">
        <v>2642</v>
      </c>
      <c r="F20" s="91">
        <v>3</v>
      </c>
      <c r="G20" s="91" t="s">
        <v>1477</v>
      </c>
      <c r="H20" s="91">
        <v>5</v>
      </c>
      <c r="I20" s="91">
        <v>5</v>
      </c>
      <c r="J20" s="91">
        <v>4</v>
      </c>
      <c r="K20" s="91">
        <v>5</v>
      </c>
      <c r="L20" s="91">
        <v>4</v>
      </c>
      <c r="M20" s="91">
        <v>5</v>
      </c>
      <c r="N20" s="91">
        <v>5</v>
      </c>
      <c r="O20" s="91">
        <v>3</v>
      </c>
      <c r="P20" s="91"/>
      <c r="Q20" s="91"/>
      <c r="R20" s="94"/>
      <c r="S20" s="91"/>
      <c r="T20" s="91"/>
      <c r="U20" s="23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2</v>
      </c>
      <c r="AA20" s="92">
        <f t="shared" si="5"/>
        <v>2</v>
      </c>
      <c r="AB20" s="92">
        <f t="shared" si="6"/>
        <v>5</v>
      </c>
      <c r="AC20" s="92">
        <f t="shared" si="7"/>
        <v>9</v>
      </c>
      <c r="AD20" s="225">
        <f t="shared" si="11"/>
        <v>4.333333333333333</v>
      </c>
      <c r="AE20" s="16">
        <f t="shared" si="8"/>
        <v>0</v>
      </c>
      <c r="AF20" s="9"/>
      <c r="AG20" s="280">
        <f t="shared" si="9"/>
        <v>3</v>
      </c>
      <c r="AH20" s="280" t="str">
        <f t="shared" si="9"/>
        <v>а</v>
      </c>
      <c r="AI20" s="280">
        <f t="shared" si="9"/>
        <v>5</v>
      </c>
      <c r="AJ20" s="280">
        <f t="shared" si="9"/>
        <v>5</v>
      </c>
      <c r="AK20" s="280">
        <f t="shared" si="9"/>
        <v>4</v>
      </c>
      <c r="AL20" s="280">
        <f t="shared" si="9"/>
        <v>5</v>
      </c>
      <c r="AM20" s="280">
        <f t="shared" si="9"/>
        <v>4</v>
      </c>
      <c r="AN20" s="280">
        <f t="shared" si="9"/>
        <v>5</v>
      </c>
      <c r="AO20" s="280">
        <f t="shared" si="9"/>
        <v>5</v>
      </c>
      <c r="AP20" s="280">
        <f t="shared" si="9"/>
        <v>3</v>
      </c>
      <c r="AQ20" s="280" t="str">
        <f t="shared" si="9"/>
        <v/>
      </c>
      <c r="AR20" s="280" t="str">
        <f t="shared" si="9"/>
        <v/>
      </c>
      <c r="AS20" s="280" t="str">
        <f t="shared" si="9"/>
        <v/>
      </c>
      <c r="AT20" s="280" t="str">
        <f t="shared" si="9"/>
        <v/>
      </c>
      <c r="AU20" s="280" t="str">
        <f t="shared" si="9"/>
        <v/>
      </c>
      <c r="AV20" s="280" t="str">
        <f t="shared" si="9"/>
        <v/>
      </c>
      <c r="AW20" s="35">
        <f t="shared" si="10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95">
        <v>16</v>
      </c>
      <c r="B21" s="427"/>
      <c r="C21" s="431" t="s">
        <v>34</v>
      </c>
      <c r="D21" s="501" t="s">
        <v>1356</v>
      </c>
      <c r="E21" s="238">
        <v>2642</v>
      </c>
      <c r="F21" s="91">
        <v>5</v>
      </c>
      <c r="G21" s="91">
        <v>3</v>
      </c>
      <c r="H21" s="91">
        <v>5</v>
      </c>
      <c r="I21" s="91">
        <v>5</v>
      </c>
      <c r="J21" s="91">
        <v>5</v>
      </c>
      <c r="K21" s="91">
        <v>5</v>
      </c>
      <c r="L21" s="91">
        <v>4</v>
      </c>
      <c r="M21" s="91">
        <v>4</v>
      </c>
      <c r="N21" s="91">
        <v>3</v>
      </c>
      <c r="O21" s="91">
        <v>5</v>
      </c>
      <c r="P21" s="91"/>
      <c r="Q21" s="91"/>
      <c r="R21" s="94"/>
      <c r="S21" s="91"/>
      <c r="T21" s="91"/>
      <c r="U21" s="23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2</v>
      </c>
      <c r="AA21" s="92">
        <f t="shared" si="5"/>
        <v>2</v>
      </c>
      <c r="AB21" s="92">
        <f t="shared" si="6"/>
        <v>6</v>
      </c>
      <c r="AC21" s="92">
        <f t="shared" si="7"/>
        <v>10</v>
      </c>
      <c r="AD21" s="225">
        <f t="shared" si="11"/>
        <v>4.4000000000000004</v>
      </c>
      <c r="AE21" s="16">
        <f t="shared" si="8"/>
        <v>0</v>
      </c>
      <c r="AF21" s="9"/>
      <c r="AG21" s="280">
        <f t="shared" si="9"/>
        <v>5</v>
      </c>
      <c r="AH21" s="280">
        <f t="shared" si="9"/>
        <v>3</v>
      </c>
      <c r="AI21" s="280">
        <f t="shared" si="9"/>
        <v>5</v>
      </c>
      <c r="AJ21" s="280">
        <f t="shared" si="9"/>
        <v>5</v>
      </c>
      <c r="AK21" s="280">
        <f t="shared" si="9"/>
        <v>5</v>
      </c>
      <c r="AL21" s="280">
        <f t="shared" si="9"/>
        <v>5</v>
      </c>
      <c r="AM21" s="280">
        <f t="shared" si="9"/>
        <v>4</v>
      </c>
      <c r="AN21" s="280">
        <f t="shared" si="9"/>
        <v>4</v>
      </c>
      <c r="AO21" s="280">
        <f t="shared" si="9"/>
        <v>3</v>
      </c>
      <c r="AP21" s="280">
        <f t="shared" si="9"/>
        <v>5</v>
      </c>
      <c r="AQ21" s="280" t="str">
        <f t="shared" si="9"/>
        <v/>
      </c>
      <c r="AR21" s="280" t="str">
        <f t="shared" si="9"/>
        <v/>
      </c>
      <c r="AS21" s="280" t="str">
        <f t="shared" si="9"/>
        <v/>
      </c>
      <c r="AT21" s="280" t="str">
        <f t="shared" si="9"/>
        <v/>
      </c>
      <c r="AU21" s="280" t="str">
        <f t="shared" si="9"/>
        <v/>
      </c>
      <c r="AV21" s="280" t="str">
        <f t="shared" ref="AG21:AV36" si="13">IF(ISERROR(VALUE(LEFT(U21))),LEFT(U21),VALUE(LEFT(U21)))</f>
        <v/>
      </c>
      <c r="AW21" s="35">
        <f t="shared" si="10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95">
        <v>17</v>
      </c>
      <c r="B22" s="427"/>
      <c r="C22" s="431" t="s">
        <v>34</v>
      </c>
      <c r="D22" s="425" t="s">
        <v>1357</v>
      </c>
      <c r="E22" s="238">
        <v>2642</v>
      </c>
      <c r="F22" s="91">
        <v>3</v>
      </c>
      <c r="G22" s="91">
        <v>3</v>
      </c>
      <c r="H22" s="91">
        <v>4</v>
      </c>
      <c r="I22" s="91">
        <v>4</v>
      </c>
      <c r="J22" s="91">
        <v>4</v>
      </c>
      <c r="K22" s="91">
        <v>5</v>
      </c>
      <c r="L22" s="91">
        <v>5</v>
      </c>
      <c r="M22" s="91">
        <v>4</v>
      </c>
      <c r="N22" s="91">
        <v>5</v>
      </c>
      <c r="O22" s="91">
        <v>3</v>
      </c>
      <c r="P22" s="91"/>
      <c r="Q22" s="91"/>
      <c r="R22" s="94"/>
      <c r="S22" s="91"/>
      <c r="T22" s="91"/>
      <c r="U22" s="23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3</v>
      </c>
      <c r="AA22" s="92">
        <f t="shared" si="5"/>
        <v>4</v>
      </c>
      <c r="AB22" s="92">
        <f t="shared" si="6"/>
        <v>3</v>
      </c>
      <c r="AC22" s="92">
        <f t="shared" si="7"/>
        <v>10</v>
      </c>
      <c r="AD22" s="225">
        <f t="shared" si="11"/>
        <v>4</v>
      </c>
      <c r="AE22" s="16">
        <f t="shared" si="8"/>
        <v>0</v>
      </c>
      <c r="AF22" s="9"/>
      <c r="AG22" s="280">
        <f t="shared" si="13"/>
        <v>3</v>
      </c>
      <c r="AH22" s="280">
        <f t="shared" si="13"/>
        <v>3</v>
      </c>
      <c r="AI22" s="280">
        <f t="shared" si="13"/>
        <v>4</v>
      </c>
      <c r="AJ22" s="280">
        <f t="shared" si="13"/>
        <v>4</v>
      </c>
      <c r="AK22" s="280">
        <f t="shared" si="13"/>
        <v>4</v>
      </c>
      <c r="AL22" s="280">
        <f t="shared" si="13"/>
        <v>5</v>
      </c>
      <c r="AM22" s="280">
        <f t="shared" si="13"/>
        <v>5</v>
      </c>
      <c r="AN22" s="280">
        <f t="shared" si="13"/>
        <v>4</v>
      </c>
      <c r="AO22" s="280">
        <f t="shared" si="13"/>
        <v>5</v>
      </c>
      <c r="AP22" s="280">
        <f t="shared" si="13"/>
        <v>3</v>
      </c>
      <c r="AQ22" s="280" t="str">
        <f t="shared" si="13"/>
        <v/>
      </c>
      <c r="AR22" s="280" t="str">
        <f t="shared" si="13"/>
        <v/>
      </c>
      <c r="AS22" s="280" t="str">
        <f t="shared" si="13"/>
        <v/>
      </c>
      <c r="AT22" s="280" t="str">
        <f t="shared" si="13"/>
        <v/>
      </c>
      <c r="AU22" s="280" t="str">
        <f t="shared" si="13"/>
        <v/>
      </c>
      <c r="AV22" s="280" t="str">
        <f t="shared" si="13"/>
        <v/>
      </c>
      <c r="AW22" s="35">
        <f t="shared" si="10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95">
        <v>18</v>
      </c>
      <c r="B23" s="427"/>
      <c r="C23" s="431" t="s">
        <v>34</v>
      </c>
      <c r="D23" s="425" t="s">
        <v>1358</v>
      </c>
      <c r="E23" s="238">
        <v>2642</v>
      </c>
      <c r="F23" s="91">
        <v>4</v>
      </c>
      <c r="G23" s="91">
        <v>4</v>
      </c>
      <c r="H23" s="91">
        <v>4</v>
      </c>
      <c r="I23" s="91">
        <v>5</v>
      </c>
      <c r="J23" s="91">
        <v>4</v>
      </c>
      <c r="K23" s="91">
        <v>4</v>
      </c>
      <c r="L23" s="91">
        <v>4</v>
      </c>
      <c r="M23" s="91">
        <v>4</v>
      </c>
      <c r="N23" s="91">
        <v>4</v>
      </c>
      <c r="O23" s="91">
        <v>3</v>
      </c>
      <c r="P23" s="91"/>
      <c r="Q23" s="91"/>
      <c r="R23" s="94"/>
      <c r="S23" s="91"/>
      <c r="T23" s="91"/>
      <c r="U23" s="23"/>
      <c r="V23" s="18">
        <f t="shared" si="0"/>
        <v>3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1</v>
      </c>
      <c r="AA23" s="92">
        <f t="shared" si="5"/>
        <v>8</v>
      </c>
      <c r="AB23" s="92">
        <f t="shared" si="6"/>
        <v>1</v>
      </c>
      <c r="AC23" s="92">
        <f t="shared" si="7"/>
        <v>10</v>
      </c>
      <c r="AD23" s="225">
        <f t="shared" si="11"/>
        <v>4</v>
      </c>
      <c r="AE23" s="16">
        <f t="shared" si="8"/>
        <v>0</v>
      </c>
      <c r="AF23" s="9"/>
      <c r="AG23" s="280">
        <f t="shared" si="13"/>
        <v>4</v>
      </c>
      <c r="AH23" s="280">
        <f t="shared" si="13"/>
        <v>4</v>
      </c>
      <c r="AI23" s="280">
        <f t="shared" si="13"/>
        <v>4</v>
      </c>
      <c r="AJ23" s="280">
        <f t="shared" si="13"/>
        <v>5</v>
      </c>
      <c r="AK23" s="280">
        <f t="shared" si="13"/>
        <v>4</v>
      </c>
      <c r="AL23" s="280">
        <f t="shared" si="13"/>
        <v>4</v>
      </c>
      <c r="AM23" s="280">
        <f t="shared" si="13"/>
        <v>4</v>
      </c>
      <c r="AN23" s="280">
        <f t="shared" si="13"/>
        <v>4</v>
      </c>
      <c r="AO23" s="280">
        <f t="shared" si="13"/>
        <v>4</v>
      </c>
      <c r="AP23" s="280">
        <f t="shared" si="13"/>
        <v>3</v>
      </c>
      <c r="AQ23" s="280" t="str">
        <f t="shared" si="13"/>
        <v/>
      </c>
      <c r="AR23" s="280" t="str">
        <f t="shared" si="13"/>
        <v/>
      </c>
      <c r="AS23" s="280" t="str">
        <f t="shared" si="13"/>
        <v/>
      </c>
      <c r="AT23" s="280" t="str">
        <f t="shared" si="13"/>
        <v/>
      </c>
      <c r="AU23" s="280" t="str">
        <f t="shared" si="13"/>
        <v/>
      </c>
      <c r="AV23" s="280" t="str">
        <f t="shared" si="13"/>
        <v/>
      </c>
      <c r="AW23" s="35">
        <f t="shared" si="10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95">
        <v>19</v>
      </c>
      <c r="B24" s="427"/>
      <c r="C24" s="431" t="s">
        <v>34</v>
      </c>
      <c r="D24" s="425" t="s">
        <v>1359</v>
      </c>
      <c r="E24" s="238">
        <v>2642</v>
      </c>
      <c r="F24" s="91">
        <v>4</v>
      </c>
      <c r="G24" s="91">
        <v>3</v>
      </c>
      <c r="H24" s="91">
        <v>4</v>
      </c>
      <c r="I24" s="91">
        <v>4</v>
      </c>
      <c r="J24" s="91">
        <v>4</v>
      </c>
      <c r="K24" s="91">
        <v>5</v>
      </c>
      <c r="L24" s="91">
        <v>5</v>
      </c>
      <c r="M24" s="91">
        <v>4</v>
      </c>
      <c r="N24" s="91">
        <v>5</v>
      </c>
      <c r="O24" s="91">
        <v>4</v>
      </c>
      <c r="P24" s="91"/>
      <c r="Q24" s="91"/>
      <c r="R24" s="94"/>
      <c r="S24" s="91"/>
      <c r="T24" s="91"/>
      <c r="U24" s="23"/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1</v>
      </c>
      <c r="AA24" s="92">
        <f t="shared" si="5"/>
        <v>6</v>
      </c>
      <c r="AB24" s="92">
        <f t="shared" si="6"/>
        <v>3</v>
      </c>
      <c r="AC24" s="92">
        <f t="shared" si="7"/>
        <v>10</v>
      </c>
      <c r="AD24" s="225">
        <f t="shared" si="11"/>
        <v>4.2</v>
      </c>
      <c r="AE24" s="16">
        <f t="shared" si="8"/>
        <v>0</v>
      </c>
      <c r="AF24" s="9"/>
      <c r="AG24" s="280">
        <f t="shared" si="13"/>
        <v>4</v>
      </c>
      <c r="AH24" s="280">
        <f t="shared" si="13"/>
        <v>3</v>
      </c>
      <c r="AI24" s="280">
        <f t="shared" si="13"/>
        <v>4</v>
      </c>
      <c r="AJ24" s="280">
        <f t="shared" si="13"/>
        <v>4</v>
      </c>
      <c r="AK24" s="280">
        <f t="shared" si="13"/>
        <v>4</v>
      </c>
      <c r="AL24" s="280">
        <f t="shared" si="13"/>
        <v>5</v>
      </c>
      <c r="AM24" s="280">
        <f t="shared" si="13"/>
        <v>5</v>
      </c>
      <c r="AN24" s="280">
        <f t="shared" si="13"/>
        <v>4</v>
      </c>
      <c r="AO24" s="280">
        <f t="shared" si="13"/>
        <v>5</v>
      </c>
      <c r="AP24" s="280">
        <f t="shared" si="13"/>
        <v>4</v>
      </c>
      <c r="AQ24" s="280" t="str">
        <f t="shared" si="13"/>
        <v/>
      </c>
      <c r="AR24" s="280" t="str">
        <f t="shared" si="13"/>
        <v/>
      </c>
      <c r="AS24" s="280" t="str">
        <f t="shared" si="13"/>
        <v/>
      </c>
      <c r="AT24" s="280" t="str">
        <f t="shared" si="13"/>
        <v/>
      </c>
      <c r="AU24" s="280" t="str">
        <f t="shared" si="13"/>
        <v/>
      </c>
      <c r="AV24" s="280" t="str">
        <f t="shared" si="13"/>
        <v/>
      </c>
      <c r="AW24" s="35">
        <f t="shared" si="10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95">
        <v>20</v>
      </c>
      <c r="B25" s="427"/>
      <c r="C25" s="431" t="s">
        <v>34</v>
      </c>
      <c r="D25" s="425" t="s">
        <v>1360</v>
      </c>
      <c r="E25" s="238">
        <v>2642</v>
      </c>
      <c r="F25" s="91">
        <v>3</v>
      </c>
      <c r="G25" s="91">
        <v>3</v>
      </c>
      <c r="H25" s="91" t="s">
        <v>1477</v>
      </c>
      <c r="I25" s="91">
        <v>5</v>
      </c>
      <c r="J25" s="91">
        <v>4</v>
      </c>
      <c r="K25" s="91">
        <v>4</v>
      </c>
      <c r="L25" s="91">
        <v>5</v>
      </c>
      <c r="M25" s="91">
        <v>3</v>
      </c>
      <c r="N25" s="91">
        <v>5</v>
      </c>
      <c r="O25" s="91">
        <v>3</v>
      </c>
      <c r="P25" s="91"/>
      <c r="Q25" s="91"/>
      <c r="R25" s="94"/>
      <c r="S25" s="91"/>
      <c r="T25" s="91"/>
      <c r="U25" s="23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4</v>
      </c>
      <c r="AA25" s="92">
        <f t="shared" si="5"/>
        <v>2</v>
      </c>
      <c r="AB25" s="92">
        <f t="shared" si="6"/>
        <v>3</v>
      </c>
      <c r="AC25" s="92">
        <f t="shared" si="7"/>
        <v>9</v>
      </c>
      <c r="AD25" s="225">
        <f t="shared" si="11"/>
        <v>3.8888888888888888</v>
      </c>
      <c r="AE25" s="16">
        <f t="shared" si="8"/>
        <v>0</v>
      </c>
      <c r="AF25" s="9"/>
      <c r="AG25" s="280">
        <f t="shared" si="13"/>
        <v>3</v>
      </c>
      <c r="AH25" s="280">
        <f t="shared" si="13"/>
        <v>3</v>
      </c>
      <c r="AI25" s="280" t="str">
        <f t="shared" si="13"/>
        <v>а</v>
      </c>
      <c r="AJ25" s="280">
        <f t="shared" si="13"/>
        <v>5</v>
      </c>
      <c r="AK25" s="280">
        <f t="shared" si="13"/>
        <v>4</v>
      </c>
      <c r="AL25" s="280">
        <f t="shared" si="13"/>
        <v>4</v>
      </c>
      <c r="AM25" s="280">
        <f t="shared" si="13"/>
        <v>5</v>
      </c>
      <c r="AN25" s="280">
        <f t="shared" si="13"/>
        <v>3</v>
      </c>
      <c r="AO25" s="280">
        <f t="shared" si="13"/>
        <v>5</v>
      </c>
      <c r="AP25" s="280">
        <f t="shared" si="13"/>
        <v>3</v>
      </c>
      <c r="AQ25" s="280" t="str">
        <f t="shared" si="13"/>
        <v/>
      </c>
      <c r="AR25" s="280" t="str">
        <f t="shared" si="13"/>
        <v/>
      </c>
      <c r="AS25" s="280" t="str">
        <f t="shared" si="13"/>
        <v/>
      </c>
      <c r="AT25" s="280" t="str">
        <f t="shared" si="13"/>
        <v/>
      </c>
      <c r="AU25" s="280" t="str">
        <f t="shared" si="13"/>
        <v/>
      </c>
      <c r="AV25" s="280" t="str">
        <f t="shared" si="13"/>
        <v/>
      </c>
      <c r="AW25" s="35">
        <f t="shared" si="10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295">
        <v>21</v>
      </c>
      <c r="B26" s="427"/>
      <c r="C26" s="431" t="s">
        <v>34</v>
      </c>
      <c r="D26" s="425" t="s">
        <v>1361</v>
      </c>
      <c r="E26" s="238">
        <v>2642</v>
      </c>
      <c r="F26" s="91">
        <v>3</v>
      </c>
      <c r="G26" s="91">
        <v>3</v>
      </c>
      <c r="H26" s="91">
        <v>4</v>
      </c>
      <c r="I26" s="91">
        <v>4</v>
      </c>
      <c r="J26" s="91">
        <v>4</v>
      </c>
      <c r="K26" s="91">
        <v>4</v>
      </c>
      <c r="L26" s="91">
        <v>5</v>
      </c>
      <c r="M26" s="91">
        <v>3</v>
      </c>
      <c r="N26" s="91">
        <v>5</v>
      </c>
      <c r="O26" s="91">
        <v>3</v>
      </c>
      <c r="P26" s="91"/>
      <c r="Q26" s="91"/>
      <c r="R26" s="94"/>
      <c r="S26" s="91"/>
      <c r="T26" s="91"/>
      <c r="U26" s="23"/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4</v>
      </c>
      <c r="AA26" s="92">
        <f t="shared" si="5"/>
        <v>4</v>
      </c>
      <c r="AB26" s="92">
        <f t="shared" si="6"/>
        <v>2</v>
      </c>
      <c r="AC26" s="92">
        <f t="shared" si="7"/>
        <v>10</v>
      </c>
      <c r="AD26" s="225">
        <f t="shared" si="11"/>
        <v>3.8</v>
      </c>
      <c r="AE26" s="16">
        <f t="shared" si="8"/>
        <v>0</v>
      </c>
      <c r="AF26" s="9"/>
      <c r="AG26" s="280">
        <f t="shared" si="13"/>
        <v>3</v>
      </c>
      <c r="AH26" s="280">
        <f t="shared" si="13"/>
        <v>3</v>
      </c>
      <c r="AI26" s="280">
        <f t="shared" si="13"/>
        <v>4</v>
      </c>
      <c r="AJ26" s="280">
        <f t="shared" si="13"/>
        <v>4</v>
      </c>
      <c r="AK26" s="280">
        <f t="shared" si="13"/>
        <v>4</v>
      </c>
      <c r="AL26" s="280">
        <f t="shared" si="13"/>
        <v>4</v>
      </c>
      <c r="AM26" s="280">
        <f t="shared" si="13"/>
        <v>5</v>
      </c>
      <c r="AN26" s="280">
        <f t="shared" si="13"/>
        <v>3</v>
      </c>
      <c r="AO26" s="280">
        <f t="shared" si="13"/>
        <v>5</v>
      </c>
      <c r="AP26" s="280">
        <f t="shared" si="13"/>
        <v>3</v>
      </c>
      <c r="AQ26" s="280" t="str">
        <f t="shared" si="13"/>
        <v/>
      </c>
      <c r="AR26" s="280" t="str">
        <f t="shared" si="13"/>
        <v/>
      </c>
      <c r="AS26" s="280" t="str">
        <f t="shared" si="13"/>
        <v/>
      </c>
      <c r="AT26" s="280" t="str">
        <f t="shared" si="13"/>
        <v/>
      </c>
      <c r="AU26" s="280" t="str">
        <f t="shared" si="13"/>
        <v/>
      </c>
      <c r="AV26" s="280" t="str">
        <f t="shared" si="13"/>
        <v/>
      </c>
      <c r="AW26" s="35">
        <f t="shared" si="10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295">
        <v>22</v>
      </c>
      <c r="B27" s="427"/>
      <c r="C27" s="431" t="s">
        <v>34</v>
      </c>
      <c r="D27" s="425" t="s">
        <v>1362</v>
      </c>
      <c r="E27" s="238">
        <v>2642</v>
      </c>
      <c r="F27" s="91">
        <v>4</v>
      </c>
      <c r="G27" s="91">
        <v>3</v>
      </c>
      <c r="H27" s="91">
        <v>4</v>
      </c>
      <c r="I27" s="91">
        <v>5</v>
      </c>
      <c r="J27" s="91">
        <v>5</v>
      </c>
      <c r="K27" s="91">
        <v>5</v>
      </c>
      <c r="L27" s="91">
        <v>4</v>
      </c>
      <c r="M27" s="91">
        <v>3</v>
      </c>
      <c r="N27" s="91">
        <v>5</v>
      </c>
      <c r="O27" s="91">
        <v>4</v>
      </c>
      <c r="P27" s="91"/>
      <c r="Q27" s="91"/>
      <c r="R27" s="94"/>
      <c r="S27" s="91"/>
      <c r="T27" s="91"/>
      <c r="U27" s="23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2</v>
      </c>
      <c r="AA27" s="92">
        <f t="shared" si="5"/>
        <v>4</v>
      </c>
      <c r="AB27" s="92">
        <f t="shared" si="6"/>
        <v>4</v>
      </c>
      <c r="AC27" s="92">
        <f t="shared" si="7"/>
        <v>10</v>
      </c>
      <c r="AD27" s="225">
        <f t="shared" si="11"/>
        <v>4.2</v>
      </c>
      <c r="AE27" s="16">
        <f t="shared" si="8"/>
        <v>0</v>
      </c>
      <c r="AF27" s="9"/>
      <c r="AG27" s="280">
        <f t="shared" si="13"/>
        <v>4</v>
      </c>
      <c r="AH27" s="280">
        <f t="shared" si="13"/>
        <v>3</v>
      </c>
      <c r="AI27" s="280">
        <f t="shared" si="13"/>
        <v>4</v>
      </c>
      <c r="AJ27" s="280">
        <f t="shared" si="13"/>
        <v>5</v>
      </c>
      <c r="AK27" s="280">
        <f t="shared" si="13"/>
        <v>5</v>
      </c>
      <c r="AL27" s="280">
        <f t="shared" si="13"/>
        <v>5</v>
      </c>
      <c r="AM27" s="280">
        <f t="shared" si="13"/>
        <v>4</v>
      </c>
      <c r="AN27" s="280">
        <f t="shared" si="13"/>
        <v>3</v>
      </c>
      <c r="AO27" s="280">
        <f t="shared" si="13"/>
        <v>5</v>
      </c>
      <c r="AP27" s="280">
        <f t="shared" si="13"/>
        <v>4</v>
      </c>
      <c r="AQ27" s="280" t="str">
        <f t="shared" si="13"/>
        <v/>
      </c>
      <c r="AR27" s="280" t="str">
        <f t="shared" si="13"/>
        <v/>
      </c>
      <c r="AS27" s="280" t="str">
        <f t="shared" si="13"/>
        <v/>
      </c>
      <c r="AT27" s="280" t="str">
        <f t="shared" si="13"/>
        <v/>
      </c>
      <c r="AU27" s="280" t="str">
        <f t="shared" si="13"/>
        <v/>
      </c>
      <c r="AV27" s="280" t="str">
        <f t="shared" si="13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295">
        <v>23</v>
      </c>
      <c r="B28" s="427"/>
      <c r="C28" s="431" t="s">
        <v>34</v>
      </c>
      <c r="D28" s="425" t="s">
        <v>1363</v>
      </c>
      <c r="E28" s="238">
        <v>2642</v>
      </c>
      <c r="F28" s="91">
        <v>3</v>
      </c>
      <c r="G28" s="91">
        <v>4</v>
      </c>
      <c r="H28" s="91">
        <v>5</v>
      </c>
      <c r="I28" s="91">
        <v>5</v>
      </c>
      <c r="J28" s="91">
        <v>5</v>
      </c>
      <c r="K28" s="91">
        <v>5</v>
      </c>
      <c r="L28" s="91">
        <v>5</v>
      </c>
      <c r="M28" s="91">
        <v>4</v>
      </c>
      <c r="N28" s="91">
        <v>5</v>
      </c>
      <c r="O28" s="91">
        <v>4</v>
      </c>
      <c r="P28" s="91"/>
      <c r="Q28" s="91"/>
      <c r="R28" s="94"/>
      <c r="S28" s="91"/>
      <c r="T28" s="91"/>
      <c r="U28" s="23"/>
      <c r="V28" s="18">
        <f t="shared" si="0"/>
        <v>3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1</v>
      </c>
      <c r="AA28" s="92">
        <f t="shared" si="5"/>
        <v>3</v>
      </c>
      <c r="AB28" s="92">
        <f t="shared" si="6"/>
        <v>6</v>
      </c>
      <c r="AC28" s="92">
        <f t="shared" si="7"/>
        <v>10</v>
      </c>
      <c r="AD28" s="225">
        <f t="shared" si="11"/>
        <v>4.5</v>
      </c>
      <c r="AE28" s="16">
        <f t="shared" si="8"/>
        <v>0</v>
      </c>
      <c r="AF28" s="9"/>
      <c r="AG28" s="280">
        <f t="shared" si="13"/>
        <v>3</v>
      </c>
      <c r="AH28" s="280">
        <f t="shared" si="13"/>
        <v>4</v>
      </c>
      <c r="AI28" s="280">
        <f t="shared" si="13"/>
        <v>5</v>
      </c>
      <c r="AJ28" s="280">
        <f t="shared" si="13"/>
        <v>5</v>
      </c>
      <c r="AK28" s="280">
        <f t="shared" si="13"/>
        <v>5</v>
      </c>
      <c r="AL28" s="280">
        <f t="shared" si="13"/>
        <v>5</v>
      </c>
      <c r="AM28" s="280">
        <f t="shared" si="13"/>
        <v>5</v>
      </c>
      <c r="AN28" s="280">
        <f t="shared" si="13"/>
        <v>4</v>
      </c>
      <c r="AO28" s="280">
        <f t="shared" si="13"/>
        <v>5</v>
      </c>
      <c r="AP28" s="280">
        <f t="shared" si="13"/>
        <v>4</v>
      </c>
      <c r="AQ28" s="280" t="str">
        <f t="shared" si="13"/>
        <v/>
      </c>
      <c r="AR28" s="280" t="str">
        <f t="shared" si="13"/>
        <v/>
      </c>
      <c r="AS28" s="280" t="str">
        <f t="shared" si="13"/>
        <v/>
      </c>
      <c r="AT28" s="280" t="str">
        <f t="shared" si="13"/>
        <v/>
      </c>
      <c r="AU28" s="280" t="str">
        <f t="shared" si="13"/>
        <v/>
      </c>
      <c r="AV28" s="280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295">
        <v>24</v>
      </c>
      <c r="B29" s="248"/>
      <c r="C29" s="431" t="s">
        <v>34</v>
      </c>
      <c r="D29" s="425" t="s">
        <v>1364</v>
      </c>
      <c r="E29" s="238">
        <v>2642</v>
      </c>
      <c r="F29" s="91">
        <v>3</v>
      </c>
      <c r="G29" s="91">
        <v>4</v>
      </c>
      <c r="H29" s="91">
        <v>4</v>
      </c>
      <c r="I29" s="91">
        <v>4</v>
      </c>
      <c r="J29" s="91">
        <v>4</v>
      </c>
      <c r="K29" s="91">
        <v>4</v>
      </c>
      <c r="L29" s="91">
        <v>5</v>
      </c>
      <c r="M29" s="91">
        <v>3</v>
      </c>
      <c r="N29" s="91">
        <v>5</v>
      </c>
      <c r="O29" s="91" t="s">
        <v>1491</v>
      </c>
      <c r="P29" s="91"/>
      <c r="Q29" s="91"/>
      <c r="R29" s="94"/>
      <c r="S29" s="91"/>
      <c r="T29" s="91"/>
      <c r="U29" s="23"/>
      <c r="V29" s="18">
        <f t="shared" si="0"/>
        <v>2</v>
      </c>
      <c r="W29" s="92">
        <f t="shared" si="1"/>
        <v>0</v>
      </c>
      <c r="X29" s="92">
        <f t="shared" si="12"/>
        <v>0</v>
      </c>
      <c r="Y29" s="92">
        <f t="shared" si="3"/>
        <v>1</v>
      </c>
      <c r="Z29" s="92">
        <f t="shared" si="4"/>
        <v>2</v>
      </c>
      <c r="AA29" s="92">
        <f t="shared" si="5"/>
        <v>5</v>
      </c>
      <c r="AB29" s="92">
        <f t="shared" si="6"/>
        <v>2</v>
      </c>
      <c r="AC29" s="92">
        <f t="shared" si="7"/>
        <v>10</v>
      </c>
      <c r="AD29" s="225">
        <f t="shared" si="11"/>
        <v>3.8</v>
      </c>
      <c r="AE29" s="16">
        <f t="shared" si="8"/>
        <v>0</v>
      </c>
      <c r="AF29" s="9"/>
      <c r="AG29" s="280">
        <f t="shared" si="13"/>
        <v>3</v>
      </c>
      <c r="AH29" s="280">
        <f t="shared" si="13"/>
        <v>4</v>
      </c>
      <c r="AI29" s="280">
        <f t="shared" si="13"/>
        <v>4</v>
      </c>
      <c r="AJ29" s="280">
        <f t="shared" si="13"/>
        <v>4</v>
      </c>
      <c r="AK29" s="280">
        <f t="shared" si="13"/>
        <v>4</v>
      </c>
      <c r="AL29" s="280">
        <f t="shared" si="13"/>
        <v>4</v>
      </c>
      <c r="AM29" s="280">
        <f t="shared" si="13"/>
        <v>5</v>
      </c>
      <c r="AN29" s="280">
        <f t="shared" si="13"/>
        <v>3</v>
      </c>
      <c r="AO29" s="280">
        <f t="shared" si="13"/>
        <v>5</v>
      </c>
      <c r="AP29" s="280">
        <f t="shared" si="13"/>
        <v>2</v>
      </c>
      <c r="AQ29" s="280" t="str">
        <f t="shared" si="13"/>
        <v/>
      </c>
      <c r="AR29" s="280" t="str">
        <f t="shared" si="13"/>
        <v/>
      </c>
      <c r="AS29" s="280" t="str">
        <f t="shared" si="13"/>
        <v/>
      </c>
      <c r="AT29" s="280" t="str">
        <f t="shared" si="13"/>
        <v/>
      </c>
      <c r="AU29" s="280" t="str">
        <f t="shared" si="13"/>
        <v/>
      </c>
      <c r="AV29" s="280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295">
        <v>25</v>
      </c>
      <c r="B30" s="248"/>
      <c r="C30" s="431" t="s">
        <v>34</v>
      </c>
      <c r="D30" s="425" t="s">
        <v>1365</v>
      </c>
      <c r="E30" s="238">
        <v>2642</v>
      </c>
      <c r="F30" s="91">
        <v>4</v>
      </c>
      <c r="G30" s="91">
        <v>3</v>
      </c>
      <c r="H30" s="91">
        <v>4</v>
      </c>
      <c r="I30" s="91">
        <v>5</v>
      </c>
      <c r="J30" s="91">
        <v>4</v>
      </c>
      <c r="K30" s="91">
        <v>5</v>
      </c>
      <c r="L30" s="91">
        <v>5</v>
      </c>
      <c r="M30" s="91">
        <v>3</v>
      </c>
      <c r="N30" s="91">
        <v>5</v>
      </c>
      <c r="O30" s="91">
        <v>3</v>
      </c>
      <c r="P30" s="91"/>
      <c r="Q30" s="91"/>
      <c r="R30" s="94"/>
      <c r="S30" s="91"/>
      <c r="T30" s="91"/>
      <c r="U30" s="23"/>
      <c r="V30" s="18">
        <f t="shared" si="0"/>
        <v>3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3</v>
      </c>
      <c r="AA30" s="92">
        <f t="shared" si="5"/>
        <v>3</v>
      </c>
      <c r="AB30" s="92">
        <f t="shared" si="6"/>
        <v>4</v>
      </c>
      <c r="AC30" s="92">
        <f t="shared" si="7"/>
        <v>10</v>
      </c>
      <c r="AD30" s="225">
        <f t="shared" si="11"/>
        <v>4.0999999999999996</v>
      </c>
      <c r="AE30" s="16">
        <f t="shared" si="8"/>
        <v>0</v>
      </c>
      <c r="AF30" s="9"/>
      <c r="AG30" s="280">
        <f t="shared" si="13"/>
        <v>4</v>
      </c>
      <c r="AH30" s="280">
        <f t="shared" si="13"/>
        <v>3</v>
      </c>
      <c r="AI30" s="280">
        <f t="shared" si="13"/>
        <v>4</v>
      </c>
      <c r="AJ30" s="280">
        <f t="shared" si="13"/>
        <v>5</v>
      </c>
      <c r="AK30" s="280">
        <f t="shared" si="13"/>
        <v>4</v>
      </c>
      <c r="AL30" s="280">
        <f t="shared" si="13"/>
        <v>5</v>
      </c>
      <c r="AM30" s="280">
        <f t="shared" si="13"/>
        <v>5</v>
      </c>
      <c r="AN30" s="280">
        <f t="shared" si="13"/>
        <v>3</v>
      </c>
      <c r="AO30" s="280">
        <f t="shared" si="13"/>
        <v>5</v>
      </c>
      <c r="AP30" s="280">
        <f t="shared" si="13"/>
        <v>3</v>
      </c>
      <c r="AQ30" s="280" t="str">
        <f t="shared" si="13"/>
        <v/>
      </c>
      <c r="AR30" s="280" t="str">
        <f t="shared" si="13"/>
        <v/>
      </c>
      <c r="AS30" s="280" t="str">
        <f t="shared" si="13"/>
        <v/>
      </c>
      <c r="AT30" s="280" t="str">
        <f t="shared" si="13"/>
        <v/>
      </c>
      <c r="AU30" s="280" t="str">
        <f t="shared" si="13"/>
        <v/>
      </c>
      <c r="AV30" s="280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">
      <c r="A31" s="295">
        <v>26</v>
      </c>
      <c r="B31" s="248"/>
      <c r="C31" s="431" t="s">
        <v>34</v>
      </c>
      <c r="D31" s="425" t="s">
        <v>1366</v>
      </c>
      <c r="E31" s="238">
        <v>2642</v>
      </c>
      <c r="F31" s="91">
        <v>3</v>
      </c>
      <c r="G31" s="91">
        <v>3</v>
      </c>
      <c r="H31" s="91">
        <v>5</v>
      </c>
      <c r="I31" s="91">
        <v>5</v>
      </c>
      <c r="J31" s="91">
        <v>5</v>
      </c>
      <c r="K31" s="91">
        <v>5</v>
      </c>
      <c r="L31" s="91">
        <v>5</v>
      </c>
      <c r="M31" s="91">
        <v>4</v>
      </c>
      <c r="N31" s="91">
        <v>5</v>
      </c>
      <c r="O31" s="91">
        <v>3</v>
      </c>
      <c r="P31" s="91"/>
      <c r="Q31" s="91"/>
      <c r="R31" s="94"/>
      <c r="S31" s="91"/>
      <c r="T31" s="91"/>
      <c r="U31" s="23"/>
      <c r="V31" s="18">
        <f t="shared" si="0"/>
        <v>3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3</v>
      </c>
      <c r="AA31" s="92">
        <f t="shared" si="5"/>
        <v>1</v>
      </c>
      <c r="AB31" s="92">
        <f t="shared" si="6"/>
        <v>6</v>
      </c>
      <c r="AC31" s="92">
        <f t="shared" si="7"/>
        <v>10</v>
      </c>
      <c r="AD31" s="225">
        <f t="shared" si="11"/>
        <v>4.3</v>
      </c>
      <c r="AE31" s="16">
        <f t="shared" si="8"/>
        <v>0</v>
      </c>
      <c r="AF31" s="9"/>
      <c r="AG31" s="280">
        <f t="shared" si="13"/>
        <v>3</v>
      </c>
      <c r="AH31" s="280">
        <f t="shared" si="13"/>
        <v>3</v>
      </c>
      <c r="AI31" s="280">
        <f t="shared" si="13"/>
        <v>5</v>
      </c>
      <c r="AJ31" s="280">
        <f t="shared" si="13"/>
        <v>5</v>
      </c>
      <c r="AK31" s="280">
        <f t="shared" si="13"/>
        <v>5</v>
      </c>
      <c r="AL31" s="280">
        <f t="shared" si="13"/>
        <v>5</v>
      </c>
      <c r="AM31" s="280">
        <f t="shared" si="13"/>
        <v>5</v>
      </c>
      <c r="AN31" s="280">
        <f t="shared" si="13"/>
        <v>4</v>
      </c>
      <c r="AO31" s="280">
        <f t="shared" si="13"/>
        <v>5</v>
      </c>
      <c r="AP31" s="280">
        <f t="shared" si="13"/>
        <v>3</v>
      </c>
      <c r="AQ31" s="280" t="str">
        <f t="shared" si="13"/>
        <v/>
      </c>
      <c r="AR31" s="280" t="str">
        <f t="shared" si="13"/>
        <v/>
      </c>
      <c r="AS31" s="280" t="str">
        <f t="shared" si="13"/>
        <v/>
      </c>
      <c r="AT31" s="280" t="str">
        <f t="shared" si="13"/>
        <v/>
      </c>
      <c r="AU31" s="280" t="str">
        <f t="shared" si="13"/>
        <v/>
      </c>
      <c r="AV31" s="280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x14ac:dyDescent="0.2">
      <c r="A32" s="295">
        <v>27</v>
      </c>
      <c r="B32" s="424"/>
      <c r="C32" s="431" t="s">
        <v>34</v>
      </c>
      <c r="D32" s="425" t="s">
        <v>1367</v>
      </c>
      <c r="E32" s="238">
        <v>2642</v>
      </c>
      <c r="F32" s="108">
        <v>3</v>
      </c>
      <c r="G32" s="91">
        <v>3</v>
      </c>
      <c r="H32" s="91" t="s">
        <v>1478</v>
      </c>
      <c r="I32" s="91">
        <v>4</v>
      </c>
      <c r="J32" s="91">
        <v>5</v>
      </c>
      <c r="K32" s="91">
        <v>5</v>
      </c>
      <c r="L32" s="91">
        <v>5</v>
      </c>
      <c r="M32" s="91">
        <v>4</v>
      </c>
      <c r="N32" s="108">
        <v>5</v>
      </c>
      <c r="O32" s="108">
        <v>3</v>
      </c>
      <c r="P32" s="108"/>
      <c r="Q32" s="108"/>
      <c r="R32" s="24"/>
      <c r="S32" s="23"/>
      <c r="T32" s="23"/>
      <c r="U32" s="23"/>
      <c r="V32" s="18">
        <f t="shared" si="0"/>
        <v>3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3</v>
      </c>
      <c r="AA32" s="92">
        <f t="shared" si="5"/>
        <v>2</v>
      </c>
      <c r="AB32" s="92">
        <f t="shared" si="6"/>
        <v>4</v>
      </c>
      <c r="AC32" s="92">
        <f t="shared" si="7"/>
        <v>9</v>
      </c>
      <c r="AD32" s="225">
        <f t="shared" si="11"/>
        <v>4.1111111111111107</v>
      </c>
      <c r="AE32" s="16">
        <f t="shared" si="8"/>
        <v>0</v>
      </c>
      <c r="AF32" s="9"/>
      <c r="AG32" s="17">
        <f t="shared" si="13"/>
        <v>3</v>
      </c>
      <c r="AH32" s="17">
        <f t="shared" si="13"/>
        <v>3</v>
      </c>
      <c r="AI32" s="17" t="str">
        <f t="shared" si="13"/>
        <v>а</v>
      </c>
      <c r="AJ32" s="17">
        <f t="shared" si="13"/>
        <v>4</v>
      </c>
      <c r="AK32" s="17">
        <f t="shared" si="13"/>
        <v>5</v>
      </c>
      <c r="AL32" s="17">
        <f t="shared" si="13"/>
        <v>5</v>
      </c>
      <c r="AM32" s="17">
        <f t="shared" si="13"/>
        <v>5</v>
      </c>
      <c r="AN32" s="17">
        <f t="shared" si="13"/>
        <v>4</v>
      </c>
      <c r="AO32" s="17">
        <f t="shared" si="13"/>
        <v>5</v>
      </c>
      <c r="AP32" s="17">
        <f t="shared" si="13"/>
        <v>3</v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customHeight="1" x14ac:dyDescent="0.2">
      <c r="A33" s="295">
        <v>28</v>
      </c>
      <c r="B33" s="424"/>
      <c r="C33" s="431" t="s">
        <v>34</v>
      </c>
      <c r="D33" s="425" t="s">
        <v>1368</v>
      </c>
      <c r="E33" s="238">
        <v>2642</v>
      </c>
      <c r="F33" s="108">
        <v>3</v>
      </c>
      <c r="G33" s="91">
        <v>3</v>
      </c>
      <c r="H33" s="91" t="s">
        <v>1417</v>
      </c>
      <c r="I33" s="91">
        <v>5</v>
      </c>
      <c r="J33" s="91">
        <v>4</v>
      </c>
      <c r="K33" s="91">
        <v>4</v>
      </c>
      <c r="L33" s="91">
        <v>5</v>
      </c>
      <c r="M33" s="91">
        <v>4</v>
      </c>
      <c r="N33" s="108">
        <v>5</v>
      </c>
      <c r="O33" s="108">
        <v>3</v>
      </c>
      <c r="P33" s="108"/>
      <c r="Q33" s="108"/>
      <c r="R33" s="24"/>
      <c r="S33" s="23"/>
      <c r="T33" s="23"/>
      <c r="U33" s="23"/>
      <c r="V33" s="18">
        <f t="shared" si="0"/>
        <v>3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3</v>
      </c>
      <c r="AA33" s="92">
        <f t="shared" si="5"/>
        <v>3</v>
      </c>
      <c r="AB33" s="92">
        <f t="shared" si="6"/>
        <v>3</v>
      </c>
      <c r="AC33" s="92">
        <f t="shared" si="7"/>
        <v>9</v>
      </c>
      <c r="AD33" s="225">
        <f t="shared" si="11"/>
        <v>4</v>
      </c>
      <c r="AE33" s="16">
        <f t="shared" si="8"/>
        <v>0</v>
      </c>
      <c r="AF33" s="9"/>
      <c r="AG33" s="17">
        <f t="shared" si="13"/>
        <v>3</v>
      </c>
      <c r="AH33" s="17">
        <f t="shared" si="13"/>
        <v>3</v>
      </c>
      <c r="AI33" s="17" t="str">
        <f t="shared" si="13"/>
        <v>а</v>
      </c>
      <c r="AJ33" s="17">
        <f t="shared" si="13"/>
        <v>5</v>
      </c>
      <c r="AK33" s="17">
        <f t="shared" si="13"/>
        <v>4</v>
      </c>
      <c r="AL33" s="17">
        <f t="shared" si="13"/>
        <v>4</v>
      </c>
      <c r="AM33" s="17">
        <f t="shared" si="13"/>
        <v>5</v>
      </c>
      <c r="AN33" s="17">
        <f t="shared" si="13"/>
        <v>4</v>
      </c>
      <c r="AO33" s="17">
        <f t="shared" si="13"/>
        <v>5</v>
      </c>
      <c r="AP33" s="17">
        <f t="shared" si="13"/>
        <v>3</v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customHeight="1" x14ac:dyDescent="0.2">
      <c r="A34" s="295">
        <v>29</v>
      </c>
      <c r="B34" s="428"/>
      <c r="C34" s="431" t="s">
        <v>34</v>
      </c>
      <c r="D34" s="425" t="s">
        <v>1369</v>
      </c>
      <c r="E34" s="238">
        <v>2642</v>
      </c>
      <c r="F34" s="94">
        <v>3</v>
      </c>
      <c r="G34" s="91">
        <v>3</v>
      </c>
      <c r="H34" s="91">
        <v>3</v>
      </c>
      <c r="I34" s="91">
        <v>5</v>
      </c>
      <c r="J34" s="91">
        <v>4</v>
      </c>
      <c r="K34" s="91">
        <v>3</v>
      </c>
      <c r="L34" s="94">
        <v>4</v>
      </c>
      <c r="M34" s="91">
        <v>3</v>
      </c>
      <c r="N34" s="91">
        <v>5</v>
      </c>
      <c r="O34" s="94">
        <v>3</v>
      </c>
      <c r="P34" s="91"/>
      <c r="Q34" s="94"/>
      <c r="R34" s="24"/>
      <c r="S34" s="23"/>
      <c r="T34" s="23"/>
      <c r="U34" s="23"/>
      <c r="V34" s="18">
        <f t="shared" si="0"/>
        <v>3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6</v>
      </c>
      <c r="AA34" s="92">
        <f t="shared" si="5"/>
        <v>2</v>
      </c>
      <c r="AB34" s="92">
        <f t="shared" si="6"/>
        <v>2</v>
      </c>
      <c r="AC34" s="92">
        <f t="shared" si="7"/>
        <v>10</v>
      </c>
      <c r="AD34" s="225">
        <f t="shared" si="11"/>
        <v>3.6</v>
      </c>
      <c r="AE34" s="16">
        <f t="shared" si="8"/>
        <v>0</v>
      </c>
      <c r="AF34" s="9"/>
      <c r="AG34" s="17">
        <f t="shared" si="13"/>
        <v>3</v>
      </c>
      <c r="AH34" s="17">
        <f t="shared" si="13"/>
        <v>3</v>
      </c>
      <c r="AI34" s="17">
        <f t="shared" si="13"/>
        <v>3</v>
      </c>
      <c r="AJ34" s="17">
        <f t="shared" si="13"/>
        <v>5</v>
      </c>
      <c r="AK34" s="17">
        <f t="shared" si="13"/>
        <v>4</v>
      </c>
      <c r="AL34" s="17">
        <f t="shared" si="13"/>
        <v>3</v>
      </c>
      <c r="AM34" s="17">
        <f t="shared" si="13"/>
        <v>4</v>
      </c>
      <c r="AN34" s="17">
        <f t="shared" si="13"/>
        <v>3</v>
      </c>
      <c r="AO34" s="17">
        <f t="shared" si="13"/>
        <v>5</v>
      </c>
      <c r="AP34" s="17">
        <f t="shared" si="13"/>
        <v>3</v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customHeight="1" x14ac:dyDescent="0.2">
      <c r="A35" s="295">
        <v>30</v>
      </c>
      <c r="B35" s="428"/>
      <c r="C35" s="431" t="s">
        <v>34</v>
      </c>
      <c r="D35" s="425" t="s">
        <v>1370</v>
      </c>
      <c r="E35" s="238">
        <v>2642</v>
      </c>
      <c r="F35" s="94">
        <v>3</v>
      </c>
      <c r="G35" s="91">
        <v>3</v>
      </c>
      <c r="H35" s="91">
        <v>5</v>
      </c>
      <c r="I35" s="91">
        <v>5</v>
      </c>
      <c r="J35" s="91">
        <v>5</v>
      </c>
      <c r="K35" s="91">
        <v>5</v>
      </c>
      <c r="L35" s="94">
        <v>5</v>
      </c>
      <c r="M35" s="91">
        <v>4</v>
      </c>
      <c r="N35" s="91">
        <v>5</v>
      </c>
      <c r="O35" s="94">
        <v>3</v>
      </c>
      <c r="P35" s="91"/>
      <c r="Q35" s="94"/>
      <c r="R35" s="24"/>
      <c r="S35" s="23"/>
      <c r="T35" s="23"/>
      <c r="U35" s="23"/>
      <c r="V35" s="18">
        <f t="shared" si="0"/>
        <v>3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3</v>
      </c>
      <c r="AA35" s="92">
        <f>COUNTIF(AG35:AV35,AA$5)</f>
        <v>1</v>
      </c>
      <c r="AB35" s="92">
        <f>COUNTIF(AG35:AV35,AB$5)</f>
        <v>6</v>
      </c>
      <c r="AC35" s="92">
        <f t="shared" si="7"/>
        <v>10</v>
      </c>
      <c r="AD35" s="225">
        <f t="shared" si="11"/>
        <v>4.3</v>
      </c>
      <c r="AE35" s="16">
        <f>IF(AX35=5,0.5,IF(AX35=4,0.25,IF(AX35&lt;=3,0)))</f>
        <v>0</v>
      </c>
      <c r="AF35" s="9"/>
      <c r="AG35" s="17">
        <f t="shared" si="13"/>
        <v>3</v>
      </c>
      <c r="AH35" s="17">
        <f t="shared" si="13"/>
        <v>3</v>
      </c>
      <c r="AI35" s="17">
        <f t="shared" si="13"/>
        <v>5</v>
      </c>
      <c r="AJ35" s="17">
        <f t="shared" si="13"/>
        <v>5</v>
      </c>
      <c r="AK35" s="17">
        <f t="shared" si="13"/>
        <v>5</v>
      </c>
      <c r="AL35" s="17">
        <f t="shared" si="13"/>
        <v>5</v>
      </c>
      <c r="AM35" s="17">
        <f t="shared" si="13"/>
        <v>5</v>
      </c>
      <c r="AN35" s="17">
        <f t="shared" si="13"/>
        <v>4</v>
      </c>
      <c r="AO35" s="17">
        <f t="shared" si="13"/>
        <v>5</v>
      </c>
      <c r="AP35" s="17">
        <f t="shared" si="13"/>
        <v>3</v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295">
        <v>31</v>
      </c>
      <c r="B36" s="227"/>
      <c r="C36" s="430"/>
      <c r="D36" s="325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COUNTIF(E6:E36,"2642")</f>
        <v>30</v>
      </c>
      <c r="F37" s="23"/>
      <c r="G37" s="91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>
        <f t="array" ref="F38:U45">AG38:AV45</f>
        <v>3.3666666666666667</v>
      </c>
      <c r="G38" s="196">
        <v>3.3928571428571428</v>
      </c>
      <c r="H38" s="196">
        <v>4.2592592592592595</v>
      </c>
      <c r="I38" s="196">
        <v>4.5862068965517242</v>
      </c>
      <c r="J38" s="196">
        <v>4.2666666666666666</v>
      </c>
      <c r="K38" s="196">
        <v>4.5</v>
      </c>
      <c r="L38" s="196">
        <v>4.5666666666666664</v>
      </c>
      <c r="M38" s="196">
        <v>3.8666666666666667</v>
      </c>
      <c r="N38" s="196">
        <v>4.833333333333333</v>
      </c>
      <c r="O38" s="231">
        <v>3.3666666666666667</v>
      </c>
      <c r="P38" s="198" t="str">
        <v xml:space="preserve"> </v>
      </c>
      <c r="Q38" s="198" t="str">
        <v xml:space="preserve"> </v>
      </c>
      <c r="R38" s="198" t="str">
        <v xml:space="preserve"> </v>
      </c>
      <c r="S38" s="196" t="str">
        <v xml:space="preserve"> </v>
      </c>
      <c r="T38" s="196" t="str">
        <v xml:space="preserve"> </v>
      </c>
      <c r="U38" s="196" t="str">
        <v xml:space="preserve"> </v>
      </c>
      <c r="V38" s="18">
        <f>сводн.!T39</f>
        <v>3</v>
      </c>
      <c r="W38" s="92">
        <f>SUM(W6:W37)</f>
        <v>0</v>
      </c>
      <c r="X38" s="92">
        <f>SUM(X6:X37)</f>
        <v>0</v>
      </c>
      <c r="Y38" s="92">
        <f>SUM(Y6:Y37)-X38</f>
        <v>4</v>
      </c>
      <c r="Z38" s="92">
        <f>SUM(Z6:Z37)</f>
        <v>67</v>
      </c>
      <c r="AA38" s="92">
        <f>SUM(AA6:AA37)</f>
        <v>118</v>
      </c>
      <c r="AB38" s="92">
        <f>SUM(AB6:AB37)</f>
        <v>105</v>
      </c>
      <c r="AC38" s="92">
        <f t="shared" si="7"/>
        <v>294</v>
      </c>
      <c r="AD38" s="225">
        <f>IF(ISERROR(((X38+Y38)*2+Z38*3+AA38*4+AB38*5)/SUM(X38,Y38:AB38)),"",((X38+Y38)*2+Z38*3+AA38*4+AB38*5)/SUM(X38,Y38:AB38))</f>
        <v>4.1020408163265305</v>
      </c>
      <c r="AE38" s="32"/>
      <c r="AF38" s="9"/>
      <c r="AG38" s="33">
        <f t="shared" ref="AG38:AV38" si="15">IF(COUNT(AG6:AG37)=0," ",SUM(AG6:AG37)/COUNT(AG6:AG37))</f>
        <v>3.3666666666666667</v>
      </c>
      <c r="AH38" s="33">
        <f t="shared" si="15"/>
        <v>3.3928571428571428</v>
      </c>
      <c r="AI38" s="33">
        <f t="shared" si="15"/>
        <v>4.2592592592592595</v>
      </c>
      <c r="AJ38" s="33">
        <f t="shared" si="15"/>
        <v>4.5862068965517242</v>
      </c>
      <c r="AK38" s="33">
        <f t="shared" si="15"/>
        <v>4.2666666666666666</v>
      </c>
      <c r="AL38" s="33">
        <f t="shared" si="15"/>
        <v>4.5</v>
      </c>
      <c r="AM38" s="33">
        <f t="shared" si="15"/>
        <v>4.5666666666666664</v>
      </c>
      <c r="AN38" s="33">
        <f t="shared" si="15"/>
        <v>3.8666666666666667</v>
      </c>
      <c r="AO38" s="33">
        <f t="shared" si="15"/>
        <v>4.833333333333333</v>
      </c>
      <c r="AP38" s="33">
        <f t="shared" si="15"/>
        <v>3.3666666666666667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>
        <v>2</v>
      </c>
      <c r="G39" s="95">
        <v>1</v>
      </c>
      <c r="H39" s="95">
        <v>11</v>
      </c>
      <c r="I39" s="95">
        <v>18</v>
      </c>
      <c r="J39" s="95">
        <v>8</v>
      </c>
      <c r="K39" s="95">
        <v>16</v>
      </c>
      <c r="L39" s="95">
        <v>17</v>
      </c>
      <c r="M39" s="95">
        <v>4</v>
      </c>
      <c r="N39" s="95">
        <v>27</v>
      </c>
      <c r="O39" s="96">
        <v>1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32" t="str">
        <f>IF(COUNTIF(V6:V37,5)=0,"0",COUNTIF(V6:V37,5))</f>
        <v>0</v>
      </c>
      <c r="W39" s="192"/>
      <c r="X39" s="527">
        <f>SUM(X38:AB38)</f>
        <v>294</v>
      </c>
      <c r="Y39" s="527"/>
      <c r="Z39" s="527"/>
      <c r="AA39" s="527"/>
      <c r="AB39" s="527"/>
      <c r="AC39" s="316"/>
      <c r="AD39" s="225">
        <f t="shared" ref="AD39" si="16">IF(ISERROR(((X39+Y39)*2+Z39*3+AA39*4+AB39*5)/SUM(X39,Y39:AB39)),"",((X39+Y39)*2+Z39*3+AA39*4+AB39*5)/SUM(X39,Y39:AB39))</f>
        <v>2</v>
      </c>
      <c r="AE39" s="36"/>
      <c r="AF39" s="37"/>
      <c r="AG39" s="38">
        <f t="shared" ref="AG39:AU39" si="17">IF(COUNTIF(AG6:AG37,5)=0,"0",COUNTIF(AG6:AG37,5))</f>
        <v>2</v>
      </c>
      <c r="AH39" s="38">
        <f t="shared" si="17"/>
        <v>1</v>
      </c>
      <c r="AI39" s="38">
        <f t="shared" si="17"/>
        <v>11</v>
      </c>
      <c r="AJ39" s="38">
        <f t="shared" si="17"/>
        <v>18</v>
      </c>
      <c r="AK39" s="38">
        <f t="shared" si="17"/>
        <v>8</v>
      </c>
      <c r="AL39" s="38">
        <f t="shared" si="17"/>
        <v>16</v>
      </c>
      <c r="AM39" s="38">
        <f t="shared" si="17"/>
        <v>17</v>
      </c>
      <c r="AN39" s="38">
        <f t="shared" si="17"/>
        <v>4</v>
      </c>
      <c r="AO39" s="38">
        <f t="shared" si="17"/>
        <v>27</v>
      </c>
      <c r="AP39" s="38">
        <f t="shared" si="17"/>
        <v>1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>
        <v>9</v>
      </c>
      <c r="G40" s="97">
        <v>9</v>
      </c>
      <c r="H40" s="97">
        <v>12</v>
      </c>
      <c r="I40" s="97">
        <v>10</v>
      </c>
      <c r="J40" s="97">
        <v>22</v>
      </c>
      <c r="K40" s="97">
        <v>13</v>
      </c>
      <c r="L40" s="97">
        <v>13</v>
      </c>
      <c r="M40" s="97">
        <v>18</v>
      </c>
      <c r="N40" s="97">
        <v>1</v>
      </c>
      <c r="O40" s="98">
        <v>11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33">
        <f>IF(COUNTIF(V6:V37,4)=0,"0",COUNTIF(V6:V37,4))</f>
        <v>4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7</v>
      </c>
      <c r="AB40" s="44">
        <f>IF(COUNTIF(AB6:AB37,4)=0," ",COUNTIF(AB6:AB37,4))</f>
        <v>5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>
        <f t="shared" ref="AG40:AU40" si="18">IF(COUNTIF(AG6:AG37,4)=0,"0",COUNTIF(AG6:AG37,4))</f>
        <v>9</v>
      </c>
      <c r="AH40" s="44">
        <f t="shared" si="18"/>
        <v>9</v>
      </c>
      <c r="AI40" s="44">
        <f t="shared" si="18"/>
        <v>12</v>
      </c>
      <c r="AJ40" s="44">
        <f t="shared" si="18"/>
        <v>10</v>
      </c>
      <c r="AK40" s="44">
        <f t="shared" si="18"/>
        <v>22</v>
      </c>
      <c r="AL40" s="44">
        <f t="shared" si="18"/>
        <v>13</v>
      </c>
      <c r="AM40" s="44">
        <f t="shared" si="18"/>
        <v>13</v>
      </c>
      <c r="AN40" s="44">
        <f t="shared" si="18"/>
        <v>18</v>
      </c>
      <c r="AO40" s="44">
        <f t="shared" si="18"/>
        <v>1</v>
      </c>
      <c r="AP40" s="44">
        <f t="shared" si="18"/>
        <v>11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>
        <v>17</v>
      </c>
      <c r="G41" s="99">
        <v>18</v>
      </c>
      <c r="H41" s="99">
        <v>4</v>
      </c>
      <c r="I41" s="99">
        <v>1</v>
      </c>
      <c r="J41" s="99" t="str">
        <v>0</v>
      </c>
      <c r="K41" s="99">
        <v>1</v>
      </c>
      <c r="L41" s="99" t="str">
        <v>0</v>
      </c>
      <c r="M41" s="99">
        <v>8</v>
      </c>
      <c r="N41" s="99">
        <v>2</v>
      </c>
      <c r="O41" s="100">
        <v>16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34">
        <f>IF(COUNTIF(V6:V37,3)=0,"0",COUNTIF(V6:V37,3))</f>
        <v>22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9</v>
      </c>
      <c r="AA41" s="52">
        <f>IF(COUNTIF(AA6:AA37,3)=0," ",COUNTIF(AA6:AA37,3))</f>
        <v>4</v>
      </c>
      <c r="AB41" s="52">
        <f>IF(COUNTIF(AB6:AB37,3)=0," ",COUNTIF(AB6:AB37,3))</f>
        <v>6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>
        <f t="shared" ref="AG41:AU41" si="19">IF(COUNTIF(AG6:AG37,3)=0,"0",COUNTIF(AG6:AG37,3))</f>
        <v>17</v>
      </c>
      <c r="AH41" s="52">
        <f t="shared" si="19"/>
        <v>18</v>
      </c>
      <c r="AI41" s="52">
        <f t="shared" si="19"/>
        <v>4</v>
      </c>
      <c r="AJ41" s="52">
        <f t="shared" si="19"/>
        <v>1</v>
      </c>
      <c r="AK41" s="52" t="str">
        <f t="shared" si="19"/>
        <v>0</v>
      </c>
      <c r="AL41" s="52">
        <f t="shared" si="19"/>
        <v>1</v>
      </c>
      <c r="AM41" s="52" t="str">
        <f t="shared" si="19"/>
        <v>0</v>
      </c>
      <c r="AN41" s="52">
        <f t="shared" si="19"/>
        <v>8</v>
      </c>
      <c r="AO41" s="52">
        <f t="shared" si="19"/>
        <v>2</v>
      </c>
      <c r="AP41" s="52">
        <f t="shared" si="19"/>
        <v>16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2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2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4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8</v>
      </c>
      <c r="AA42" s="35">
        <f>IF(COUNTIF(AA6:AA37,2)=0," ",COUNTIF(AA6:AA37,2))</f>
        <v>6</v>
      </c>
      <c r="AB42" s="35">
        <f>IF(COUNTIF(AB6:AB37,2)=0," ",COUNTIF(AB6:AB37,2))</f>
        <v>7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2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2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0</v>
      </c>
      <c r="G43" s="23">
        <v>2</v>
      </c>
      <c r="H43" s="23">
        <v>3</v>
      </c>
      <c r="I43" s="23">
        <v>1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>COUNTBLANK(W6:W35)</f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COUNTBLANK(AD6:AD35)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2</v>
      </c>
      <c r="AI43" s="60">
        <f t="shared" si="22"/>
        <v>3</v>
      </c>
      <c r="AJ43" s="60">
        <f t="shared" si="22"/>
        <v>1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3">IF(COUNTIF(AG6:AG37,"з")=0,"0",COUNTIF(AG6:AG37,"з"))</f>
        <v>0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17"/>
      <c r="X46" s="317"/>
      <c r="Y46" s="317"/>
      <c r="Z46" s="317"/>
      <c r="AA46" s="317"/>
      <c r="AB46" s="317"/>
      <c r="AC46" s="317"/>
      <c r="AD46" s="31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17"/>
      <c r="X47" s="317"/>
      <c r="Y47" s="317"/>
      <c r="Z47" s="317"/>
      <c r="AA47" s="317"/>
      <c r="AB47" s="317"/>
      <c r="AC47" s="317"/>
      <c r="AD47" s="31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17"/>
      <c r="X48" s="317"/>
      <c r="Y48" s="317"/>
      <c r="Z48" s="317"/>
      <c r="AA48" s="317"/>
      <c r="AB48" s="317"/>
      <c r="AC48" s="317"/>
      <c r="AD48" s="31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17"/>
      <c r="X49" s="317"/>
      <c r="Y49" s="317"/>
      <c r="Z49" s="317"/>
      <c r="AA49" s="317"/>
      <c r="AB49" s="317"/>
      <c r="AC49" s="317"/>
      <c r="AD49" s="31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17"/>
      <c r="X50" s="317"/>
      <c r="Y50" s="317"/>
      <c r="Z50" s="317"/>
      <c r="AA50" s="317"/>
      <c r="AB50" s="317"/>
      <c r="AC50" s="317"/>
      <c r="AD50" s="31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17"/>
      <c r="X51" s="317"/>
      <c r="Y51" s="317"/>
      <c r="Z51" s="317"/>
      <c r="AA51" s="317"/>
      <c r="AB51" s="317"/>
      <c r="AC51" s="317"/>
      <c r="AD51" s="31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17"/>
      <c r="X52" s="317"/>
      <c r="Y52" s="317"/>
      <c r="Z52" s="317"/>
      <c r="AA52" s="317"/>
      <c r="AB52" s="317"/>
      <c r="AC52" s="317"/>
      <c r="AD52" s="31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17"/>
      <c r="X53" s="317"/>
      <c r="Y53" s="317"/>
      <c r="Z53" s="317"/>
      <c r="AA53" s="317"/>
      <c r="AB53" s="317"/>
      <c r="AC53" s="317"/>
      <c r="AD53" s="31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17"/>
      <c r="X54" s="317"/>
      <c r="Y54" s="317"/>
      <c r="Z54" s="317"/>
      <c r="AA54" s="317"/>
      <c r="AB54" s="317"/>
      <c r="AC54" s="317"/>
      <c r="AD54" s="31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A3:C4"/>
    <mergeCell ref="AD3:AD5"/>
    <mergeCell ref="AG3:AW3"/>
    <mergeCell ref="F2:L2"/>
    <mergeCell ref="M2:O2"/>
    <mergeCell ref="AX3:BM3"/>
    <mergeCell ref="BP3:CE3"/>
    <mergeCell ref="X39:AB39"/>
  </mergeCells>
  <conditionalFormatting sqref="C5 Y5 AI5 AG5">
    <cfRule type="cellIs" dxfId="19815" priority="337" stopIfTrue="1" operator="equal">
      <formula>5</formula>
    </cfRule>
    <cfRule type="cellIs" dxfId="19814" priority="338" stopIfTrue="1" operator="equal">
      <formula>4</formula>
    </cfRule>
    <cfRule type="cellIs" dxfId="19813" priority="339" stopIfTrue="1" operator="equal">
      <formula>3</formula>
    </cfRule>
  </conditionalFormatting>
  <conditionalFormatting sqref="E6:E45">
    <cfRule type="cellIs" dxfId="19812" priority="335" stopIfTrue="1" operator="equal">
      <formula>4</formula>
    </cfRule>
    <cfRule type="cellIs" dxfId="19811" priority="336" stopIfTrue="1" operator="equal">
      <formula>3</formula>
    </cfRule>
  </conditionalFormatting>
  <conditionalFormatting sqref="Z5:AC5 W40:AF43 AE6:AE39 W39 R6:V45 F38:Q45 AG43:CB43 W44:AW45 AG6:AW42 H6:Q31 F36:F37 H34:Q37 L32:M33">
    <cfRule type="cellIs" dxfId="19810" priority="332" stopIfTrue="1" operator="equal">
      <formula>5</formula>
    </cfRule>
    <cfRule type="cellIs" dxfId="19809" priority="333" stopIfTrue="1" operator="equal">
      <formula>4</formula>
    </cfRule>
    <cfRule type="cellIs" dxfId="19808" priority="334" stopIfTrue="1" operator="equal">
      <formula>3</formula>
    </cfRule>
  </conditionalFormatting>
  <conditionalFormatting sqref="AF6:AF37">
    <cfRule type="expression" dxfId="19807" priority="330" stopIfTrue="1">
      <formula>VALUE(RIGHT(AF6))&gt;AE6</formula>
    </cfRule>
    <cfRule type="expression" dxfId="19806" priority="331" stopIfTrue="1">
      <formula>EXACT(RIGHT(AF6,3),"зач")</formula>
    </cfRule>
  </conditionalFormatting>
  <conditionalFormatting sqref="AE3:AJ4 V3:AC4 N3:O3">
    <cfRule type="expression" dxfId="19805" priority="328" stopIfTrue="1">
      <formula>$D$1&lt;N3</formula>
    </cfRule>
    <cfRule type="expression" dxfId="19804" priority="329" stopIfTrue="1">
      <formula>$D$1&gt;N3</formula>
    </cfRule>
  </conditionalFormatting>
  <conditionalFormatting sqref="G6:G37">
    <cfRule type="cellIs" dxfId="19803" priority="269" stopIfTrue="1" operator="equal">
      <formula>5</formula>
    </cfRule>
    <cfRule type="cellIs" dxfId="19802" priority="270" stopIfTrue="1" operator="equal">
      <formula>4</formula>
    </cfRule>
    <cfRule type="cellIs" dxfId="19801" priority="271" stopIfTrue="1" operator="equal">
      <formula>3</formula>
    </cfRule>
  </conditionalFormatting>
  <conditionalFormatting sqref="M3">
    <cfRule type="expression" dxfId="19800" priority="217" stopIfTrue="1">
      <formula>$D$1&lt;M3</formula>
    </cfRule>
    <cfRule type="expression" dxfId="19799" priority="218" stopIfTrue="1">
      <formula>$D$1&gt;M3</formula>
    </cfRule>
  </conditionalFormatting>
  <conditionalFormatting sqref="N4">
    <cfRule type="expression" dxfId="19798" priority="204" stopIfTrue="1">
      <formula>$D$1&lt;N4</formula>
    </cfRule>
    <cfRule type="expression" dxfId="19797" priority="205" stopIfTrue="1">
      <formula>$D$1&gt;N4</formula>
    </cfRule>
  </conditionalFormatting>
  <conditionalFormatting sqref="O5">
    <cfRule type="cellIs" dxfId="19796" priority="199" stopIfTrue="1" operator="equal">
      <formula>5</formula>
    </cfRule>
    <cfRule type="cellIs" dxfId="19795" priority="200" stopIfTrue="1" operator="equal">
      <formula>4</formula>
    </cfRule>
    <cfRule type="cellIs" dxfId="19794" priority="201" stopIfTrue="1" operator="equal">
      <formula>3</formula>
    </cfRule>
  </conditionalFormatting>
  <conditionalFormatting sqref="O4">
    <cfRule type="expression" dxfId="19793" priority="202" stopIfTrue="1">
      <formula>$D$1&lt;O4</formula>
    </cfRule>
    <cfRule type="expression" dxfId="19792" priority="203" stopIfTrue="1">
      <formula>$D$1&gt;O4</formula>
    </cfRule>
  </conditionalFormatting>
  <conditionalFormatting sqref="P5">
    <cfRule type="cellIs" dxfId="19791" priority="196" stopIfTrue="1" operator="equal">
      <formula>5</formula>
    </cfRule>
    <cfRule type="cellIs" dxfId="19790" priority="197" stopIfTrue="1" operator="equal">
      <formula>4</formula>
    </cfRule>
    <cfRule type="cellIs" dxfId="19789" priority="198" stopIfTrue="1" operator="equal">
      <formula>3</formula>
    </cfRule>
  </conditionalFormatting>
  <conditionalFormatting sqref="P3:P4">
    <cfRule type="expression" dxfId="19788" priority="194" stopIfTrue="1">
      <formula>$D$1&lt;P3</formula>
    </cfRule>
    <cfRule type="expression" dxfId="19787" priority="195" stopIfTrue="1">
      <formula>$D$1&gt;P3</formula>
    </cfRule>
  </conditionalFormatting>
  <conditionalFormatting sqref="Q5">
    <cfRule type="cellIs" dxfId="19786" priority="191" stopIfTrue="1" operator="equal">
      <formula>5</formula>
    </cfRule>
    <cfRule type="cellIs" dxfId="19785" priority="192" stopIfTrue="1" operator="equal">
      <formula>4</formula>
    </cfRule>
    <cfRule type="cellIs" dxfId="19784" priority="193" stopIfTrue="1" operator="equal">
      <formula>3</formula>
    </cfRule>
  </conditionalFormatting>
  <conditionalFormatting sqref="Q3:Q4">
    <cfRule type="expression" dxfId="19783" priority="189" stopIfTrue="1">
      <formula>$D$1&lt;Q3</formula>
    </cfRule>
    <cfRule type="expression" dxfId="19782" priority="190" stopIfTrue="1">
      <formula>$D$1&gt;Q3</formula>
    </cfRule>
  </conditionalFormatting>
  <conditionalFormatting sqref="R3">
    <cfRule type="expression" dxfId="19781" priority="185" stopIfTrue="1">
      <formula>$D$1&lt;R3</formula>
    </cfRule>
    <cfRule type="expression" dxfId="19780" priority="186" stopIfTrue="1">
      <formula>$D$1&gt;R3</formula>
    </cfRule>
  </conditionalFormatting>
  <conditionalFormatting sqref="R4">
    <cfRule type="expression" dxfId="19779" priority="187" stopIfTrue="1">
      <formula>$D$1&lt;R4</formula>
    </cfRule>
    <cfRule type="expression" dxfId="19778" priority="188" stopIfTrue="1">
      <formula>$D$1&gt;R4</formula>
    </cfRule>
  </conditionalFormatting>
  <conditionalFormatting sqref="R5">
    <cfRule type="cellIs" dxfId="19777" priority="182" stopIfTrue="1" operator="equal">
      <formula>5</formula>
    </cfRule>
    <cfRule type="cellIs" dxfId="19776" priority="183" stopIfTrue="1" operator="equal">
      <formula>4</formula>
    </cfRule>
    <cfRule type="cellIs" dxfId="19775" priority="184" stopIfTrue="1" operator="equal">
      <formula>3</formula>
    </cfRule>
  </conditionalFormatting>
  <conditionalFormatting sqref="S3">
    <cfRule type="expression" dxfId="19774" priority="180" stopIfTrue="1">
      <formula>$D$1&lt;S3</formula>
    </cfRule>
    <cfRule type="expression" dxfId="19773" priority="181" stopIfTrue="1">
      <formula>$D$1&gt;S3</formula>
    </cfRule>
  </conditionalFormatting>
  <conditionalFormatting sqref="S4">
    <cfRule type="expression" dxfId="19772" priority="178" stopIfTrue="1">
      <formula>$D$1&lt;S4</formula>
    </cfRule>
    <cfRule type="expression" dxfId="19771" priority="179" stopIfTrue="1">
      <formula>$D$1&gt;S4</formula>
    </cfRule>
  </conditionalFormatting>
  <conditionalFormatting sqref="S5">
    <cfRule type="cellIs" dxfId="19770" priority="175" stopIfTrue="1" operator="equal">
      <formula>5</formula>
    </cfRule>
    <cfRule type="cellIs" dxfId="19769" priority="176" stopIfTrue="1" operator="equal">
      <formula>4</formula>
    </cfRule>
    <cfRule type="cellIs" dxfId="19768" priority="177" stopIfTrue="1" operator="equal">
      <formula>3</formula>
    </cfRule>
  </conditionalFormatting>
  <conditionalFormatting sqref="T3">
    <cfRule type="expression" dxfId="19767" priority="173" stopIfTrue="1">
      <formula>$D$1&lt;T3</formula>
    </cfRule>
    <cfRule type="expression" dxfId="19766" priority="174" stopIfTrue="1">
      <formula>$D$1&gt;T3</formula>
    </cfRule>
  </conditionalFormatting>
  <conditionalFormatting sqref="T5">
    <cfRule type="cellIs" dxfId="19765" priority="168" stopIfTrue="1" operator="equal">
      <formula>5</formula>
    </cfRule>
    <cfRule type="cellIs" dxfId="19764" priority="169" stopIfTrue="1" operator="equal">
      <formula>4</formula>
    </cfRule>
    <cfRule type="cellIs" dxfId="19763" priority="170" stopIfTrue="1" operator="equal">
      <formula>3</formula>
    </cfRule>
  </conditionalFormatting>
  <conditionalFormatting sqref="T4">
    <cfRule type="expression" dxfId="19762" priority="171" stopIfTrue="1">
      <formula>$D$1&lt;T4</formula>
    </cfRule>
    <cfRule type="expression" dxfId="19761" priority="172" stopIfTrue="1">
      <formula>$D$1&gt;T4</formula>
    </cfRule>
  </conditionalFormatting>
  <conditionalFormatting sqref="U4">
    <cfRule type="expression" dxfId="19760" priority="166" stopIfTrue="1">
      <formula>$D$1&lt;U4</formula>
    </cfRule>
    <cfRule type="expression" dxfId="19759" priority="167" stopIfTrue="1">
      <formula>$D$1&gt;U4</formula>
    </cfRule>
  </conditionalFormatting>
  <conditionalFormatting sqref="U3">
    <cfRule type="expression" dxfId="19758" priority="164" stopIfTrue="1">
      <formula>$D$1&lt;U3</formula>
    </cfRule>
    <cfRule type="expression" dxfId="19757" priority="165" stopIfTrue="1">
      <formula>$D$1&gt;U3</formula>
    </cfRule>
  </conditionalFormatting>
  <conditionalFormatting sqref="U5">
    <cfRule type="cellIs" dxfId="19756" priority="161" stopIfTrue="1" operator="equal">
      <formula>5</formula>
    </cfRule>
    <cfRule type="cellIs" dxfId="19755" priority="162" stopIfTrue="1" operator="equal">
      <formula>4</formula>
    </cfRule>
    <cfRule type="cellIs" dxfId="19754" priority="163" stopIfTrue="1" operator="equal">
      <formula>3</formula>
    </cfRule>
  </conditionalFormatting>
  <conditionalFormatting sqref="G5">
    <cfRule type="cellIs" dxfId="19753" priority="158" stopIfTrue="1" operator="equal">
      <formula>5</formula>
    </cfRule>
    <cfRule type="cellIs" dxfId="19752" priority="159" stopIfTrue="1" operator="equal">
      <formula>4</formula>
    </cfRule>
    <cfRule type="cellIs" dxfId="19751" priority="160" stopIfTrue="1" operator="equal">
      <formula>3</formula>
    </cfRule>
  </conditionalFormatting>
  <conditionalFormatting sqref="G3:H3 G4">
    <cfRule type="expression" dxfId="19750" priority="156" stopIfTrue="1">
      <formula>$D$1&lt;G3</formula>
    </cfRule>
    <cfRule type="expression" dxfId="19749" priority="157" stopIfTrue="1">
      <formula>$D$1&gt;G3</formula>
    </cfRule>
  </conditionalFormatting>
  <conditionalFormatting sqref="J3:J4">
    <cfRule type="expression" dxfId="19748" priority="107" stopIfTrue="1">
      <formula>$D$1&lt;J3</formula>
    </cfRule>
    <cfRule type="expression" dxfId="19747" priority="108" stopIfTrue="1">
      <formula>$D$1&gt;J3</formula>
    </cfRule>
  </conditionalFormatting>
  <conditionalFormatting sqref="G3:G4">
    <cfRule type="expression" dxfId="19746" priority="127" stopIfTrue="1">
      <formula>$D$1&lt;G3</formula>
    </cfRule>
    <cfRule type="expression" dxfId="19745" priority="128" stopIfTrue="1">
      <formula>$D$1&gt;G3</formula>
    </cfRule>
  </conditionalFormatting>
  <conditionalFormatting sqref="J3:L3 J4">
    <cfRule type="expression" dxfId="19744" priority="125" stopIfTrue="1">
      <formula>$D$1&lt;J3</formula>
    </cfRule>
    <cfRule type="expression" dxfId="19743" priority="126" stopIfTrue="1">
      <formula>$D$1&gt;J3</formula>
    </cfRule>
  </conditionalFormatting>
  <conditionalFormatting sqref="J4">
    <cfRule type="expression" dxfId="19742" priority="123" stopIfTrue="1">
      <formula>$D$1&lt;J4</formula>
    </cfRule>
    <cfRule type="expression" dxfId="19741" priority="124" stopIfTrue="1">
      <formula>$D$1&gt;J4</formula>
    </cfRule>
  </conditionalFormatting>
  <conditionalFormatting sqref="J5">
    <cfRule type="cellIs" dxfId="19740" priority="120" stopIfTrue="1" operator="equal">
      <formula>5</formula>
    </cfRule>
    <cfRule type="cellIs" dxfId="19739" priority="121" stopIfTrue="1" operator="equal">
      <formula>4</formula>
    </cfRule>
    <cfRule type="cellIs" dxfId="19738" priority="122" stopIfTrue="1" operator="equal">
      <formula>3</formula>
    </cfRule>
  </conditionalFormatting>
  <conditionalFormatting sqref="J4">
    <cfRule type="expression" dxfId="19737" priority="118" stopIfTrue="1">
      <formula>$D$1&lt;J4</formula>
    </cfRule>
    <cfRule type="expression" dxfId="19736" priority="119" stopIfTrue="1">
      <formula>$D$1&gt;J4</formula>
    </cfRule>
  </conditionalFormatting>
  <conditionalFormatting sqref="J4">
    <cfRule type="expression" dxfId="19735" priority="116" stopIfTrue="1">
      <formula>$D$1&lt;J4</formula>
    </cfRule>
    <cfRule type="expression" dxfId="19734" priority="117" stopIfTrue="1">
      <formula>$D$1&gt;J4</formula>
    </cfRule>
  </conditionalFormatting>
  <conditionalFormatting sqref="J4">
    <cfRule type="expression" dxfId="19733" priority="105" stopIfTrue="1">
      <formula>$D$1&lt;J4</formula>
    </cfRule>
    <cfRule type="expression" dxfId="19732" priority="106" stopIfTrue="1">
      <formula>$D$1&gt;J4</formula>
    </cfRule>
  </conditionalFormatting>
  <conditionalFormatting sqref="J5">
    <cfRule type="cellIs" dxfId="19731" priority="102" stopIfTrue="1" operator="equal">
      <formula>5</formula>
    </cfRule>
    <cfRule type="cellIs" dxfId="19730" priority="103" stopIfTrue="1" operator="equal">
      <formula>4</formula>
    </cfRule>
    <cfRule type="cellIs" dxfId="19729" priority="104" stopIfTrue="1" operator="equal">
      <formula>3</formula>
    </cfRule>
  </conditionalFormatting>
  <conditionalFormatting sqref="J4">
    <cfRule type="expression" dxfId="19728" priority="100" stopIfTrue="1">
      <formula>$D$1&lt;J4</formula>
    </cfRule>
    <cfRule type="expression" dxfId="19727" priority="101" stopIfTrue="1">
      <formula>$D$1&gt;J4</formula>
    </cfRule>
  </conditionalFormatting>
  <conditionalFormatting sqref="J4">
    <cfRule type="expression" dxfId="19726" priority="98" stopIfTrue="1">
      <formula>$D$1&lt;J4</formula>
    </cfRule>
    <cfRule type="expression" dxfId="19725" priority="99" stopIfTrue="1">
      <formula>$D$1&gt;J4</formula>
    </cfRule>
  </conditionalFormatting>
  <conditionalFormatting sqref="L5">
    <cfRule type="cellIs" dxfId="19724" priority="95" stopIfTrue="1" operator="equal">
      <formula>5</formula>
    </cfRule>
    <cfRule type="cellIs" dxfId="19723" priority="96" stopIfTrue="1" operator="equal">
      <formula>4</formula>
    </cfRule>
    <cfRule type="cellIs" dxfId="19722" priority="97" stopIfTrue="1" operator="equal">
      <formula>3</formula>
    </cfRule>
  </conditionalFormatting>
  <conditionalFormatting sqref="L4">
    <cfRule type="expression" dxfId="19721" priority="83" stopIfTrue="1">
      <formula>$D$1&lt;L4</formula>
    </cfRule>
    <cfRule type="expression" dxfId="19720" priority="84" stopIfTrue="1">
      <formula>$D$1&gt;L4</formula>
    </cfRule>
  </conditionalFormatting>
  <conditionalFormatting sqref="L4">
    <cfRule type="expression" dxfId="19719" priority="93" stopIfTrue="1">
      <formula>$D$1&lt;L4</formula>
    </cfRule>
    <cfRule type="expression" dxfId="19718" priority="94" stopIfTrue="1">
      <formula>$D$1&gt;L4</formula>
    </cfRule>
  </conditionalFormatting>
  <conditionalFormatting sqref="L4">
    <cfRule type="expression" dxfId="19717" priority="91" stopIfTrue="1">
      <formula>$D$1&lt;L4</formula>
    </cfRule>
    <cfRule type="expression" dxfId="19716" priority="92" stopIfTrue="1">
      <formula>$D$1&gt;L4</formula>
    </cfRule>
  </conditionalFormatting>
  <conditionalFormatting sqref="L4">
    <cfRule type="expression" dxfId="19715" priority="89" stopIfTrue="1">
      <formula>$D$1&lt;L4</formula>
    </cfRule>
    <cfRule type="expression" dxfId="19714" priority="90" stopIfTrue="1">
      <formula>$D$1&gt;L4</formula>
    </cfRule>
  </conditionalFormatting>
  <conditionalFormatting sqref="L4">
    <cfRule type="expression" dxfId="19713" priority="87" stopIfTrue="1">
      <formula>$D$1&lt;L4</formula>
    </cfRule>
    <cfRule type="expression" dxfId="19712" priority="88" stopIfTrue="1">
      <formula>$D$1&gt;L4</formula>
    </cfRule>
  </conditionalFormatting>
  <conditionalFormatting sqref="L4">
    <cfRule type="expression" dxfId="19711" priority="85" stopIfTrue="1">
      <formula>$D$1&lt;L4</formula>
    </cfRule>
    <cfRule type="expression" dxfId="19710" priority="86" stopIfTrue="1">
      <formula>$D$1&gt;L4</formula>
    </cfRule>
  </conditionalFormatting>
  <conditionalFormatting sqref="J32:J33">
    <cfRule type="cellIs" dxfId="19709" priority="73" stopIfTrue="1" operator="equal">
      <formula>5</formula>
    </cfRule>
    <cfRule type="cellIs" dxfId="19708" priority="74" stopIfTrue="1" operator="equal">
      <formula>4</formula>
    </cfRule>
    <cfRule type="cellIs" dxfId="19707" priority="75" stopIfTrue="1" operator="equal">
      <formula>3</formula>
    </cfRule>
  </conditionalFormatting>
  <conditionalFormatting sqref="K32:K33">
    <cfRule type="cellIs" dxfId="19706" priority="70" stopIfTrue="1" operator="equal">
      <formula>5</formula>
    </cfRule>
    <cfRule type="cellIs" dxfId="19705" priority="71" stopIfTrue="1" operator="equal">
      <formula>4</formula>
    </cfRule>
    <cfRule type="cellIs" dxfId="19704" priority="72" stopIfTrue="1" operator="equal">
      <formula>3</formula>
    </cfRule>
  </conditionalFormatting>
  <conditionalFormatting sqref="I32:I33">
    <cfRule type="cellIs" dxfId="19703" priority="67" stopIfTrue="1" operator="equal">
      <formula>5</formula>
    </cfRule>
    <cfRule type="cellIs" dxfId="19702" priority="68" stopIfTrue="1" operator="equal">
      <formula>4</formula>
    </cfRule>
    <cfRule type="cellIs" dxfId="19701" priority="69" stopIfTrue="1" operator="equal">
      <formula>3</formula>
    </cfRule>
  </conditionalFormatting>
  <conditionalFormatting sqref="H4">
    <cfRule type="expression" dxfId="19700" priority="65" stopIfTrue="1">
      <formula>$D$1&lt;H4</formula>
    </cfRule>
    <cfRule type="expression" dxfId="19699" priority="66" stopIfTrue="1">
      <formula>$D$1&gt;H4</formula>
    </cfRule>
  </conditionalFormatting>
  <conditionalFormatting sqref="H32:H33">
    <cfRule type="cellIs" dxfId="19698" priority="62" stopIfTrue="1" operator="equal">
      <formula>5</formula>
    </cfRule>
    <cfRule type="cellIs" dxfId="19697" priority="63" stopIfTrue="1" operator="equal">
      <formula>4</formula>
    </cfRule>
    <cfRule type="cellIs" dxfId="19696" priority="64" stopIfTrue="1" operator="equal">
      <formula>3</formula>
    </cfRule>
  </conditionalFormatting>
  <conditionalFormatting sqref="I3:I4">
    <cfRule type="expression" dxfId="19695" priority="60" stopIfTrue="1">
      <formula>$D$1&lt;I3</formula>
    </cfRule>
    <cfRule type="expression" dxfId="19694" priority="61" stopIfTrue="1">
      <formula>$D$1&gt;I3</formula>
    </cfRule>
  </conditionalFormatting>
  <conditionalFormatting sqref="I4">
    <cfRule type="expression" dxfId="19693" priority="58" stopIfTrue="1">
      <formula>$D$1&lt;I4</formula>
    </cfRule>
    <cfRule type="expression" dxfId="19692" priority="59" stopIfTrue="1">
      <formula>$D$1&gt;I4</formula>
    </cfRule>
  </conditionalFormatting>
  <conditionalFormatting sqref="I5">
    <cfRule type="cellIs" dxfId="19691" priority="55" stopIfTrue="1" operator="equal">
      <formula>5</formula>
    </cfRule>
    <cfRule type="cellIs" dxfId="19690" priority="56" stopIfTrue="1" operator="equal">
      <formula>4</formula>
    </cfRule>
    <cfRule type="cellIs" dxfId="19689" priority="57" stopIfTrue="1" operator="equal">
      <formula>3</formula>
    </cfRule>
  </conditionalFormatting>
  <conditionalFormatting sqref="I4">
    <cfRule type="expression" dxfId="19688" priority="53" stopIfTrue="1">
      <formula>$D$1&lt;I4</formula>
    </cfRule>
    <cfRule type="expression" dxfId="19687" priority="54" stopIfTrue="1">
      <formula>$D$1&gt;I4</formula>
    </cfRule>
  </conditionalFormatting>
  <conditionalFormatting sqref="I4">
    <cfRule type="expression" dxfId="19686" priority="51" stopIfTrue="1">
      <formula>$D$1&lt;I4</formula>
    </cfRule>
    <cfRule type="expression" dxfId="19685" priority="52" stopIfTrue="1">
      <formula>$D$1&gt;I4</formula>
    </cfRule>
  </conditionalFormatting>
  <conditionalFormatting sqref="I3:I4">
    <cfRule type="expression" dxfId="19684" priority="49" stopIfTrue="1">
      <formula>$D$1&lt;I3</formula>
    </cfRule>
    <cfRule type="expression" dxfId="19683" priority="50" stopIfTrue="1">
      <formula>$D$1&gt;I3</formula>
    </cfRule>
  </conditionalFormatting>
  <conditionalFormatting sqref="I4">
    <cfRule type="expression" dxfId="19682" priority="47" stopIfTrue="1">
      <formula>$D$1&lt;I4</formula>
    </cfRule>
    <cfRule type="expression" dxfId="19681" priority="48" stopIfTrue="1">
      <formula>$D$1&gt;I4</formula>
    </cfRule>
  </conditionalFormatting>
  <conditionalFormatting sqref="I5">
    <cfRule type="cellIs" dxfId="19680" priority="44" stopIfTrue="1" operator="equal">
      <formula>5</formula>
    </cfRule>
    <cfRule type="cellIs" dxfId="19679" priority="45" stopIfTrue="1" operator="equal">
      <formula>4</formula>
    </cfRule>
    <cfRule type="cellIs" dxfId="19678" priority="46" stopIfTrue="1" operator="equal">
      <formula>3</formula>
    </cfRule>
  </conditionalFormatting>
  <conditionalFormatting sqref="I4">
    <cfRule type="expression" dxfId="19677" priority="42" stopIfTrue="1">
      <formula>$D$1&lt;I4</formula>
    </cfRule>
    <cfRule type="expression" dxfId="19676" priority="43" stopIfTrue="1">
      <formula>$D$1&gt;I4</formula>
    </cfRule>
  </conditionalFormatting>
  <conditionalFormatting sqref="I4">
    <cfRule type="expression" dxfId="19675" priority="40" stopIfTrue="1">
      <formula>$D$1&lt;I4</formula>
    </cfRule>
    <cfRule type="expression" dxfId="19674" priority="41" stopIfTrue="1">
      <formula>$D$1&gt;I4</formula>
    </cfRule>
  </conditionalFormatting>
  <conditionalFormatting sqref="M5">
    <cfRule type="cellIs" dxfId="19673" priority="35" stopIfTrue="1" operator="equal">
      <formula>5</formula>
    </cfRule>
    <cfRule type="cellIs" dxfId="19672" priority="36" stopIfTrue="1" operator="equal">
      <formula>4</formula>
    </cfRule>
    <cfRule type="cellIs" dxfId="19671" priority="37" stopIfTrue="1" operator="equal">
      <formula>3</formula>
    </cfRule>
  </conditionalFormatting>
  <conditionalFormatting sqref="M4">
    <cfRule type="expression" dxfId="19670" priority="38" stopIfTrue="1">
      <formula>$D$1&lt;M4</formula>
    </cfRule>
    <cfRule type="expression" dxfId="19669" priority="39" stopIfTrue="1">
      <formula>$D$1&gt;M4</formula>
    </cfRule>
  </conditionalFormatting>
  <conditionalFormatting sqref="M4">
    <cfRule type="expression" dxfId="19668" priority="33" stopIfTrue="1">
      <formula>$D$1&lt;M4</formula>
    </cfRule>
    <cfRule type="expression" dxfId="19667" priority="34" stopIfTrue="1">
      <formula>$D$1&gt;M4</formula>
    </cfRule>
  </conditionalFormatting>
  <conditionalFormatting sqref="M4">
    <cfRule type="expression" dxfId="19666" priority="31" stopIfTrue="1">
      <formula>$D$1&lt;M4</formula>
    </cfRule>
    <cfRule type="expression" dxfId="19665" priority="32" stopIfTrue="1">
      <formula>$D$1&gt;M4</formula>
    </cfRule>
  </conditionalFormatting>
  <conditionalFormatting sqref="K4">
    <cfRule type="expression" dxfId="19664" priority="29" stopIfTrue="1">
      <formula>$D$1&lt;K4</formula>
    </cfRule>
    <cfRule type="expression" dxfId="19663" priority="30" stopIfTrue="1">
      <formula>$D$1&gt;K4</formula>
    </cfRule>
  </conditionalFormatting>
  <conditionalFormatting sqref="K4">
    <cfRule type="expression" dxfId="19662" priority="22" stopIfTrue="1">
      <formula>$D$1&lt;K4</formula>
    </cfRule>
    <cfRule type="expression" dxfId="19661" priority="23" stopIfTrue="1">
      <formula>$D$1&gt;K4</formula>
    </cfRule>
  </conditionalFormatting>
  <conditionalFormatting sqref="K4">
    <cfRule type="expression" dxfId="19660" priority="9" stopIfTrue="1">
      <formula>$D$1&lt;K4</formula>
    </cfRule>
    <cfRule type="expression" dxfId="19659" priority="10" stopIfTrue="1">
      <formula>$D$1&gt;K4</formula>
    </cfRule>
  </conditionalFormatting>
  <conditionalFormatting sqref="K4">
    <cfRule type="expression" dxfId="19658" priority="27" stopIfTrue="1">
      <formula>$D$1&lt;K4</formula>
    </cfRule>
    <cfRule type="expression" dxfId="19657" priority="28" stopIfTrue="1">
      <formula>$D$1&gt;K4</formula>
    </cfRule>
  </conditionalFormatting>
  <conditionalFormatting sqref="K5">
    <cfRule type="cellIs" dxfId="19656" priority="24" stopIfTrue="1" operator="equal">
      <formula>5</formula>
    </cfRule>
    <cfRule type="cellIs" dxfId="19655" priority="25" stopIfTrue="1" operator="equal">
      <formula>4</formula>
    </cfRule>
    <cfRule type="cellIs" dxfId="19654" priority="26" stopIfTrue="1" operator="equal">
      <formula>3</formula>
    </cfRule>
  </conditionalFormatting>
  <conditionalFormatting sqref="K4">
    <cfRule type="expression" dxfId="19653" priority="20" stopIfTrue="1">
      <formula>$D$1&lt;K4</formula>
    </cfRule>
    <cfRule type="expression" dxfId="19652" priority="21" stopIfTrue="1">
      <formula>$D$1&gt;K4</formula>
    </cfRule>
  </conditionalFormatting>
  <conditionalFormatting sqref="K4">
    <cfRule type="expression" dxfId="19651" priority="18" stopIfTrue="1">
      <formula>$D$1&lt;K4</formula>
    </cfRule>
    <cfRule type="expression" dxfId="19650" priority="19" stopIfTrue="1">
      <formula>$D$1&gt;K4</formula>
    </cfRule>
  </conditionalFormatting>
  <conditionalFormatting sqref="K4">
    <cfRule type="expression" dxfId="19649" priority="16" stopIfTrue="1">
      <formula>$D$1&lt;K4</formula>
    </cfRule>
    <cfRule type="expression" dxfId="19648" priority="17" stopIfTrue="1">
      <formula>$D$1&gt;K4</formula>
    </cfRule>
  </conditionalFormatting>
  <conditionalFormatting sqref="K5">
    <cfRule type="cellIs" dxfId="19647" priority="13" stopIfTrue="1" operator="equal">
      <formula>5</formula>
    </cfRule>
    <cfRule type="cellIs" dxfId="19646" priority="14" stopIfTrue="1" operator="equal">
      <formula>4</formula>
    </cfRule>
    <cfRule type="cellIs" dxfId="19645" priority="15" stopIfTrue="1" operator="equal">
      <formula>3</formula>
    </cfRule>
  </conditionalFormatting>
  <conditionalFormatting sqref="K4">
    <cfRule type="expression" dxfId="19644" priority="11" stopIfTrue="1">
      <formula>$D$1&lt;K4</formula>
    </cfRule>
    <cfRule type="expression" dxfId="19643" priority="12" stopIfTrue="1">
      <formula>$D$1&gt;K4</formula>
    </cfRule>
  </conditionalFormatting>
  <conditionalFormatting sqref="F6:F31 F34:F35">
    <cfRule type="cellIs" dxfId="19642" priority="6" stopIfTrue="1" operator="equal">
      <formula>5</formula>
    </cfRule>
    <cfRule type="cellIs" dxfId="19641" priority="7" stopIfTrue="1" operator="equal">
      <formula>4</formula>
    </cfRule>
    <cfRule type="cellIs" dxfId="19640" priority="8" stopIfTrue="1" operator="equal">
      <formula>3</formula>
    </cfRule>
  </conditionalFormatting>
  <conditionalFormatting sqref="F5">
    <cfRule type="cellIs" dxfId="19639" priority="3" stopIfTrue="1" operator="equal">
      <formula>5</formula>
    </cfRule>
    <cfRule type="cellIs" dxfId="19638" priority="4" stopIfTrue="1" operator="equal">
      <formula>4</formula>
    </cfRule>
    <cfRule type="cellIs" dxfId="19637" priority="5" stopIfTrue="1" operator="equal">
      <formula>3</formula>
    </cfRule>
  </conditionalFormatting>
  <conditionalFormatting sqref="F3:F4">
    <cfRule type="expression" dxfId="19636" priority="1" stopIfTrue="1">
      <formula>$D$1&lt;F3</formula>
    </cfRule>
    <cfRule type="expression" dxfId="19635" priority="2" stopIfTrue="1">
      <formula>$D$1&gt;F3</formula>
    </cfRule>
  </conditionalFormatting>
  <pageMargins left="0.70866141732283472" right="0" top="0.74803149606299213" bottom="0" header="0.31496062992125984" footer="0.31496062992125984"/>
  <pageSetup paperSize="9" scale="6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5"/>
  <sheetViews>
    <sheetView view="pageBreakPreview" topLeftCell="D1" zoomScale="85" zoomScaleNormal="100" zoomScaleSheetLayoutView="85" workbookViewId="0">
      <selection activeCell="O20" sqref="O20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6.42578125" style="13" customWidth="1"/>
    <col min="5" max="5" width="5.42578125" style="13" hidden="1" customWidth="1"/>
    <col min="6" max="6" width="8" customWidth="1"/>
    <col min="7" max="7" width="8" hidden="1" customWidth="1"/>
    <col min="8" max="12" width="8" customWidth="1"/>
    <col min="13" max="13" width="8" hidden="1" customWidth="1"/>
    <col min="14" max="17" width="8" customWidth="1"/>
    <col min="18" max="19" width="8" hidden="1" customWidth="1"/>
    <col min="20" max="21" width="8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1"/>
      <c r="Z1" s="351"/>
      <c r="AA1" s="351"/>
      <c r="AB1" s="351"/>
      <c r="AC1" s="351"/>
      <c r="AD1" s="35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39" t="s">
        <v>580</v>
      </c>
      <c r="G2" s="339" t="s">
        <v>580</v>
      </c>
      <c r="H2" s="523" t="s">
        <v>581</v>
      </c>
      <c r="I2" s="524"/>
      <c r="J2" s="524"/>
      <c r="K2" s="524"/>
      <c r="L2" s="524"/>
      <c r="M2" s="525"/>
      <c r="N2" s="534" t="s">
        <v>545</v>
      </c>
      <c r="O2" s="534"/>
      <c r="P2" s="534"/>
      <c r="Q2" s="534"/>
      <c r="R2" s="341"/>
      <c r="S2" s="340"/>
      <c r="T2" s="535" t="s">
        <v>540</v>
      </c>
      <c r="U2" s="536"/>
      <c r="V2" s="7"/>
      <c r="W2" s="8"/>
      <c r="X2" s="8"/>
      <c r="Y2" s="351"/>
      <c r="Z2" s="351"/>
      <c r="AA2" s="351"/>
      <c r="AB2" s="351"/>
      <c r="AC2" s="351"/>
      <c r="AD2" s="35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2531</v>
      </c>
      <c r="B3" s="528"/>
      <c r="C3" s="528"/>
      <c r="D3" s="211" t="s">
        <v>0</v>
      </c>
      <c r="E3" s="212"/>
      <c r="F3" s="213">
        <v>42826</v>
      </c>
      <c r="G3" s="213"/>
      <c r="H3" s="311">
        <v>42838</v>
      </c>
      <c r="I3" s="310"/>
      <c r="J3" s="168">
        <v>42924</v>
      </c>
      <c r="K3" s="168">
        <v>42927</v>
      </c>
      <c r="L3" s="310">
        <v>42928</v>
      </c>
      <c r="M3" s="213"/>
      <c r="N3" s="213">
        <v>42937</v>
      </c>
      <c r="O3" s="214">
        <v>42943</v>
      </c>
      <c r="P3" s="168">
        <v>42944</v>
      </c>
      <c r="Q3" s="213">
        <v>42933</v>
      </c>
      <c r="R3" s="213"/>
      <c r="S3" s="213"/>
      <c r="T3" s="311">
        <v>42923</v>
      </c>
      <c r="U3" s="515">
        <v>42921</v>
      </c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51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" customHeight="1" x14ac:dyDescent="0.2">
      <c r="A4" s="528"/>
      <c r="B4" s="528"/>
      <c r="C4" s="528"/>
      <c r="D4" s="220" t="s">
        <v>1</v>
      </c>
      <c r="E4" s="212"/>
      <c r="F4" s="221" t="s">
        <v>1402</v>
      </c>
      <c r="G4" s="221"/>
      <c r="H4" s="221" t="s">
        <v>1405</v>
      </c>
      <c r="I4" s="221" t="s">
        <v>1454</v>
      </c>
      <c r="J4" s="312" t="s">
        <v>1476</v>
      </c>
      <c r="K4" s="312" t="s">
        <v>1460</v>
      </c>
      <c r="L4" s="221" t="s">
        <v>1466</v>
      </c>
      <c r="M4" s="221"/>
      <c r="N4" s="221" t="s">
        <v>1455</v>
      </c>
      <c r="O4" s="312" t="s">
        <v>1458</v>
      </c>
      <c r="P4" s="312" t="s">
        <v>1421</v>
      </c>
      <c r="Q4" s="221" t="s">
        <v>1467</v>
      </c>
      <c r="R4" s="221"/>
      <c r="S4" s="221"/>
      <c r="T4" s="312" t="s">
        <v>1458</v>
      </c>
      <c r="U4" s="312" t="s">
        <v>1463</v>
      </c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51"/>
      <c r="AG4" s="351"/>
      <c r="AH4" s="351"/>
      <c r="AI4" s="351"/>
      <c r="AJ4" s="351"/>
      <c r="AK4" s="351"/>
      <c r="AL4" s="351"/>
      <c r="AM4" s="351"/>
      <c r="AN4" s="351"/>
      <c r="AO4" s="351"/>
      <c r="AP4" s="351"/>
      <c r="AQ4" s="351"/>
      <c r="AR4" s="351"/>
      <c r="AS4" s="351"/>
      <c r="AT4" s="351"/>
      <c r="AU4" s="351"/>
      <c r="AV4" s="351"/>
      <c r="AW4" s="9"/>
      <c r="AX4" s="352"/>
      <c r="AY4" s="352"/>
      <c r="AZ4" s="352"/>
      <c r="BA4" s="352"/>
      <c r="BB4" s="352"/>
      <c r="BC4" s="352"/>
      <c r="BD4" s="352"/>
      <c r="BE4" s="352"/>
      <c r="BF4" s="352"/>
      <c r="BG4" s="352"/>
      <c r="BH4" s="352"/>
      <c r="BI4" s="352"/>
      <c r="BJ4" s="352"/>
      <c r="BK4" s="352"/>
      <c r="BL4" s="352"/>
      <c r="BM4" s="352"/>
      <c r="BN4" s="11"/>
      <c r="BO4" s="11"/>
      <c r="BP4" s="352"/>
      <c r="BQ4" s="352"/>
      <c r="BR4" s="352"/>
      <c r="BS4" s="352"/>
      <c r="BT4" s="352"/>
      <c r="BU4" s="352"/>
      <c r="BV4" s="352"/>
      <c r="BW4" s="352"/>
      <c r="BX4" s="352"/>
      <c r="BY4" s="352"/>
      <c r="BZ4" s="352"/>
      <c r="CA4" s="352"/>
      <c r="CB4" s="352"/>
      <c r="CC4" s="352"/>
      <c r="CD4" s="352"/>
      <c r="CE4" s="35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88.5" customHeight="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173" t="s">
        <v>1404</v>
      </c>
      <c r="G5" s="271"/>
      <c r="H5" s="309" t="s">
        <v>1406</v>
      </c>
      <c r="I5" s="271" t="s">
        <v>1453</v>
      </c>
      <c r="J5" s="271" t="s">
        <v>1459</v>
      </c>
      <c r="K5" s="271" t="s">
        <v>1461</v>
      </c>
      <c r="L5" s="271" t="s">
        <v>1465</v>
      </c>
      <c r="M5" s="511"/>
      <c r="N5" s="290" t="s">
        <v>1456</v>
      </c>
      <c r="O5" s="271" t="s">
        <v>1457</v>
      </c>
      <c r="P5" s="271" t="s">
        <v>1462</v>
      </c>
      <c r="Q5" s="511" t="s">
        <v>1468</v>
      </c>
      <c r="R5" s="290"/>
      <c r="S5" s="290"/>
      <c r="T5" s="271" t="s">
        <v>1457</v>
      </c>
      <c r="U5" s="175" t="s">
        <v>1464</v>
      </c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5" customHeight="1" x14ac:dyDescent="0.25">
      <c r="A6" s="295">
        <v>1</v>
      </c>
      <c r="B6" s="357" t="s">
        <v>28</v>
      </c>
      <c r="C6" s="368" t="s">
        <v>34</v>
      </c>
      <c r="D6" s="369" t="s">
        <v>990</v>
      </c>
      <c r="E6" s="238">
        <v>2531</v>
      </c>
      <c r="F6" s="91" t="s">
        <v>1410</v>
      </c>
      <c r="G6" s="91"/>
      <c r="H6" s="91">
        <v>4</v>
      </c>
      <c r="I6" s="91">
        <v>4</v>
      </c>
      <c r="J6" s="91">
        <v>4</v>
      </c>
      <c r="K6" s="91">
        <v>3</v>
      </c>
      <c r="L6" s="91">
        <v>3</v>
      </c>
      <c r="M6" s="91"/>
      <c r="N6" s="91">
        <v>4</v>
      </c>
      <c r="O6" s="91">
        <v>4</v>
      </c>
      <c r="P6" s="91">
        <v>5</v>
      </c>
      <c r="Q6" s="91">
        <v>3</v>
      </c>
      <c r="R6" s="91"/>
      <c r="S6" s="91"/>
      <c r="T6" s="91">
        <v>3</v>
      </c>
      <c r="U6" s="91">
        <v>3</v>
      </c>
      <c r="V6" s="358">
        <f t="shared" ref="V6" si="0">IF(AC6&gt;0,IF(SUM(X6:Y6)/AC6&gt;0,2,IF(AND(SUM(X6:Y6)/AC6=0,Z6/AC6&gt;0),3,IF(AND((AB6/AC6+AA6/AC6)=1,AA6/AC6&gt;0),4,5))),0)</f>
        <v>3</v>
      </c>
      <c r="W6" s="286">
        <f t="shared" ref="W6" si="1">COUNTIF(AG6:AV6,"б")</f>
        <v>0</v>
      </c>
      <c r="X6" s="286">
        <f t="shared" ref="X6" si="2">COUNTIF(AG6:AV6,"д")</f>
        <v>0</v>
      </c>
      <c r="Y6" s="286">
        <f t="shared" ref="Y6" si="3">COUNTIF(AG6:AV6,2)+COUNTIF(AG6:AV6,"н")+COUNTIF(AG6:AV6,"д")</f>
        <v>0</v>
      </c>
      <c r="Z6" s="286">
        <f t="shared" ref="Z6" si="4">COUNTIF(AG6:AV6,Z$5)</f>
        <v>5</v>
      </c>
      <c r="AA6" s="286">
        <f t="shared" ref="AA6" si="5">COUNTIF(AG6:AV6,AA$5)</f>
        <v>5</v>
      </c>
      <c r="AB6" s="286">
        <f t="shared" ref="AB6" si="6">COUNTIF(AG6:AV6,AB$5)</f>
        <v>1</v>
      </c>
      <c r="AC6" s="286">
        <f t="shared" ref="AC6" si="7">SUM(X6:AB6)</f>
        <v>11</v>
      </c>
      <c r="AD6" s="359">
        <f>IF(ISERROR(((X6+Y6)*2+Z6*3+AA6*4+AB6*5)/SUM(X6,Y6:AB6)),"",((X6+Y6)*2+Z6*3+AA6*4+AB6*5)/SUM(X6,Y6:AB6))</f>
        <v>3.6363636363636362</v>
      </c>
      <c r="AE6" s="287">
        <f>IF(AWX6=5,0.5,IF(AW6=4,0.25,IF(AW6&lt;=3,0)))</f>
        <v>0</v>
      </c>
      <c r="AG6" s="360" t="str">
        <f t="shared" ref="AG6:AV21" si="8">IF(ISERROR(VALUE(LEFT(F6))),LEFT(F6),VALUE(LEFT(F6)))</f>
        <v>З</v>
      </c>
      <c r="AH6" s="360" t="str">
        <f t="shared" si="8"/>
        <v/>
      </c>
      <c r="AI6" s="360">
        <f t="shared" si="8"/>
        <v>4</v>
      </c>
      <c r="AJ6" s="360">
        <f t="shared" si="8"/>
        <v>4</v>
      </c>
      <c r="AK6" s="360">
        <f t="shared" si="8"/>
        <v>4</v>
      </c>
      <c r="AL6" s="360">
        <f t="shared" si="8"/>
        <v>3</v>
      </c>
      <c r="AM6" s="360">
        <f t="shared" si="8"/>
        <v>3</v>
      </c>
      <c r="AN6" s="360" t="str">
        <f t="shared" si="8"/>
        <v/>
      </c>
      <c r="AO6" s="360">
        <f t="shared" si="8"/>
        <v>4</v>
      </c>
      <c r="AP6" s="360">
        <f t="shared" si="8"/>
        <v>4</v>
      </c>
      <c r="AQ6" s="360">
        <f t="shared" si="8"/>
        <v>5</v>
      </c>
      <c r="AR6" s="360">
        <f t="shared" si="8"/>
        <v>3</v>
      </c>
      <c r="AS6" s="360" t="str">
        <f t="shared" si="8"/>
        <v/>
      </c>
      <c r="AT6" s="360" t="str">
        <f t="shared" si="8"/>
        <v/>
      </c>
      <c r="AU6" s="360">
        <f t="shared" si="8"/>
        <v>3</v>
      </c>
      <c r="AV6" s="360">
        <f t="shared" si="8"/>
        <v>3</v>
      </c>
      <c r="AW6" s="358">
        <f>COUNTIF(AG6:AV6,"з")</f>
        <v>1</v>
      </c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  <c r="BM6" s="288"/>
      <c r="BN6" s="288"/>
      <c r="BO6" s="288"/>
      <c r="BP6" s="289"/>
      <c r="BQ6" s="289"/>
      <c r="BR6" s="289"/>
      <c r="BS6" s="289"/>
      <c r="BT6" s="289"/>
      <c r="BU6" s="289"/>
      <c r="BV6" s="289"/>
      <c r="BW6" s="289"/>
      <c r="BX6" s="289"/>
      <c r="BY6" s="289"/>
      <c r="BZ6" s="289"/>
      <c r="CA6" s="289"/>
      <c r="CB6" s="289"/>
      <c r="CC6" s="289"/>
      <c r="CD6" s="289"/>
      <c r="CE6" s="289"/>
      <c r="CF6" s="289"/>
      <c r="CG6" s="288"/>
      <c r="CH6" s="288"/>
      <c r="CI6" s="288"/>
      <c r="CJ6" s="288"/>
      <c r="CK6" s="288"/>
      <c r="CL6" s="288"/>
      <c r="CM6" s="288"/>
      <c r="CN6" s="284"/>
      <c r="CO6" s="284"/>
      <c r="CP6" s="284"/>
      <c r="CQ6" s="284"/>
      <c r="CR6" s="284"/>
      <c r="CS6" s="284"/>
      <c r="CT6" s="284"/>
      <c r="CU6" s="284"/>
      <c r="CV6" s="284"/>
      <c r="CW6" s="284"/>
      <c r="CX6" s="284"/>
      <c r="CY6" s="284"/>
      <c r="CZ6" s="284"/>
      <c r="DA6" s="284"/>
      <c r="DB6" s="284"/>
      <c r="DC6" s="284"/>
    </row>
    <row r="7" spans="1:107" s="285" customFormat="1" ht="15" customHeight="1" x14ac:dyDescent="0.25">
      <c r="A7" s="295">
        <v>2</v>
      </c>
      <c r="B7" s="357" t="s">
        <v>28</v>
      </c>
      <c r="C7" s="368" t="s">
        <v>980</v>
      </c>
      <c r="D7" s="369" t="s">
        <v>998</v>
      </c>
      <c r="E7" s="238">
        <v>2531</v>
      </c>
      <c r="F7" s="91" t="s">
        <v>1410</v>
      </c>
      <c r="G7" s="91"/>
      <c r="H7" s="91">
        <v>5</v>
      </c>
      <c r="I7" s="91">
        <v>4</v>
      </c>
      <c r="J7" s="91">
        <v>5</v>
      </c>
      <c r="K7" s="91">
        <v>4</v>
      </c>
      <c r="L7" s="91">
        <v>3</v>
      </c>
      <c r="M7" s="91"/>
      <c r="N7" s="91">
        <v>5</v>
      </c>
      <c r="O7" s="91">
        <v>4</v>
      </c>
      <c r="P7" s="91">
        <v>5</v>
      </c>
      <c r="Q7" s="91">
        <v>5</v>
      </c>
      <c r="R7" s="91"/>
      <c r="S7" s="91"/>
      <c r="T7" s="91">
        <v>4</v>
      </c>
      <c r="U7" s="91">
        <v>4</v>
      </c>
      <c r="V7" s="358">
        <f t="shared" ref="V7:V37" si="9">IF(AC7&gt;0,IF(SUM(X7:Y7)/AC7&gt;0,2,IF(AND(SUM(X7:Y7)/AC7=0,Z7/AC7&gt;0),3,IF(AND((AB7/AC7+AA7/AC7)=1,AA7/AC7&gt;0),4,5))),0)</f>
        <v>3</v>
      </c>
      <c r="W7" s="286">
        <f t="shared" ref="W7:W37" si="10">COUNTIF(AG7:AV7,"б")</f>
        <v>0</v>
      </c>
      <c r="X7" s="286">
        <f t="shared" ref="X7:X37" si="11">COUNTIF(AG7:AV7,"д")</f>
        <v>0</v>
      </c>
      <c r="Y7" s="286">
        <f t="shared" ref="Y7:Y37" si="12">COUNTIF(AG7:AV7,2)+COUNTIF(AG7:AV7,"н")+COUNTIF(AG7:AV7,"д")</f>
        <v>0</v>
      </c>
      <c r="Z7" s="286">
        <f t="shared" ref="Z7:Z37" si="13">COUNTIF(AG7:AV7,Z$5)</f>
        <v>1</v>
      </c>
      <c r="AA7" s="286">
        <f t="shared" ref="AA7:AA37" si="14">COUNTIF(AG7:AV7,AA$5)</f>
        <v>5</v>
      </c>
      <c r="AB7" s="286">
        <f t="shared" ref="AB7:AB37" si="15">COUNTIF(AG7:AV7,AB$5)</f>
        <v>5</v>
      </c>
      <c r="AC7" s="286">
        <f t="shared" ref="AC7:AC37" si="16">SUM(X7:AB7)</f>
        <v>11</v>
      </c>
      <c r="AD7" s="359">
        <f t="shared" ref="AD7:AD37" si="17">IF(ISERROR(((X7+Y7)*2+Z7*3+AA7*4+AB7*5)/SUM(X7,Y7:AB7)),"",((X7+Y7)*2+Z7*3+AA7*4+AB7*5)/SUM(X7,Y7:AB7))</f>
        <v>4.3636363636363633</v>
      </c>
      <c r="AE7" s="287">
        <f t="shared" ref="AE7:AE34" si="18">IF(AX7=5,0.5,IF(AX7=4,0.25,IF(AX7&lt;=3,0)))</f>
        <v>0</v>
      </c>
      <c r="AG7" s="360" t="str">
        <f t="shared" si="8"/>
        <v>З</v>
      </c>
      <c r="AH7" s="360" t="str">
        <f t="shared" si="8"/>
        <v/>
      </c>
      <c r="AI7" s="360">
        <f t="shared" si="8"/>
        <v>5</v>
      </c>
      <c r="AJ7" s="360">
        <f t="shared" si="8"/>
        <v>4</v>
      </c>
      <c r="AK7" s="360">
        <f t="shared" si="8"/>
        <v>5</v>
      </c>
      <c r="AL7" s="360">
        <f t="shared" si="8"/>
        <v>4</v>
      </c>
      <c r="AM7" s="360">
        <f t="shared" si="8"/>
        <v>3</v>
      </c>
      <c r="AN7" s="360" t="str">
        <f t="shared" si="8"/>
        <v/>
      </c>
      <c r="AO7" s="360">
        <f t="shared" si="8"/>
        <v>5</v>
      </c>
      <c r="AP7" s="360">
        <f t="shared" si="8"/>
        <v>4</v>
      </c>
      <c r="AQ7" s="360">
        <f t="shared" si="8"/>
        <v>5</v>
      </c>
      <c r="AR7" s="360">
        <f t="shared" si="8"/>
        <v>5</v>
      </c>
      <c r="AS7" s="360" t="str">
        <f t="shared" si="8"/>
        <v/>
      </c>
      <c r="AT7" s="360" t="str">
        <f t="shared" si="8"/>
        <v/>
      </c>
      <c r="AU7" s="360">
        <f t="shared" si="8"/>
        <v>4</v>
      </c>
      <c r="AV7" s="360">
        <f t="shared" si="8"/>
        <v>4</v>
      </c>
      <c r="AW7" s="358">
        <f t="shared" ref="AW7:AW37" si="19">COUNTIF(AG7:AV7,"з")</f>
        <v>1</v>
      </c>
      <c r="AX7" s="288"/>
      <c r="AY7" s="288"/>
      <c r="AZ7" s="288"/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  <c r="BM7" s="288"/>
      <c r="BN7" s="288"/>
      <c r="BO7" s="288"/>
      <c r="BP7" s="289"/>
      <c r="BQ7" s="289"/>
      <c r="BR7" s="289"/>
      <c r="BS7" s="289"/>
      <c r="BT7" s="289"/>
      <c r="BU7" s="289"/>
      <c r="BV7" s="289"/>
      <c r="BW7" s="289"/>
      <c r="BX7" s="289"/>
      <c r="BY7" s="289"/>
      <c r="BZ7" s="289"/>
      <c r="CA7" s="289"/>
      <c r="CB7" s="289"/>
      <c r="CC7" s="289"/>
      <c r="CD7" s="289"/>
      <c r="CE7" s="289"/>
      <c r="CF7" s="289"/>
      <c r="CG7" s="288"/>
      <c r="CH7" s="289"/>
      <c r="CI7" s="289"/>
      <c r="CJ7" s="289"/>
      <c r="CK7" s="289"/>
      <c r="CL7" s="289"/>
      <c r="CM7" s="289"/>
    </row>
    <row r="8" spans="1:107" s="285" customFormat="1" ht="15" customHeight="1" x14ac:dyDescent="0.25">
      <c r="A8" s="295">
        <v>3</v>
      </c>
      <c r="B8" s="357" t="s">
        <v>28</v>
      </c>
      <c r="C8" s="368" t="s">
        <v>34</v>
      </c>
      <c r="D8" s="369" t="s">
        <v>1000</v>
      </c>
      <c r="E8" s="238">
        <v>2531</v>
      </c>
      <c r="F8" s="91" t="s">
        <v>1410</v>
      </c>
      <c r="G8" s="91"/>
      <c r="H8" s="91">
        <v>5</v>
      </c>
      <c r="I8" s="91">
        <v>4</v>
      </c>
      <c r="J8" s="91">
        <v>4</v>
      </c>
      <c r="K8" s="91">
        <v>3</v>
      </c>
      <c r="L8" s="91">
        <v>3</v>
      </c>
      <c r="M8" s="91"/>
      <c r="N8" s="91">
        <v>5</v>
      </c>
      <c r="O8" s="91">
        <v>4</v>
      </c>
      <c r="P8" s="91">
        <v>5</v>
      </c>
      <c r="Q8" s="91">
        <v>3</v>
      </c>
      <c r="R8" s="91"/>
      <c r="S8" s="91"/>
      <c r="T8" s="91">
        <v>4</v>
      </c>
      <c r="U8" s="91">
        <v>3</v>
      </c>
      <c r="V8" s="358">
        <f t="shared" si="9"/>
        <v>3</v>
      </c>
      <c r="W8" s="286">
        <f t="shared" si="10"/>
        <v>0</v>
      </c>
      <c r="X8" s="286">
        <f t="shared" si="11"/>
        <v>0</v>
      </c>
      <c r="Y8" s="286">
        <f t="shared" si="12"/>
        <v>0</v>
      </c>
      <c r="Z8" s="286">
        <f t="shared" si="13"/>
        <v>4</v>
      </c>
      <c r="AA8" s="286">
        <f t="shared" si="14"/>
        <v>4</v>
      </c>
      <c r="AB8" s="286">
        <f t="shared" si="15"/>
        <v>3</v>
      </c>
      <c r="AC8" s="286">
        <f t="shared" si="16"/>
        <v>11</v>
      </c>
      <c r="AD8" s="359">
        <f t="shared" si="17"/>
        <v>3.9090909090909092</v>
      </c>
      <c r="AE8" s="287">
        <f t="shared" si="18"/>
        <v>0</v>
      </c>
      <c r="AG8" s="360" t="str">
        <f t="shared" si="8"/>
        <v>З</v>
      </c>
      <c r="AH8" s="360" t="str">
        <f t="shared" si="8"/>
        <v/>
      </c>
      <c r="AI8" s="360">
        <f t="shared" si="8"/>
        <v>5</v>
      </c>
      <c r="AJ8" s="360">
        <f t="shared" si="8"/>
        <v>4</v>
      </c>
      <c r="AK8" s="360">
        <f t="shared" si="8"/>
        <v>4</v>
      </c>
      <c r="AL8" s="360">
        <f t="shared" si="8"/>
        <v>3</v>
      </c>
      <c r="AM8" s="360">
        <f t="shared" si="8"/>
        <v>3</v>
      </c>
      <c r="AN8" s="360" t="str">
        <f t="shared" si="8"/>
        <v/>
      </c>
      <c r="AO8" s="360">
        <f t="shared" si="8"/>
        <v>5</v>
      </c>
      <c r="AP8" s="360">
        <f t="shared" si="8"/>
        <v>4</v>
      </c>
      <c r="AQ8" s="360">
        <f t="shared" si="8"/>
        <v>5</v>
      </c>
      <c r="AR8" s="360">
        <f t="shared" si="8"/>
        <v>3</v>
      </c>
      <c r="AS8" s="360" t="str">
        <f t="shared" si="8"/>
        <v/>
      </c>
      <c r="AT8" s="360" t="str">
        <f t="shared" si="8"/>
        <v/>
      </c>
      <c r="AU8" s="360">
        <f t="shared" si="8"/>
        <v>4</v>
      </c>
      <c r="AV8" s="360">
        <f t="shared" si="8"/>
        <v>3</v>
      </c>
      <c r="AW8" s="358">
        <f t="shared" si="19"/>
        <v>1</v>
      </c>
      <c r="AX8" s="288"/>
      <c r="AY8" s="288"/>
      <c r="AZ8" s="288"/>
      <c r="BA8" s="288"/>
      <c r="BB8" s="288"/>
      <c r="BC8" s="288"/>
      <c r="BD8" s="288"/>
      <c r="BE8" s="288"/>
      <c r="BF8" s="288"/>
      <c r="BG8" s="288"/>
      <c r="BH8" s="288"/>
      <c r="BI8" s="288"/>
      <c r="BJ8" s="288"/>
      <c r="BK8" s="288"/>
      <c r="BL8" s="288"/>
      <c r="BM8" s="288"/>
      <c r="BN8" s="288"/>
      <c r="BO8" s="288"/>
      <c r="BP8" s="289"/>
      <c r="BQ8" s="289"/>
      <c r="BR8" s="289"/>
      <c r="BS8" s="289"/>
      <c r="BT8" s="289"/>
      <c r="BU8" s="289"/>
      <c r="BV8" s="289"/>
      <c r="BW8" s="289"/>
      <c r="BX8" s="289"/>
      <c r="BY8" s="289"/>
      <c r="BZ8" s="289"/>
      <c r="CA8" s="289"/>
      <c r="CB8" s="289"/>
      <c r="CC8" s="289"/>
      <c r="CD8" s="289"/>
      <c r="CE8" s="289"/>
      <c r="CF8" s="289"/>
      <c r="CG8" s="288"/>
      <c r="CH8" s="289"/>
      <c r="CI8" s="289"/>
      <c r="CJ8" s="289"/>
      <c r="CK8" s="289"/>
      <c r="CL8" s="289"/>
      <c r="CM8" s="289"/>
    </row>
    <row r="9" spans="1:107" s="285" customFormat="1" ht="15" customHeight="1" x14ac:dyDescent="0.25">
      <c r="A9" s="295">
        <v>4</v>
      </c>
      <c r="B9" s="357" t="s">
        <v>28</v>
      </c>
      <c r="C9" s="368" t="s">
        <v>34</v>
      </c>
      <c r="D9" s="369" t="s">
        <v>991</v>
      </c>
      <c r="E9" s="238">
        <v>2531</v>
      </c>
      <c r="F9" s="91" t="s">
        <v>1410</v>
      </c>
      <c r="G9" s="91"/>
      <c r="H9" s="91">
        <v>4</v>
      </c>
      <c r="I9" s="91">
        <v>4</v>
      </c>
      <c r="J9" s="91">
        <v>5</v>
      </c>
      <c r="K9" s="91">
        <v>3</v>
      </c>
      <c r="L9" s="91">
        <v>3</v>
      </c>
      <c r="M9" s="91"/>
      <c r="N9" s="91">
        <v>4</v>
      </c>
      <c r="O9" s="91">
        <v>4</v>
      </c>
      <c r="P9" s="91">
        <v>5</v>
      </c>
      <c r="Q9" s="91">
        <v>3</v>
      </c>
      <c r="R9" s="91"/>
      <c r="S9" s="91"/>
      <c r="T9" s="91">
        <v>3</v>
      </c>
      <c r="U9" s="91">
        <v>3</v>
      </c>
      <c r="V9" s="358">
        <f t="shared" si="9"/>
        <v>3</v>
      </c>
      <c r="W9" s="286">
        <f t="shared" si="10"/>
        <v>0</v>
      </c>
      <c r="X9" s="286">
        <f t="shared" si="11"/>
        <v>0</v>
      </c>
      <c r="Y9" s="286">
        <f t="shared" si="12"/>
        <v>0</v>
      </c>
      <c r="Z9" s="286">
        <f t="shared" si="13"/>
        <v>5</v>
      </c>
      <c r="AA9" s="286">
        <f t="shared" si="14"/>
        <v>4</v>
      </c>
      <c r="AB9" s="286">
        <f t="shared" si="15"/>
        <v>2</v>
      </c>
      <c r="AC9" s="286">
        <f t="shared" si="16"/>
        <v>11</v>
      </c>
      <c r="AD9" s="359">
        <f t="shared" si="17"/>
        <v>3.7272727272727271</v>
      </c>
      <c r="AE9" s="287">
        <f t="shared" si="18"/>
        <v>0</v>
      </c>
      <c r="AG9" s="360" t="str">
        <f t="shared" si="8"/>
        <v>З</v>
      </c>
      <c r="AH9" s="360" t="str">
        <f t="shared" si="8"/>
        <v/>
      </c>
      <c r="AI9" s="360">
        <f t="shared" si="8"/>
        <v>4</v>
      </c>
      <c r="AJ9" s="360">
        <f t="shared" si="8"/>
        <v>4</v>
      </c>
      <c r="AK9" s="360">
        <f t="shared" si="8"/>
        <v>5</v>
      </c>
      <c r="AL9" s="360">
        <f t="shared" si="8"/>
        <v>3</v>
      </c>
      <c r="AM9" s="360">
        <f t="shared" si="8"/>
        <v>3</v>
      </c>
      <c r="AN9" s="360" t="str">
        <f t="shared" si="8"/>
        <v/>
      </c>
      <c r="AO9" s="360">
        <f t="shared" si="8"/>
        <v>4</v>
      </c>
      <c r="AP9" s="360">
        <f t="shared" si="8"/>
        <v>4</v>
      </c>
      <c r="AQ9" s="360">
        <f t="shared" si="8"/>
        <v>5</v>
      </c>
      <c r="AR9" s="360">
        <f t="shared" si="8"/>
        <v>3</v>
      </c>
      <c r="AS9" s="360" t="str">
        <f t="shared" si="8"/>
        <v/>
      </c>
      <c r="AT9" s="360" t="str">
        <f t="shared" si="8"/>
        <v/>
      </c>
      <c r="AU9" s="360">
        <f t="shared" si="8"/>
        <v>3</v>
      </c>
      <c r="AV9" s="360">
        <f t="shared" si="8"/>
        <v>3</v>
      </c>
      <c r="AW9" s="358">
        <f t="shared" si="19"/>
        <v>1</v>
      </c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  <c r="BM9" s="288"/>
      <c r="BN9" s="288"/>
      <c r="BO9" s="288"/>
      <c r="BP9" s="289"/>
      <c r="BQ9" s="289"/>
      <c r="BR9" s="289"/>
      <c r="BS9" s="289"/>
      <c r="BT9" s="289"/>
      <c r="BU9" s="289"/>
      <c r="BV9" s="289"/>
      <c r="BW9" s="289"/>
      <c r="BX9" s="289"/>
      <c r="BY9" s="289"/>
      <c r="BZ9" s="289"/>
      <c r="CA9" s="289"/>
      <c r="CB9" s="289"/>
      <c r="CC9" s="289"/>
      <c r="CD9" s="289"/>
      <c r="CE9" s="289"/>
      <c r="CF9" s="289"/>
      <c r="CG9" s="288"/>
      <c r="CH9" s="289"/>
      <c r="CI9" s="289"/>
      <c r="CJ9" s="289"/>
      <c r="CK9" s="289"/>
      <c r="CL9" s="289"/>
      <c r="CM9" s="289"/>
    </row>
    <row r="10" spans="1:107" s="285" customFormat="1" ht="15" customHeight="1" x14ac:dyDescent="0.25">
      <c r="A10" s="295">
        <v>5</v>
      </c>
      <c r="B10" s="357" t="s">
        <v>28</v>
      </c>
      <c r="C10" s="368" t="s">
        <v>34</v>
      </c>
      <c r="D10" s="369" t="s">
        <v>987</v>
      </c>
      <c r="E10" s="238">
        <v>2531</v>
      </c>
      <c r="F10" s="91" t="s">
        <v>1407</v>
      </c>
      <c r="G10" s="91"/>
      <c r="H10" s="91">
        <v>5</v>
      </c>
      <c r="I10" s="91">
        <v>4</v>
      </c>
      <c r="J10" s="91">
        <v>4</v>
      </c>
      <c r="K10" s="91">
        <v>3</v>
      </c>
      <c r="L10" s="91">
        <v>3</v>
      </c>
      <c r="M10" s="91"/>
      <c r="N10" s="91">
        <v>4</v>
      </c>
      <c r="O10" s="91">
        <v>4</v>
      </c>
      <c r="P10" s="91">
        <v>5</v>
      </c>
      <c r="Q10" s="91">
        <v>3</v>
      </c>
      <c r="R10" s="91"/>
      <c r="S10" s="91"/>
      <c r="T10" s="91">
        <v>4</v>
      </c>
      <c r="U10" s="91">
        <v>3</v>
      </c>
      <c r="V10" s="358">
        <f t="shared" si="9"/>
        <v>3</v>
      </c>
      <c r="W10" s="286">
        <f t="shared" si="10"/>
        <v>0</v>
      </c>
      <c r="X10" s="286">
        <f t="shared" si="11"/>
        <v>0</v>
      </c>
      <c r="Y10" s="286">
        <f t="shared" si="12"/>
        <v>0</v>
      </c>
      <c r="Z10" s="286">
        <f t="shared" si="13"/>
        <v>4</v>
      </c>
      <c r="AA10" s="286">
        <f t="shared" si="14"/>
        <v>5</v>
      </c>
      <c r="AB10" s="286">
        <f t="shared" si="15"/>
        <v>2</v>
      </c>
      <c r="AC10" s="286">
        <f t="shared" si="16"/>
        <v>11</v>
      </c>
      <c r="AD10" s="359">
        <f t="shared" si="17"/>
        <v>3.8181818181818183</v>
      </c>
      <c r="AE10" s="287">
        <f t="shared" si="18"/>
        <v>0</v>
      </c>
      <c r="AG10" s="360" t="str">
        <f t="shared" si="8"/>
        <v>а</v>
      </c>
      <c r="AH10" s="360" t="str">
        <f t="shared" si="8"/>
        <v/>
      </c>
      <c r="AI10" s="360">
        <f t="shared" si="8"/>
        <v>5</v>
      </c>
      <c r="AJ10" s="360">
        <f t="shared" si="8"/>
        <v>4</v>
      </c>
      <c r="AK10" s="360">
        <f t="shared" si="8"/>
        <v>4</v>
      </c>
      <c r="AL10" s="360">
        <f t="shared" si="8"/>
        <v>3</v>
      </c>
      <c r="AM10" s="360">
        <f t="shared" si="8"/>
        <v>3</v>
      </c>
      <c r="AN10" s="360" t="str">
        <f t="shared" si="8"/>
        <v/>
      </c>
      <c r="AO10" s="360">
        <f t="shared" si="8"/>
        <v>4</v>
      </c>
      <c r="AP10" s="360">
        <f t="shared" si="8"/>
        <v>4</v>
      </c>
      <c r="AQ10" s="360">
        <f t="shared" si="8"/>
        <v>5</v>
      </c>
      <c r="AR10" s="360">
        <f t="shared" si="8"/>
        <v>3</v>
      </c>
      <c r="AS10" s="360" t="str">
        <f t="shared" si="8"/>
        <v/>
      </c>
      <c r="AT10" s="360" t="str">
        <f t="shared" si="8"/>
        <v/>
      </c>
      <c r="AU10" s="360">
        <f t="shared" si="8"/>
        <v>4</v>
      </c>
      <c r="AV10" s="360">
        <f t="shared" si="8"/>
        <v>3</v>
      </c>
      <c r="AW10" s="358">
        <f t="shared" si="19"/>
        <v>0</v>
      </c>
      <c r="AX10" s="288"/>
      <c r="AY10" s="288"/>
      <c r="AZ10" s="288"/>
      <c r="BA10" s="288"/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  <c r="BM10" s="288"/>
      <c r="BN10" s="288"/>
      <c r="BO10" s="288"/>
      <c r="BP10" s="289"/>
      <c r="BQ10" s="289"/>
      <c r="BR10" s="289"/>
      <c r="BS10" s="289"/>
      <c r="BT10" s="289"/>
      <c r="BU10" s="289"/>
      <c r="BV10" s="289"/>
      <c r="BW10" s="289"/>
      <c r="BX10" s="289"/>
      <c r="BY10" s="289"/>
      <c r="BZ10" s="289"/>
      <c r="CA10" s="289"/>
      <c r="CB10" s="289"/>
      <c r="CC10" s="289"/>
      <c r="CD10" s="289"/>
      <c r="CE10" s="289"/>
      <c r="CF10" s="289"/>
      <c r="CG10" s="288"/>
      <c r="CH10" s="289"/>
      <c r="CI10" s="289"/>
      <c r="CJ10" s="289"/>
      <c r="CK10" s="289"/>
      <c r="CL10" s="289"/>
      <c r="CM10" s="289"/>
    </row>
    <row r="11" spans="1:107" s="285" customFormat="1" ht="15" customHeight="1" x14ac:dyDescent="0.25">
      <c r="A11" s="295">
        <v>6</v>
      </c>
      <c r="B11" s="357" t="s">
        <v>28</v>
      </c>
      <c r="C11" s="368" t="s">
        <v>34</v>
      </c>
      <c r="D11" s="369" t="s">
        <v>1011</v>
      </c>
      <c r="E11" s="238">
        <v>2531</v>
      </c>
      <c r="F11" s="91" t="s">
        <v>1410</v>
      </c>
      <c r="G11" s="91"/>
      <c r="H11" s="91">
        <v>4</v>
      </c>
      <c r="I11" s="91">
        <v>5</v>
      </c>
      <c r="J11" s="91">
        <v>5</v>
      </c>
      <c r="K11" s="91">
        <v>3</v>
      </c>
      <c r="L11" s="91">
        <v>3</v>
      </c>
      <c r="M11" s="91"/>
      <c r="N11" s="91">
        <v>3</v>
      </c>
      <c r="O11" s="91">
        <v>4</v>
      </c>
      <c r="P11" s="91">
        <v>5</v>
      </c>
      <c r="Q11" s="91">
        <v>3</v>
      </c>
      <c r="R11" s="91"/>
      <c r="S11" s="91"/>
      <c r="T11" s="91">
        <v>4</v>
      </c>
      <c r="U11" s="91">
        <v>3</v>
      </c>
      <c r="V11" s="358">
        <f t="shared" si="9"/>
        <v>3</v>
      </c>
      <c r="W11" s="286">
        <f t="shared" si="10"/>
        <v>0</v>
      </c>
      <c r="X11" s="286">
        <f t="shared" si="11"/>
        <v>0</v>
      </c>
      <c r="Y11" s="286">
        <f t="shared" si="12"/>
        <v>0</v>
      </c>
      <c r="Z11" s="286">
        <f t="shared" si="13"/>
        <v>5</v>
      </c>
      <c r="AA11" s="286">
        <f t="shared" si="14"/>
        <v>3</v>
      </c>
      <c r="AB11" s="286">
        <f t="shared" si="15"/>
        <v>3</v>
      </c>
      <c r="AC11" s="286">
        <f t="shared" si="16"/>
        <v>11</v>
      </c>
      <c r="AD11" s="359">
        <f t="shared" si="17"/>
        <v>3.8181818181818183</v>
      </c>
      <c r="AE11" s="287">
        <f t="shared" si="18"/>
        <v>0</v>
      </c>
      <c r="AG11" s="360" t="str">
        <f t="shared" si="8"/>
        <v>З</v>
      </c>
      <c r="AH11" s="360" t="str">
        <f t="shared" si="8"/>
        <v/>
      </c>
      <c r="AI11" s="360">
        <f t="shared" si="8"/>
        <v>4</v>
      </c>
      <c r="AJ11" s="360">
        <f t="shared" si="8"/>
        <v>5</v>
      </c>
      <c r="AK11" s="360">
        <f t="shared" si="8"/>
        <v>5</v>
      </c>
      <c r="AL11" s="360">
        <f t="shared" si="8"/>
        <v>3</v>
      </c>
      <c r="AM11" s="360">
        <f t="shared" si="8"/>
        <v>3</v>
      </c>
      <c r="AN11" s="360" t="str">
        <f t="shared" si="8"/>
        <v/>
      </c>
      <c r="AO11" s="360">
        <f t="shared" si="8"/>
        <v>3</v>
      </c>
      <c r="AP11" s="360">
        <f t="shared" si="8"/>
        <v>4</v>
      </c>
      <c r="AQ11" s="360">
        <f t="shared" si="8"/>
        <v>5</v>
      </c>
      <c r="AR11" s="360">
        <f t="shared" si="8"/>
        <v>3</v>
      </c>
      <c r="AS11" s="360" t="str">
        <f t="shared" si="8"/>
        <v/>
      </c>
      <c r="AT11" s="360" t="str">
        <f t="shared" si="8"/>
        <v/>
      </c>
      <c r="AU11" s="360">
        <f t="shared" si="8"/>
        <v>4</v>
      </c>
      <c r="AV11" s="360">
        <f t="shared" si="8"/>
        <v>3</v>
      </c>
      <c r="AW11" s="358">
        <f t="shared" si="19"/>
        <v>1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5" customHeight="1" x14ac:dyDescent="0.25">
      <c r="A12" s="295">
        <v>7</v>
      </c>
      <c r="B12" s="357" t="s">
        <v>28</v>
      </c>
      <c r="C12" s="368" t="s">
        <v>34</v>
      </c>
      <c r="D12" s="390" t="s">
        <v>999</v>
      </c>
      <c r="E12" s="238">
        <v>2531</v>
      </c>
      <c r="F12" s="91" t="s">
        <v>1410</v>
      </c>
      <c r="G12" s="91"/>
      <c r="H12" s="91">
        <v>5</v>
      </c>
      <c r="I12" s="91">
        <v>5</v>
      </c>
      <c r="J12" s="91">
        <v>5</v>
      </c>
      <c r="K12" s="91">
        <v>4</v>
      </c>
      <c r="L12" s="91">
        <v>4</v>
      </c>
      <c r="M12" s="91"/>
      <c r="N12" s="91">
        <v>5</v>
      </c>
      <c r="O12" s="91">
        <v>5</v>
      </c>
      <c r="P12" s="91">
        <v>5</v>
      </c>
      <c r="Q12" s="91">
        <v>4</v>
      </c>
      <c r="R12" s="91"/>
      <c r="S12" s="91"/>
      <c r="T12" s="91">
        <v>5</v>
      </c>
      <c r="U12" s="91">
        <v>5</v>
      </c>
      <c r="V12" s="358">
        <f t="shared" si="9"/>
        <v>4</v>
      </c>
      <c r="W12" s="286">
        <f t="shared" si="10"/>
        <v>0</v>
      </c>
      <c r="X12" s="286">
        <f t="shared" si="11"/>
        <v>0</v>
      </c>
      <c r="Y12" s="286">
        <f t="shared" si="12"/>
        <v>0</v>
      </c>
      <c r="Z12" s="286">
        <f t="shared" si="13"/>
        <v>0</v>
      </c>
      <c r="AA12" s="286">
        <f t="shared" si="14"/>
        <v>3</v>
      </c>
      <c r="AB12" s="286">
        <f t="shared" si="15"/>
        <v>8</v>
      </c>
      <c r="AC12" s="286">
        <f t="shared" si="16"/>
        <v>11</v>
      </c>
      <c r="AD12" s="359">
        <f t="shared" si="17"/>
        <v>4.7272727272727275</v>
      </c>
      <c r="AE12" s="287">
        <f t="shared" si="18"/>
        <v>0</v>
      </c>
      <c r="AG12" s="360" t="str">
        <f t="shared" si="8"/>
        <v>З</v>
      </c>
      <c r="AH12" s="360" t="str">
        <f t="shared" si="8"/>
        <v/>
      </c>
      <c r="AI12" s="360">
        <f t="shared" si="8"/>
        <v>5</v>
      </c>
      <c r="AJ12" s="360">
        <f t="shared" si="8"/>
        <v>5</v>
      </c>
      <c r="AK12" s="360">
        <f t="shared" si="8"/>
        <v>5</v>
      </c>
      <c r="AL12" s="360">
        <f t="shared" si="8"/>
        <v>4</v>
      </c>
      <c r="AM12" s="360">
        <f t="shared" si="8"/>
        <v>4</v>
      </c>
      <c r="AN12" s="360" t="str">
        <f t="shared" si="8"/>
        <v/>
      </c>
      <c r="AO12" s="360">
        <f t="shared" si="8"/>
        <v>5</v>
      </c>
      <c r="AP12" s="360">
        <f t="shared" si="8"/>
        <v>5</v>
      </c>
      <c r="AQ12" s="360">
        <f t="shared" si="8"/>
        <v>5</v>
      </c>
      <c r="AR12" s="360">
        <f t="shared" si="8"/>
        <v>4</v>
      </c>
      <c r="AS12" s="360" t="str">
        <f t="shared" si="8"/>
        <v/>
      </c>
      <c r="AT12" s="360" t="str">
        <f t="shared" si="8"/>
        <v/>
      </c>
      <c r="AU12" s="360">
        <f t="shared" si="8"/>
        <v>5</v>
      </c>
      <c r="AV12" s="360">
        <f t="shared" si="8"/>
        <v>5</v>
      </c>
      <c r="AW12" s="358">
        <f t="shared" si="19"/>
        <v>1</v>
      </c>
      <c r="AX12" s="288"/>
      <c r="AY12" s="288"/>
      <c r="AZ12" s="288"/>
      <c r="BA12" s="288"/>
      <c r="BB12" s="288"/>
      <c r="BC12" s="288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9"/>
      <c r="BQ12" s="289"/>
      <c r="BR12" s="289"/>
      <c r="BS12" s="289"/>
      <c r="BT12" s="289"/>
      <c r="BU12" s="289"/>
      <c r="BV12" s="289"/>
      <c r="BW12" s="289"/>
      <c r="BX12" s="289"/>
      <c r="BY12" s="289"/>
      <c r="BZ12" s="289"/>
      <c r="CA12" s="289"/>
      <c r="CB12" s="289"/>
      <c r="CC12" s="289"/>
      <c r="CD12" s="289"/>
      <c r="CE12" s="289"/>
      <c r="CF12" s="289"/>
      <c r="CG12" s="288"/>
      <c r="CH12" s="289"/>
      <c r="CI12" s="289"/>
      <c r="CJ12" s="289"/>
      <c r="CK12" s="289"/>
      <c r="CL12" s="289"/>
      <c r="CM12" s="289"/>
    </row>
    <row r="13" spans="1:107" s="285" customFormat="1" ht="15" customHeight="1" x14ac:dyDescent="0.25">
      <c r="A13" s="295">
        <v>8</v>
      </c>
      <c r="B13" s="357" t="s">
        <v>28</v>
      </c>
      <c r="C13" s="368" t="s">
        <v>34</v>
      </c>
      <c r="D13" s="369" t="s">
        <v>1002</v>
      </c>
      <c r="E13" s="238">
        <v>2531</v>
      </c>
      <c r="F13" s="91" t="s">
        <v>1410</v>
      </c>
      <c r="G13" s="91"/>
      <c r="H13" s="91">
        <v>5</v>
      </c>
      <c r="I13" s="91">
        <v>5</v>
      </c>
      <c r="J13" s="91">
        <v>5</v>
      </c>
      <c r="K13" s="91">
        <v>4</v>
      </c>
      <c r="L13" s="91">
        <v>3</v>
      </c>
      <c r="M13" s="91"/>
      <c r="N13" s="91">
        <v>3</v>
      </c>
      <c r="O13" s="91">
        <v>4</v>
      </c>
      <c r="P13" s="91">
        <v>5</v>
      </c>
      <c r="Q13" s="91">
        <v>4</v>
      </c>
      <c r="R13" s="91"/>
      <c r="S13" s="91"/>
      <c r="T13" s="91">
        <v>5</v>
      </c>
      <c r="U13" s="91">
        <v>3</v>
      </c>
      <c r="V13" s="358">
        <f t="shared" si="9"/>
        <v>3</v>
      </c>
      <c r="W13" s="286">
        <f t="shared" si="10"/>
        <v>0</v>
      </c>
      <c r="X13" s="286">
        <f t="shared" si="11"/>
        <v>0</v>
      </c>
      <c r="Y13" s="286">
        <f t="shared" si="12"/>
        <v>0</v>
      </c>
      <c r="Z13" s="286">
        <f t="shared" si="13"/>
        <v>3</v>
      </c>
      <c r="AA13" s="286">
        <f t="shared" si="14"/>
        <v>3</v>
      </c>
      <c r="AB13" s="286">
        <f t="shared" si="15"/>
        <v>5</v>
      </c>
      <c r="AC13" s="286">
        <f t="shared" si="16"/>
        <v>11</v>
      </c>
      <c r="AD13" s="359">
        <f t="shared" si="17"/>
        <v>4.1818181818181817</v>
      </c>
      <c r="AE13" s="287">
        <f t="shared" si="18"/>
        <v>0</v>
      </c>
      <c r="AG13" s="360" t="str">
        <f t="shared" si="8"/>
        <v>З</v>
      </c>
      <c r="AH13" s="360" t="str">
        <f t="shared" si="8"/>
        <v/>
      </c>
      <c r="AI13" s="360">
        <f t="shared" si="8"/>
        <v>5</v>
      </c>
      <c r="AJ13" s="360">
        <f t="shared" si="8"/>
        <v>5</v>
      </c>
      <c r="AK13" s="360">
        <f t="shared" si="8"/>
        <v>5</v>
      </c>
      <c r="AL13" s="360">
        <f t="shared" si="8"/>
        <v>4</v>
      </c>
      <c r="AM13" s="360">
        <f t="shared" si="8"/>
        <v>3</v>
      </c>
      <c r="AN13" s="360" t="str">
        <f t="shared" si="8"/>
        <v/>
      </c>
      <c r="AO13" s="360">
        <f t="shared" si="8"/>
        <v>3</v>
      </c>
      <c r="AP13" s="360">
        <f t="shared" si="8"/>
        <v>4</v>
      </c>
      <c r="AQ13" s="360">
        <f t="shared" si="8"/>
        <v>5</v>
      </c>
      <c r="AR13" s="360">
        <f t="shared" si="8"/>
        <v>4</v>
      </c>
      <c r="AS13" s="360" t="str">
        <f t="shared" si="8"/>
        <v/>
      </c>
      <c r="AT13" s="360" t="str">
        <f t="shared" si="8"/>
        <v/>
      </c>
      <c r="AU13" s="360">
        <f t="shared" si="8"/>
        <v>5</v>
      </c>
      <c r="AV13" s="360">
        <f t="shared" si="8"/>
        <v>3</v>
      </c>
      <c r="AW13" s="358">
        <f t="shared" si="19"/>
        <v>1</v>
      </c>
      <c r="AX13" s="288"/>
      <c r="AY13" s="288"/>
      <c r="AZ13" s="288"/>
      <c r="BA13" s="288"/>
      <c r="BB13" s="288"/>
      <c r="BC13" s="288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9"/>
      <c r="BQ13" s="289"/>
      <c r="BR13" s="289"/>
      <c r="BS13" s="289"/>
      <c r="BT13" s="289"/>
      <c r="BU13" s="289"/>
      <c r="BV13" s="289"/>
      <c r="BW13" s="289"/>
      <c r="BX13" s="289"/>
      <c r="BY13" s="289"/>
      <c r="BZ13" s="289"/>
      <c r="CA13" s="289"/>
      <c r="CB13" s="289"/>
      <c r="CC13" s="289"/>
      <c r="CD13" s="289"/>
      <c r="CE13" s="289"/>
      <c r="CF13" s="289"/>
      <c r="CG13" s="288"/>
      <c r="CH13" s="289"/>
      <c r="CI13" s="289"/>
      <c r="CJ13" s="289"/>
      <c r="CK13" s="289"/>
      <c r="CL13" s="289"/>
      <c r="CM13" s="289"/>
    </row>
    <row r="14" spans="1:107" ht="15" customHeight="1" x14ac:dyDescent="0.25">
      <c r="A14" s="295">
        <v>9</v>
      </c>
      <c r="B14" s="361"/>
      <c r="C14" s="368" t="s">
        <v>980</v>
      </c>
      <c r="D14" s="369" t="s">
        <v>989</v>
      </c>
      <c r="E14" s="238">
        <v>2531</v>
      </c>
      <c r="F14" s="91" t="s">
        <v>1410</v>
      </c>
      <c r="G14" s="91"/>
      <c r="H14" s="91">
        <v>5</v>
      </c>
      <c r="I14" s="91">
        <v>4</v>
      </c>
      <c r="J14" s="91">
        <v>5</v>
      </c>
      <c r="K14" s="91">
        <v>4</v>
      </c>
      <c r="L14" s="91">
        <v>4</v>
      </c>
      <c r="M14" s="91"/>
      <c r="N14" s="91">
        <v>5</v>
      </c>
      <c r="O14" s="91">
        <v>4</v>
      </c>
      <c r="P14" s="91">
        <v>5</v>
      </c>
      <c r="Q14" s="91">
        <v>5</v>
      </c>
      <c r="R14" s="94"/>
      <c r="S14" s="91"/>
      <c r="T14" s="91">
        <v>4</v>
      </c>
      <c r="U14" s="91">
        <v>4</v>
      </c>
      <c r="V14" s="358">
        <f t="shared" si="9"/>
        <v>4</v>
      </c>
      <c r="W14" s="286">
        <f t="shared" si="10"/>
        <v>0</v>
      </c>
      <c r="X14" s="286">
        <f t="shared" si="11"/>
        <v>0</v>
      </c>
      <c r="Y14" s="286">
        <f t="shared" si="12"/>
        <v>0</v>
      </c>
      <c r="Z14" s="286">
        <f t="shared" si="13"/>
        <v>0</v>
      </c>
      <c r="AA14" s="286">
        <f t="shared" si="14"/>
        <v>6</v>
      </c>
      <c r="AB14" s="286">
        <f t="shared" si="15"/>
        <v>5</v>
      </c>
      <c r="AC14" s="286">
        <f t="shared" si="16"/>
        <v>11</v>
      </c>
      <c r="AD14" s="362">
        <f t="shared" si="17"/>
        <v>4.4545454545454541</v>
      </c>
      <c r="AE14" s="25">
        <f t="shared" si="18"/>
        <v>0</v>
      </c>
      <c r="AF14" s="13"/>
      <c r="AG14" s="360" t="str">
        <f t="shared" si="8"/>
        <v>З</v>
      </c>
      <c r="AH14" s="360" t="str">
        <f t="shared" si="8"/>
        <v/>
      </c>
      <c r="AI14" s="360">
        <f t="shared" si="8"/>
        <v>5</v>
      </c>
      <c r="AJ14" s="360">
        <f t="shared" si="8"/>
        <v>4</v>
      </c>
      <c r="AK14" s="360">
        <f t="shared" si="8"/>
        <v>5</v>
      </c>
      <c r="AL14" s="360">
        <f t="shared" si="8"/>
        <v>4</v>
      </c>
      <c r="AM14" s="360">
        <f t="shared" si="8"/>
        <v>4</v>
      </c>
      <c r="AN14" s="360" t="str">
        <f t="shared" si="8"/>
        <v/>
      </c>
      <c r="AO14" s="360">
        <f t="shared" si="8"/>
        <v>5</v>
      </c>
      <c r="AP14" s="360">
        <f t="shared" si="8"/>
        <v>4</v>
      </c>
      <c r="AQ14" s="360">
        <f t="shared" si="8"/>
        <v>5</v>
      </c>
      <c r="AR14" s="360">
        <f t="shared" si="8"/>
        <v>5</v>
      </c>
      <c r="AS14" s="360" t="str">
        <f t="shared" si="8"/>
        <v/>
      </c>
      <c r="AT14" s="360" t="str">
        <f t="shared" si="8"/>
        <v/>
      </c>
      <c r="AU14" s="360">
        <f t="shared" si="8"/>
        <v>4</v>
      </c>
      <c r="AV14" s="360">
        <f t="shared" si="8"/>
        <v>4</v>
      </c>
      <c r="AW14" s="358">
        <f t="shared" si="19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5">
      <c r="A15" s="295">
        <v>10</v>
      </c>
      <c r="B15" s="361"/>
      <c r="C15" s="368" t="s">
        <v>34</v>
      </c>
      <c r="D15" s="369" t="s">
        <v>997</v>
      </c>
      <c r="E15" s="238">
        <v>2531</v>
      </c>
      <c r="F15" s="91" t="s">
        <v>1410</v>
      </c>
      <c r="G15" s="91"/>
      <c r="H15" s="91">
        <v>5</v>
      </c>
      <c r="I15" s="91">
        <v>4</v>
      </c>
      <c r="J15" s="91">
        <v>4</v>
      </c>
      <c r="K15" s="91">
        <v>4</v>
      </c>
      <c r="L15" s="91">
        <v>3</v>
      </c>
      <c r="M15" s="91"/>
      <c r="N15" s="91">
        <v>3</v>
      </c>
      <c r="O15" s="91">
        <v>4</v>
      </c>
      <c r="P15" s="91">
        <v>5</v>
      </c>
      <c r="Q15" s="91">
        <v>4</v>
      </c>
      <c r="R15" s="94"/>
      <c r="S15" s="91"/>
      <c r="T15" s="91">
        <v>3</v>
      </c>
      <c r="U15" s="91">
        <v>3</v>
      </c>
      <c r="V15" s="358">
        <f t="shared" si="9"/>
        <v>3</v>
      </c>
      <c r="W15" s="286">
        <f t="shared" si="10"/>
        <v>0</v>
      </c>
      <c r="X15" s="286">
        <f t="shared" si="11"/>
        <v>0</v>
      </c>
      <c r="Y15" s="286">
        <f t="shared" si="12"/>
        <v>0</v>
      </c>
      <c r="Z15" s="286">
        <f t="shared" si="13"/>
        <v>4</v>
      </c>
      <c r="AA15" s="286">
        <f t="shared" si="14"/>
        <v>5</v>
      </c>
      <c r="AB15" s="286">
        <f t="shared" si="15"/>
        <v>2</v>
      </c>
      <c r="AC15" s="286">
        <f t="shared" si="16"/>
        <v>11</v>
      </c>
      <c r="AD15" s="362">
        <f t="shared" si="17"/>
        <v>3.8181818181818183</v>
      </c>
      <c r="AE15" s="25">
        <f t="shared" si="18"/>
        <v>0</v>
      </c>
      <c r="AF15" s="13"/>
      <c r="AG15" s="360" t="str">
        <f t="shared" si="8"/>
        <v>З</v>
      </c>
      <c r="AH15" s="360" t="str">
        <f t="shared" si="8"/>
        <v/>
      </c>
      <c r="AI15" s="360">
        <f t="shared" si="8"/>
        <v>5</v>
      </c>
      <c r="AJ15" s="360">
        <f t="shared" si="8"/>
        <v>4</v>
      </c>
      <c r="AK15" s="360">
        <f t="shared" si="8"/>
        <v>4</v>
      </c>
      <c r="AL15" s="360">
        <f t="shared" si="8"/>
        <v>4</v>
      </c>
      <c r="AM15" s="360">
        <f t="shared" si="8"/>
        <v>3</v>
      </c>
      <c r="AN15" s="360" t="str">
        <f t="shared" si="8"/>
        <v/>
      </c>
      <c r="AO15" s="360">
        <f t="shared" si="8"/>
        <v>3</v>
      </c>
      <c r="AP15" s="360">
        <f t="shared" si="8"/>
        <v>4</v>
      </c>
      <c r="AQ15" s="360">
        <f t="shared" si="8"/>
        <v>5</v>
      </c>
      <c r="AR15" s="360">
        <f t="shared" si="8"/>
        <v>4</v>
      </c>
      <c r="AS15" s="360" t="str">
        <f t="shared" si="8"/>
        <v/>
      </c>
      <c r="AT15" s="360" t="str">
        <f t="shared" si="8"/>
        <v/>
      </c>
      <c r="AU15" s="360">
        <f t="shared" si="8"/>
        <v>3</v>
      </c>
      <c r="AV15" s="360">
        <f t="shared" si="8"/>
        <v>3</v>
      </c>
      <c r="AW15" s="358">
        <f t="shared" si="19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5">
      <c r="A16" s="295">
        <v>11</v>
      </c>
      <c r="B16" s="361"/>
      <c r="C16" s="368" t="s">
        <v>34</v>
      </c>
      <c r="D16" s="369" t="s">
        <v>1012</v>
      </c>
      <c r="E16" s="238">
        <v>2531</v>
      </c>
      <c r="F16" s="91" t="s">
        <v>1410</v>
      </c>
      <c r="G16" s="91"/>
      <c r="H16" s="91">
        <v>5</v>
      </c>
      <c r="I16" s="91">
        <v>5</v>
      </c>
      <c r="J16" s="91">
        <v>5</v>
      </c>
      <c r="K16" s="91">
        <v>5</v>
      </c>
      <c r="L16" s="91">
        <v>4</v>
      </c>
      <c r="M16" s="91"/>
      <c r="N16" s="91">
        <v>5</v>
      </c>
      <c r="O16" s="91">
        <v>4</v>
      </c>
      <c r="P16" s="91">
        <v>5</v>
      </c>
      <c r="Q16" s="91">
        <v>5</v>
      </c>
      <c r="R16" s="94"/>
      <c r="S16" s="91"/>
      <c r="T16" s="91">
        <v>4</v>
      </c>
      <c r="U16" s="91">
        <v>5</v>
      </c>
      <c r="V16" s="358">
        <f t="shared" si="9"/>
        <v>4</v>
      </c>
      <c r="W16" s="286">
        <f t="shared" si="10"/>
        <v>0</v>
      </c>
      <c r="X16" s="286">
        <f t="shared" si="11"/>
        <v>0</v>
      </c>
      <c r="Y16" s="286">
        <f t="shared" si="12"/>
        <v>0</v>
      </c>
      <c r="Z16" s="286">
        <f t="shared" si="13"/>
        <v>0</v>
      </c>
      <c r="AA16" s="286">
        <f t="shared" si="14"/>
        <v>3</v>
      </c>
      <c r="AB16" s="286">
        <f t="shared" si="15"/>
        <v>8</v>
      </c>
      <c r="AC16" s="286">
        <f t="shared" si="16"/>
        <v>11</v>
      </c>
      <c r="AD16" s="362">
        <f t="shared" si="17"/>
        <v>4.7272727272727275</v>
      </c>
      <c r="AE16" s="25">
        <f t="shared" si="18"/>
        <v>0</v>
      </c>
      <c r="AF16" s="13"/>
      <c r="AG16" s="360" t="str">
        <f t="shared" si="8"/>
        <v>З</v>
      </c>
      <c r="AH16" s="360" t="str">
        <f t="shared" si="8"/>
        <v/>
      </c>
      <c r="AI16" s="360">
        <f t="shared" si="8"/>
        <v>5</v>
      </c>
      <c r="AJ16" s="360">
        <f t="shared" si="8"/>
        <v>5</v>
      </c>
      <c r="AK16" s="360">
        <f t="shared" si="8"/>
        <v>5</v>
      </c>
      <c r="AL16" s="360">
        <f t="shared" si="8"/>
        <v>5</v>
      </c>
      <c r="AM16" s="360">
        <f t="shared" si="8"/>
        <v>4</v>
      </c>
      <c r="AN16" s="360" t="str">
        <f t="shared" si="8"/>
        <v/>
      </c>
      <c r="AO16" s="360">
        <f t="shared" si="8"/>
        <v>5</v>
      </c>
      <c r="AP16" s="360">
        <f t="shared" si="8"/>
        <v>4</v>
      </c>
      <c r="AQ16" s="360">
        <f t="shared" si="8"/>
        <v>5</v>
      </c>
      <c r="AR16" s="360">
        <f t="shared" si="8"/>
        <v>5</v>
      </c>
      <c r="AS16" s="360" t="str">
        <f t="shared" si="8"/>
        <v/>
      </c>
      <c r="AT16" s="360" t="str">
        <f t="shared" si="8"/>
        <v/>
      </c>
      <c r="AU16" s="360">
        <f t="shared" si="8"/>
        <v>4</v>
      </c>
      <c r="AV16" s="360">
        <f t="shared" si="8"/>
        <v>5</v>
      </c>
      <c r="AW16" s="358">
        <f t="shared" si="19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5">
      <c r="A17" s="295">
        <v>12</v>
      </c>
      <c r="B17" s="240"/>
      <c r="C17" s="368" t="s">
        <v>980</v>
      </c>
      <c r="D17" s="390" t="s">
        <v>982</v>
      </c>
      <c r="E17" s="238">
        <v>2531</v>
      </c>
      <c r="F17" s="91" t="s">
        <v>1410</v>
      </c>
      <c r="G17" s="91"/>
      <c r="H17" s="91">
        <v>5</v>
      </c>
      <c r="I17" s="91">
        <v>4</v>
      </c>
      <c r="J17" s="91">
        <v>5</v>
      </c>
      <c r="K17" s="91">
        <v>4</v>
      </c>
      <c r="L17" s="91">
        <v>4</v>
      </c>
      <c r="M17" s="91"/>
      <c r="N17" s="91">
        <v>4</v>
      </c>
      <c r="O17" s="91">
        <v>4</v>
      </c>
      <c r="P17" s="91">
        <v>5</v>
      </c>
      <c r="Q17" s="91">
        <v>4</v>
      </c>
      <c r="R17" s="94"/>
      <c r="S17" s="91"/>
      <c r="T17" s="91">
        <v>4</v>
      </c>
      <c r="U17" s="91">
        <v>3</v>
      </c>
      <c r="V17" s="358">
        <f t="shared" si="9"/>
        <v>3</v>
      </c>
      <c r="W17" s="286">
        <f t="shared" si="10"/>
        <v>0</v>
      </c>
      <c r="X17" s="286">
        <f t="shared" si="11"/>
        <v>0</v>
      </c>
      <c r="Y17" s="286">
        <f t="shared" si="12"/>
        <v>0</v>
      </c>
      <c r="Z17" s="286">
        <f t="shared" si="13"/>
        <v>1</v>
      </c>
      <c r="AA17" s="286">
        <f t="shared" si="14"/>
        <v>7</v>
      </c>
      <c r="AB17" s="286">
        <f t="shared" si="15"/>
        <v>3</v>
      </c>
      <c r="AC17" s="286">
        <f t="shared" si="16"/>
        <v>11</v>
      </c>
      <c r="AD17" s="362">
        <f t="shared" si="17"/>
        <v>4.1818181818181817</v>
      </c>
      <c r="AE17" s="25">
        <f t="shared" si="18"/>
        <v>0</v>
      </c>
      <c r="AF17" s="13"/>
      <c r="AG17" s="360" t="str">
        <f t="shared" si="8"/>
        <v>З</v>
      </c>
      <c r="AH17" s="360" t="str">
        <f t="shared" si="8"/>
        <v/>
      </c>
      <c r="AI17" s="360">
        <f t="shared" si="8"/>
        <v>5</v>
      </c>
      <c r="AJ17" s="360">
        <f t="shared" si="8"/>
        <v>4</v>
      </c>
      <c r="AK17" s="360">
        <f t="shared" si="8"/>
        <v>5</v>
      </c>
      <c r="AL17" s="360">
        <f t="shared" si="8"/>
        <v>4</v>
      </c>
      <c r="AM17" s="360">
        <f t="shared" si="8"/>
        <v>4</v>
      </c>
      <c r="AN17" s="360" t="str">
        <f t="shared" si="8"/>
        <v/>
      </c>
      <c r="AO17" s="360">
        <f t="shared" si="8"/>
        <v>4</v>
      </c>
      <c r="AP17" s="360">
        <f t="shared" si="8"/>
        <v>4</v>
      </c>
      <c r="AQ17" s="360">
        <f t="shared" si="8"/>
        <v>5</v>
      </c>
      <c r="AR17" s="360">
        <f t="shared" si="8"/>
        <v>4</v>
      </c>
      <c r="AS17" s="360" t="str">
        <f t="shared" si="8"/>
        <v/>
      </c>
      <c r="AT17" s="360" t="str">
        <f t="shared" si="8"/>
        <v/>
      </c>
      <c r="AU17" s="360">
        <f t="shared" si="8"/>
        <v>4</v>
      </c>
      <c r="AV17" s="360">
        <f t="shared" si="8"/>
        <v>3</v>
      </c>
      <c r="AW17" s="358">
        <f t="shared" si="19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5">
      <c r="A18" s="295">
        <v>13</v>
      </c>
      <c r="B18" s="178"/>
      <c r="C18" s="368" t="s">
        <v>34</v>
      </c>
      <c r="D18" s="369" t="s">
        <v>1001</v>
      </c>
      <c r="E18" s="238">
        <v>2531</v>
      </c>
      <c r="F18" s="91" t="s">
        <v>1410</v>
      </c>
      <c r="G18" s="91"/>
      <c r="H18" s="91">
        <v>5</v>
      </c>
      <c r="I18" s="91">
        <v>4</v>
      </c>
      <c r="J18" s="91">
        <v>4</v>
      </c>
      <c r="K18" s="91">
        <v>3</v>
      </c>
      <c r="L18" s="91">
        <v>3</v>
      </c>
      <c r="M18" s="91"/>
      <c r="N18" s="91">
        <v>5</v>
      </c>
      <c r="O18" s="91">
        <v>3</v>
      </c>
      <c r="P18" s="91">
        <v>5</v>
      </c>
      <c r="Q18" s="91">
        <v>3</v>
      </c>
      <c r="R18" s="94"/>
      <c r="S18" s="91"/>
      <c r="T18" s="91">
        <v>4</v>
      </c>
      <c r="U18" s="91">
        <v>4</v>
      </c>
      <c r="V18" s="358">
        <f t="shared" si="9"/>
        <v>3</v>
      </c>
      <c r="W18" s="286">
        <f t="shared" si="10"/>
        <v>0</v>
      </c>
      <c r="X18" s="286">
        <f t="shared" si="11"/>
        <v>0</v>
      </c>
      <c r="Y18" s="286">
        <f t="shared" si="12"/>
        <v>0</v>
      </c>
      <c r="Z18" s="286">
        <f t="shared" si="13"/>
        <v>4</v>
      </c>
      <c r="AA18" s="286">
        <f t="shared" si="14"/>
        <v>4</v>
      </c>
      <c r="AB18" s="286">
        <f t="shared" si="15"/>
        <v>3</v>
      </c>
      <c r="AC18" s="286">
        <f t="shared" si="16"/>
        <v>11</v>
      </c>
      <c r="AD18" s="362">
        <f t="shared" si="17"/>
        <v>3.9090909090909092</v>
      </c>
      <c r="AE18" s="25">
        <f t="shared" si="18"/>
        <v>0</v>
      </c>
      <c r="AF18" s="13"/>
      <c r="AG18" s="360" t="str">
        <f t="shared" si="8"/>
        <v>З</v>
      </c>
      <c r="AH18" s="360" t="str">
        <f t="shared" si="8"/>
        <v/>
      </c>
      <c r="AI18" s="360">
        <f t="shared" si="8"/>
        <v>5</v>
      </c>
      <c r="AJ18" s="360">
        <f t="shared" si="8"/>
        <v>4</v>
      </c>
      <c r="AK18" s="360">
        <f t="shared" si="8"/>
        <v>4</v>
      </c>
      <c r="AL18" s="360">
        <f t="shared" si="8"/>
        <v>3</v>
      </c>
      <c r="AM18" s="360">
        <f t="shared" si="8"/>
        <v>3</v>
      </c>
      <c r="AN18" s="360" t="str">
        <f t="shared" si="8"/>
        <v/>
      </c>
      <c r="AO18" s="360">
        <f t="shared" si="8"/>
        <v>5</v>
      </c>
      <c r="AP18" s="360">
        <f t="shared" si="8"/>
        <v>3</v>
      </c>
      <c r="AQ18" s="360">
        <f t="shared" si="8"/>
        <v>5</v>
      </c>
      <c r="AR18" s="360">
        <f t="shared" si="8"/>
        <v>3</v>
      </c>
      <c r="AS18" s="360" t="str">
        <f t="shared" si="8"/>
        <v/>
      </c>
      <c r="AT18" s="360" t="str">
        <f t="shared" si="8"/>
        <v/>
      </c>
      <c r="AU18" s="360">
        <f t="shared" si="8"/>
        <v>4</v>
      </c>
      <c r="AV18" s="360">
        <f t="shared" si="8"/>
        <v>4</v>
      </c>
      <c r="AW18" s="358">
        <f t="shared" si="19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5">
      <c r="A19" s="295">
        <v>14</v>
      </c>
      <c r="B19" s="178"/>
      <c r="C19" s="368" t="s">
        <v>34</v>
      </c>
      <c r="D19" s="369" t="s">
        <v>1004</v>
      </c>
      <c r="E19" s="238">
        <v>2531</v>
      </c>
      <c r="F19" s="91" t="s">
        <v>1410</v>
      </c>
      <c r="G19" s="91"/>
      <c r="H19" s="91">
        <v>4</v>
      </c>
      <c r="I19" s="91">
        <v>5</v>
      </c>
      <c r="J19" s="91">
        <v>4</v>
      </c>
      <c r="K19" s="91">
        <v>3</v>
      </c>
      <c r="L19" s="91" t="s">
        <v>1493</v>
      </c>
      <c r="M19" s="91"/>
      <c r="N19" s="91">
        <v>3</v>
      </c>
      <c r="O19" s="91">
        <v>4</v>
      </c>
      <c r="P19" s="91">
        <v>5</v>
      </c>
      <c r="Q19" s="91">
        <v>3</v>
      </c>
      <c r="R19" s="91"/>
      <c r="S19" s="91"/>
      <c r="T19" s="91">
        <v>4</v>
      </c>
      <c r="U19" s="91">
        <v>3</v>
      </c>
      <c r="V19" s="358">
        <f t="shared" si="9"/>
        <v>2</v>
      </c>
      <c r="W19" s="286">
        <f t="shared" si="10"/>
        <v>0</v>
      </c>
      <c r="X19" s="286">
        <f t="shared" si="11"/>
        <v>0</v>
      </c>
      <c r="Y19" s="286">
        <f t="shared" si="12"/>
        <v>1</v>
      </c>
      <c r="Z19" s="286">
        <f t="shared" si="13"/>
        <v>4</v>
      </c>
      <c r="AA19" s="286">
        <f t="shared" si="14"/>
        <v>4</v>
      </c>
      <c r="AB19" s="286">
        <f t="shared" si="15"/>
        <v>2</v>
      </c>
      <c r="AC19" s="286">
        <f t="shared" si="16"/>
        <v>11</v>
      </c>
      <c r="AD19" s="362">
        <f t="shared" si="17"/>
        <v>3.6363636363636362</v>
      </c>
      <c r="AE19" s="25">
        <f t="shared" si="18"/>
        <v>0</v>
      </c>
      <c r="AF19" s="13"/>
      <c r="AG19" s="360" t="str">
        <f t="shared" si="8"/>
        <v>З</v>
      </c>
      <c r="AH19" s="360" t="str">
        <f t="shared" si="8"/>
        <v/>
      </c>
      <c r="AI19" s="360">
        <f t="shared" si="8"/>
        <v>4</v>
      </c>
      <c r="AJ19" s="360">
        <f t="shared" si="8"/>
        <v>5</v>
      </c>
      <c r="AK19" s="360">
        <f t="shared" si="8"/>
        <v>4</v>
      </c>
      <c r="AL19" s="360">
        <f t="shared" si="8"/>
        <v>3</v>
      </c>
      <c r="AM19" s="360">
        <f t="shared" si="8"/>
        <v>2</v>
      </c>
      <c r="AN19" s="360" t="str">
        <f t="shared" si="8"/>
        <v/>
      </c>
      <c r="AO19" s="360">
        <f t="shared" si="8"/>
        <v>3</v>
      </c>
      <c r="AP19" s="360">
        <f t="shared" si="8"/>
        <v>4</v>
      </c>
      <c r="AQ19" s="360">
        <f t="shared" si="8"/>
        <v>5</v>
      </c>
      <c r="AR19" s="360">
        <f t="shared" si="8"/>
        <v>3</v>
      </c>
      <c r="AS19" s="360" t="str">
        <f t="shared" si="8"/>
        <v/>
      </c>
      <c r="AT19" s="360" t="str">
        <f t="shared" si="8"/>
        <v/>
      </c>
      <c r="AU19" s="360">
        <f t="shared" si="8"/>
        <v>4</v>
      </c>
      <c r="AV19" s="360">
        <f t="shared" si="8"/>
        <v>3</v>
      </c>
      <c r="AW19" s="358">
        <f t="shared" si="19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5">
      <c r="A20" s="295">
        <v>15</v>
      </c>
      <c r="B20" s="178"/>
      <c r="C20" s="368" t="s">
        <v>980</v>
      </c>
      <c r="D20" s="369" t="s">
        <v>994</v>
      </c>
      <c r="E20" s="238">
        <v>2531</v>
      </c>
      <c r="F20" s="91" t="s">
        <v>1410</v>
      </c>
      <c r="G20" s="91"/>
      <c r="H20" s="91">
        <v>4</v>
      </c>
      <c r="I20" s="91">
        <v>5</v>
      </c>
      <c r="J20" s="91">
        <v>5</v>
      </c>
      <c r="K20" s="91">
        <v>4</v>
      </c>
      <c r="L20" s="91">
        <v>3</v>
      </c>
      <c r="M20" s="91"/>
      <c r="N20" s="91">
        <v>3</v>
      </c>
      <c r="O20" s="91">
        <v>4</v>
      </c>
      <c r="P20" s="91">
        <v>5</v>
      </c>
      <c r="Q20" s="91">
        <v>4</v>
      </c>
      <c r="R20" s="94"/>
      <c r="S20" s="91"/>
      <c r="T20" s="91">
        <v>4</v>
      </c>
      <c r="U20" s="91">
        <v>3</v>
      </c>
      <c r="V20" s="358">
        <f t="shared" si="9"/>
        <v>3</v>
      </c>
      <c r="W20" s="286">
        <f t="shared" si="10"/>
        <v>0</v>
      </c>
      <c r="X20" s="286">
        <f t="shared" si="11"/>
        <v>0</v>
      </c>
      <c r="Y20" s="286">
        <f t="shared" si="12"/>
        <v>0</v>
      </c>
      <c r="Z20" s="286">
        <f t="shared" si="13"/>
        <v>3</v>
      </c>
      <c r="AA20" s="286">
        <f t="shared" si="14"/>
        <v>5</v>
      </c>
      <c r="AB20" s="286">
        <f t="shared" si="15"/>
        <v>3</v>
      </c>
      <c r="AC20" s="286">
        <f t="shared" si="16"/>
        <v>11</v>
      </c>
      <c r="AD20" s="362">
        <f t="shared" si="17"/>
        <v>4</v>
      </c>
      <c r="AE20" s="25">
        <f t="shared" si="18"/>
        <v>0</v>
      </c>
      <c r="AF20" s="13"/>
      <c r="AG20" s="360" t="str">
        <f t="shared" si="8"/>
        <v>З</v>
      </c>
      <c r="AH20" s="360" t="str">
        <f t="shared" si="8"/>
        <v/>
      </c>
      <c r="AI20" s="360">
        <f t="shared" si="8"/>
        <v>4</v>
      </c>
      <c r="AJ20" s="360">
        <f t="shared" si="8"/>
        <v>5</v>
      </c>
      <c r="AK20" s="360">
        <f t="shared" si="8"/>
        <v>5</v>
      </c>
      <c r="AL20" s="360">
        <f t="shared" si="8"/>
        <v>4</v>
      </c>
      <c r="AM20" s="360">
        <f t="shared" si="8"/>
        <v>3</v>
      </c>
      <c r="AN20" s="360" t="str">
        <f t="shared" si="8"/>
        <v/>
      </c>
      <c r="AO20" s="360">
        <f t="shared" si="8"/>
        <v>3</v>
      </c>
      <c r="AP20" s="360">
        <f t="shared" si="8"/>
        <v>4</v>
      </c>
      <c r="AQ20" s="360">
        <f t="shared" si="8"/>
        <v>5</v>
      </c>
      <c r="AR20" s="360">
        <f t="shared" si="8"/>
        <v>4</v>
      </c>
      <c r="AS20" s="360" t="str">
        <f t="shared" si="8"/>
        <v/>
      </c>
      <c r="AT20" s="360" t="str">
        <f t="shared" si="8"/>
        <v/>
      </c>
      <c r="AU20" s="360">
        <f t="shared" si="8"/>
        <v>4</v>
      </c>
      <c r="AV20" s="360">
        <f t="shared" si="8"/>
        <v>3</v>
      </c>
      <c r="AW20" s="358">
        <f t="shared" si="19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5">
      <c r="A21" s="295">
        <v>16</v>
      </c>
      <c r="B21" s="178"/>
      <c r="C21" s="368" t="s">
        <v>34</v>
      </c>
      <c r="D21" s="369" t="s">
        <v>996</v>
      </c>
      <c r="E21" s="238">
        <v>2531</v>
      </c>
      <c r="F21" s="91" t="s">
        <v>1410</v>
      </c>
      <c r="G21" s="91"/>
      <c r="H21" s="91">
        <v>5</v>
      </c>
      <c r="I21" s="91">
        <v>5</v>
      </c>
      <c r="J21" s="91">
        <v>5</v>
      </c>
      <c r="K21" s="91">
        <v>4</v>
      </c>
      <c r="L21" s="91">
        <v>5</v>
      </c>
      <c r="M21" s="91"/>
      <c r="N21" s="91">
        <v>4</v>
      </c>
      <c r="O21" s="91">
        <v>5</v>
      </c>
      <c r="P21" s="91">
        <v>5</v>
      </c>
      <c r="Q21" s="91">
        <v>5</v>
      </c>
      <c r="R21" s="94"/>
      <c r="S21" s="91"/>
      <c r="T21" s="91">
        <v>5</v>
      </c>
      <c r="U21" s="91">
        <v>4</v>
      </c>
      <c r="V21" s="358">
        <f t="shared" si="9"/>
        <v>4</v>
      </c>
      <c r="W21" s="286">
        <f t="shared" si="10"/>
        <v>0</v>
      </c>
      <c r="X21" s="286">
        <f t="shared" si="11"/>
        <v>0</v>
      </c>
      <c r="Y21" s="286">
        <f t="shared" si="12"/>
        <v>0</v>
      </c>
      <c r="Z21" s="286">
        <f t="shared" si="13"/>
        <v>0</v>
      </c>
      <c r="AA21" s="286">
        <f t="shared" si="14"/>
        <v>3</v>
      </c>
      <c r="AB21" s="286">
        <f t="shared" si="15"/>
        <v>8</v>
      </c>
      <c r="AC21" s="286">
        <f t="shared" si="16"/>
        <v>11</v>
      </c>
      <c r="AD21" s="362">
        <f t="shared" si="17"/>
        <v>4.7272727272727275</v>
      </c>
      <c r="AE21" s="25">
        <f t="shared" si="18"/>
        <v>0</v>
      </c>
      <c r="AF21" s="13"/>
      <c r="AG21" s="360" t="str">
        <f t="shared" si="8"/>
        <v>З</v>
      </c>
      <c r="AH21" s="360" t="str">
        <f t="shared" si="8"/>
        <v/>
      </c>
      <c r="AI21" s="360">
        <f t="shared" si="8"/>
        <v>5</v>
      </c>
      <c r="AJ21" s="360">
        <f t="shared" si="8"/>
        <v>5</v>
      </c>
      <c r="AK21" s="360">
        <f t="shared" si="8"/>
        <v>5</v>
      </c>
      <c r="AL21" s="360">
        <f t="shared" si="8"/>
        <v>4</v>
      </c>
      <c r="AM21" s="360">
        <f t="shared" si="8"/>
        <v>5</v>
      </c>
      <c r="AN21" s="360" t="str">
        <f t="shared" si="8"/>
        <v/>
      </c>
      <c r="AO21" s="360">
        <f t="shared" si="8"/>
        <v>4</v>
      </c>
      <c r="AP21" s="360">
        <f t="shared" si="8"/>
        <v>5</v>
      </c>
      <c r="AQ21" s="360">
        <f t="shared" si="8"/>
        <v>5</v>
      </c>
      <c r="AR21" s="360">
        <f t="shared" si="8"/>
        <v>5</v>
      </c>
      <c r="AS21" s="360" t="str">
        <f t="shared" si="8"/>
        <v/>
      </c>
      <c r="AT21" s="360" t="str">
        <f t="shared" si="8"/>
        <v/>
      </c>
      <c r="AU21" s="360">
        <f t="shared" si="8"/>
        <v>5</v>
      </c>
      <c r="AV21" s="360">
        <f t="shared" ref="AG21:AV36" si="20">IF(ISERROR(VALUE(LEFT(U21))),LEFT(U21),VALUE(LEFT(U21)))</f>
        <v>4</v>
      </c>
      <c r="AW21" s="358">
        <f t="shared" si="19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5">
      <c r="A22" s="295">
        <v>17</v>
      </c>
      <c r="B22" s="178"/>
      <c r="C22" s="368" t="s">
        <v>34</v>
      </c>
      <c r="D22" s="369" t="s">
        <v>993</v>
      </c>
      <c r="E22" s="238">
        <v>2531</v>
      </c>
      <c r="F22" s="91" t="s">
        <v>1410</v>
      </c>
      <c r="G22" s="91"/>
      <c r="H22" s="91">
        <v>5</v>
      </c>
      <c r="I22" s="91">
        <v>4</v>
      </c>
      <c r="J22" s="91">
        <v>5</v>
      </c>
      <c r="K22" s="91">
        <v>4</v>
      </c>
      <c r="L22" s="91">
        <v>3</v>
      </c>
      <c r="M22" s="91"/>
      <c r="N22" s="91">
        <v>4</v>
      </c>
      <c r="O22" s="91">
        <v>4</v>
      </c>
      <c r="P22" s="91">
        <v>5</v>
      </c>
      <c r="Q22" s="91">
        <v>4</v>
      </c>
      <c r="R22" s="94"/>
      <c r="S22" s="91"/>
      <c r="T22" s="91">
        <v>4</v>
      </c>
      <c r="U22" s="91">
        <v>3</v>
      </c>
      <c r="V22" s="358">
        <f t="shared" si="9"/>
        <v>3</v>
      </c>
      <c r="W22" s="286">
        <f t="shared" si="10"/>
        <v>0</v>
      </c>
      <c r="X22" s="286">
        <f t="shared" si="11"/>
        <v>0</v>
      </c>
      <c r="Y22" s="286">
        <f t="shared" si="12"/>
        <v>0</v>
      </c>
      <c r="Z22" s="286">
        <f t="shared" si="13"/>
        <v>2</v>
      </c>
      <c r="AA22" s="286">
        <f t="shared" si="14"/>
        <v>6</v>
      </c>
      <c r="AB22" s="286">
        <f t="shared" si="15"/>
        <v>3</v>
      </c>
      <c r="AC22" s="286">
        <f t="shared" si="16"/>
        <v>11</v>
      </c>
      <c r="AD22" s="362">
        <f t="shared" si="17"/>
        <v>4.0909090909090908</v>
      </c>
      <c r="AE22" s="25">
        <f t="shared" si="18"/>
        <v>0</v>
      </c>
      <c r="AF22" s="13"/>
      <c r="AG22" s="360" t="str">
        <f t="shared" si="20"/>
        <v>З</v>
      </c>
      <c r="AH22" s="360" t="str">
        <f t="shared" si="20"/>
        <v/>
      </c>
      <c r="AI22" s="360">
        <f t="shared" si="20"/>
        <v>5</v>
      </c>
      <c r="AJ22" s="360">
        <f t="shared" si="20"/>
        <v>4</v>
      </c>
      <c r="AK22" s="360">
        <f t="shared" si="20"/>
        <v>5</v>
      </c>
      <c r="AL22" s="360">
        <f t="shared" si="20"/>
        <v>4</v>
      </c>
      <c r="AM22" s="360">
        <f t="shared" si="20"/>
        <v>3</v>
      </c>
      <c r="AN22" s="360" t="str">
        <f t="shared" si="20"/>
        <v/>
      </c>
      <c r="AO22" s="360">
        <f t="shared" si="20"/>
        <v>4</v>
      </c>
      <c r="AP22" s="360">
        <f t="shared" si="20"/>
        <v>4</v>
      </c>
      <c r="AQ22" s="360">
        <f t="shared" si="20"/>
        <v>5</v>
      </c>
      <c r="AR22" s="360">
        <f t="shared" si="20"/>
        <v>4</v>
      </c>
      <c r="AS22" s="360" t="str">
        <f t="shared" si="20"/>
        <v/>
      </c>
      <c r="AT22" s="360" t="str">
        <f t="shared" si="20"/>
        <v/>
      </c>
      <c r="AU22" s="360">
        <f t="shared" si="20"/>
        <v>4</v>
      </c>
      <c r="AV22" s="360">
        <f t="shared" si="20"/>
        <v>3</v>
      </c>
      <c r="AW22" s="358">
        <f t="shared" si="19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5">
      <c r="A23" s="295">
        <v>18</v>
      </c>
      <c r="B23" s="178"/>
      <c r="C23" s="368" t="s">
        <v>34</v>
      </c>
      <c r="D23" s="369" t="s">
        <v>1005</v>
      </c>
      <c r="E23" s="238">
        <v>2531</v>
      </c>
      <c r="F23" s="91" t="s">
        <v>1410</v>
      </c>
      <c r="G23" s="91"/>
      <c r="H23" s="91">
        <v>5</v>
      </c>
      <c r="I23" s="91">
        <v>5</v>
      </c>
      <c r="J23" s="91">
        <v>5</v>
      </c>
      <c r="K23" s="91">
        <v>4</v>
      </c>
      <c r="L23" s="91">
        <v>3</v>
      </c>
      <c r="M23" s="91"/>
      <c r="N23" s="91">
        <v>5</v>
      </c>
      <c r="O23" s="91">
        <v>4</v>
      </c>
      <c r="P23" s="91">
        <v>5</v>
      </c>
      <c r="Q23" s="91">
        <v>4</v>
      </c>
      <c r="R23" s="94"/>
      <c r="S23" s="91"/>
      <c r="T23" s="91">
        <v>4</v>
      </c>
      <c r="U23" s="91">
        <v>4</v>
      </c>
      <c r="V23" s="358">
        <f t="shared" si="9"/>
        <v>3</v>
      </c>
      <c r="W23" s="286">
        <f t="shared" si="10"/>
        <v>0</v>
      </c>
      <c r="X23" s="286">
        <f t="shared" si="11"/>
        <v>0</v>
      </c>
      <c r="Y23" s="286">
        <f t="shared" si="12"/>
        <v>0</v>
      </c>
      <c r="Z23" s="286">
        <f t="shared" si="13"/>
        <v>1</v>
      </c>
      <c r="AA23" s="286">
        <f t="shared" si="14"/>
        <v>5</v>
      </c>
      <c r="AB23" s="286">
        <f t="shared" si="15"/>
        <v>5</v>
      </c>
      <c r="AC23" s="286">
        <f t="shared" si="16"/>
        <v>11</v>
      </c>
      <c r="AD23" s="362">
        <f t="shared" si="17"/>
        <v>4.3636363636363633</v>
      </c>
      <c r="AE23" s="25">
        <f t="shared" si="18"/>
        <v>0</v>
      </c>
      <c r="AF23" s="13"/>
      <c r="AG23" s="360" t="str">
        <f t="shared" si="20"/>
        <v>З</v>
      </c>
      <c r="AH23" s="360" t="str">
        <f t="shared" si="20"/>
        <v/>
      </c>
      <c r="AI23" s="360">
        <f t="shared" si="20"/>
        <v>5</v>
      </c>
      <c r="AJ23" s="360">
        <f t="shared" si="20"/>
        <v>5</v>
      </c>
      <c r="AK23" s="360">
        <f t="shared" si="20"/>
        <v>5</v>
      </c>
      <c r="AL23" s="360">
        <f t="shared" si="20"/>
        <v>4</v>
      </c>
      <c r="AM23" s="360">
        <f t="shared" si="20"/>
        <v>3</v>
      </c>
      <c r="AN23" s="360" t="str">
        <f t="shared" si="20"/>
        <v/>
      </c>
      <c r="AO23" s="360">
        <f t="shared" si="20"/>
        <v>5</v>
      </c>
      <c r="AP23" s="360">
        <f t="shared" si="20"/>
        <v>4</v>
      </c>
      <c r="AQ23" s="360">
        <f t="shared" si="20"/>
        <v>5</v>
      </c>
      <c r="AR23" s="360">
        <f t="shared" si="20"/>
        <v>4</v>
      </c>
      <c r="AS23" s="360" t="str">
        <f t="shared" si="20"/>
        <v/>
      </c>
      <c r="AT23" s="360" t="str">
        <f t="shared" si="20"/>
        <v/>
      </c>
      <c r="AU23" s="360">
        <f t="shared" si="20"/>
        <v>4</v>
      </c>
      <c r="AV23" s="360">
        <f t="shared" si="20"/>
        <v>4</v>
      </c>
      <c r="AW23" s="358">
        <f t="shared" si="19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5">
      <c r="A24" s="295">
        <v>19</v>
      </c>
      <c r="B24" s="178"/>
      <c r="C24" s="368" t="s">
        <v>34</v>
      </c>
      <c r="D24" s="369" t="s">
        <v>985</v>
      </c>
      <c r="E24" s="238">
        <v>2531</v>
      </c>
      <c r="F24" s="91" t="s">
        <v>1410</v>
      </c>
      <c r="G24" s="91"/>
      <c r="H24" s="91">
        <v>4</v>
      </c>
      <c r="I24" s="91">
        <v>4</v>
      </c>
      <c r="J24" s="91">
        <v>4</v>
      </c>
      <c r="K24" s="91">
        <v>4</v>
      </c>
      <c r="L24" s="91">
        <v>3</v>
      </c>
      <c r="M24" s="91"/>
      <c r="N24" s="91">
        <v>4</v>
      </c>
      <c r="O24" s="91">
        <v>3</v>
      </c>
      <c r="P24" s="91">
        <v>5</v>
      </c>
      <c r="Q24" s="91">
        <v>4</v>
      </c>
      <c r="R24" s="91"/>
      <c r="S24" s="91"/>
      <c r="T24" s="91">
        <v>4</v>
      </c>
      <c r="U24" s="91">
        <v>3</v>
      </c>
      <c r="V24" s="358">
        <f t="shared" si="9"/>
        <v>3</v>
      </c>
      <c r="W24" s="286">
        <f t="shared" si="10"/>
        <v>0</v>
      </c>
      <c r="X24" s="286">
        <f t="shared" si="11"/>
        <v>0</v>
      </c>
      <c r="Y24" s="286">
        <f t="shared" si="12"/>
        <v>0</v>
      </c>
      <c r="Z24" s="286">
        <f t="shared" si="13"/>
        <v>3</v>
      </c>
      <c r="AA24" s="286">
        <f t="shared" si="14"/>
        <v>7</v>
      </c>
      <c r="AB24" s="286">
        <f t="shared" si="15"/>
        <v>1</v>
      </c>
      <c r="AC24" s="286">
        <f t="shared" si="16"/>
        <v>11</v>
      </c>
      <c r="AD24" s="362">
        <f t="shared" si="17"/>
        <v>3.8181818181818183</v>
      </c>
      <c r="AE24" s="25">
        <f t="shared" si="18"/>
        <v>0</v>
      </c>
      <c r="AF24" s="13"/>
      <c r="AG24" s="360" t="str">
        <f t="shared" si="20"/>
        <v>З</v>
      </c>
      <c r="AH24" s="360" t="str">
        <f t="shared" si="20"/>
        <v/>
      </c>
      <c r="AI24" s="360">
        <f t="shared" si="20"/>
        <v>4</v>
      </c>
      <c r="AJ24" s="360">
        <f t="shared" si="20"/>
        <v>4</v>
      </c>
      <c r="AK24" s="360">
        <f t="shared" si="20"/>
        <v>4</v>
      </c>
      <c r="AL24" s="360">
        <f t="shared" si="20"/>
        <v>4</v>
      </c>
      <c r="AM24" s="360">
        <f t="shared" si="20"/>
        <v>3</v>
      </c>
      <c r="AN24" s="360" t="str">
        <f t="shared" si="20"/>
        <v/>
      </c>
      <c r="AO24" s="360">
        <f t="shared" si="20"/>
        <v>4</v>
      </c>
      <c r="AP24" s="360">
        <f t="shared" si="20"/>
        <v>3</v>
      </c>
      <c r="AQ24" s="360">
        <f t="shared" si="20"/>
        <v>5</v>
      </c>
      <c r="AR24" s="360">
        <f t="shared" si="20"/>
        <v>4</v>
      </c>
      <c r="AS24" s="360" t="str">
        <f t="shared" si="20"/>
        <v/>
      </c>
      <c r="AT24" s="360" t="str">
        <f t="shared" si="20"/>
        <v/>
      </c>
      <c r="AU24" s="360">
        <f t="shared" si="20"/>
        <v>4</v>
      </c>
      <c r="AV24" s="360">
        <f t="shared" si="20"/>
        <v>3</v>
      </c>
      <c r="AW24" s="358">
        <f t="shared" si="19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5">
      <c r="A25" s="295">
        <v>20</v>
      </c>
      <c r="B25" s="178"/>
      <c r="C25" s="368" t="s">
        <v>34</v>
      </c>
      <c r="D25" s="369" t="s">
        <v>995</v>
      </c>
      <c r="E25" s="238">
        <v>2531</v>
      </c>
      <c r="F25" s="91" t="s">
        <v>1410</v>
      </c>
      <c r="G25" s="91"/>
      <c r="H25" s="91">
        <v>5</v>
      </c>
      <c r="I25" s="91">
        <v>4</v>
      </c>
      <c r="J25" s="91">
        <v>5</v>
      </c>
      <c r="K25" s="91">
        <v>4</v>
      </c>
      <c r="L25" s="91">
        <v>5</v>
      </c>
      <c r="M25" s="91"/>
      <c r="N25" s="91">
        <v>5</v>
      </c>
      <c r="O25" s="91">
        <v>5</v>
      </c>
      <c r="P25" s="91">
        <v>5</v>
      </c>
      <c r="Q25" s="91">
        <v>5</v>
      </c>
      <c r="R25" s="94"/>
      <c r="S25" s="91"/>
      <c r="T25" s="91">
        <v>5</v>
      </c>
      <c r="U25" s="91">
        <v>4</v>
      </c>
      <c r="V25" s="358">
        <f t="shared" si="9"/>
        <v>4</v>
      </c>
      <c r="W25" s="286">
        <f t="shared" si="10"/>
        <v>0</v>
      </c>
      <c r="X25" s="286">
        <f t="shared" si="11"/>
        <v>0</v>
      </c>
      <c r="Y25" s="286">
        <f t="shared" si="12"/>
        <v>0</v>
      </c>
      <c r="Z25" s="286">
        <f t="shared" si="13"/>
        <v>0</v>
      </c>
      <c r="AA25" s="286">
        <f t="shared" si="14"/>
        <v>3</v>
      </c>
      <c r="AB25" s="286">
        <f t="shared" si="15"/>
        <v>8</v>
      </c>
      <c r="AC25" s="286">
        <f t="shared" si="16"/>
        <v>11</v>
      </c>
      <c r="AD25" s="362">
        <f t="shared" si="17"/>
        <v>4.7272727272727275</v>
      </c>
      <c r="AE25" s="25">
        <f t="shared" si="18"/>
        <v>0</v>
      </c>
      <c r="AF25" s="13"/>
      <c r="AG25" s="360" t="str">
        <f t="shared" si="20"/>
        <v>З</v>
      </c>
      <c r="AH25" s="360" t="str">
        <f t="shared" si="20"/>
        <v/>
      </c>
      <c r="AI25" s="360">
        <f t="shared" si="20"/>
        <v>5</v>
      </c>
      <c r="AJ25" s="360">
        <f t="shared" si="20"/>
        <v>4</v>
      </c>
      <c r="AK25" s="360">
        <f t="shared" si="20"/>
        <v>5</v>
      </c>
      <c r="AL25" s="360">
        <f t="shared" si="20"/>
        <v>4</v>
      </c>
      <c r="AM25" s="360">
        <f t="shared" si="20"/>
        <v>5</v>
      </c>
      <c r="AN25" s="360" t="str">
        <f t="shared" si="20"/>
        <v/>
      </c>
      <c r="AO25" s="360">
        <f t="shared" si="20"/>
        <v>5</v>
      </c>
      <c r="AP25" s="360">
        <f t="shared" si="20"/>
        <v>5</v>
      </c>
      <c r="AQ25" s="360">
        <f t="shared" si="20"/>
        <v>5</v>
      </c>
      <c r="AR25" s="360">
        <f t="shared" si="20"/>
        <v>5</v>
      </c>
      <c r="AS25" s="360" t="str">
        <f t="shared" si="20"/>
        <v/>
      </c>
      <c r="AT25" s="360" t="str">
        <f t="shared" si="20"/>
        <v/>
      </c>
      <c r="AU25" s="360">
        <f t="shared" si="20"/>
        <v>5</v>
      </c>
      <c r="AV25" s="360">
        <f t="shared" si="20"/>
        <v>4</v>
      </c>
      <c r="AW25" s="358">
        <f t="shared" si="19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5">
      <c r="A26" s="295">
        <v>21</v>
      </c>
      <c r="B26" s="178"/>
      <c r="C26" s="368" t="s">
        <v>34</v>
      </c>
      <c r="D26" s="369" t="s">
        <v>1010</v>
      </c>
      <c r="E26" s="238">
        <v>2531</v>
      </c>
      <c r="F26" s="91" t="s">
        <v>1410</v>
      </c>
      <c r="G26" s="91"/>
      <c r="H26" s="91">
        <v>5</v>
      </c>
      <c r="I26" s="91">
        <v>4</v>
      </c>
      <c r="J26" s="91">
        <v>4</v>
      </c>
      <c r="K26" s="91">
        <v>3</v>
      </c>
      <c r="L26" s="91">
        <v>3</v>
      </c>
      <c r="M26" s="91"/>
      <c r="N26" s="91">
        <v>4</v>
      </c>
      <c r="O26" s="91">
        <v>5</v>
      </c>
      <c r="P26" s="91">
        <v>5</v>
      </c>
      <c r="Q26" s="91">
        <v>4</v>
      </c>
      <c r="R26" s="94"/>
      <c r="S26" s="91"/>
      <c r="T26" s="91">
        <v>5</v>
      </c>
      <c r="U26" s="91">
        <v>4</v>
      </c>
      <c r="V26" s="358">
        <f t="shared" si="9"/>
        <v>3</v>
      </c>
      <c r="W26" s="286">
        <f t="shared" si="10"/>
        <v>0</v>
      </c>
      <c r="X26" s="286">
        <f t="shared" si="11"/>
        <v>0</v>
      </c>
      <c r="Y26" s="286">
        <f t="shared" si="12"/>
        <v>0</v>
      </c>
      <c r="Z26" s="286">
        <f t="shared" si="13"/>
        <v>2</v>
      </c>
      <c r="AA26" s="286">
        <f t="shared" si="14"/>
        <v>5</v>
      </c>
      <c r="AB26" s="286">
        <f t="shared" si="15"/>
        <v>4</v>
      </c>
      <c r="AC26" s="286">
        <f t="shared" si="16"/>
        <v>11</v>
      </c>
      <c r="AD26" s="362">
        <f t="shared" si="17"/>
        <v>4.1818181818181817</v>
      </c>
      <c r="AE26" s="25">
        <f t="shared" si="18"/>
        <v>0</v>
      </c>
      <c r="AF26" s="13"/>
      <c r="AG26" s="360" t="str">
        <f t="shared" si="20"/>
        <v>З</v>
      </c>
      <c r="AH26" s="360" t="str">
        <f t="shared" si="20"/>
        <v/>
      </c>
      <c r="AI26" s="360">
        <f t="shared" si="20"/>
        <v>5</v>
      </c>
      <c r="AJ26" s="360">
        <f t="shared" si="20"/>
        <v>4</v>
      </c>
      <c r="AK26" s="360">
        <f t="shared" si="20"/>
        <v>4</v>
      </c>
      <c r="AL26" s="360">
        <f t="shared" si="20"/>
        <v>3</v>
      </c>
      <c r="AM26" s="360">
        <f t="shared" si="20"/>
        <v>3</v>
      </c>
      <c r="AN26" s="360" t="str">
        <f t="shared" si="20"/>
        <v/>
      </c>
      <c r="AO26" s="360">
        <f t="shared" si="20"/>
        <v>4</v>
      </c>
      <c r="AP26" s="360">
        <f t="shared" si="20"/>
        <v>5</v>
      </c>
      <c r="AQ26" s="360">
        <f t="shared" si="20"/>
        <v>5</v>
      </c>
      <c r="AR26" s="360">
        <f t="shared" si="20"/>
        <v>4</v>
      </c>
      <c r="AS26" s="360" t="str">
        <f t="shared" si="20"/>
        <v/>
      </c>
      <c r="AT26" s="360" t="str">
        <f t="shared" si="20"/>
        <v/>
      </c>
      <c r="AU26" s="360">
        <f t="shared" si="20"/>
        <v>5</v>
      </c>
      <c r="AV26" s="360">
        <f t="shared" si="20"/>
        <v>4</v>
      </c>
      <c r="AW26" s="358">
        <f t="shared" si="19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5">
      <c r="A27" s="295">
        <v>22</v>
      </c>
      <c r="B27" s="178"/>
      <c r="C27" s="368" t="s">
        <v>34</v>
      </c>
      <c r="D27" s="370" t="s">
        <v>986</v>
      </c>
      <c r="E27" s="238">
        <v>2531</v>
      </c>
      <c r="F27" s="91" t="s">
        <v>1410</v>
      </c>
      <c r="G27" s="91"/>
      <c r="H27" s="91">
        <v>5</v>
      </c>
      <c r="I27" s="91">
        <v>5</v>
      </c>
      <c r="J27" s="91">
        <v>5</v>
      </c>
      <c r="K27" s="91">
        <v>4</v>
      </c>
      <c r="L27" s="91">
        <v>3</v>
      </c>
      <c r="M27" s="91"/>
      <c r="N27" s="91">
        <v>5</v>
      </c>
      <c r="O27" s="91">
        <v>4</v>
      </c>
      <c r="P27" s="91">
        <v>5</v>
      </c>
      <c r="Q27" s="91">
        <v>5</v>
      </c>
      <c r="R27" s="94"/>
      <c r="S27" s="91"/>
      <c r="T27" s="91">
        <v>4</v>
      </c>
      <c r="U27" s="91">
        <v>4</v>
      </c>
      <c r="V27" s="358">
        <f t="shared" si="9"/>
        <v>3</v>
      </c>
      <c r="W27" s="286">
        <f t="shared" si="10"/>
        <v>0</v>
      </c>
      <c r="X27" s="286">
        <f t="shared" si="11"/>
        <v>0</v>
      </c>
      <c r="Y27" s="286">
        <f t="shared" si="12"/>
        <v>0</v>
      </c>
      <c r="Z27" s="286">
        <f t="shared" si="13"/>
        <v>1</v>
      </c>
      <c r="AA27" s="286">
        <f t="shared" si="14"/>
        <v>4</v>
      </c>
      <c r="AB27" s="286">
        <f t="shared" si="15"/>
        <v>6</v>
      </c>
      <c r="AC27" s="286">
        <f t="shared" si="16"/>
        <v>11</v>
      </c>
      <c r="AD27" s="362">
        <f t="shared" si="17"/>
        <v>4.4545454545454541</v>
      </c>
      <c r="AE27" s="25">
        <f t="shared" si="18"/>
        <v>0</v>
      </c>
      <c r="AF27" s="13"/>
      <c r="AG27" s="360" t="str">
        <f t="shared" si="20"/>
        <v>З</v>
      </c>
      <c r="AH27" s="360" t="str">
        <f t="shared" si="20"/>
        <v/>
      </c>
      <c r="AI27" s="360">
        <f t="shared" si="20"/>
        <v>5</v>
      </c>
      <c r="AJ27" s="360">
        <f t="shared" si="20"/>
        <v>5</v>
      </c>
      <c r="AK27" s="360">
        <f t="shared" si="20"/>
        <v>5</v>
      </c>
      <c r="AL27" s="360">
        <f t="shared" si="20"/>
        <v>4</v>
      </c>
      <c r="AM27" s="360">
        <f t="shared" si="20"/>
        <v>3</v>
      </c>
      <c r="AN27" s="360" t="str">
        <f t="shared" si="20"/>
        <v/>
      </c>
      <c r="AO27" s="360">
        <f t="shared" si="20"/>
        <v>5</v>
      </c>
      <c r="AP27" s="360">
        <f t="shared" si="20"/>
        <v>4</v>
      </c>
      <c r="AQ27" s="360">
        <f t="shared" si="20"/>
        <v>5</v>
      </c>
      <c r="AR27" s="360">
        <f t="shared" si="20"/>
        <v>5</v>
      </c>
      <c r="AS27" s="360" t="str">
        <f t="shared" si="20"/>
        <v/>
      </c>
      <c r="AT27" s="360" t="str">
        <f t="shared" si="20"/>
        <v/>
      </c>
      <c r="AU27" s="360">
        <f t="shared" si="20"/>
        <v>4</v>
      </c>
      <c r="AV27" s="360">
        <f t="shared" si="20"/>
        <v>4</v>
      </c>
      <c r="AW27" s="358">
        <f t="shared" si="19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5">
      <c r="A28" s="295">
        <v>23</v>
      </c>
      <c r="B28" s="178"/>
      <c r="C28" s="368" t="s">
        <v>34</v>
      </c>
      <c r="D28" s="369" t="s">
        <v>984</v>
      </c>
      <c r="E28" s="238">
        <v>2531</v>
      </c>
      <c r="F28" s="91" t="s">
        <v>1410</v>
      </c>
      <c r="G28" s="91"/>
      <c r="H28" s="91">
        <v>4</v>
      </c>
      <c r="I28" s="91">
        <v>4</v>
      </c>
      <c r="J28" s="91">
        <v>4</v>
      </c>
      <c r="K28" s="91">
        <v>3</v>
      </c>
      <c r="L28" s="91">
        <v>3</v>
      </c>
      <c r="M28" s="91"/>
      <c r="N28" s="91">
        <v>3</v>
      </c>
      <c r="O28" s="91">
        <v>3</v>
      </c>
      <c r="P28" s="91">
        <v>5</v>
      </c>
      <c r="Q28" s="91">
        <v>3</v>
      </c>
      <c r="R28" s="94"/>
      <c r="S28" s="91"/>
      <c r="T28" s="91">
        <v>3</v>
      </c>
      <c r="U28" s="91">
        <v>3</v>
      </c>
      <c r="V28" s="358">
        <f t="shared" si="9"/>
        <v>3</v>
      </c>
      <c r="W28" s="286">
        <f t="shared" si="10"/>
        <v>0</v>
      </c>
      <c r="X28" s="286">
        <f t="shared" si="11"/>
        <v>0</v>
      </c>
      <c r="Y28" s="286">
        <f t="shared" si="12"/>
        <v>0</v>
      </c>
      <c r="Z28" s="286">
        <f t="shared" si="13"/>
        <v>7</v>
      </c>
      <c r="AA28" s="286">
        <f t="shared" si="14"/>
        <v>3</v>
      </c>
      <c r="AB28" s="286">
        <f t="shared" si="15"/>
        <v>1</v>
      </c>
      <c r="AC28" s="286">
        <f t="shared" si="16"/>
        <v>11</v>
      </c>
      <c r="AD28" s="362">
        <f t="shared" si="17"/>
        <v>3.4545454545454546</v>
      </c>
      <c r="AE28" s="25">
        <f t="shared" si="18"/>
        <v>0</v>
      </c>
      <c r="AF28" s="13"/>
      <c r="AG28" s="360" t="str">
        <f t="shared" si="20"/>
        <v>З</v>
      </c>
      <c r="AH28" s="360" t="str">
        <f t="shared" si="20"/>
        <v/>
      </c>
      <c r="AI28" s="360">
        <f t="shared" si="20"/>
        <v>4</v>
      </c>
      <c r="AJ28" s="360">
        <f t="shared" si="20"/>
        <v>4</v>
      </c>
      <c r="AK28" s="360">
        <f t="shared" si="20"/>
        <v>4</v>
      </c>
      <c r="AL28" s="360">
        <f t="shared" si="20"/>
        <v>3</v>
      </c>
      <c r="AM28" s="360">
        <f t="shared" si="20"/>
        <v>3</v>
      </c>
      <c r="AN28" s="360" t="str">
        <f t="shared" si="20"/>
        <v/>
      </c>
      <c r="AO28" s="360">
        <f t="shared" si="20"/>
        <v>3</v>
      </c>
      <c r="AP28" s="360">
        <f t="shared" si="20"/>
        <v>3</v>
      </c>
      <c r="AQ28" s="360">
        <f t="shared" si="20"/>
        <v>5</v>
      </c>
      <c r="AR28" s="360">
        <f t="shared" si="20"/>
        <v>3</v>
      </c>
      <c r="AS28" s="360" t="str">
        <f t="shared" si="20"/>
        <v/>
      </c>
      <c r="AT28" s="360" t="str">
        <f t="shared" si="20"/>
        <v/>
      </c>
      <c r="AU28" s="360">
        <f t="shared" si="20"/>
        <v>3</v>
      </c>
      <c r="AV28" s="360">
        <f t="shared" si="20"/>
        <v>3</v>
      </c>
      <c r="AW28" s="358">
        <f t="shared" si="19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5">
      <c r="A29" s="295">
        <v>24</v>
      </c>
      <c r="B29" s="178"/>
      <c r="C29" s="368" t="s">
        <v>34</v>
      </c>
      <c r="D29" s="369" t="s">
        <v>992</v>
      </c>
      <c r="E29" s="238">
        <v>2531</v>
      </c>
      <c r="F29" s="91" t="s">
        <v>1410</v>
      </c>
      <c r="G29" s="91"/>
      <c r="H29" s="91">
        <v>5</v>
      </c>
      <c r="I29" s="91">
        <v>5</v>
      </c>
      <c r="J29" s="91">
        <v>4</v>
      </c>
      <c r="K29" s="91">
        <v>3</v>
      </c>
      <c r="L29" s="91">
        <v>3</v>
      </c>
      <c r="M29" s="91"/>
      <c r="N29" s="91">
        <v>4</v>
      </c>
      <c r="O29" s="91">
        <v>4</v>
      </c>
      <c r="P29" s="91">
        <v>4</v>
      </c>
      <c r="Q29" s="91">
        <v>4</v>
      </c>
      <c r="R29" s="94"/>
      <c r="S29" s="91"/>
      <c r="T29" s="91">
        <v>4</v>
      </c>
      <c r="U29" s="91">
        <v>3</v>
      </c>
      <c r="V29" s="358">
        <f t="shared" si="9"/>
        <v>3</v>
      </c>
      <c r="W29" s="286">
        <f t="shared" si="10"/>
        <v>0</v>
      </c>
      <c r="X29" s="286">
        <f t="shared" si="11"/>
        <v>0</v>
      </c>
      <c r="Y29" s="286">
        <f t="shared" si="12"/>
        <v>0</v>
      </c>
      <c r="Z29" s="286">
        <f t="shared" si="13"/>
        <v>3</v>
      </c>
      <c r="AA29" s="286">
        <f t="shared" si="14"/>
        <v>6</v>
      </c>
      <c r="AB29" s="286">
        <f t="shared" si="15"/>
        <v>2</v>
      </c>
      <c r="AC29" s="286">
        <f t="shared" si="16"/>
        <v>11</v>
      </c>
      <c r="AD29" s="362">
        <f t="shared" si="17"/>
        <v>3.9090909090909092</v>
      </c>
      <c r="AE29" s="25">
        <f t="shared" si="18"/>
        <v>0</v>
      </c>
      <c r="AF29" s="13"/>
      <c r="AG29" s="360" t="str">
        <f t="shared" si="20"/>
        <v>З</v>
      </c>
      <c r="AH29" s="360" t="str">
        <f t="shared" si="20"/>
        <v/>
      </c>
      <c r="AI29" s="360">
        <f t="shared" si="20"/>
        <v>5</v>
      </c>
      <c r="AJ29" s="360">
        <f t="shared" si="20"/>
        <v>5</v>
      </c>
      <c r="AK29" s="360">
        <f t="shared" si="20"/>
        <v>4</v>
      </c>
      <c r="AL29" s="360">
        <f t="shared" si="20"/>
        <v>3</v>
      </c>
      <c r="AM29" s="360">
        <f t="shared" si="20"/>
        <v>3</v>
      </c>
      <c r="AN29" s="360" t="str">
        <f t="shared" si="20"/>
        <v/>
      </c>
      <c r="AO29" s="360">
        <f t="shared" si="20"/>
        <v>4</v>
      </c>
      <c r="AP29" s="360">
        <f t="shared" si="20"/>
        <v>4</v>
      </c>
      <c r="AQ29" s="360">
        <f t="shared" si="20"/>
        <v>4</v>
      </c>
      <c r="AR29" s="360">
        <f t="shared" si="20"/>
        <v>4</v>
      </c>
      <c r="AS29" s="360" t="str">
        <f t="shared" si="20"/>
        <v/>
      </c>
      <c r="AT29" s="360" t="str">
        <f t="shared" si="20"/>
        <v/>
      </c>
      <c r="AU29" s="360">
        <f t="shared" si="20"/>
        <v>4</v>
      </c>
      <c r="AV29" s="360">
        <f t="shared" si="20"/>
        <v>3</v>
      </c>
      <c r="AW29" s="358">
        <f t="shared" si="19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5">
      <c r="A30" s="295">
        <v>25</v>
      </c>
      <c r="B30" s="178"/>
      <c r="C30" s="368" t="s">
        <v>34</v>
      </c>
      <c r="D30" s="369" t="s">
        <v>988</v>
      </c>
      <c r="E30" s="238">
        <v>2531</v>
      </c>
      <c r="F30" s="91" t="s">
        <v>1410</v>
      </c>
      <c r="G30" s="91"/>
      <c r="H30" s="91">
        <v>4</v>
      </c>
      <c r="I30" s="91">
        <v>4</v>
      </c>
      <c r="J30" s="91">
        <v>5</v>
      </c>
      <c r="K30" s="91">
        <v>4</v>
      </c>
      <c r="L30" s="91">
        <v>3</v>
      </c>
      <c r="M30" s="91"/>
      <c r="N30" s="91">
        <v>4</v>
      </c>
      <c r="O30" s="91">
        <v>4</v>
      </c>
      <c r="P30" s="91">
        <v>3</v>
      </c>
      <c r="Q30" s="91">
        <v>3</v>
      </c>
      <c r="R30" s="94"/>
      <c r="S30" s="91"/>
      <c r="T30" s="91">
        <v>4</v>
      </c>
      <c r="U30" s="91">
        <v>3</v>
      </c>
      <c r="V30" s="358">
        <f t="shared" si="9"/>
        <v>3</v>
      </c>
      <c r="W30" s="286">
        <f t="shared" si="10"/>
        <v>0</v>
      </c>
      <c r="X30" s="286">
        <f t="shared" si="11"/>
        <v>0</v>
      </c>
      <c r="Y30" s="286">
        <f t="shared" si="12"/>
        <v>0</v>
      </c>
      <c r="Z30" s="286">
        <f t="shared" si="13"/>
        <v>4</v>
      </c>
      <c r="AA30" s="286">
        <f t="shared" si="14"/>
        <v>6</v>
      </c>
      <c r="AB30" s="286">
        <f t="shared" si="15"/>
        <v>1</v>
      </c>
      <c r="AC30" s="286">
        <f t="shared" si="16"/>
        <v>11</v>
      </c>
      <c r="AD30" s="362">
        <f t="shared" si="17"/>
        <v>3.7272727272727271</v>
      </c>
      <c r="AE30" s="25">
        <f t="shared" si="18"/>
        <v>0</v>
      </c>
      <c r="AF30" s="13"/>
      <c r="AG30" s="360" t="str">
        <f t="shared" si="20"/>
        <v>З</v>
      </c>
      <c r="AH30" s="360" t="str">
        <f t="shared" si="20"/>
        <v/>
      </c>
      <c r="AI30" s="360">
        <f t="shared" si="20"/>
        <v>4</v>
      </c>
      <c r="AJ30" s="360">
        <f t="shared" si="20"/>
        <v>4</v>
      </c>
      <c r="AK30" s="360">
        <f t="shared" si="20"/>
        <v>5</v>
      </c>
      <c r="AL30" s="360">
        <f t="shared" si="20"/>
        <v>4</v>
      </c>
      <c r="AM30" s="360">
        <f t="shared" si="20"/>
        <v>3</v>
      </c>
      <c r="AN30" s="360" t="str">
        <f t="shared" si="20"/>
        <v/>
      </c>
      <c r="AO30" s="360">
        <f t="shared" si="20"/>
        <v>4</v>
      </c>
      <c r="AP30" s="360">
        <f t="shared" si="20"/>
        <v>4</v>
      </c>
      <c r="AQ30" s="360">
        <f t="shared" si="20"/>
        <v>3</v>
      </c>
      <c r="AR30" s="360">
        <f t="shared" si="20"/>
        <v>3</v>
      </c>
      <c r="AS30" s="360" t="str">
        <f t="shared" si="20"/>
        <v/>
      </c>
      <c r="AT30" s="360" t="str">
        <f t="shared" si="20"/>
        <v/>
      </c>
      <c r="AU30" s="360">
        <f t="shared" si="20"/>
        <v>4</v>
      </c>
      <c r="AV30" s="360">
        <f t="shared" si="20"/>
        <v>3</v>
      </c>
      <c r="AW30" s="358">
        <f t="shared" si="19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5">
      <c r="A31" s="295">
        <v>26</v>
      </c>
      <c r="B31" s="178"/>
      <c r="C31" s="368" t="s">
        <v>34</v>
      </c>
      <c r="D31" s="369" t="s">
        <v>1007</v>
      </c>
      <c r="E31" s="238">
        <v>2531</v>
      </c>
      <c r="F31" s="91" t="s">
        <v>1410</v>
      </c>
      <c r="G31" s="91"/>
      <c r="H31" s="91">
        <v>4</v>
      </c>
      <c r="I31" s="91">
        <v>5</v>
      </c>
      <c r="J31" s="91">
        <v>5</v>
      </c>
      <c r="K31" s="91">
        <v>3</v>
      </c>
      <c r="L31" s="91" t="s">
        <v>1491</v>
      </c>
      <c r="M31" s="91"/>
      <c r="N31" s="91">
        <v>3</v>
      </c>
      <c r="O31" s="91">
        <v>3</v>
      </c>
      <c r="P31" s="91">
        <v>5</v>
      </c>
      <c r="Q31" s="91">
        <v>3</v>
      </c>
      <c r="R31" s="94"/>
      <c r="S31" s="91"/>
      <c r="T31" s="91">
        <v>4</v>
      </c>
      <c r="U31" s="91">
        <v>3</v>
      </c>
      <c r="V31" s="358">
        <f t="shared" si="9"/>
        <v>2</v>
      </c>
      <c r="W31" s="286">
        <f t="shared" si="10"/>
        <v>0</v>
      </c>
      <c r="X31" s="286">
        <f t="shared" si="11"/>
        <v>0</v>
      </c>
      <c r="Y31" s="286">
        <f t="shared" si="12"/>
        <v>1</v>
      </c>
      <c r="Z31" s="286">
        <f t="shared" si="13"/>
        <v>5</v>
      </c>
      <c r="AA31" s="286">
        <f t="shared" si="14"/>
        <v>2</v>
      </c>
      <c r="AB31" s="286">
        <f t="shared" si="15"/>
        <v>3</v>
      </c>
      <c r="AC31" s="286">
        <f t="shared" si="16"/>
        <v>11</v>
      </c>
      <c r="AD31" s="362">
        <f t="shared" si="17"/>
        <v>3.6363636363636362</v>
      </c>
      <c r="AE31" s="25">
        <f t="shared" si="18"/>
        <v>0</v>
      </c>
      <c r="AF31" s="13"/>
      <c r="AG31" s="360" t="str">
        <f t="shared" si="20"/>
        <v>З</v>
      </c>
      <c r="AH31" s="360" t="str">
        <f t="shared" si="20"/>
        <v/>
      </c>
      <c r="AI31" s="360">
        <f t="shared" si="20"/>
        <v>4</v>
      </c>
      <c r="AJ31" s="360">
        <f t="shared" si="20"/>
        <v>5</v>
      </c>
      <c r="AK31" s="360">
        <f t="shared" si="20"/>
        <v>5</v>
      </c>
      <c r="AL31" s="360">
        <f t="shared" si="20"/>
        <v>3</v>
      </c>
      <c r="AM31" s="360">
        <f t="shared" si="20"/>
        <v>2</v>
      </c>
      <c r="AN31" s="360" t="str">
        <f t="shared" si="20"/>
        <v/>
      </c>
      <c r="AO31" s="360">
        <f t="shared" si="20"/>
        <v>3</v>
      </c>
      <c r="AP31" s="360">
        <f t="shared" si="20"/>
        <v>3</v>
      </c>
      <c r="AQ31" s="360">
        <f t="shared" si="20"/>
        <v>5</v>
      </c>
      <c r="AR31" s="360">
        <f t="shared" si="20"/>
        <v>3</v>
      </c>
      <c r="AS31" s="360" t="str">
        <f t="shared" si="20"/>
        <v/>
      </c>
      <c r="AT31" s="360" t="str">
        <f t="shared" si="20"/>
        <v/>
      </c>
      <c r="AU31" s="360">
        <f t="shared" si="20"/>
        <v>4</v>
      </c>
      <c r="AV31" s="360">
        <f t="shared" si="20"/>
        <v>3</v>
      </c>
      <c r="AW31" s="358">
        <f t="shared" si="19"/>
        <v>1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5">
      <c r="A32" s="295">
        <v>27</v>
      </c>
      <c r="B32" s="226"/>
      <c r="C32" s="368" t="s">
        <v>34</v>
      </c>
      <c r="D32" s="369" t="s">
        <v>1008</v>
      </c>
      <c r="E32" s="238">
        <v>2531</v>
      </c>
      <c r="F32" s="91" t="s">
        <v>1407</v>
      </c>
      <c r="G32" s="91"/>
      <c r="H32" s="91">
        <v>4</v>
      </c>
      <c r="I32" s="91">
        <v>5</v>
      </c>
      <c r="J32" s="91">
        <v>4</v>
      </c>
      <c r="K32" s="91">
        <v>3</v>
      </c>
      <c r="L32" s="91">
        <v>3</v>
      </c>
      <c r="M32" s="91"/>
      <c r="N32" s="91">
        <v>3</v>
      </c>
      <c r="O32" s="91">
        <v>5</v>
      </c>
      <c r="P32" s="91">
        <v>5</v>
      </c>
      <c r="Q32" s="91">
        <v>4</v>
      </c>
      <c r="R32" s="94"/>
      <c r="S32" s="91"/>
      <c r="T32" s="91">
        <v>4</v>
      </c>
      <c r="U32" s="91">
        <v>3</v>
      </c>
      <c r="V32" s="358">
        <f t="shared" si="9"/>
        <v>3</v>
      </c>
      <c r="W32" s="286">
        <f t="shared" si="10"/>
        <v>0</v>
      </c>
      <c r="X32" s="286">
        <f t="shared" si="11"/>
        <v>0</v>
      </c>
      <c r="Y32" s="286">
        <f t="shared" si="12"/>
        <v>0</v>
      </c>
      <c r="Z32" s="286">
        <f t="shared" si="13"/>
        <v>4</v>
      </c>
      <c r="AA32" s="286">
        <f t="shared" si="14"/>
        <v>4</v>
      </c>
      <c r="AB32" s="286">
        <f t="shared" si="15"/>
        <v>3</v>
      </c>
      <c r="AC32" s="286">
        <f t="shared" si="16"/>
        <v>11</v>
      </c>
      <c r="AD32" s="362">
        <f t="shared" si="17"/>
        <v>3.9090909090909092</v>
      </c>
      <c r="AE32" s="25">
        <f t="shared" si="18"/>
        <v>0</v>
      </c>
      <c r="AF32" s="13"/>
      <c r="AG32" s="26" t="str">
        <f t="shared" si="20"/>
        <v>а</v>
      </c>
      <c r="AH32" s="26" t="str">
        <f t="shared" si="20"/>
        <v/>
      </c>
      <c r="AI32" s="26">
        <f t="shared" si="20"/>
        <v>4</v>
      </c>
      <c r="AJ32" s="26">
        <f t="shared" si="20"/>
        <v>5</v>
      </c>
      <c r="AK32" s="26">
        <f t="shared" si="20"/>
        <v>4</v>
      </c>
      <c r="AL32" s="26">
        <f t="shared" si="20"/>
        <v>3</v>
      </c>
      <c r="AM32" s="26">
        <f t="shared" si="20"/>
        <v>3</v>
      </c>
      <c r="AN32" s="26" t="str">
        <f t="shared" si="20"/>
        <v/>
      </c>
      <c r="AO32" s="26">
        <f t="shared" si="20"/>
        <v>3</v>
      </c>
      <c r="AP32" s="26">
        <f t="shared" si="20"/>
        <v>5</v>
      </c>
      <c r="AQ32" s="26">
        <f t="shared" si="20"/>
        <v>5</v>
      </c>
      <c r="AR32" s="26">
        <f t="shared" si="20"/>
        <v>4</v>
      </c>
      <c r="AS32" s="26" t="str">
        <f t="shared" si="20"/>
        <v/>
      </c>
      <c r="AT32" s="26" t="str">
        <f t="shared" si="20"/>
        <v/>
      </c>
      <c r="AU32" s="26">
        <f t="shared" si="20"/>
        <v>4</v>
      </c>
      <c r="AV32" s="26">
        <f t="shared" si="20"/>
        <v>3</v>
      </c>
      <c r="AW32" s="27">
        <f t="shared" si="19"/>
        <v>0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5">
      <c r="A33" s="295">
        <v>28</v>
      </c>
      <c r="B33" s="226"/>
      <c r="C33" s="368" t="s">
        <v>34</v>
      </c>
      <c r="D33" s="369" t="s">
        <v>983</v>
      </c>
      <c r="E33" s="238">
        <v>2531</v>
      </c>
      <c r="F33" s="91" t="s">
        <v>1410</v>
      </c>
      <c r="G33" s="91"/>
      <c r="H33" s="91">
        <v>4</v>
      </c>
      <c r="I33" s="91">
        <v>5</v>
      </c>
      <c r="J33" s="91">
        <v>4</v>
      </c>
      <c r="K33" s="91">
        <v>3</v>
      </c>
      <c r="L33" s="91">
        <v>3</v>
      </c>
      <c r="M33" s="91"/>
      <c r="N33" s="91">
        <v>4</v>
      </c>
      <c r="O33" s="91">
        <v>4</v>
      </c>
      <c r="P33" s="91">
        <v>3</v>
      </c>
      <c r="Q33" s="91">
        <v>5</v>
      </c>
      <c r="R33" s="94"/>
      <c r="S33" s="91"/>
      <c r="T33" s="91">
        <v>4</v>
      </c>
      <c r="U33" s="91">
        <v>4</v>
      </c>
      <c r="V33" s="358">
        <f t="shared" si="9"/>
        <v>3</v>
      </c>
      <c r="W33" s="286">
        <f t="shared" si="10"/>
        <v>0</v>
      </c>
      <c r="X33" s="286">
        <f t="shared" si="11"/>
        <v>0</v>
      </c>
      <c r="Y33" s="286">
        <f t="shared" si="12"/>
        <v>0</v>
      </c>
      <c r="Z33" s="286">
        <f t="shared" si="13"/>
        <v>3</v>
      </c>
      <c r="AA33" s="286">
        <f t="shared" si="14"/>
        <v>6</v>
      </c>
      <c r="AB33" s="286">
        <f t="shared" si="15"/>
        <v>2</v>
      </c>
      <c r="AC33" s="286">
        <f t="shared" si="16"/>
        <v>11</v>
      </c>
      <c r="AD33" s="362">
        <f t="shared" si="17"/>
        <v>3.9090909090909092</v>
      </c>
      <c r="AE33" s="25">
        <f t="shared" si="18"/>
        <v>0</v>
      </c>
      <c r="AF33" s="13"/>
      <c r="AG33" s="26" t="str">
        <f t="shared" si="20"/>
        <v>З</v>
      </c>
      <c r="AH33" s="26" t="str">
        <f t="shared" si="20"/>
        <v/>
      </c>
      <c r="AI33" s="26">
        <f t="shared" si="20"/>
        <v>4</v>
      </c>
      <c r="AJ33" s="26">
        <f t="shared" si="20"/>
        <v>5</v>
      </c>
      <c r="AK33" s="26">
        <f t="shared" si="20"/>
        <v>4</v>
      </c>
      <c r="AL33" s="26">
        <f t="shared" si="20"/>
        <v>3</v>
      </c>
      <c r="AM33" s="26">
        <f t="shared" si="20"/>
        <v>3</v>
      </c>
      <c r="AN33" s="26" t="str">
        <f t="shared" si="20"/>
        <v/>
      </c>
      <c r="AO33" s="26">
        <f t="shared" si="20"/>
        <v>4</v>
      </c>
      <c r="AP33" s="26">
        <f t="shared" si="20"/>
        <v>4</v>
      </c>
      <c r="AQ33" s="26">
        <f t="shared" si="20"/>
        <v>3</v>
      </c>
      <c r="AR33" s="26">
        <f t="shared" si="20"/>
        <v>5</v>
      </c>
      <c r="AS33" s="26" t="str">
        <f t="shared" si="20"/>
        <v/>
      </c>
      <c r="AT33" s="26" t="str">
        <f t="shared" si="20"/>
        <v/>
      </c>
      <c r="AU33" s="26">
        <f t="shared" si="20"/>
        <v>4</v>
      </c>
      <c r="AV33" s="26">
        <f t="shared" si="20"/>
        <v>4</v>
      </c>
      <c r="AW33" s="27">
        <f t="shared" si="19"/>
        <v>1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5">
      <c r="A34" s="295">
        <v>29</v>
      </c>
      <c r="B34" s="227"/>
      <c r="C34" s="368" t="s">
        <v>34</v>
      </c>
      <c r="D34" s="369" t="s">
        <v>1006</v>
      </c>
      <c r="E34" s="238">
        <v>2531</v>
      </c>
      <c r="F34" s="91" t="s">
        <v>1410</v>
      </c>
      <c r="G34" s="91"/>
      <c r="H34" s="91">
        <v>5</v>
      </c>
      <c r="I34" s="91">
        <v>5</v>
      </c>
      <c r="J34" s="91">
        <v>4</v>
      </c>
      <c r="K34" s="91">
        <v>4</v>
      </c>
      <c r="L34" s="94">
        <v>4</v>
      </c>
      <c r="M34" s="91"/>
      <c r="N34" s="91">
        <v>4</v>
      </c>
      <c r="O34" s="94">
        <v>4</v>
      </c>
      <c r="P34" s="91">
        <v>5</v>
      </c>
      <c r="Q34" s="94">
        <v>4</v>
      </c>
      <c r="R34" s="94"/>
      <c r="S34" s="91"/>
      <c r="T34" s="91">
        <v>4</v>
      </c>
      <c r="U34" s="91">
        <v>4</v>
      </c>
      <c r="V34" s="358">
        <f t="shared" si="9"/>
        <v>4</v>
      </c>
      <c r="W34" s="286">
        <f t="shared" si="10"/>
        <v>0</v>
      </c>
      <c r="X34" s="286">
        <f t="shared" si="11"/>
        <v>0</v>
      </c>
      <c r="Y34" s="286">
        <f t="shared" si="12"/>
        <v>0</v>
      </c>
      <c r="Z34" s="286">
        <f t="shared" si="13"/>
        <v>0</v>
      </c>
      <c r="AA34" s="286">
        <f t="shared" si="14"/>
        <v>8</v>
      </c>
      <c r="AB34" s="286">
        <f t="shared" si="15"/>
        <v>3</v>
      </c>
      <c r="AC34" s="286">
        <f t="shared" si="16"/>
        <v>11</v>
      </c>
      <c r="AD34" s="362">
        <f t="shared" si="17"/>
        <v>4.2727272727272725</v>
      </c>
      <c r="AE34" s="25">
        <f t="shared" si="18"/>
        <v>0</v>
      </c>
      <c r="AF34" s="13"/>
      <c r="AG34" s="26" t="str">
        <f t="shared" si="20"/>
        <v>З</v>
      </c>
      <c r="AH34" s="26" t="str">
        <f t="shared" si="20"/>
        <v/>
      </c>
      <c r="AI34" s="26">
        <f t="shared" si="20"/>
        <v>5</v>
      </c>
      <c r="AJ34" s="26">
        <f t="shared" si="20"/>
        <v>5</v>
      </c>
      <c r="AK34" s="26">
        <f t="shared" si="20"/>
        <v>4</v>
      </c>
      <c r="AL34" s="26">
        <f t="shared" si="20"/>
        <v>4</v>
      </c>
      <c r="AM34" s="26">
        <f t="shared" si="20"/>
        <v>4</v>
      </c>
      <c r="AN34" s="26" t="str">
        <f t="shared" si="20"/>
        <v/>
      </c>
      <c r="AO34" s="26">
        <f t="shared" si="20"/>
        <v>4</v>
      </c>
      <c r="AP34" s="26">
        <f t="shared" si="20"/>
        <v>4</v>
      </c>
      <c r="AQ34" s="26">
        <f t="shared" si="20"/>
        <v>5</v>
      </c>
      <c r="AR34" s="26">
        <f t="shared" si="20"/>
        <v>4</v>
      </c>
      <c r="AS34" s="26" t="str">
        <f t="shared" si="20"/>
        <v/>
      </c>
      <c r="AT34" s="26" t="str">
        <f t="shared" si="20"/>
        <v/>
      </c>
      <c r="AU34" s="26">
        <f t="shared" si="20"/>
        <v>4</v>
      </c>
      <c r="AV34" s="26">
        <f t="shared" si="20"/>
        <v>4</v>
      </c>
      <c r="AW34" s="27">
        <f t="shared" si="19"/>
        <v>1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5">
      <c r="A35" s="295">
        <v>30</v>
      </c>
      <c r="B35" s="227"/>
      <c r="C35" s="368" t="s">
        <v>34</v>
      </c>
      <c r="D35" s="369" t="s">
        <v>1009</v>
      </c>
      <c r="E35" s="238">
        <v>2531</v>
      </c>
      <c r="F35" s="91" t="s">
        <v>1410</v>
      </c>
      <c r="G35" s="91"/>
      <c r="H35" s="91">
        <v>5</v>
      </c>
      <c r="I35" s="91">
        <v>5</v>
      </c>
      <c r="J35" s="91">
        <v>5</v>
      </c>
      <c r="K35" s="91">
        <v>4</v>
      </c>
      <c r="L35" s="94">
        <v>4</v>
      </c>
      <c r="M35" s="91"/>
      <c r="N35" s="91">
        <v>5</v>
      </c>
      <c r="O35" s="94">
        <v>5</v>
      </c>
      <c r="P35" s="91">
        <v>5</v>
      </c>
      <c r="Q35" s="94">
        <v>5</v>
      </c>
      <c r="R35" s="94"/>
      <c r="S35" s="91"/>
      <c r="T35" s="91">
        <v>5</v>
      </c>
      <c r="U35" s="91">
        <v>5</v>
      </c>
      <c r="V35" s="358">
        <f t="shared" si="9"/>
        <v>4</v>
      </c>
      <c r="W35" s="286">
        <f t="shared" si="10"/>
        <v>0</v>
      </c>
      <c r="X35" s="286">
        <f t="shared" si="11"/>
        <v>0</v>
      </c>
      <c r="Y35" s="286">
        <f t="shared" si="12"/>
        <v>0</v>
      </c>
      <c r="Z35" s="286">
        <f t="shared" si="13"/>
        <v>0</v>
      </c>
      <c r="AA35" s="286">
        <f t="shared" si="14"/>
        <v>2</v>
      </c>
      <c r="AB35" s="286">
        <f t="shared" si="15"/>
        <v>9</v>
      </c>
      <c r="AC35" s="286">
        <f t="shared" si="16"/>
        <v>11</v>
      </c>
      <c r="AD35" s="362">
        <f t="shared" si="17"/>
        <v>4.8181818181818183</v>
      </c>
      <c r="AE35" s="25">
        <f>IF(AX35=5,0.5,IF(AX35=4,0.25,IF(AX35&lt;=3,0)))</f>
        <v>0</v>
      </c>
      <c r="AF35" s="13"/>
      <c r="AG35" s="26" t="str">
        <f t="shared" si="20"/>
        <v>З</v>
      </c>
      <c r="AH35" s="26" t="str">
        <f t="shared" si="20"/>
        <v/>
      </c>
      <c r="AI35" s="26">
        <f t="shared" si="20"/>
        <v>5</v>
      </c>
      <c r="AJ35" s="26">
        <f t="shared" si="20"/>
        <v>5</v>
      </c>
      <c r="AK35" s="26">
        <f t="shared" si="20"/>
        <v>5</v>
      </c>
      <c r="AL35" s="26">
        <f t="shared" si="20"/>
        <v>4</v>
      </c>
      <c r="AM35" s="26">
        <f t="shared" si="20"/>
        <v>4</v>
      </c>
      <c r="AN35" s="26" t="str">
        <f t="shared" si="20"/>
        <v/>
      </c>
      <c r="AO35" s="26">
        <f t="shared" si="20"/>
        <v>5</v>
      </c>
      <c r="AP35" s="26">
        <f t="shared" si="20"/>
        <v>5</v>
      </c>
      <c r="AQ35" s="26">
        <f t="shared" si="20"/>
        <v>5</v>
      </c>
      <c r="AR35" s="26">
        <f t="shared" si="20"/>
        <v>5</v>
      </c>
      <c r="AS35" s="26" t="str">
        <f t="shared" si="20"/>
        <v/>
      </c>
      <c r="AT35" s="26" t="str">
        <f t="shared" si="20"/>
        <v/>
      </c>
      <c r="AU35" s="26">
        <f t="shared" si="20"/>
        <v>5</v>
      </c>
      <c r="AV35" s="26">
        <f t="shared" si="20"/>
        <v>5</v>
      </c>
      <c r="AW35" s="27">
        <f t="shared" si="19"/>
        <v>1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5">
      <c r="A36" s="295">
        <v>31</v>
      </c>
      <c r="B36" s="227"/>
      <c r="C36" s="368" t="s">
        <v>34</v>
      </c>
      <c r="D36" s="390" t="s">
        <v>1003</v>
      </c>
      <c r="E36" s="238">
        <v>2531</v>
      </c>
      <c r="F36" s="91" t="s">
        <v>1410</v>
      </c>
      <c r="G36" s="91"/>
      <c r="H36" s="91">
        <v>5</v>
      </c>
      <c r="I36" s="91">
        <v>5</v>
      </c>
      <c r="J36" s="91">
        <v>5</v>
      </c>
      <c r="K36" s="91">
        <v>5</v>
      </c>
      <c r="L36" s="94">
        <v>5</v>
      </c>
      <c r="M36" s="91"/>
      <c r="N36" s="91">
        <v>5</v>
      </c>
      <c r="O36" s="94">
        <v>5</v>
      </c>
      <c r="P36" s="91">
        <v>5</v>
      </c>
      <c r="Q36" s="94">
        <v>5</v>
      </c>
      <c r="R36" s="94"/>
      <c r="S36" s="91"/>
      <c r="T36" s="91">
        <v>5</v>
      </c>
      <c r="U36" s="91">
        <v>5</v>
      </c>
      <c r="V36" s="358">
        <f t="shared" si="9"/>
        <v>5</v>
      </c>
      <c r="W36" s="286">
        <f t="shared" si="10"/>
        <v>0</v>
      </c>
      <c r="X36" s="286">
        <f t="shared" si="11"/>
        <v>0</v>
      </c>
      <c r="Y36" s="286">
        <f t="shared" si="12"/>
        <v>0</v>
      </c>
      <c r="Z36" s="286">
        <f t="shared" si="13"/>
        <v>0</v>
      </c>
      <c r="AA36" s="286">
        <f t="shared" si="14"/>
        <v>0</v>
      </c>
      <c r="AB36" s="286">
        <f t="shared" si="15"/>
        <v>11</v>
      </c>
      <c r="AC36" s="286">
        <f t="shared" si="16"/>
        <v>11</v>
      </c>
      <c r="AD36" s="362">
        <f t="shared" si="17"/>
        <v>5</v>
      </c>
      <c r="AE36" s="25">
        <f>IF(AX36=5,0.5,IF(AX36=4,0.25,IF(AX36&lt;=3,0)))</f>
        <v>0</v>
      </c>
      <c r="AF36" s="13"/>
      <c r="AG36" s="26" t="str">
        <f t="shared" si="20"/>
        <v>З</v>
      </c>
      <c r="AH36" s="26" t="str">
        <f t="shared" si="20"/>
        <v/>
      </c>
      <c r="AI36" s="26">
        <f t="shared" si="20"/>
        <v>5</v>
      </c>
      <c r="AJ36" s="26">
        <f t="shared" si="20"/>
        <v>5</v>
      </c>
      <c r="AK36" s="26">
        <f t="shared" si="20"/>
        <v>5</v>
      </c>
      <c r="AL36" s="26">
        <f t="shared" si="20"/>
        <v>5</v>
      </c>
      <c r="AM36" s="26">
        <f t="shared" si="20"/>
        <v>5</v>
      </c>
      <c r="AN36" s="26" t="str">
        <f t="shared" si="20"/>
        <v/>
      </c>
      <c r="AO36" s="26">
        <f t="shared" si="20"/>
        <v>5</v>
      </c>
      <c r="AP36" s="26">
        <f t="shared" si="20"/>
        <v>5</v>
      </c>
      <c r="AQ36" s="26">
        <f t="shared" si="20"/>
        <v>5</v>
      </c>
      <c r="AR36" s="26">
        <f t="shared" si="20"/>
        <v>5</v>
      </c>
      <c r="AS36" s="26" t="str">
        <f t="shared" si="20"/>
        <v/>
      </c>
      <c r="AT36" s="26" t="str">
        <f t="shared" si="20"/>
        <v/>
      </c>
      <c r="AU36" s="26">
        <f t="shared" si="20"/>
        <v>5</v>
      </c>
      <c r="AV36" s="26">
        <f t="shared" si="20"/>
        <v>5</v>
      </c>
      <c r="AW36" s="27">
        <f t="shared" si="19"/>
        <v>1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thickBot="1" x14ac:dyDescent="0.3">
      <c r="A37" s="295">
        <v>32</v>
      </c>
      <c r="B37" s="110"/>
      <c r="C37" s="368"/>
      <c r="D37" s="390"/>
      <c r="E37" s="238"/>
      <c r="F37" s="91"/>
      <c r="G37" s="91"/>
      <c r="H37" s="91"/>
      <c r="I37" s="91"/>
      <c r="J37" s="91"/>
      <c r="K37" s="91"/>
      <c r="L37" s="94"/>
      <c r="M37" s="91"/>
      <c r="N37" s="91"/>
      <c r="O37" s="94"/>
      <c r="P37" s="91"/>
      <c r="Q37" s="91"/>
      <c r="R37" s="94"/>
      <c r="S37" s="91"/>
      <c r="T37" s="91"/>
      <c r="U37" s="91"/>
      <c r="V37" s="358">
        <f t="shared" si="9"/>
        <v>0</v>
      </c>
      <c r="W37" s="286">
        <f t="shared" si="10"/>
        <v>0</v>
      </c>
      <c r="X37" s="286">
        <f t="shared" si="11"/>
        <v>0</v>
      </c>
      <c r="Y37" s="286">
        <f t="shared" si="12"/>
        <v>0</v>
      </c>
      <c r="Z37" s="286">
        <f t="shared" si="13"/>
        <v>0</v>
      </c>
      <c r="AA37" s="286">
        <f t="shared" si="14"/>
        <v>0</v>
      </c>
      <c r="AB37" s="286">
        <f t="shared" si="15"/>
        <v>0</v>
      </c>
      <c r="AC37" s="286">
        <f t="shared" si="16"/>
        <v>0</v>
      </c>
      <c r="AD37" s="362" t="str">
        <f t="shared" si="17"/>
        <v/>
      </c>
      <c r="AE37" s="364">
        <f>IF(AX37=5,0.5,IF(AX37=4,0.25,IF(AX37&lt;=3,0)))</f>
        <v>0</v>
      </c>
      <c r="AF37" s="13"/>
      <c r="AG37" s="26" t="str">
        <f t="shared" ref="AG37:AV37" si="21">IF(ISERROR(VALUE(LEFT(F37))),LEFT(F37),VALUE(LEFT(F37)))</f>
        <v/>
      </c>
      <c r="AH37" s="26" t="str">
        <f t="shared" si="21"/>
        <v/>
      </c>
      <c r="AI37" s="26" t="str">
        <f t="shared" si="21"/>
        <v/>
      </c>
      <c r="AJ37" s="26" t="str">
        <f t="shared" si="21"/>
        <v/>
      </c>
      <c r="AK37" s="26" t="str">
        <f t="shared" si="21"/>
        <v/>
      </c>
      <c r="AL37" s="26" t="str">
        <f t="shared" si="21"/>
        <v/>
      </c>
      <c r="AM37" s="26" t="str">
        <f t="shared" si="21"/>
        <v/>
      </c>
      <c r="AN37" s="26" t="str">
        <f t="shared" si="21"/>
        <v/>
      </c>
      <c r="AO37" s="26" t="str">
        <f t="shared" si="21"/>
        <v/>
      </c>
      <c r="AP37" s="26" t="str">
        <f t="shared" si="21"/>
        <v/>
      </c>
      <c r="AQ37" s="26" t="str">
        <f t="shared" si="21"/>
        <v/>
      </c>
      <c r="AR37" s="26" t="str">
        <f t="shared" si="21"/>
        <v/>
      </c>
      <c r="AS37" s="26" t="str">
        <f t="shared" si="21"/>
        <v/>
      </c>
      <c r="AT37" s="26" t="str">
        <f t="shared" si="21"/>
        <v/>
      </c>
      <c r="AU37" s="26" t="str">
        <f t="shared" si="21"/>
        <v/>
      </c>
      <c r="AV37" s="26" t="str">
        <f t="shared" si="21"/>
        <v/>
      </c>
      <c r="AW37" s="27">
        <f t="shared" si="19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295"/>
      <c r="B38" s="110"/>
      <c r="C38" s="110"/>
      <c r="D38" s="110"/>
      <c r="E38" s="27">
        <f>COUNTIF(E6:E37,"2531")</f>
        <v>31</v>
      </c>
      <c r="F38" s="91"/>
      <c r="G38" s="91"/>
      <c r="H38" s="91"/>
      <c r="I38" s="91"/>
      <c r="J38" s="91"/>
      <c r="K38" s="91"/>
      <c r="L38" s="94"/>
      <c r="M38" s="91"/>
      <c r="N38" s="91"/>
      <c r="O38" s="94"/>
      <c r="P38" s="91"/>
      <c r="Q38" s="91"/>
      <c r="R38" s="94"/>
      <c r="S38" s="91"/>
      <c r="T38" s="91"/>
      <c r="U38" s="91"/>
      <c r="V38" s="18">
        <f>сводн.!T39</f>
        <v>3</v>
      </c>
      <c r="W38" s="92">
        <f>SUM(W6:W37)</f>
        <v>0</v>
      </c>
      <c r="X38" s="92">
        <f>SUM(X6:X37)</f>
        <v>0</v>
      </c>
      <c r="Y38" s="92">
        <f>SUM(Y6:Y37)-X38</f>
        <v>2</v>
      </c>
      <c r="Z38" s="92">
        <f>SUM(Z6:Z37)</f>
        <v>78</v>
      </c>
      <c r="AA38" s="92">
        <f>SUM(AA6:AA37)</f>
        <v>136</v>
      </c>
      <c r="AB38" s="92">
        <f>SUM(AB6:AB37)</f>
        <v>125</v>
      </c>
      <c r="AC38" s="92">
        <f>SUM(X38:AB38)</f>
        <v>341</v>
      </c>
      <c r="AD38" s="362"/>
      <c r="AE38" s="365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30"/>
      <c r="B39" s="230"/>
      <c r="C39" s="82" t="s">
        <v>12</v>
      </c>
      <c r="D39" s="82"/>
      <c r="E39" s="27"/>
      <c r="F39" s="196" t="str">
        <f t="array" ref="F39:U46">AG39:AV46</f>
        <v xml:space="preserve"> </v>
      </c>
      <c r="G39" s="196" t="str">
        <v xml:space="preserve"> </v>
      </c>
      <c r="H39" s="196">
        <v>4.645161290322581</v>
      </c>
      <c r="I39" s="196">
        <v>4.5161290322580649</v>
      </c>
      <c r="J39" s="196">
        <v>4.580645161290323</v>
      </c>
      <c r="K39" s="196">
        <v>3.6451612903225805</v>
      </c>
      <c r="L39" s="196">
        <v>3.3225806451612905</v>
      </c>
      <c r="M39" s="196" t="str">
        <v xml:space="preserve"> </v>
      </c>
      <c r="N39" s="196">
        <v>4.096774193548387</v>
      </c>
      <c r="O39" s="231">
        <v>4.096774193548387</v>
      </c>
      <c r="P39" s="198">
        <v>4.838709677419355</v>
      </c>
      <c r="Q39" s="198">
        <v>3.967741935483871</v>
      </c>
      <c r="R39" s="198" t="str">
        <v xml:space="preserve"> </v>
      </c>
      <c r="S39" s="196" t="str">
        <v xml:space="preserve"> </v>
      </c>
      <c r="T39" s="196">
        <v>4.096774193548387</v>
      </c>
      <c r="U39" s="196">
        <v>3.5806451612903225</v>
      </c>
      <c r="V39" s="420">
        <f>сводн.!T15</f>
        <v>3</v>
      </c>
      <c r="AD39" s="225">
        <f>IF(ISERROR(((X38+Y38)*2+Z38*3+AA38*4+AB38*5)/SUM(X38,Y38:AB38)),"",((X38+Y38)*2+Z38*3+AA38*4+AB38*5)/SUM(X38,Y38:AB38))</f>
        <v>4.1260997067448679</v>
      </c>
      <c r="AE39" s="32"/>
      <c r="AF39" s="9"/>
      <c r="AG39" s="33" t="str">
        <f t="shared" ref="AG39:AV39" si="22">IF(COUNT(AG6:AG37)=0," ",SUM(AG6:AG37)/COUNT(AG6:AG37))</f>
        <v xml:space="preserve"> </v>
      </c>
      <c r="AH39" s="33" t="str">
        <f t="shared" si="22"/>
        <v xml:space="preserve"> </v>
      </c>
      <c r="AI39" s="33">
        <f t="shared" si="22"/>
        <v>4.645161290322581</v>
      </c>
      <c r="AJ39" s="33">
        <f t="shared" si="22"/>
        <v>4.5161290322580649</v>
      </c>
      <c r="AK39" s="33">
        <f t="shared" si="22"/>
        <v>4.580645161290323</v>
      </c>
      <c r="AL39" s="33">
        <f t="shared" si="22"/>
        <v>3.6451612903225805</v>
      </c>
      <c r="AM39" s="33">
        <f t="shared" si="22"/>
        <v>3.3225806451612905</v>
      </c>
      <c r="AN39" s="33" t="str">
        <f t="shared" si="22"/>
        <v xml:space="preserve"> </v>
      </c>
      <c r="AO39" s="33">
        <f t="shared" si="22"/>
        <v>4.096774193548387</v>
      </c>
      <c r="AP39" s="33">
        <f t="shared" si="22"/>
        <v>4.096774193548387</v>
      </c>
      <c r="AQ39" s="33">
        <f t="shared" si="22"/>
        <v>4.838709677419355</v>
      </c>
      <c r="AR39" s="33">
        <f t="shared" si="22"/>
        <v>3.967741935483871</v>
      </c>
      <c r="AS39" s="33" t="str">
        <f t="shared" si="22"/>
        <v xml:space="preserve"> </v>
      </c>
      <c r="AT39" s="33" t="str">
        <f t="shared" si="22"/>
        <v xml:space="preserve"> </v>
      </c>
      <c r="AU39" s="33">
        <f t="shared" si="22"/>
        <v>4.096774193548387</v>
      </c>
      <c r="AV39" s="34">
        <f t="shared" si="22"/>
        <v>3.5806451612903225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199"/>
      <c r="B40" s="199"/>
      <c r="C40" s="201" t="s">
        <v>13</v>
      </c>
      <c r="D40" s="201"/>
      <c r="E40" s="202"/>
      <c r="F40" s="95" t="str">
        <v>0</v>
      </c>
      <c r="G40" s="95" t="str">
        <v>0</v>
      </c>
      <c r="H40" s="95">
        <v>20</v>
      </c>
      <c r="I40" s="95">
        <v>16</v>
      </c>
      <c r="J40" s="95">
        <v>18</v>
      </c>
      <c r="K40" s="95">
        <v>2</v>
      </c>
      <c r="L40" s="95">
        <v>3</v>
      </c>
      <c r="M40" s="95" t="str">
        <v>0</v>
      </c>
      <c r="N40" s="95">
        <v>11</v>
      </c>
      <c r="O40" s="96">
        <v>7</v>
      </c>
      <c r="P40" s="96">
        <v>28</v>
      </c>
      <c r="Q40" s="96">
        <v>9</v>
      </c>
      <c r="R40" s="96" t="str">
        <v>0</v>
      </c>
      <c r="S40" s="95" t="str">
        <v>0</v>
      </c>
      <c r="T40" s="95">
        <v>7</v>
      </c>
      <c r="U40" s="95">
        <v>4</v>
      </c>
      <c r="V40" s="232">
        <f>IF(COUNTIF(V6:V37,5)=0,"0",COUNTIF(V6:V37,5))</f>
        <v>1</v>
      </c>
      <c r="W40" s="192"/>
      <c r="X40" s="527">
        <f>SUM(X38:AB38)</f>
        <v>341</v>
      </c>
      <c r="Y40" s="527"/>
      <c r="Z40" s="527"/>
      <c r="AA40" s="527"/>
      <c r="AB40" s="527"/>
      <c r="AC40" s="353"/>
      <c r="AD40" s="225">
        <f t="shared" ref="AD40" si="23">IF(ISERROR(((X40+Y40)*2+Z40*3+AA40*4+AB40*5)/SUM(X40,Y40:AB40)),"",((X40+Y40)*2+Z40*3+AA40*4+AB40*5)/SUM(X40,Y40:AB40))</f>
        <v>2</v>
      </c>
      <c r="AE40" s="36"/>
      <c r="AF40" s="37"/>
      <c r="AG40" s="38" t="str">
        <f t="shared" ref="AG40:AU40" si="24">IF(COUNTIF(AG6:AG37,5)=0,"0",COUNTIF(AG6:AG37,5))</f>
        <v>0</v>
      </c>
      <c r="AH40" s="38" t="str">
        <f t="shared" si="24"/>
        <v>0</v>
      </c>
      <c r="AI40" s="38">
        <f t="shared" si="24"/>
        <v>20</v>
      </c>
      <c r="AJ40" s="38">
        <f t="shared" si="24"/>
        <v>16</v>
      </c>
      <c r="AK40" s="38">
        <f t="shared" si="24"/>
        <v>18</v>
      </c>
      <c r="AL40" s="38">
        <f t="shared" si="24"/>
        <v>2</v>
      </c>
      <c r="AM40" s="38">
        <f t="shared" si="24"/>
        <v>3</v>
      </c>
      <c r="AN40" s="38" t="str">
        <f t="shared" si="24"/>
        <v>0</v>
      </c>
      <c r="AO40" s="38">
        <f t="shared" si="24"/>
        <v>11</v>
      </c>
      <c r="AP40" s="38">
        <f t="shared" si="24"/>
        <v>7</v>
      </c>
      <c r="AQ40" s="38">
        <f t="shared" si="24"/>
        <v>28</v>
      </c>
      <c r="AR40" s="38">
        <f t="shared" si="24"/>
        <v>9</v>
      </c>
      <c r="AS40" s="38" t="str">
        <f t="shared" si="24"/>
        <v>0</v>
      </c>
      <c r="AT40" s="38" t="str">
        <f t="shared" si="24"/>
        <v>0</v>
      </c>
      <c r="AU40" s="38">
        <f t="shared" si="24"/>
        <v>7</v>
      </c>
      <c r="AV40" s="39">
        <f>IF(COUNTIF(AV6:AV37,5)=0," ",COUNTIF(AV6:AV37,5))</f>
        <v>4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03"/>
      <c r="B41" s="203"/>
      <c r="C41" s="205" t="s">
        <v>14</v>
      </c>
      <c r="D41" s="205"/>
      <c r="E41" s="206"/>
      <c r="F41" s="97" t="str">
        <v>0</v>
      </c>
      <c r="G41" s="97" t="str">
        <v>0</v>
      </c>
      <c r="H41" s="97">
        <v>11</v>
      </c>
      <c r="I41" s="97">
        <v>15</v>
      </c>
      <c r="J41" s="97">
        <v>13</v>
      </c>
      <c r="K41" s="97">
        <v>16</v>
      </c>
      <c r="L41" s="97">
        <v>6</v>
      </c>
      <c r="M41" s="97" t="str">
        <v>0</v>
      </c>
      <c r="N41" s="97">
        <v>12</v>
      </c>
      <c r="O41" s="98">
        <v>20</v>
      </c>
      <c r="P41" s="98">
        <v>1</v>
      </c>
      <c r="Q41" s="98">
        <v>12</v>
      </c>
      <c r="R41" s="98" t="str">
        <v>0</v>
      </c>
      <c r="S41" s="97" t="str">
        <v>0</v>
      </c>
      <c r="T41" s="97">
        <v>20</v>
      </c>
      <c r="U41" s="97">
        <v>10</v>
      </c>
      <c r="V41" s="233">
        <f>IF(COUNTIF(V6:V37,4)=0,"0",COUNTIF(V6:V37,4))</f>
        <v>7</v>
      </c>
      <c r="W41" s="44"/>
      <c r="X41" s="44"/>
      <c r="Y41" s="44" t="str">
        <f>IF(COUNTIF(Y6:Y37,4)=0," ",COUNTIF(Y6:Y37,4))</f>
        <v xml:space="preserve"> </v>
      </c>
      <c r="Z41" s="44">
        <f>IF(COUNTIF(Z6:Z37,4)=0," ",COUNTIF(Z6:Z37,4))</f>
        <v>7</v>
      </c>
      <c r="AA41" s="44">
        <f>IF(COUNTIF(AA6:AA37,4)=0," ",COUNTIF(AA6:AA37,4))</f>
        <v>6</v>
      </c>
      <c r="AB41" s="44">
        <f>IF(COUNTIF(AB6:AB37,4)=0," ",COUNTIF(AB6:AB37,4))</f>
        <v>1</v>
      </c>
      <c r="AC41" s="44"/>
      <c r="AD41" s="44"/>
      <c r="AE41" s="45" t="str">
        <f>IF(COUNTIF(AE6:AE37,4)=0," ",COUNTIF(AE6:AE37,4))</f>
        <v xml:space="preserve"> </v>
      </c>
      <c r="AF41" s="44" t="str">
        <f>IF(COUNTIF(AF6:AF37,4)=0," ",COUNTIF(AF6:AF37,4))</f>
        <v xml:space="preserve"> </v>
      </c>
      <c r="AG41" s="44" t="str">
        <f t="shared" ref="AG41:AU41" si="25">IF(COUNTIF(AG6:AG37,4)=0,"0",COUNTIF(AG6:AG37,4))</f>
        <v>0</v>
      </c>
      <c r="AH41" s="44" t="str">
        <f t="shared" si="25"/>
        <v>0</v>
      </c>
      <c r="AI41" s="44">
        <f t="shared" si="25"/>
        <v>11</v>
      </c>
      <c r="AJ41" s="44">
        <f t="shared" si="25"/>
        <v>15</v>
      </c>
      <c r="AK41" s="44">
        <f t="shared" si="25"/>
        <v>13</v>
      </c>
      <c r="AL41" s="44">
        <f t="shared" si="25"/>
        <v>16</v>
      </c>
      <c r="AM41" s="44">
        <f t="shared" si="25"/>
        <v>6</v>
      </c>
      <c r="AN41" s="44" t="str">
        <f t="shared" si="25"/>
        <v>0</v>
      </c>
      <c r="AO41" s="44">
        <f t="shared" si="25"/>
        <v>12</v>
      </c>
      <c r="AP41" s="44">
        <f t="shared" si="25"/>
        <v>20</v>
      </c>
      <c r="AQ41" s="44">
        <f t="shared" si="25"/>
        <v>1</v>
      </c>
      <c r="AR41" s="44">
        <f t="shared" si="25"/>
        <v>12</v>
      </c>
      <c r="AS41" s="44" t="str">
        <f t="shared" si="25"/>
        <v>0</v>
      </c>
      <c r="AT41" s="44" t="str">
        <f t="shared" si="25"/>
        <v>0</v>
      </c>
      <c r="AU41" s="44">
        <f t="shared" si="25"/>
        <v>20</v>
      </c>
      <c r="AV41" s="46">
        <f>IF(COUNTIF(AV6:AV37,4)=0," ",COUNTIF(AV6:AV37,4))</f>
        <v>10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4"/>
      <c r="B42" s="84"/>
      <c r="C42" s="208" t="s">
        <v>15</v>
      </c>
      <c r="D42" s="208"/>
      <c r="E42" s="209"/>
      <c r="F42" s="99" t="str">
        <v>0</v>
      </c>
      <c r="G42" s="99" t="str">
        <v>0</v>
      </c>
      <c r="H42" s="99" t="str">
        <v>0</v>
      </c>
      <c r="I42" s="99" t="str">
        <v>0</v>
      </c>
      <c r="J42" s="99" t="str">
        <v>0</v>
      </c>
      <c r="K42" s="99">
        <v>13</v>
      </c>
      <c r="L42" s="99">
        <v>20</v>
      </c>
      <c r="M42" s="99" t="str">
        <v>0</v>
      </c>
      <c r="N42" s="99">
        <v>8</v>
      </c>
      <c r="O42" s="100">
        <v>4</v>
      </c>
      <c r="P42" s="100">
        <v>2</v>
      </c>
      <c r="Q42" s="100">
        <v>10</v>
      </c>
      <c r="R42" s="100" t="str">
        <v>0</v>
      </c>
      <c r="S42" s="99" t="str">
        <v>0</v>
      </c>
      <c r="T42" s="99">
        <v>4</v>
      </c>
      <c r="U42" s="99">
        <v>17</v>
      </c>
      <c r="V42" s="234">
        <f>IF(COUNTIF(V6:V37,3)=0,"0",COUNTIF(V6:V37,3))</f>
        <v>21</v>
      </c>
      <c r="W42" s="52"/>
      <c r="X42" s="52"/>
      <c r="Y42" s="52" t="str">
        <f>IF(COUNTIF(Y6:Y37,3)=0," ",COUNTIF(Y6:Y37,3))</f>
        <v xml:space="preserve"> </v>
      </c>
      <c r="Z42" s="52">
        <f>IF(COUNTIF(Z6:Z37,3)=0," ",COUNTIF(Z6:Z37,3))</f>
        <v>5</v>
      </c>
      <c r="AA42" s="52">
        <f>IF(COUNTIF(AA6:AA37,3)=0," ",COUNTIF(AA6:AA37,3))</f>
        <v>7</v>
      </c>
      <c r="AB42" s="52">
        <f>IF(COUNTIF(AB6:AB37,3)=0," ",COUNTIF(AB6:AB37,3))</f>
        <v>9</v>
      </c>
      <c r="AC42" s="52"/>
      <c r="AD42" s="52"/>
      <c r="AE42" s="53" t="str">
        <f>IF(COUNTIF(AE6:AE37,3)=0," ",COUNTIF(AE6:AE37,3))</f>
        <v xml:space="preserve"> </v>
      </c>
      <c r="AF42" s="52" t="str">
        <f>IF(COUNTIF(AF6:AF37,3)=0," ",COUNTIF(AF6:AF37,3))</f>
        <v xml:space="preserve"> </v>
      </c>
      <c r="AG42" s="52" t="str">
        <f t="shared" ref="AG42:AU42" si="26">IF(COUNTIF(AG6:AG37,3)=0,"0",COUNTIF(AG6:AG37,3))</f>
        <v>0</v>
      </c>
      <c r="AH42" s="52" t="str">
        <f t="shared" si="26"/>
        <v>0</v>
      </c>
      <c r="AI42" s="52" t="str">
        <f t="shared" si="26"/>
        <v>0</v>
      </c>
      <c r="AJ42" s="52" t="str">
        <f t="shared" si="26"/>
        <v>0</v>
      </c>
      <c r="AK42" s="52" t="str">
        <f t="shared" si="26"/>
        <v>0</v>
      </c>
      <c r="AL42" s="52">
        <f t="shared" si="26"/>
        <v>13</v>
      </c>
      <c r="AM42" s="52">
        <f t="shared" si="26"/>
        <v>20</v>
      </c>
      <c r="AN42" s="52" t="str">
        <f t="shared" si="26"/>
        <v>0</v>
      </c>
      <c r="AO42" s="52">
        <f t="shared" si="26"/>
        <v>8</v>
      </c>
      <c r="AP42" s="52">
        <f t="shared" si="26"/>
        <v>4</v>
      </c>
      <c r="AQ42" s="52">
        <f t="shared" si="26"/>
        <v>2</v>
      </c>
      <c r="AR42" s="52">
        <f t="shared" si="26"/>
        <v>10</v>
      </c>
      <c r="AS42" s="52" t="str">
        <f t="shared" si="26"/>
        <v>0</v>
      </c>
      <c r="AT42" s="52" t="str">
        <f t="shared" si="26"/>
        <v>0</v>
      </c>
      <c r="AU42" s="52">
        <f t="shared" si="26"/>
        <v>4</v>
      </c>
      <c r="AV42" s="54">
        <f>IF(COUNTIF(AV6:AV37,3)=0," ",COUNTIF(AV6:AV37,3))</f>
        <v>17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30"/>
      <c r="B43" s="230"/>
      <c r="C43" s="82" t="s">
        <v>16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2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IF(COUNTIF(V6:V37,2)=0,"0",COUNTIF(V6:V37,2))</f>
        <v>2</v>
      </c>
      <c r="W43" s="35"/>
      <c r="X43" s="35"/>
      <c r="Y43" s="35" t="str">
        <f>IF(COUNTIF(Y6:Y37,2)=0," ",COUNTIF(Y6:Y37,2))</f>
        <v xml:space="preserve"> </v>
      </c>
      <c r="Z43" s="35">
        <f>IF(COUNTIF(Z6:Z37,2)=0," ",COUNTIF(Z6:Z37,2))</f>
        <v>2</v>
      </c>
      <c r="AA43" s="35">
        <f>IF(COUNTIF(AA6:AA37,2)=0," ",COUNTIF(AA6:AA37,2))</f>
        <v>2</v>
      </c>
      <c r="AB43" s="35">
        <f>IF(COUNTIF(AB6:AB37,2)=0," ",COUNTIF(AB6:AB37,2))</f>
        <v>6</v>
      </c>
      <c r="AC43" s="35"/>
      <c r="AD43" s="35"/>
      <c r="AE43" s="61" t="str">
        <f>IF(COUNTIF(AE6:AE37,2)=0," ",COUNTIF(AE6:AE37,2))</f>
        <v xml:space="preserve"> </v>
      </c>
      <c r="AF43" s="35" t="str">
        <f>IF(COUNTIF(AF6:AF37,2)=0," ",COUNTIF(AF6:AF37,2))</f>
        <v xml:space="preserve"> </v>
      </c>
      <c r="AG43" s="35">
        <f t="shared" ref="AG43:AV43" si="27">COUNTIF(AG6:AG36,2)+COUNTIF(AG6:AG36,"д")</f>
        <v>0</v>
      </c>
      <c r="AH43" s="35">
        <f t="shared" si="27"/>
        <v>0</v>
      </c>
      <c r="AI43" s="35">
        <f t="shared" si="27"/>
        <v>0</v>
      </c>
      <c r="AJ43" s="35">
        <f t="shared" si="27"/>
        <v>0</v>
      </c>
      <c r="AK43" s="35">
        <f t="shared" si="27"/>
        <v>0</v>
      </c>
      <c r="AL43" s="35">
        <f t="shared" si="27"/>
        <v>0</v>
      </c>
      <c r="AM43" s="35">
        <f t="shared" si="27"/>
        <v>2</v>
      </c>
      <c r="AN43" s="35">
        <f t="shared" si="27"/>
        <v>0</v>
      </c>
      <c r="AO43" s="35">
        <f t="shared" si="27"/>
        <v>0</v>
      </c>
      <c r="AP43" s="35">
        <f t="shared" si="27"/>
        <v>0</v>
      </c>
      <c r="AQ43" s="35">
        <f t="shared" si="27"/>
        <v>0</v>
      </c>
      <c r="AR43" s="35">
        <f t="shared" si="27"/>
        <v>0</v>
      </c>
      <c r="AS43" s="35">
        <f t="shared" si="27"/>
        <v>0</v>
      </c>
      <c r="AT43" s="35">
        <f t="shared" si="27"/>
        <v>0</v>
      </c>
      <c r="AU43" s="35">
        <f t="shared" si="27"/>
        <v>0</v>
      </c>
      <c r="AV43" s="35">
        <f t="shared" si="27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30"/>
      <c r="B44" s="230"/>
      <c r="C44" s="82" t="s">
        <v>17</v>
      </c>
      <c r="D44" s="82"/>
      <c r="E44" s="27"/>
      <c r="F44" s="23">
        <v>2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8">COUNTBLANK(V6:V26)</f>
        <v>0</v>
      </c>
      <c r="W44" s="35">
        <f t="shared" si="28"/>
        <v>0</v>
      </c>
      <c r="X44" s="35">
        <f t="shared" si="28"/>
        <v>0</v>
      </c>
      <c r="Y44" s="35">
        <f t="shared" si="28"/>
        <v>0</v>
      </c>
      <c r="Z44" s="35">
        <f t="shared" si="28"/>
        <v>0</v>
      </c>
      <c r="AA44" s="35">
        <f t="shared" si="28"/>
        <v>0</v>
      </c>
      <c r="AB44" s="35">
        <f t="shared" si="28"/>
        <v>0</v>
      </c>
      <c r="AC44" s="35"/>
      <c r="AD44" s="35">
        <f>COUNTBLANK(AD6:AD36)</f>
        <v>0</v>
      </c>
      <c r="AE44" s="61" t="str">
        <f>IF(COUNTIF(AE6:AE37,"б")=0," ",COUNTIF(AE6:AE37,"б"))</f>
        <v xml:space="preserve"> </v>
      </c>
      <c r="AF44" s="60">
        <f t="shared" ref="AF44:CB44" si="29">IF(COUNTIF(AF6:AF37,"б")=0+COUNTIF(AF6:AF37,"а")=0,"0",COUNTIF(AF6:AF37,"б")+COUNTIF(AF6:AF37,"а"))</f>
        <v>0</v>
      </c>
      <c r="AG44" s="60">
        <f t="shared" si="29"/>
        <v>2</v>
      </c>
      <c r="AH44" s="60">
        <f t="shared" si="29"/>
        <v>0</v>
      </c>
      <c r="AI44" s="60">
        <f t="shared" si="29"/>
        <v>0</v>
      </c>
      <c r="AJ44" s="60">
        <f t="shared" si="29"/>
        <v>0</v>
      </c>
      <c r="AK44" s="60">
        <f t="shared" si="29"/>
        <v>0</v>
      </c>
      <c r="AL44" s="60">
        <f t="shared" si="29"/>
        <v>0</v>
      </c>
      <c r="AM44" s="60">
        <f t="shared" si="29"/>
        <v>0</v>
      </c>
      <c r="AN44" s="60">
        <f t="shared" si="29"/>
        <v>0</v>
      </c>
      <c r="AO44" s="60">
        <f t="shared" si="29"/>
        <v>0</v>
      </c>
      <c r="AP44" s="60">
        <f t="shared" si="29"/>
        <v>0</v>
      </c>
      <c r="AQ44" s="60">
        <f t="shared" si="29"/>
        <v>0</v>
      </c>
      <c r="AR44" s="60">
        <f t="shared" si="29"/>
        <v>0</v>
      </c>
      <c r="AS44" s="60">
        <f t="shared" si="29"/>
        <v>0</v>
      </c>
      <c r="AT44" s="60">
        <f t="shared" si="29"/>
        <v>0</v>
      </c>
      <c r="AU44" s="60">
        <f t="shared" si="29"/>
        <v>0</v>
      </c>
      <c r="AV44" s="60">
        <f t="shared" si="29"/>
        <v>0</v>
      </c>
      <c r="AW44" s="60">
        <f t="shared" si="29"/>
        <v>0</v>
      </c>
      <c r="AX44" s="60">
        <f t="shared" si="29"/>
        <v>0</v>
      </c>
      <c r="AY44" s="60">
        <f t="shared" si="29"/>
        <v>0</v>
      </c>
      <c r="AZ44" s="60">
        <f t="shared" si="29"/>
        <v>0</v>
      </c>
      <c r="BA44" s="60">
        <f t="shared" si="29"/>
        <v>0</v>
      </c>
      <c r="BB44" s="60">
        <f t="shared" si="29"/>
        <v>0</v>
      </c>
      <c r="BC44" s="60">
        <f t="shared" si="29"/>
        <v>0</v>
      </c>
      <c r="BD44" s="60">
        <f t="shared" si="29"/>
        <v>0</v>
      </c>
      <c r="BE44" s="60">
        <f t="shared" si="29"/>
        <v>0</v>
      </c>
      <c r="BF44" s="60">
        <f t="shared" si="29"/>
        <v>0</v>
      </c>
      <c r="BG44" s="60">
        <f t="shared" si="29"/>
        <v>0</v>
      </c>
      <c r="BH44" s="60">
        <f t="shared" si="29"/>
        <v>0</v>
      </c>
      <c r="BI44" s="60">
        <f t="shared" si="29"/>
        <v>0</v>
      </c>
      <c r="BJ44" s="60">
        <f t="shared" si="29"/>
        <v>0</v>
      </c>
      <c r="BK44" s="60">
        <f t="shared" si="29"/>
        <v>0</v>
      </c>
      <c r="BL44" s="60">
        <f t="shared" si="29"/>
        <v>0</v>
      </c>
      <c r="BM44" s="60">
        <f t="shared" si="29"/>
        <v>0</v>
      </c>
      <c r="BN44" s="60">
        <f t="shared" si="29"/>
        <v>0</v>
      </c>
      <c r="BO44" s="60">
        <f t="shared" si="29"/>
        <v>0</v>
      </c>
      <c r="BP44" s="60">
        <f t="shared" si="29"/>
        <v>0</v>
      </c>
      <c r="BQ44" s="60">
        <f t="shared" si="29"/>
        <v>0</v>
      </c>
      <c r="BR44" s="60">
        <f t="shared" si="29"/>
        <v>0</v>
      </c>
      <c r="BS44" s="60">
        <f t="shared" si="29"/>
        <v>0</v>
      </c>
      <c r="BT44" s="60">
        <f t="shared" si="29"/>
        <v>0</v>
      </c>
      <c r="BU44" s="60">
        <f t="shared" si="29"/>
        <v>0</v>
      </c>
      <c r="BV44" s="60">
        <f t="shared" si="29"/>
        <v>0</v>
      </c>
      <c r="BW44" s="60">
        <f t="shared" si="29"/>
        <v>0</v>
      </c>
      <c r="BX44" s="60">
        <f t="shared" si="29"/>
        <v>0</v>
      </c>
      <c r="BY44" s="60">
        <f t="shared" si="29"/>
        <v>0</v>
      </c>
      <c r="BZ44" s="60">
        <f t="shared" si="29"/>
        <v>0</v>
      </c>
      <c r="CA44" s="60">
        <f t="shared" si="29"/>
        <v>0</v>
      </c>
      <c r="CB44" s="60">
        <f t="shared" si="29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30"/>
      <c r="B45" s="230"/>
      <c r="C45" s="82" t="s">
        <v>18</v>
      </c>
      <c r="D45" s="82"/>
      <c r="E45" s="27"/>
      <c r="F45" s="23">
        <v>29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IF(COUNTIF(V6:V37,"з")=0,"0",COUNTIF(V6:V37,"з"))</f>
        <v>0</v>
      </c>
      <c r="W45" s="35"/>
      <c r="X45" s="35"/>
      <c r="Y45" s="35" t="str">
        <f>IF(COUNTIF(Y6:Y37,"з")=0," ",COUNTIF(Y6:Y37,"з"))</f>
        <v xml:space="preserve"> </v>
      </c>
      <c r="Z45" s="35" t="str">
        <f>IF(COUNTIF(Z6:Z37,"з")=0," ",COUNTIF(Z6:Z37,"з"))</f>
        <v xml:space="preserve"> </v>
      </c>
      <c r="AA45" s="35" t="str">
        <f>IF(COUNTIF(AA6:AA37,"з")=0," ",COUNTIF(AA6:AA37,"з"))</f>
        <v xml:space="preserve"> </v>
      </c>
      <c r="AB45" s="35" t="str">
        <f>IF(COUNTIF(AB6:AB37,"з")=0," ",COUNTIF(AB6:AB37,"з"))</f>
        <v xml:space="preserve"> </v>
      </c>
      <c r="AC45" s="35"/>
      <c r="AD45" s="35" t="str">
        <f>IF(COUNTIF(AD6:AD37,"з")=0," ",COUNTIF(AD6:AD37,"з"))</f>
        <v xml:space="preserve"> </v>
      </c>
      <c r="AE45" s="61" t="str">
        <f>IF(COUNTIF(AE6:AE37,"з")=0," ",COUNTIF(AE6:AE37,"з"))</f>
        <v xml:space="preserve"> </v>
      </c>
      <c r="AF45" s="35" t="str">
        <f>IF(COUNTIF(AF6:AF37,"з")=0," ",COUNTIF(AF6:AF37,"з"))</f>
        <v xml:space="preserve"> </v>
      </c>
      <c r="AG45" s="35">
        <f t="shared" ref="AG45:AW45" si="30">IF(COUNTIF(AG6:AG37,"з")=0,"0",COUNTIF(AG6:AG37,"з"))</f>
        <v>29</v>
      </c>
      <c r="AH45" s="35" t="str">
        <f t="shared" si="30"/>
        <v>0</v>
      </c>
      <c r="AI45" s="35" t="str">
        <f t="shared" si="30"/>
        <v>0</v>
      </c>
      <c r="AJ45" s="35" t="str">
        <f t="shared" si="30"/>
        <v>0</v>
      </c>
      <c r="AK45" s="35" t="str">
        <f t="shared" si="30"/>
        <v>0</v>
      </c>
      <c r="AL45" s="35" t="str">
        <f t="shared" si="30"/>
        <v>0</v>
      </c>
      <c r="AM45" s="35" t="str">
        <f t="shared" si="30"/>
        <v>0</v>
      </c>
      <c r="AN45" s="35" t="str">
        <f t="shared" si="30"/>
        <v>0</v>
      </c>
      <c r="AO45" s="35" t="str">
        <f t="shared" si="30"/>
        <v>0</v>
      </c>
      <c r="AP45" s="35" t="str">
        <f t="shared" si="30"/>
        <v>0</v>
      </c>
      <c r="AQ45" s="35" t="str">
        <f t="shared" si="30"/>
        <v>0</v>
      </c>
      <c r="AR45" s="35" t="str">
        <f t="shared" si="30"/>
        <v>0</v>
      </c>
      <c r="AS45" s="35" t="str">
        <f t="shared" si="30"/>
        <v>0</v>
      </c>
      <c r="AT45" s="35" t="str">
        <f t="shared" si="30"/>
        <v>0</v>
      </c>
      <c r="AU45" s="35" t="str">
        <f t="shared" si="30"/>
        <v>0</v>
      </c>
      <c r="AV45" s="35" t="str">
        <f t="shared" si="30"/>
        <v>0</v>
      </c>
      <c r="AW45" s="35" t="str">
        <f t="shared" si="30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30"/>
      <c r="B46" s="230"/>
      <c r="C46" s="82" t="s">
        <v>19</v>
      </c>
      <c r="D46" s="82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IF(COUNTIF(V6:V37,"н")=0,"0",COUNTIF(V6:V37,"н"))</f>
        <v>0</v>
      </c>
      <c r="W46" s="35"/>
      <c r="X46" s="35"/>
      <c r="Y46" s="35" t="str">
        <f>IF(COUNTIF(Y6:Y37,"н")=0," ",COUNTIF(Y6:Y37,"н"))</f>
        <v xml:space="preserve"> </v>
      </c>
      <c r="Z46" s="35" t="str">
        <f>IF(COUNTIF(Z6:Z37,"н")=0," ",COUNTIF(Z6:Z37,"н"))</f>
        <v xml:space="preserve"> </v>
      </c>
      <c r="AA46" s="35" t="str">
        <f>IF(COUNTIF(AA6:AA37,"н")=0," ",COUNTIF(AA6:AA37,"н"))</f>
        <v xml:space="preserve"> </v>
      </c>
      <c r="AB46" s="35" t="str">
        <f>IF(COUNTIF(AB6:AB37,"н")=0," ",COUNTIF(AB6:AB37,"н"))</f>
        <v xml:space="preserve"> </v>
      </c>
      <c r="AC46" s="35"/>
      <c r="AD46" s="35" t="str">
        <f>IF(COUNTIF(AD6:AD37,"н")=0," ",COUNTIF(AD6:AD37,"н"))</f>
        <v xml:space="preserve"> </v>
      </c>
      <c r="AE46" s="61" t="str">
        <f>IF(COUNTIF(AE6:AE37,"н")=0," ",COUNTIF(AE6:AE37,"н"))</f>
        <v xml:space="preserve"> </v>
      </c>
      <c r="AF46" s="35" t="str">
        <f>IF(COUNTIF(AF6:AF37,"н")=0," ",COUNTIF(AF6:AF37,"н"))</f>
        <v xml:space="preserve"> </v>
      </c>
      <c r="AG46" s="35" t="str">
        <f t="shared" ref="AG46:AW46" si="31">IF(COUNTIF(AG6:AG37,"н")=0,"0",COUNTIF(AG6:AG37,"н"))</f>
        <v>0</v>
      </c>
      <c r="AH46" s="35" t="str">
        <f t="shared" si="31"/>
        <v>0</v>
      </c>
      <c r="AI46" s="35" t="str">
        <f t="shared" si="31"/>
        <v>0</v>
      </c>
      <c r="AJ46" s="35" t="str">
        <f t="shared" si="31"/>
        <v>0</v>
      </c>
      <c r="AK46" s="35" t="str">
        <f t="shared" si="31"/>
        <v>0</v>
      </c>
      <c r="AL46" s="35" t="str">
        <f t="shared" si="31"/>
        <v>0</v>
      </c>
      <c r="AM46" s="35" t="str">
        <f t="shared" si="31"/>
        <v>0</v>
      </c>
      <c r="AN46" s="35" t="str">
        <f t="shared" si="31"/>
        <v>0</v>
      </c>
      <c r="AO46" s="35" t="str">
        <f t="shared" si="31"/>
        <v>0</v>
      </c>
      <c r="AP46" s="35" t="str">
        <f t="shared" si="31"/>
        <v>0</v>
      </c>
      <c r="AQ46" s="35" t="str">
        <f t="shared" si="31"/>
        <v>0</v>
      </c>
      <c r="AR46" s="35" t="str">
        <f t="shared" si="31"/>
        <v>0</v>
      </c>
      <c r="AS46" s="35" t="str">
        <f t="shared" si="31"/>
        <v>0</v>
      </c>
      <c r="AT46" s="35" t="str">
        <f t="shared" si="31"/>
        <v>0</v>
      </c>
      <c r="AU46" s="35" t="str">
        <f t="shared" si="31"/>
        <v>0</v>
      </c>
      <c r="AV46" s="35" t="str">
        <f t="shared" si="31"/>
        <v>0</v>
      </c>
      <c r="AW46" s="35" t="str">
        <f t="shared" si="31"/>
        <v>0</v>
      </c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51"/>
      <c r="X47" s="351"/>
      <c r="Y47" s="351"/>
      <c r="Z47" s="351"/>
      <c r="AA47" s="351"/>
      <c r="AB47" s="351"/>
      <c r="AC47" s="351"/>
      <c r="AD47" s="35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51"/>
      <c r="X48" s="351"/>
      <c r="Y48" s="351"/>
      <c r="Z48" s="351"/>
      <c r="AA48" s="351"/>
      <c r="AB48" s="351"/>
      <c r="AC48" s="351"/>
      <c r="AD48" s="351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51"/>
      <c r="X49" s="351"/>
      <c r="Y49" s="351"/>
      <c r="Z49" s="351"/>
      <c r="AA49" s="351"/>
      <c r="AB49" s="351"/>
      <c r="AC49" s="351"/>
      <c r="AD49" s="351"/>
      <c r="AE49" s="9"/>
      <c r="AF49" s="9"/>
      <c r="AG49" s="10"/>
      <c r="AH49" s="10"/>
      <c r="AI49" s="10" t="str">
        <f>IF(COUNTIF(AI6:AI41,"н")=0,"0",COUNTIF(AI6:AI41,"н"))</f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51"/>
      <c r="X50" s="351"/>
      <c r="Y50" s="351"/>
      <c r="Z50" s="351"/>
      <c r="AA50" s="351"/>
      <c r="AB50" s="351"/>
      <c r="AC50" s="351"/>
      <c r="AD50" s="35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51"/>
      <c r="X51" s="351"/>
      <c r="Y51" s="351"/>
      <c r="Z51" s="351"/>
      <c r="AA51" s="351"/>
      <c r="AB51" s="351"/>
      <c r="AC51" s="351"/>
      <c r="AD51" s="35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51"/>
      <c r="X52" s="351"/>
      <c r="Y52" s="351"/>
      <c r="Z52" s="351"/>
      <c r="AA52" s="351"/>
      <c r="AB52" s="351"/>
      <c r="AC52" s="351"/>
      <c r="AD52" s="35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51"/>
      <c r="X53" s="351"/>
      <c r="Y53" s="351"/>
      <c r="Z53" s="351"/>
      <c r="AA53" s="351"/>
      <c r="AB53" s="351"/>
      <c r="AC53" s="351"/>
      <c r="AD53" s="35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51"/>
      <c r="X54" s="351"/>
      <c r="Y54" s="351"/>
      <c r="Z54" s="351"/>
      <c r="AA54" s="351"/>
      <c r="AB54" s="351"/>
      <c r="AC54" s="351"/>
      <c r="AD54" s="35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6:105" x14ac:dyDescent="0.2"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351"/>
      <c r="X55" s="351"/>
      <c r="Y55" s="351"/>
      <c r="Z55" s="351"/>
      <c r="AA55" s="351"/>
      <c r="AB55" s="351"/>
      <c r="AC55" s="351"/>
      <c r="AD55" s="351"/>
      <c r="AE55" s="9"/>
      <c r="AF55" s="9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1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</sheetData>
  <sortState ref="D6:D37">
    <sortCondition ref="D6:D37"/>
  </sortState>
  <mergeCells count="9">
    <mergeCell ref="AD3:AD5"/>
    <mergeCell ref="AG3:AW3"/>
    <mergeCell ref="AX3:BM3"/>
    <mergeCell ref="BP3:CE3"/>
    <mergeCell ref="T2:U2"/>
    <mergeCell ref="N2:Q2"/>
    <mergeCell ref="X40:AB40"/>
    <mergeCell ref="H2:M2"/>
    <mergeCell ref="A3:C4"/>
  </mergeCells>
  <conditionalFormatting sqref="C5 Y5 AI5 AG5">
    <cfRule type="cellIs" dxfId="19634" priority="564" stopIfTrue="1" operator="equal">
      <formula>5</formula>
    </cfRule>
    <cfRule type="cellIs" dxfId="19633" priority="565" stopIfTrue="1" operator="equal">
      <formula>4</formula>
    </cfRule>
    <cfRule type="cellIs" dxfId="19632" priority="566" stopIfTrue="1" operator="equal">
      <formula>3</formula>
    </cfRule>
  </conditionalFormatting>
  <conditionalFormatting sqref="E6:E46">
    <cfRule type="cellIs" dxfId="19631" priority="562" stopIfTrue="1" operator="equal">
      <formula>4</formula>
    </cfRule>
    <cfRule type="cellIs" dxfId="19630" priority="563" stopIfTrue="1" operator="equal">
      <formula>3</formula>
    </cfRule>
  </conditionalFormatting>
  <conditionalFormatting sqref="Z5:AC5 W41:AF44 AE6:AE40 W40 F37:Q46 AG44:CB44 W45:AW46 AG6:AW43 H6:I31 M6:Q31 R40:V46 R39:U39 R6:V38 I32:I33 H34:J36 L34:Q36">
    <cfRule type="cellIs" dxfId="19629" priority="559" stopIfTrue="1" operator="equal">
      <formula>5</formula>
    </cfRule>
    <cfRule type="cellIs" dxfId="19628" priority="560" stopIfTrue="1" operator="equal">
      <formula>4</formula>
    </cfRule>
    <cfRule type="cellIs" dxfId="19627" priority="561" stopIfTrue="1" operator="equal">
      <formula>3</formula>
    </cfRule>
  </conditionalFormatting>
  <conditionalFormatting sqref="AF6:AF38">
    <cfRule type="expression" dxfId="19626" priority="557" stopIfTrue="1">
      <formula>VALUE(RIGHT(AF6))&gt;AE6</formula>
    </cfRule>
    <cfRule type="expression" dxfId="19625" priority="558" stopIfTrue="1">
      <formula>EXACT(RIGHT(AF6,3),"зач")</formula>
    </cfRule>
  </conditionalFormatting>
  <conditionalFormatting sqref="AE3:AJ4 Q3:S3 V4:AC4 U3:AC3">
    <cfRule type="expression" dxfId="19624" priority="555" stopIfTrue="1">
      <formula>$D$1&lt;Q3</formula>
    </cfRule>
    <cfRule type="expression" dxfId="19623" priority="556" stopIfTrue="1">
      <formula>$D$1&gt;Q3</formula>
    </cfRule>
  </conditionalFormatting>
  <conditionalFormatting sqref="Q3">
    <cfRule type="expression" dxfId="19622" priority="516" stopIfTrue="1">
      <formula>$D$1&lt;Q3</formula>
    </cfRule>
    <cfRule type="expression" dxfId="19621" priority="517" stopIfTrue="1">
      <formula>$D$1&gt;Q3</formula>
    </cfRule>
  </conditionalFormatting>
  <conditionalFormatting sqref="J6:J31 L6:L31">
    <cfRule type="cellIs" dxfId="19620" priority="452" stopIfTrue="1" operator="equal">
      <formula>5</formula>
    </cfRule>
    <cfRule type="cellIs" dxfId="19619" priority="453" stopIfTrue="1" operator="equal">
      <formula>4</formula>
    </cfRule>
    <cfRule type="cellIs" dxfId="19618" priority="454" stopIfTrue="1" operator="equal">
      <formula>3</formula>
    </cfRule>
  </conditionalFormatting>
  <conditionalFormatting sqref="F5">
    <cfRule type="cellIs" dxfId="19617" priority="372" stopIfTrue="1" operator="equal">
      <formula>5</formula>
    </cfRule>
    <cfRule type="cellIs" dxfId="19616" priority="373" stopIfTrue="1" operator="equal">
      <formula>4</formula>
    </cfRule>
    <cfRule type="cellIs" dxfId="19615" priority="374" stopIfTrue="1" operator="equal">
      <formula>3</formula>
    </cfRule>
  </conditionalFormatting>
  <conditionalFormatting sqref="J32:J33">
    <cfRule type="cellIs" dxfId="19614" priority="403" stopIfTrue="1" operator="equal">
      <formula>5</formula>
    </cfRule>
    <cfRule type="cellIs" dxfId="19613" priority="404" stopIfTrue="1" operator="equal">
      <formula>4</formula>
    </cfRule>
    <cfRule type="cellIs" dxfId="19612" priority="405" stopIfTrue="1" operator="equal">
      <formula>3</formula>
    </cfRule>
  </conditionalFormatting>
  <conditionalFormatting sqref="H33">
    <cfRule type="cellIs" dxfId="19611" priority="400" stopIfTrue="1" operator="equal">
      <formula>5</formula>
    </cfRule>
    <cfRule type="cellIs" dxfId="19610" priority="401" stopIfTrue="1" operator="equal">
      <formula>4</formula>
    </cfRule>
    <cfRule type="cellIs" dxfId="19609" priority="402" stopIfTrue="1" operator="equal">
      <formula>3</formula>
    </cfRule>
  </conditionalFormatting>
  <conditionalFormatting sqref="H32">
    <cfRule type="cellIs" dxfId="19608" priority="397" stopIfTrue="1" operator="equal">
      <formula>5</formula>
    </cfRule>
    <cfRule type="cellIs" dxfId="19607" priority="398" stopIfTrue="1" operator="equal">
      <formula>4</formula>
    </cfRule>
    <cfRule type="cellIs" dxfId="19606" priority="399" stopIfTrue="1" operator="equal">
      <formula>3</formula>
    </cfRule>
  </conditionalFormatting>
  <conditionalFormatting sqref="F6:F36">
    <cfRule type="cellIs" dxfId="19605" priority="391" stopIfTrue="1" operator="equal">
      <formula>5</formula>
    </cfRule>
    <cfRule type="cellIs" dxfId="19604" priority="392" stopIfTrue="1" operator="equal">
      <formula>4</formula>
    </cfRule>
    <cfRule type="cellIs" dxfId="19603" priority="393" stopIfTrue="1" operator="equal">
      <formula>3</formula>
    </cfRule>
  </conditionalFormatting>
  <conditionalFormatting sqref="F3">
    <cfRule type="expression" dxfId="19602" priority="386" stopIfTrue="1">
      <formula>$D$1&lt;F3</formula>
    </cfRule>
    <cfRule type="expression" dxfId="19601" priority="387" stopIfTrue="1">
      <formula>$D$1&gt;F3</formula>
    </cfRule>
  </conditionalFormatting>
  <conditionalFormatting sqref="L33">
    <cfRule type="cellIs" dxfId="19600" priority="381" stopIfTrue="1" operator="equal">
      <formula>5</formula>
    </cfRule>
    <cfRule type="cellIs" dxfId="19599" priority="382" stopIfTrue="1" operator="equal">
      <formula>4</formula>
    </cfRule>
    <cfRule type="cellIs" dxfId="19598" priority="383" stopIfTrue="1" operator="equal">
      <formula>3</formula>
    </cfRule>
  </conditionalFormatting>
  <conditionalFormatting sqref="L32">
    <cfRule type="cellIs" dxfId="19597" priority="378" stopIfTrue="1" operator="equal">
      <formula>5</formula>
    </cfRule>
    <cfRule type="cellIs" dxfId="19596" priority="379" stopIfTrue="1" operator="equal">
      <formula>4</formula>
    </cfRule>
    <cfRule type="cellIs" dxfId="19595" priority="380" stopIfTrue="1" operator="equal">
      <formula>3</formula>
    </cfRule>
  </conditionalFormatting>
  <conditionalFormatting sqref="F4">
    <cfRule type="expression" dxfId="19594" priority="370" stopIfTrue="1">
      <formula>$D$4&lt;F4</formula>
    </cfRule>
    <cfRule type="expression" dxfId="19593" priority="371" stopIfTrue="1">
      <formula>$D$4&gt;F4</formula>
    </cfRule>
  </conditionalFormatting>
  <conditionalFormatting sqref="G6:G36">
    <cfRule type="cellIs" dxfId="19592" priority="367" stopIfTrue="1" operator="equal">
      <formula>5</formula>
    </cfRule>
    <cfRule type="cellIs" dxfId="19591" priority="368" stopIfTrue="1" operator="equal">
      <formula>4</formula>
    </cfRule>
    <cfRule type="cellIs" dxfId="19590" priority="369" stopIfTrue="1" operator="equal">
      <formula>3</formula>
    </cfRule>
  </conditionalFormatting>
  <conditionalFormatting sqref="G4">
    <cfRule type="expression" dxfId="19589" priority="173" stopIfTrue="1">
      <formula>$D$1&lt;G4</formula>
    </cfRule>
    <cfRule type="expression" dxfId="19588" priority="174" stopIfTrue="1">
      <formula>$D$1&gt;G4</formula>
    </cfRule>
  </conditionalFormatting>
  <conditionalFormatting sqref="J3">
    <cfRule type="expression" dxfId="19587" priority="180" stopIfTrue="1">
      <formula>$D$1&lt;J3</formula>
    </cfRule>
    <cfRule type="expression" dxfId="19586" priority="181" stopIfTrue="1">
      <formula>$D$1&gt;J3</formula>
    </cfRule>
  </conditionalFormatting>
  <conditionalFormatting sqref="G5">
    <cfRule type="cellIs" dxfId="19585" priority="175" stopIfTrue="1" operator="equal">
      <formula>5</formula>
    </cfRule>
    <cfRule type="cellIs" dxfId="19584" priority="176" stopIfTrue="1" operator="equal">
      <formula>4</formula>
    </cfRule>
    <cfRule type="cellIs" dxfId="19583" priority="177" stopIfTrue="1" operator="equal">
      <formula>3</formula>
    </cfRule>
  </conditionalFormatting>
  <conditionalFormatting sqref="Q4">
    <cfRule type="expression" dxfId="19582" priority="118" stopIfTrue="1">
      <formula>$D$1&lt;Q4</formula>
    </cfRule>
    <cfRule type="expression" dxfId="19581" priority="119" stopIfTrue="1">
      <formula>$D$1&gt;Q4</formula>
    </cfRule>
  </conditionalFormatting>
  <conditionalFormatting sqref="N32:N33">
    <cfRule type="cellIs" dxfId="19580" priority="211" stopIfTrue="1" operator="equal">
      <formula>5</formula>
    </cfRule>
    <cfRule type="cellIs" dxfId="19579" priority="212" stopIfTrue="1" operator="equal">
      <formula>4</formula>
    </cfRule>
    <cfRule type="cellIs" dxfId="19578" priority="213" stopIfTrue="1" operator="equal">
      <formula>3</formula>
    </cfRule>
  </conditionalFormatting>
  <conditionalFormatting sqref="P32:P33">
    <cfRule type="cellIs" dxfId="19577" priority="208" stopIfTrue="1" operator="equal">
      <formula>5</formula>
    </cfRule>
    <cfRule type="cellIs" dxfId="19576" priority="209" stopIfTrue="1" operator="equal">
      <formula>4</formula>
    </cfRule>
    <cfRule type="cellIs" dxfId="19575" priority="210" stopIfTrue="1" operator="equal">
      <formula>3</formula>
    </cfRule>
  </conditionalFormatting>
  <conditionalFormatting sqref="Q32:Q33">
    <cfRule type="cellIs" dxfId="19574" priority="205" stopIfTrue="1" operator="equal">
      <formula>5</formula>
    </cfRule>
    <cfRule type="cellIs" dxfId="19573" priority="206" stopIfTrue="1" operator="equal">
      <formula>4</formula>
    </cfRule>
    <cfRule type="cellIs" dxfId="19572" priority="207" stopIfTrue="1" operator="equal">
      <formula>3</formula>
    </cfRule>
  </conditionalFormatting>
  <conditionalFormatting sqref="M32:M33">
    <cfRule type="cellIs" dxfId="19571" priority="202" stopIfTrue="1" operator="equal">
      <formula>5</formula>
    </cfRule>
    <cfRule type="cellIs" dxfId="19570" priority="203" stopIfTrue="1" operator="equal">
      <formula>4</formula>
    </cfRule>
    <cfRule type="cellIs" dxfId="19569" priority="204" stopIfTrue="1" operator="equal">
      <formula>3</formula>
    </cfRule>
  </conditionalFormatting>
  <conditionalFormatting sqref="O32">
    <cfRule type="cellIs" dxfId="19568" priority="199" stopIfTrue="1" operator="equal">
      <formula>5</formula>
    </cfRule>
    <cfRule type="cellIs" dxfId="19567" priority="200" stopIfTrue="1" operator="equal">
      <formula>4</formula>
    </cfRule>
    <cfRule type="cellIs" dxfId="19566" priority="201" stopIfTrue="1" operator="equal">
      <formula>3</formula>
    </cfRule>
  </conditionalFormatting>
  <conditionalFormatting sqref="O33">
    <cfRule type="cellIs" dxfId="19565" priority="196" stopIfTrue="1" operator="equal">
      <formula>5</formula>
    </cfRule>
    <cfRule type="cellIs" dxfId="19564" priority="197" stopIfTrue="1" operator="equal">
      <formula>4</formula>
    </cfRule>
    <cfRule type="cellIs" dxfId="19563" priority="198" stopIfTrue="1" operator="equal">
      <formula>3</formula>
    </cfRule>
  </conditionalFormatting>
  <conditionalFormatting sqref="N3:O3">
    <cfRule type="expression" dxfId="19562" priority="194" stopIfTrue="1">
      <formula>$D$1&lt;N3</formula>
    </cfRule>
    <cfRule type="expression" dxfId="19561" priority="195" stopIfTrue="1">
      <formula>$D$1&gt;N3</formula>
    </cfRule>
  </conditionalFormatting>
  <conditionalFormatting sqref="P3">
    <cfRule type="expression" dxfId="19560" priority="169" stopIfTrue="1">
      <formula>$D$1&lt;P3</formula>
    </cfRule>
    <cfRule type="expression" dxfId="19559" priority="170" stopIfTrue="1">
      <formula>$D$1&gt;P3</formula>
    </cfRule>
  </conditionalFormatting>
  <conditionalFormatting sqref="G3 L3">
    <cfRule type="expression" dxfId="19558" priority="192" stopIfTrue="1">
      <formula>$D$1&lt;G3</formula>
    </cfRule>
    <cfRule type="expression" dxfId="19557" priority="193" stopIfTrue="1">
      <formula>$D$1&gt;G3</formula>
    </cfRule>
  </conditionalFormatting>
  <conditionalFormatting sqref="H5">
    <cfRule type="cellIs" dxfId="19556" priority="189" stopIfTrue="1" operator="equal">
      <formula>5</formula>
    </cfRule>
    <cfRule type="cellIs" dxfId="19555" priority="190" stopIfTrue="1" operator="equal">
      <formula>4</formula>
    </cfRule>
    <cfRule type="cellIs" dxfId="19554" priority="191" stopIfTrue="1" operator="equal">
      <formula>3</formula>
    </cfRule>
  </conditionalFormatting>
  <conditionalFormatting sqref="H3:I3 H4">
    <cfRule type="expression" dxfId="19553" priority="187" stopIfTrue="1">
      <formula>$D$1&lt;H3</formula>
    </cfRule>
    <cfRule type="expression" dxfId="19552" priority="188" stopIfTrue="1">
      <formula>$D$1&gt;H3</formula>
    </cfRule>
  </conditionalFormatting>
  <conditionalFormatting sqref="J3">
    <cfRule type="expression" dxfId="19551" priority="182" stopIfTrue="1">
      <formula>$D$4&lt;J3</formula>
    </cfRule>
    <cfRule type="expression" dxfId="19550" priority="183" stopIfTrue="1">
      <formula>$D$4&gt;J3</formula>
    </cfRule>
  </conditionalFormatting>
  <conditionalFormatting sqref="P4">
    <cfRule type="expression" dxfId="19549" priority="61" stopIfTrue="1">
      <formula>$D$4&lt;P4</formula>
    </cfRule>
    <cfRule type="expression" dxfId="19548" priority="62" stopIfTrue="1">
      <formula>$D$4&gt;P4</formula>
    </cfRule>
  </conditionalFormatting>
  <conditionalFormatting sqref="P3">
    <cfRule type="expression" dxfId="19547" priority="171" stopIfTrue="1">
      <formula>$D$4&lt;P3</formula>
    </cfRule>
    <cfRule type="expression" dxfId="19546" priority="172" stopIfTrue="1">
      <formula>$D$4&gt;P3</formula>
    </cfRule>
  </conditionalFormatting>
  <conditionalFormatting sqref="K3">
    <cfRule type="expression" dxfId="19545" priority="158" stopIfTrue="1">
      <formula>$D$4&lt;K3</formula>
    </cfRule>
    <cfRule type="expression" dxfId="19544" priority="159" stopIfTrue="1">
      <formula>$D$4&gt;K3</formula>
    </cfRule>
  </conditionalFormatting>
  <conditionalFormatting sqref="K3">
    <cfRule type="expression" dxfId="19543" priority="156" stopIfTrue="1">
      <formula>$D$1&lt;K3</formula>
    </cfRule>
    <cfRule type="expression" dxfId="19542" priority="157" stopIfTrue="1">
      <formula>$D$1&gt;K3</formula>
    </cfRule>
  </conditionalFormatting>
  <conditionalFormatting sqref="N4">
    <cfRule type="expression" dxfId="19541" priority="35" stopIfTrue="1">
      <formula>$D$1&lt;N4</formula>
    </cfRule>
    <cfRule type="expression" dxfId="19540" priority="36" stopIfTrue="1">
      <formula>$D$1&gt;N4</formula>
    </cfRule>
  </conditionalFormatting>
  <conditionalFormatting sqref="M3">
    <cfRule type="expression" dxfId="19539" priority="140" stopIfTrue="1">
      <formula>$D$1&lt;M3</formula>
    </cfRule>
    <cfRule type="expression" dxfId="19538" priority="141" stopIfTrue="1">
      <formula>$D$1&gt;M3</formula>
    </cfRule>
  </conditionalFormatting>
  <conditionalFormatting sqref="K6:K36">
    <cfRule type="cellIs" dxfId="19537" priority="120" stopIfTrue="1" operator="equal">
      <formula>5</formula>
    </cfRule>
    <cfRule type="cellIs" dxfId="19536" priority="121" stopIfTrue="1" operator="equal">
      <formula>4</formula>
    </cfRule>
    <cfRule type="cellIs" dxfId="19535" priority="122" stopIfTrue="1" operator="equal">
      <formula>3</formula>
    </cfRule>
  </conditionalFormatting>
  <conditionalFormatting sqref="R4">
    <cfRule type="expression" dxfId="19534" priority="106" stopIfTrue="1">
      <formula>$D$1&lt;R4</formula>
    </cfRule>
    <cfRule type="expression" dxfId="19533" priority="107" stopIfTrue="1">
      <formula>$D$1&gt;R4</formula>
    </cfRule>
  </conditionalFormatting>
  <conditionalFormatting sqref="R4">
    <cfRule type="expression" dxfId="19532" priority="104" stopIfTrue="1">
      <formula>$D$1&lt;R4</formula>
    </cfRule>
    <cfRule type="expression" dxfId="19531" priority="105" stopIfTrue="1">
      <formula>$D$1&gt;R4</formula>
    </cfRule>
  </conditionalFormatting>
  <conditionalFormatting sqref="S4">
    <cfRule type="expression" dxfId="19530" priority="89" stopIfTrue="1">
      <formula>$D$1&lt;S4</formula>
    </cfRule>
    <cfRule type="expression" dxfId="19529" priority="90" stopIfTrue="1">
      <formula>$D$1&gt;S4</formula>
    </cfRule>
  </conditionalFormatting>
  <conditionalFormatting sqref="Q5">
    <cfRule type="cellIs" dxfId="19528" priority="115" stopIfTrue="1" operator="equal">
      <formula>5</formula>
    </cfRule>
    <cfRule type="cellIs" dxfId="19527" priority="116" stopIfTrue="1" operator="equal">
      <formula>4</formula>
    </cfRule>
    <cfRule type="cellIs" dxfId="19526" priority="117" stopIfTrue="1" operator="equal">
      <formula>3</formula>
    </cfRule>
  </conditionalFormatting>
  <conditionalFormatting sqref="Q4">
    <cfRule type="expression" dxfId="19525" priority="113" stopIfTrue="1">
      <formula>$D$1&lt;Q4</formula>
    </cfRule>
    <cfRule type="expression" dxfId="19524" priority="114" stopIfTrue="1">
      <formula>$D$1&gt;Q4</formula>
    </cfRule>
  </conditionalFormatting>
  <conditionalFormatting sqref="Q4">
    <cfRule type="expression" dxfId="19523" priority="111" stopIfTrue="1">
      <formula>$D$1&lt;Q4</formula>
    </cfRule>
    <cfRule type="expression" dxfId="19522" priority="112" stopIfTrue="1">
      <formula>$D$1&gt;Q4</formula>
    </cfRule>
  </conditionalFormatting>
  <conditionalFormatting sqref="R5">
    <cfRule type="cellIs" dxfId="19521" priority="108" stopIfTrue="1" operator="equal">
      <formula>5</formula>
    </cfRule>
    <cfRule type="cellIs" dxfId="19520" priority="109" stopIfTrue="1" operator="equal">
      <formula>4</formula>
    </cfRule>
    <cfRule type="cellIs" dxfId="19519" priority="110" stopIfTrue="1" operator="equal">
      <formula>3</formula>
    </cfRule>
  </conditionalFormatting>
  <conditionalFormatting sqref="R4">
    <cfRule type="expression" dxfId="19518" priority="96" stopIfTrue="1">
      <formula>$D$1&lt;R4</formula>
    </cfRule>
    <cfRule type="expression" dxfId="19517" priority="97" stopIfTrue="1">
      <formula>$D$1&gt;R4</formula>
    </cfRule>
  </conditionalFormatting>
  <conditionalFormatting sqref="R4">
    <cfRule type="expression" dxfId="19516" priority="102" stopIfTrue="1">
      <formula>$D$1&lt;R4</formula>
    </cfRule>
    <cfRule type="expression" dxfId="19515" priority="103" stopIfTrue="1">
      <formula>$D$1&gt;R4</formula>
    </cfRule>
  </conditionalFormatting>
  <conditionalFormatting sqref="R4">
    <cfRule type="expression" dxfId="19514" priority="100" stopIfTrue="1">
      <formula>$D$1&lt;R4</formula>
    </cfRule>
    <cfRule type="expression" dxfId="19513" priority="101" stopIfTrue="1">
      <formula>$D$1&gt;R4</formula>
    </cfRule>
  </conditionalFormatting>
  <conditionalFormatting sqref="R4">
    <cfRule type="expression" dxfId="19512" priority="98" stopIfTrue="1">
      <formula>$D$1&lt;R4</formula>
    </cfRule>
    <cfRule type="expression" dxfId="19511" priority="99" stopIfTrue="1">
      <formula>$D$1&gt;R4</formula>
    </cfRule>
  </conditionalFormatting>
  <conditionalFormatting sqref="S5">
    <cfRule type="cellIs" dxfId="19510" priority="93" stopIfTrue="1" operator="equal">
      <formula>5</formula>
    </cfRule>
    <cfRule type="cellIs" dxfId="19509" priority="94" stopIfTrue="1" operator="equal">
      <formula>4</formula>
    </cfRule>
    <cfRule type="cellIs" dxfId="19508" priority="95" stopIfTrue="1" operator="equal">
      <formula>3</formula>
    </cfRule>
  </conditionalFormatting>
  <conditionalFormatting sqref="S4">
    <cfRule type="expression" dxfId="19507" priority="91" stopIfTrue="1">
      <formula>$D$1&lt;S4</formula>
    </cfRule>
    <cfRule type="expression" dxfId="19506" priority="92" stopIfTrue="1">
      <formula>$D$1&gt;S4</formula>
    </cfRule>
  </conditionalFormatting>
  <conditionalFormatting sqref="S4">
    <cfRule type="expression" dxfId="19505" priority="87" stopIfTrue="1">
      <formula>$D$1&lt;S4</formula>
    </cfRule>
    <cfRule type="expression" dxfId="19504" priority="88" stopIfTrue="1">
      <formula>$D$1&gt;S4</formula>
    </cfRule>
  </conditionalFormatting>
  <conditionalFormatting sqref="S4">
    <cfRule type="expression" dxfId="19503" priority="85" stopIfTrue="1">
      <formula>$D$1&lt;S4</formula>
    </cfRule>
    <cfRule type="expression" dxfId="19502" priority="86" stopIfTrue="1">
      <formula>$D$1&gt;S4</formula>
    </cfRule>
  </conditionalFormatting>
  <conditionalFormatting sqref="S4">
    <cfRule type="expression" dxfId="19501" priority="83" stopIfTrue="1">
      <formula>$D$1&lt;S4</formula>
    </cfRule>
    <cfRule type="expression" dxfId="19500" priority="84" stopIfTrue="1">
      <formula>$D$1&gt;S4</formula>
    </cfRule>
  </conditionalFormatting>
  <conditionalFormatting sqref="S4">
    <cfRule type="expression" dxfId="19499" priority="81" stopIfTrue="1">
      <formula>$D$1&lt;S4</formula>
    </cfRule>
    <cfRule type="expression" dxfId="19498" priority="82" stopIfTrue="1">
      <formula>$D$1&gt;S4</formula>
    </cfRule>
  </conditionalFormatting>
  <conditionalFormatting sqref="N4">
    <cfRule type="expression" dxfId="19497" priority="37" stopIfTrue="1">
      <formula>$D$1&lt;N4</formula>
    </cfRule>
    <cfRule type="expression" dxfId="19496" priority="38" stopIfTrue="1">
      <formula>$D$1&gt;N4</formula>
    </cfRule>
  </conditionalFormatting>
  <conditionalFormatting sqref="N4">
    <cfRule type="expression" dxfId="19495" priority="33" stopIfTrue="1">
      <formula>$D$1&lt;N4</formula>
    </cfRule>
    <cfRule type="expression" dxfId="19494" priority="34" stopIfTrue="1">
      <formula>$D$1&gt;N4</formula>
    </cfRule>
  </conditionalFormatting>
  <conditionalFormatting sqref="N4">
    <cfRule type="expression" dxfId="19493" priority="31" stopIfTrue="1">
      <formula>$D$1&lt;N4</formula>
    </cfRule>
    <cfRule type="expression" dxfId="19492" priority="32" stopIfTrue="1">
      <formula>$D$1&gt;N4</formula>
    </cfRule>
  </conditionalFormatting>
  <conditionalFormatting sqref="N4">
    <cfRule type="expression" dxfId="19491" priority="29" stopIfTrue="1">
      <formula>$D$1&lt;N4</formula>
    </cfRule>
    <cfRule type="expression" dxfId="19490" priority="30" stopIfTrue="1">
      <formula>$D$1&gt;N4</formula>
    </cfRule>
  </conditionalFormatting>
  <conditionalFormatting sqref="N4">
    <cfRule type="expression" dxfId="19489" priority="27" stopIfTrue="1">
      <formula>$D$1&lt;N4</formula>
    </cfRule>
    <cfRule type="expression" dxfId="19488" priority="28" stopIfTrue="1">
      <formula>$D$1&gt;N4</formula>
    </cfRule>
  </conditionalFormatting>
  <conditionalFormatting sqref="I5">
    <cfRule type="cellIs" dxfId="19487" priority="78" stopIfTrue="1" operator="equal">
      <formula>5</formula>
    </cfRule>
    <cfRule type="cellIs" dxfId="19486" priority="79" stopIfTrue="1" operator="equal">
      <formula>4</formula>
    </cfRule>
    <cfRule type="cellIs" dxfId="19485" priority="80" stopIfTrue="1" operator="equal">
      <formula>3</formula>
    </cfRule>
  </conditionalFormatting>
  <conditionalFormatting sqref="I4">
    <cfRule type="expression" dxfId="19484" priority="76" stopIfTrue="1">
      <formula>$D$1&lt;I4</formula>
    </cfRule>
    <cfRule type="expression" dxfId="19483" priority="77" stopIfTrue="1">
      <formula>$D$1&gt;I4</formula>
    </cfRule>
  </conditionalFormatting>
  <conditionalFormatting sqref="J5">
    <cfRule type="cellIs" dxfId="19482" priority="73" stopIfTrue="1" operator="equal">
      <formula>5</formula>
    </cfRule>
    <cfRule type="cellIs" dxfId="19481" priority="74" stopIfTrue="1" operator="equal">
      <formula>4</formula>
    </cfRule>
    <cfRule type="cellIs" dxfId="19480" priority="75" stopIfTrue="1" operator="equal">
      <formula>3</formula>
    </cfRule>
  </conditionalFormatting>
  <conditionalFormatting sqref="J4">
    <cfRule type="expression" dxfId="19479" priority="71" stopIfTrue="1">
      <formula>$D$4&lt;J4</formula>
    </cfRule>
    <cfRule type="expression" dxfId="19478" priority="72" stopIfTrue="1">
      <formula>$D$4&gt;J4</formula>
    </cfRule>
  </conditionalFormatting>
  <conditionalFormatting sqref="J4">
    <cfRule type="expression" dxfId="19477" priority="69" stopIfTrue="1">
      <formula>$D$1&lt;J4</formula>
    </cfRule>
    <cfRule type="expression" dxfId="19476" priority="70" stopIfTrue="1">
      <formula>$D$1&gt;J4</formula>
    </cfRule>
  </conditionalFormatting>
  <conditionalFormatting sqref="J4">
    <cfRule type="expression" dxfId="19475" priority="67" stopIfTrue="1">
      <formula>$D$4&lt;J4</formula>
    </cfRule>
    <cfRule type="expression" dxfId="19474" priority="68" stopIfTrue="1">
      <formula>$D$4&gt;J4</formula>
    </cfRule>
  </conditionalFormatting>
  <conditionalFormatting sqref="P4">
    <cfRule type="expression" dxfId="19473" priority="65" stopIfTrue="1">
      <formula>$D$4&lt;P4</formula>
    </cfRule>
    <cfRule type="expression" dxfId="19472" priority="66" stopIfTrue="1">
      <formula>$D$4&gt;P4</formula>
    </cfRule>
  </conditionalFormatting>
  <conditionalFormatting sqref="P4">
    <cfRule type="expression" dxfId="19471" priority="63" stopIfTrue="1">
      <formula>$D$1&lt;P4</formula>
    </cfRule>
    <cfRule type="expression" dxfId="19470" priority="64" stopIfTrue="1">
      <formula>$D$1&gt;P4</formula>
    </cfRule>
  </conditionalFormatting>
  <conditionalFormatting sqref="P5">
    <cfRule type="cellIs" dxfId="19469" priority="58" stopIfTrue="1" operator="equal">
      <formula>5</formula>
    </cfRule>
    <cfRule type="cellIs" dxfId="19468" priority="59" stopIfTrue="1" operator="equal">
      <formula>4</formula>
    </cfRule>
    <cfRule type="cellIs" dxfId="19467" priority="60" stopIfTrue="1" operator="equal">
      <formula>3</formula>
    </cfRule>
  </conditionalFormatting>
  <conditionalFormatting sqref="K4">
    <cfRule type="expression" dxfId="19466" priority="56" stopIfTrue="1">
      <formula>$D$4&lt;K4</formula>
    </cfRule>
    <cfRule type="expression" dxfId="19465" priority="57" stopIfTrue="1">
      <formula>$D$4&gt;K4</formula>
    </cfRule>
  </conditionalFormatting>
  <conditionalFormatting sqref="K4">
    <cfRule type="expression" dxfId="19464" priority="54" stopIfTrue="1">
      <formula>$D$1&lt;K4</formula>
    </cfRule>
    <cfRule type="expression" dxfId="19463" priority="55" stopIfTrue="1">
      <formula>$D$1&gt;K4</formula>
    </cfRule>
  </conditionalFormatting>
  <conditionalFormatting sqref="K4">
    <cfRule type="expression" dxfId="19462" priority="52" stopIfTrue="1">
      <formula>$D$4&lt;K4</formula>
    </cfRule>
    <cfRule type="expression" dxfId="19461" priority="53" stopIfTrue="1">
      <formula>$D$4&gt;K4</formula>
    </cfRule>
  </conditionalFormatting>
  <conditionalFormatting sqref="K5">
    <cfRule type="cellIs" dxfId="19460" priority="49" stopIfTrue="1" operator="equal">
      <formula>5</formula>
    </cfRule>
    <cfRule type="cellIs" dxfId="19459" priority="50" stopIfTrue="1" operator="equal">
      <formula>4</formula>
    </cfRule>
    <cfRule type="cellIs" dxfId="19458" priority="51" stopIfTrue="1" operator="equal">
      <formula>3</formula>
    </cfRule>
  </conditionalFormatting>
  <conditionalFormatting sqref="L5">
    <cfRule type="cellIs" dxfId="19457" priority="46" stopIfTrue="1" operator="equal">
      <formula>5</formula>
    </cfRule>
    <cfRule type="cellIs" dxfId="19456" priority="47" stopIfTrue="1" operator="equal">
      <formula>4</formula>
    </cfRule>
    <cfRule type="cellIs" dxfId="19455" priority="48" stopIfTrue="1" operator="equal">
      <formula>3</formula>
    </cfRule>
  </conditionalFormatting>
  <conditionalFormatting sqref="L4">
    <cfRule type="expression" dxfId="19454" priority="44" stopIfTrue="1">
      <formula>$D$1&lt;L4</formula>
    </cfRule>
    <cfRule type="expression" dxfId="19453" priority="45" stopIfTrue="1">
      <formula>$D$1&gt;L4</formula>
    </cfRule>
  </conditionalFormatting>
  <conditionalFormatting sqref="M4">
    <cfRule type="expression" dxfId="19452" priority="42" stopIfTrue="1">
      <formula>$D$1&lt;M4</formula>
    </cfRule>
    <cfRule type="expression" dxfId="19451" priority="43" stopIfTrue="1">
      <formula>$D$1&gt;M4</formula>
    </cfRule>
  </conditionalFormatting>
  <conditionalFormatting sqref="N5">
    <cfRule type="cellIs" dxfId="19450" priority="39" stopIfTrue="1" operator="equal">
      <formula>5</formula>
    </cfRule>
    <cfRule type="cellIs" dxfId="19449" priority="40" stopIfTrue="1" operator="equal">
      <formula>4</formula>
    </cfRule>
    <cfRule type="cellIs" dxfId="19448" priority="41" stopIfTrue="1" operator="equal">
      <formula>3</formula>
    </cfRule>
  </conditionalFormatting>
  <conditionalFormatting sqref="O5">
    <cfRule type="cellIs" dxfId="19447" priority="24" stopIfTrue="1" operator="equal">
      <formula>5</formula>
    </cfRule>
    <cfRule type="cellIs" dxfId="19446" priority="25" stopIfTrue="1" operator="equal">
      <formula>4</formula>
    </cfRule>
    <cfRule type="cellIs" dxfId="19445" priority="26" stopIfTrue="1" operator="equal">
      <formula>3</formula>
    </cfRule>
  </conditionalFormatting>
  <conditionalFormatting sqref="O4">
    <cfRule type="expression" dxfId="19444" priority="22" stopIfTrue="1">
      <formula>$D$4&lt;O4</formula>
    </cfRule>
    <cfRule type="expression" dxfId="19443" priority="23" stopIfTrue="1">
      <formula>$D$4&gt;O4</formula>
    </cfRule>
  </conditionalFormatting>
  <conditionalFormatting sqref="O4">
    <cfRule type="expression" dxfId="19442" priority="20" stopIfTrue="1">
      <formula>$D$1&lt;O4</formula>
    </cfRule>
    <cfRule type="expression" dxfId="19441" priority="21" stopIfTrue="1">
      <formula>$D$1&gt;O4</formula>
    </cfRule>
  </conditionalFormatting>
  <conditionalFormatting sqref="O4">
    <cfRule type="expression" dxfId="19440" priority="18" stopIfTrue="1">
      <formula>$D$4&lt;O4</formula>
    </cfRule>
    <cfRule type="expression" dxfId="19439" priority="19" stopIfTrue="1">
      <formula>$D$4&gt;O4</formula>
    </cfRule>
  </conditionalFormatting>
  <conditionalFormatting sqref="T5">
    <cfRule type="cellIs" dxfId="19438" priority="15" stopIfTrue="1" operator="equal">
      <formula>5</formula>
    </cfRule>
    <cfRule type="cellIs" dxfId="19437" priority="16" stopIfTrue="1" operator="equal">
      <formula>4</formula>
    </cfRule>
    <cfRule type="cellIs" dxfId="19436" priority="17" stopIfTrue="1" operator="equal">
      <formula>3</formula>
    </cfRule>
  </conditionalFormatting>
  <conditionalFormatting sqref="T4">
    <cfRule type="expression" dxfId="19435" priority="13" stopIfTrue="1">
      <formula>$D$4&lt;T4</formula>
    </cfRule>
    <cfRule type="expression" dxfId="19434" priority="14" stopIfTrue="1">
      <formula>$D$4&gt;T4</formula>
    </cfRule>
  </conditionalFormatting>
  <conditionalFormatting sqref="T4">
    <cfRule type="expression" dxfId="19433" priority="11" stopIfTrue="1">
      <formula>$D$1&lt;T4</formula>
    </cfRule>
    <cfRule type="expression" dxfId="19432" priority="12" stopIfTrue="1">
      <formula>$D$1&gt;T4</formula>
    </cfRule>
  </conditionalFormatting>
  <conditionalFormatting sqref="T4">
    <cfRule type="expression" dxfId="19431" priority="9" stopIfTrue="1">
      <formula>$D$4&lt;T4</formula>
    </cfRule>
    <cfRule type="expression" dxfId="19430" priority="10" stopIfTrue="1">
      <formula>$D$4&gt;T4</formula>
    </cfRule>
  </conditionalFormatting>
  <conditionalFormatting sqref="U4">
    <cfRule type="expression" dxfId="19429" priority="7" stopIfTrue="1">
      <formula>$D$4&lt;U4</formula>
    </cfRule>
    <cfRule type="expression" dxfId="19428" priority="8" stopIfTrue="1">
      <formula>$D$4&gt;U4</formula>
    </cfRule>
  </conditionalFormatting>
  <conditionalFormatting sqref="U4">
    <cfRule type="expression" dxfId="19427" priority="5" stopIfTrue="1">
      <formula>$D$1&lt;U4</formula>
    </cfRule>
    <cfRule type="expression" dxfId="19426" priority="6" stopIfTrue="1">
      <formula>$D$1&gt;U4</formula>
    </cfRule>
  </conditionalFormatting>
  <conditionalFormatting sqref="U4">
    <cfRule type="expression" dxfId="19425" priority="3" stopIfTrue="1">
      <formula>$D$4&lt;U4</formula>
    </cfRule>
    <cfRule type="expression" dxfId="19424" priority="4" stopIfTrue="1">
      <formula>$D$4&gt;U4</formula>
    </cfRule>
  </conditionalFormatting>
  <conditionalFormatting sqref="T3">
    <cfRule type="expression" dxfId="19423" priority="1" stopIfTrue="1">
      <formula>$D$1&lt;T3</formula>
    </cfRule>
    <cfRule type="expression" dxfId="19422" priority="2" stopIfTrue="1">
      <formula>$D$1&gt;T3</formula>
    </cfRule>
  </conditionalFormatting>
  <pageMargins left="0.70866141732283472" right="0" top="0.74803149606299213" bottom="0" header="0.31496062992125984" footer="0.31496062992125984"/>
  <pageSetup paperSize="9" scale="59" orientation="portrait" r:id="rId1"/>
  <colBreaks count="1" manualBreakCount="1">
    <brk id="3" max="1048575" man="1"/>
  </col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5"/>
  <sheetViews>
    <sheetView view="pageBreakPreview" topLeftCell="C1" zoomScale="85" zoomScaleNormal="100" zoomScaleSheetLayoutView="85" workbookViewId="0">
      <selection activeCell="Q5" sqref="Q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9" style="13" customWidth="1"/>
    <col min="5" max="5" width="5.42578125" style="13" hidden="1" customWidth="1"/>
    <col min="6" max="6" width="7.42578125" customWidth="1"/>
    <col min="7" max="7" width="7.140625" hidden="1" customWidth="1"/>
    <col min="8" max="12" width="7.140625" customWidth="1"/>
    <col min="13" max="13" width="7" hidden="1" customWidth="1"/>
    <col min="14" max="17" width="7" customWidth="1"/>
    <col min="18" max="18" width="7" hidden="1" customWidth="1"/>
    <col min="19" max="19" width="7.140625" hidden="1" customWidth="1"/>
    <col min="20" max="21" width="7.140625" customWidth="1"/>
    <col min="22" max="22" width="5.425781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43578.608695370371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1"/>
      <c r="Z1" s="351"/>
      <c r="AA1" s="351"/>
      <c r="AB1" s="351"/>
      <c r="AC1" s="351"/>
      <c r="AD1" s="35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39" t="s">
        <v>580</v>
      </c>
      <c r="G2" s="339" t="s">
        <v>580</v>
      </c>
      <c r="H2" s="523" t="s">
        <v>581</v>
      </c>
      <c r="I2" s="524"/>
      <c r="J2" s="524"/>
      <c r="K2" s="524"/>
      <c r="L2" s="524"/>
      <c r="M2" s="525"/>
      <c r="N2" s="523" t="s">
        <v>545</v>
      </c>
      <c r="O2" s="524"/>
      <c r="P2" s="524"/>
      <c r="Q2" s="525"/>
      <c r="R2" s="341"/>
      <c r="S2" s="340"/>
      <c r="T2" s="535" t="s">
        <v>540</v>
      </c>
      <c r="U2" s="536"/>
      <c r="V2" s="7"/>
      <c r="W2" s="8"/>
      <c r="X2" s="8"/>
      <c r="Y2" s="351"/>
      <c r="Z2" s="351"/>
      <c r="AA2" s="351"/>
      <c r="AB2" s="351"/>
      <c r="AC2" s="351"/>
      <c r="AD2" s="35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2532</v>
      </c>
      <c r="B3" s="528"/>
      <c r="C3" s="528"/>
      <c r="D3" s="211" t="s">
        <v>0</v>
      </c>
      <c r="E3" s="212"/>
      <c r="F3" s="213">
        <v>42822</v>
      </c>
      <c r="G3" s="213"/>
      <c r="H3" s="311">
        <v>42858</v>
      </c>
      <c r="I3" s="310">
        <v>42916</v>
      </c>
      <c r="J3" s="168">
        <v>42928</v>
      </c>
      <c r="K3" s="168">
        <v>42922</v>
      </c>
      <c r="L3" s="310">
        <v>42927</v>
      </c>
      <c r="M3" s="213"/>
      <c r="N3" s="213">
        <v>42933</v>
      </c>
      <c r="O3" s="214">
        <v>42937</v>
      </c>
      <c r="P3" s="168">
        <v>42943</v>
      </c>
      <c r="Q3" s="213">
        <v>42942</v>
      </c>
      <c r="R3" s="213"/>
      <c r="S3" s="213"/>
      <c r="T3" s="67">
        <v>42924</v>
      </c>
      <c r="U3" s="310">
        <v>42921</v>
      </c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51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28"/>
      <c r="B4" s="528"/>
      <c r="C4" s="528"/>
      <c r="D4" s="220" t="s">
        <v>1</v>
      </c>
      <c r="E4" s="212"/>
      <c r="F4" s="221" t="s">
        <v>1402</v>
      </c>
      <c r="G4" s="221"/>
      <c r="H4" s="221" t="s">
        <v>1405</v>
      </c>
      <c r="I4" s="221" t="s">
        <v>1454</v>
      </c>
      <c r="J4" s="312" t="s">
        <v>1476</v>
      </c>
      <c r="K4" s="312" t="s">
        <v>1460</v>
      </c>
      <c r="L4" s="221" t="s">
        <v>1466</v>
      </c>
      <c r="M4" s="221"/>
      <c r="N4" s="221" t="s">
        <v>1455</v>
      </c>
      <c r="O4" s="312" t="s">
        <v>1458</v>
      </c>
      <c r="P4" s="312" t="s">
        <v>1421</v>
      </c>
      <c r="Q4" s="221" t="s">
        <v>1467</v>
      </c>
      <c r="R4" s="221"/>
      <c r="S4" s="221"/>
      <c r="T4" s="312" t="s">
        <v>1458</v>
      </c>
      <c r="U4" s="312" t="s">
        <v>1463</v>
      </c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51"/>
      <c r="AG4" s="351"/>
      <c r="AH4" s="351"/>
      <c r="AI4" s="351"/>
      <c r="AJ4" s="351"/>
      <c r="AK4" s="351"/>
      <c r="AL4" s="351"/>
      <c r="AM4" s="351"/>
      <c r="AN4" s="351"/>
      <c r="AO4" s="351"/>
      <c r="AP4" s="351"/>
      <c r="AQ4" s="351"/>
      <c r="AR4" s="351"/>
      <c r="AS4" s="351"/>
      <c r="AT4" s="351"/>
      <c r="AU4" s="351"/>
      <c r="AV4" s="351"/>
      <c r="AW4" s="9"/>
      <c r="AX4" s="352"/>
      <c r="AY4" s="352"/>
      <c r="AZ4" s="352"/>
      <c r="BA4" s="352"/>
      <c r="BB4" s="352"/>
      <c r="BC4" s="352"/>
      <c r="BD4" s="352"/>
      <c r="BE4" s="352"/>
      <c r="BF4" s="352"/>
      <c r="BG4" s="352"/>
      <c r="BH4" s="352"/>
      <c r="BI4" s="352"/>
      <c r="BJ4" s="352"/>
      <c r="BK4" s="352"/>
      <c r="BL4" s="352"/>
      <c r="BM4" s="352"/>
      <c r="BN4" s="11"/>
      <c r="BO4" s="11"/>
      <c r="BP4" s="352"/>
      <c r="BQ4" s="352"/>
      <c r="BR4" s="352"/>
      <c r="BS4" s="352"/>
      <c r="BT4" s="352"/>
      <c r="BU4" s="352"/>
      <c r="BV4" s="352"/>
      <c r="BW4" s="352"/>
      <c r="BX4" s="352"/>
      <c r="BY4" s="352"/>
      <c r="BZ4" s="352"/>
      <c r="CA4" s="352"/>
      <c r="CB4" s="352"/>
      <c r="CC4" s="352"/>
      <c r="CD4" s="352"/>
      <c r="CE4" s="35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8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 t="s">
        <v>1404</v>
      </c>
      <c r="G5" s="271"/>
      <c r="H5" s="309" t="s">
        <v>1406</v>
      </c>
      <c r="I5" s="271" t="s">
        <v>1453</v>
      </c>
      <c r="J5" s="271" t="s">
        <v>1459</v>
      </c>
      <c r="K5" s="271" t="s">
        <v>1461</v>
      </c>
      <c r="L5" s="271" t="s">
        <v>1465</v>
      </c>
      <c r="M5" s="511"/>
      <c r="N5" s="290" t="s">
        <v>1456</v>
      </c>
      <c r="O5" s="271" t="s">
        <v>1457</v>
      </c>
      <c r="P5" s="271" t="s">
        <v>1462</v>
      </c>
      <c r="Q5" s="511" t="s">
        <v>1468</v>
      </c>
      <c r="R5" s="290"/>
      <c r="S5" s="290"/>
      <c r="T5" s="271" t="s">
        <v>1457</v>
      </c>
      <c r="U5" s="175" t="s">
        <v>1464</v>
      </c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5" customHeight="1" x14ac:dyDescent="0.2">
      <c r="A6" s="295">
        <v>1</v>
      </c>
      <c r="B6" s="357" t="s">
        <v>28</v>
      </c>
      <c r="C6" s="368" t="s">
        <v>34</v>
      </c>
      <c r="D6" s="371" t="s">
        <v>1013</v>
      </c>
      <c r="E6" s="238">
        <v>2532</v>
      </c>
      <c r="F6" s="91" t="s">
        <v>1403</v>
      </c>
      <c r="G6" s="91"/>
      <c r="H6" s="91">
        <v>5</v>
      </c>
      <c r="I6" s="91">
        <v>5</v>
      </c>
      <c r="J6" s="91">
        <v>5</v>
      </c>
      <c r="K6" s="91">
        <v>4</v>
      </c>
      <c r="L6" s="91">
        <v>4</v>
      </c>
      <c r="M6" s="91"/>
      <c r="N6" s="91">
        <v>5</v>
      </c>
      <c r="O6" s="91">
        <v>4</v>
      </c>
      <c r="P6" s="91">
        <v>5</v>
      </c>
      <c r="Q6" s="91">
        <v>4</v>
      </c>
      <c r="R6" s="91"/>
      <c r="S6" s="91"/>
      <c r="T6" s="91">
        <v>5</v>
      </c>
      <c r="U6" s="91">
        <v>5</v>
      </c>
      <c r="V6" s="358">
        <f t="shared" ref="V6:V37" si="0">IF(AC6&gt;0,IF(SUM(X6:Y6)/AC6&gt;0,2,IF(AND(SUM(X6:Y6)/AC6=0,Z6/AC6&gt;0),3,IF(AND((AB6/AC6+AA6/AC6)=1,AA6/AC6&gt;0),4,5))),0)</f>
        <v>4</v>
      </c>
      <c r="W6" s="286">
        <f t="shared" ref="W6:W37" si="1">COUNTIF(AG6:AV6,"б")</f>
        <v>0</v>
      </c>
      <c r="X6" s="286">
        <f t="shared" ref="X6:X37" si="2">COUNTIF(AG6:AV6,"д")</f>
        <v>0</v>
      </c>
      <c r="Y6" s="286">
        <f t="shared" ref="Y6:Y37" si="3">COUNTIF(AG6:AV6,2)+COUNTIF(AG6:AV6,"н")+COUNTIF(AG6:AV6,"д")</f>
        <v>0</v>
      </c>
      <c r="Z6" s="286">
        <f t="shared" ref="Z6:Z37" si="4">COUNTIF(AG6:AV6,Z$5)</f>
        <v>0</v>
      </c>
      <c r="AA6" s="286">
        <f t="shared" ref="AA6:AA37" si="5">COUNTIF(AG6:AV6,AA$5)</f>
        <v>4</v>
      </c>
      <c r="AB6" s="286">
        <f t="shared" ref="AB6:AB37" si="6">COUNTIF(AG6:AV6,AB$5)</f>
        <v>7</v>
      </c>
      <c r="AC6" s="286">
        <f t="shared" ref="AC6:AC37" si="7">SUM(X6:AB6)</f>
        <v>11</v>
      </c>
      <c r="AD6" s="359">
        <f>IF(ISERROR(((X6+Y6)*2+Z6*3+AA6*4+AB6*5)/SUM(X6,Y6:AB6)),"",((X6+Y6)*2+Z6*3+AA6*4+AB6*5)/SUM(X6,Y6:AB6))</f>
        <v>4.6363636363636367</v>
      </c>
      <c r="AE6" s="287">
        <f>IF(AW6=5,0.5,IF(AW6=4,0.25,IF(AW6&lt;=3,0)))</f>
        <v>0</v>
      </c>
      <c r="AG6" s="360" t="str">
        <f t="shared" ref="AG6:AV21" si="8">IF(ISERROR(VALUE(LEFT(F6))),LEFT(F6),VALUE(LEFT(F6)))</f>
        <v>з</v>
      </c>
      <c r="AH6" s="360" t="str">
        <f t="shared" si="8"/>
        <v/>
      </c>
      <c r="AI6" s="360">
        <f t="shared" si="8"/>
        <v>5</v>
      </c>
      <c r="AJ6" s="360">
        <f t="shared" si="8"/>
        <v>5</v>
      </c>
      <c r="AK6" s="360">
        <f t="shared" si="8"/>
        <v>5</v>
      </c>
      <c r="AL6" s="360">
        <f t="shared" si="8"/>
        <v>4</v>
      </c>
      <c r="AM6" s="360">
        <f t="shared" si="8"/>
        <v>4</v>
      </c>
      <c r="AN6" s="360" t="str">
        <f t="shared" si="8"/>
        <v/>
      </c>
      <c r="AO6" s="360">
        <f t="shared" si="8"/>
        <v>5</v>
      </c>
      <c r="AP6" s="360">
        <f t="shared" si="8"/>
        <v>4</v>
      </c>
      <c r="AQ6" s="360">
        <f t="shared" si="8"/>
        <v>5</v>
      </c>
      <c r="AR6" s="360">
        <f t="shared" si="8"/>
        <v>4</v>
      </c>
      <c r="AS6" s="360" t="str">
        <f t="shared" si="8"/>
        <v/>
      </c>
      <c r="AT6" s="360" t="str">
        <f t="shared" si="8"/>
        <v/>
      </c>
      <c r="AU6" s="360">
        <f t="shared" si="8"/>
        <v>5</v>
      </c>
      <c r="AV6" s="360">
        <f t="shared" si="8"/>
        <v>5</v>
      </c>
      <c r="AW6" s="358">
        <f>COUNTIF(AG6:AV6,"з")</f>
        <v>1</v>
      </c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  <c r="BM6" s="288"/>
      <c r="BN6" s="288"/>
      <c r="BO6" s="288"/>
      <c r="BP6" s="289"/>
      <c r="BQ6" s="289"/>
      <c r="BR6" s="289"/>
      <c r="BS6" s="289"/>
      <c r="BT6" s="289"/>
      <c r="BU6" s="289"/>
      <c r="BV6" s="289"/>
      <c r="BW6" s="289"/>
      <c r="BX6" s="289"/>
      <c r="BY6" s="289"/>
      <c r="BZ6" s="289"/>
      <c r="CA6" s="289"/>
      <c r="CB6" s="289"/>
      <c r="CC6" s="289"/>
      <c r="CD6" s="289"/>
      <c r="CE6" s="289"/>
      <c r="CF6" s="289"/>
      <c r="CG6" s="288"/>
      <c r="CH6" s="288"/>
      <c r="CI6" s="288"/>
      <c r="CJ6" s="288"/>
      <c r="CK6" s="288"/>
      <c r="CL6" s="288"/>
      <c r="CM6" s="288"/>
      <c r="CN6" s="284"/>
      <c r="CO6" s="284"/>
      <c r="CP6" s="284"/>
      <c r="CQ6" s="284"/>
      <c r="CR6" s="284"/>
      <c r="CS6" s="284"/>
      <c r="CT6" s="284"/>
      <c r="CU6" s="284"/>
      <c r="CV6" s="284"/>
      <c r="CW6" s="284"/>
      <c r="CX6" s="284"/>
      <c r="CY6" s="284"/>
      <c r="CZ6" s="284"/>
      <c r="DA6" s="284"/>
      <c r="DB6" s="284"/>
      <c r="DC6" s="284"/>
    </row>
    <row r="7" spans="1:107" s="285" customFormat="1" ht="15" customHeight="1" x14ac:dyDescent="0.2">
      <c r="A7" s="295">
        <v>2</v>
      </c>
      <c r="B7" s="357" t="s">
        <v>28</v>
      </c>
      <c r="C7" s="368" t="s">
        <v>34</v>
      </c>
      <c r="D7" s="371" t="s">
        <v>1019</v>
      </c>
      <c r="E7" s="238">
        <v>2532</v>
      </c>
      <c r="F7" s="91" t="s">
        <v>1403</v>
      </c>
      <c r="G7" s="91"/>
      <c r="H7" s="91">
        <v>4</v>
      </c>
      <c r="I7" s="91">
        <v>5</v>
      </c>
      <c r="J7" s="91">
        <v>5</v>
      </c>
      <c r="K7" s="91">
        <v>4</v>
      </c>
      <c r="L7" s="91">
        <v>4</v>
      </c>
      <c r="M7" s="91"/>
      <c r="N7" s="91">
        <v>4</v>
      </c>
      <c r="O7" s="91">
        <v>4</v>
      </c>
      <c r="P7" s="91">
        <v>5</v>
      </c>
      <c r="Q7" s="91">
        <v>4</v>
      </c>
      <c r="R7" s="91"/>
      <c r="S7" s="91"/>
      <c r="T7" s="91">
        <v>5</v>
      </c>
      <c r="U7" s="91">
        <v>5</v>
      </c>
      <c r="V7" s="358">
        <f t="shared" si="0"/>
        <v>4</v>
      </c>
      <c r="W7" s="286">
        <f t="shared" si="1"/>
        <v>0</v>
      </c>
      <c r="X7" s="286">
        <f t="shared" si="2"/>
        <v>0</v>
      </c>
      <c r="Y7" s="286">
        <f t="shared" si="3"/>
        <v>0</v>
      </c>
      <c r="Z7" s="286">
        <f t="shared" si="4"/>
        <v>0</v>
      </c>
      <c r="AA7" s="286">
        <f t="shared" si="5"/>
        <v>6</v>
      </c>
      <c r="AB7" s="286">
        <f t="shared" si="6"/>
        <v>5</v>
      </c>
      <c r="AC7" s="286">
        <f t="shared" si="7"/>
        <v>11</v>
      </c>
      <c r="AD7" s="359">
        <f t="shared" ref="AD7:AD37" si="9">IF(ISERROR(((X7+Y7)*2+Z7*3+AA7*4+AB7*5)/SUM(X7,Y7:AB7)),"",((X7+Y7)*2+Z7*3+AA7*4+AB7*5)/SUM(X7,Y7:AB7))</f>
        <v>4.4545454545454541</v>
      </c>
      <c r="AE7" s="287">
        <f t="shared" ref="AE7:AE34" si="10">IF(AX7=5,0.5,IF(AX7=4,0.25,IF(AX7&lt;=3,0)))</f>
        <v>0</v>
      </c>
      <c r="AG7" s="360" t="str">
        <f t="shared" si="8"/>
        <v>з</v>
      </c>
      <c r="AH7" s="360" t="str">
        <f t="shared" si="8"/>
        <v/>
      </c>
      <c r="AI7" s="360">
        <f t="shared" si="8"/>
        <v>4</v>
      </c>
      <c r="AJ7" s="360">
        <f t="shared" si="8"/>
        <v>5</v>
      </c>
      <c r="AK7" s="360">
        <f t="shared" si="8"/>
        <v>5</v>
      </c>
      <c r="AL7" s="360">
        <f t="shared" si="8"/>
        <v>4</v>
      </c>
      <c r="AM7" s="360">
        <f t="shared" si="8"/>
        <v>4</v>
      </c>
      <c r="AN7" s="360" t="str">
        <f t="shared" si="8"/>
        <v/>
      </c>
      <c r="AO7" s="360">
        <f t="shared" si="8"/>
        <v>4</v>
      </c>
      <c r="AP7" s="360">
        <f t="shared" si="8"/>
        <v>4</v>
      </c>
      <c r="AQ7" s="360">
        <f t="shared" si="8"/>
        <v>5</v>
      </c>
      <c r="AR7" s="360">
        <f t="shared" si="8"/>
        <v>4</v>
      </c>
      <c r="AS7" s="360" t="str">
        <f t="shared" si="8"/>
        <v/>
      </c>
      <c r="AT7" s="360" t="str">
        <f t="shared" si="8"/>
        <v/>
      </c>
      <c r="AU7" s="360">
        <f t="shared" si="8"/>
        <v>5</v>
      </c>
      <c r="AV7" s="360">
        <f t="shared" si="8"/>
        <v>5</v>
      </c>
      <c r="AW7" s="358">
        <f t="shared" ref="AW7:AW37" si="11">COUNTIF(AG7:AV7,"з")</f>
        <v>1</v>
      </c>
      <c r="AX7" s="288"/>
      <c r="AY7" s="288"/>
      <c r="AZ7" s="288"/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  <c r="BM7" s="288"/>
      <c r="BN7" s="288"/>
      <c r="BO7" s="288"/>
      <c r="BP7" s="289"/>
      <c r="BQ7" s="289"/>
      <c r="BR7" s="289"/>
      <c r="BS7" s="289"/>
      <c r="BT7" s="289"/>
      <c r="BU7" s="289"/>
      <c r="BV7" s="289"/>
      <c r="BW7" s="289"/>
      <c r="BX7" s="289"/>
      <c r="BY7" s="289"/>
      <c r="BZ7" s="289"/>
      <c r="CA7" s="289"/>
      <c r="CB7" s="289"/>
      <c r="CC7" s="289"/>
      <c r="CD7" s="289"/>
      <c r="CE7" s="289"/>
      <c r="CF7" s="289"/>
      <c r="CG7" s="288"/>
      <c r="CH7" s="289"/>
      <c r="CI7" s="289"/>
      <c r="CJ7" s="289"/>
      <c r="CK7" s="289"/>
      <c r="CL7" s="289"/>
      <c r="CM7" s="289"/>
    </row>
    <row r="8" spans="1:107" s="285" customFormat="1" ht="15" customHeight="1" x14ac:dyDescent="0.2">
      <c r="A8" s="295">
        <v>3</v>
      </c>
      <c r="B8" s="357" t="s">
        <v>28</v>
      </c>
      <c r="C8" s="368" t="s">
        <v>34</v>
      </c>
      <c r="D8" s="371" t="s">
        <v>1037</v>
      </c>
      <c r="E8" s="238">
        <v>2532</v>
      </c>
      <c r="F8" s="91" t="s">
        <v>1403</v>
      </c>
      <c r="G8" s="91"/>
      <c r="H8" s="91">
        <v>5</v>
      </c>
      <c r="I8" s="91">
        <v>4</v>
      </c>
      <c r="J8" s="91">
        <v>5</v>
      </c>
      <c r="K8" s="91">
        <v>4</v>
      </c>
      <c r="L8" s="91">
        <v>4</v>
      </c>
      <c r="M8" s="91"/>
      <c r="N8" s="91">
        <v>5</v>
      </c>
      <c r="O8" s="91">
        <v>4</v>
      </c>
      <c r="P8" s="91">
        <v>5</v>
      </c>
      <c r="Q8" s="91">
        <v>4</v>
      </c>
      <c r="R8" s="91"/>
      <c r="S8" s="91"/>
      <c r="T8" s="91">
        <v>5</v>
      </c>
      <c r="U8" s="91">
        <v>4</v>
      </c>
      <c r="V8" s="358">
        <f t="shared" si="0"/>
        <v>4</v>
      </c>
      <c r="W8" s="286">
        <f t="shared" si="1"/>
        <v>0</v>
      </c>
      <c r="X8" s="286">
        <f t="shared" si="2"/>
        <v>0</v>
      </c>
      <c r="Y8" s="286">
        <f t="shared" si="3"/>
        <v>0</v>
      </c>
      <c r="Z8" s="286">
        <f t="shared" si="4"/>
        <v>0</v>
      </c>
      <c r="AA8" s="286">
        <f t="shared" si="5"/>
        <v>6</v>
      </c>
      <c r="AB8" s="286">
        <f t="shared" si="6"/>
        <v>5</v>
      </c>
      <c r="AC8" s="286">
        <f t="shared" si="7"/>
        <v>11</v>
      </c>
      <c r="AD8" s="359">
        <f t="shared" si="9"/>
        <v>4.4545454545454541</v>
      </c>
      <c r="AE8" s="287">
        <f t="shared" si="10"/>
        <v>0</v>
      </c>
      <c r="AG8" s="360" t="str">
        <f t="shared" si="8"/>
        <v>з</v>
      </c>
      <c r="AH8" s="360" t="str">
        <f t="shared" si="8"/>
        <v/>
      </c>
      <c r="AI8" s="360">
        <f t="shared" si="8"/>
        <v>5</v>
      </c>
      <c r="AJ8" s="360">
        <f t="shared" si="8"/>
        <v>4</v>
      </c>
      <c r="AK8" s="360">
        <f t="shared" si="8"/>
        <v>5</v>
      </c>
      <c r="AL8" s="360">
        <f t="shared" si="8"/>
        <v>4</v>
      </c>
      <c r="AM8" s="360">
        <f t="shared" si="8"/>
        <v>4</v>
      </c>
      <c r="AN8" s="360" t="str">
        <f t="shared" si="8"/>
        <v/>
      </c>
      <c r="AO8" s="360">
        <f t="shared" si="8"/>
        <v>5</v>
      </c>
      <c r="AP8" s="360">
        <f t="shared" si="8"/>
        <v>4</v>
      </c>
      <c r="AQ8" s="360">
        <f t="shared" si="8"/>
        <v>5</v>
      </c>
      <c r="AR8" s="360">
        <f t="shared" si="8"/>
        <v>4</v>
      </c>
      <c r="AS8" s="360" t="str">
        <f t="shared" si="8"/>
        <v/>
      </c>
      <c r="AT8" s="360" t="str">
        <f t="shared" si="8"/>
        <v/>
      </c>
      <c r="AU8" s="360">
        <f t="shared" si="8"/>
        <v>5</v>
      </c>
      <c r="AV8" s="360">
        <f t="shared" si="8"/>
        <v>4</v>
      </c>
      <c r="AW8" s="358">
        <f t="shared" si="11"/>
        <v>1</v>
      </c>
      <c r="AX8" s="288"/>
      <c r="AY8" s="288"/>
      <c r="AZ8" s="288"/>
      <c r="BA8" s="288"/>
      <c r="BB8" s="288"/>
      <c r="BC8" s="288"/>
      <c r="BD8" s="288"/>
      <c r="BE8" s="288"/>
      <c r="BF8" s="288"/>
      <c r="BG8" s="288"/>
      <c r="BH8" s="288"/>
      <c r="BI8" s="288"/>
      <c r="BJ8" s="288"/>
      <c r="BK8" s="288"/>
      <c r="BL8" s="288"/>
      <c r="BM8" s="288"/>
      <c r="BN8" s="288"/>
      <c r="BO8" s="288"/>
      <c r="BP8" s="289"/>
      <c r="BQ8" s="289"/>
      <c r="BR8" s="289"/>
      <c r="BS8" s="289"/>
      <c r="BT8" s="289"/>
      <c r="BU8" s="289"/>
      <c r="BV8" s="289"/>
      <c r="BW8" s="289"/>
      <c r="BX8" s="289"/>
      <c r="BY8" s="289"/>
      <c r="BZ8" s="289"/>
      <c r="CA8" s="289"/>
      <c r="CB8" s="289"/>
      <c r="CC8" s="289"/>
      <c r="CD8" s="289"/>
      <c r="CE8" s="289"/>
      <c r="CF8" s="289"/>
      <c r="CG8" s="288"/>
      <c r="CH8" s="289"/>
      <c r="CI8" s="289"/>
      <c r="CJ8" s="289"/>
      <c r="CK8" s="289"/>
      <c r="CL8" s="289"/>
      <c r="CM8" s="289"/>
    </row>
    <row r="9" spans="1:107" s="285" customFormat="1" ht="15" customHeight="1" x14ac:dyDescent="0.2">
      <c r="A9" s="295">
        <v>4</v>
      </c>
      <c r="B9" s="357" t="s">
        <v>28</v>
      </c>
      <c r="C9" s="368" t="s">
        <v>34</v>
      </c>
      <c r="D9" s="371" t="s">
        <v>1021</v>
      </c>
      <c r="E9" s="238">
        <v>2532</v>
      </c>
      <c r="F9" s="91" t="s">
        <v>1403</v>
      </c>
      <c r="G9" s="91"/>
      <c r="H9" s="91">
        <v>5</v>
      </c>
      <c r="I9" s="91">
        <v>5</v>
      </c>
      <c r="J9" s="91">
        <v>5</v>
      </c>
      <c r="K9" s="91">
        <v>3</v>
      </c>
      <c r="L9" s="91">
        <v>3</v>
      </c>
      <c r="M9" s="91"/>
      <c r="N9" s="91">
        <v>4</v>
      </c>
      <c r="O9" s="91">
        <v>4</v>
      </c>
      <c r="P9" s="91">
        <v>5</v>
      </c>
      <c r="Q9" s="91">
        <v>4</v>
      </c>
      <c r="R9" s="91"/>
      <c r="S9" s="91"/>
      <c r="T9" s="91">
        <v>5</v>
      </c>
      <c r="U9" s="91">
        <v>5</v>
      </c>
      <c r="V9" s="358">
        <f t="shared" si="0"/>
        <v>3</v>
      </c>
      <c r="W9" s="286">
        <f t="shared" si="1"/>
        <v>0</v>
      </c>
      <c r="X9" s="286">
        <f t="shared" si="2"/>
        <v>0</v>
      </c>
      <c r="Y9" s="286">
        <f t="shared" si="3"/>
        <v>0</v>
      </c>
      <c r="Z9" s="286">
        <f t="shared" si="4"/>
        <v>2</v>
      </c>
      <c r="AA9" s="286">
        <f t="shared" si="5"/>
        <v>3</v>
      </c>
      <c r="AB9" s="286">
        <f t="shared" si="6"/>
        <v>6</v>
      </c>
      <c r="AC9" s="286">
        <f t="shared" si="7"/>
        <v>11</v>
      </c>
      <c r="AD9" s="359">
        <f t="shared" si="9"/>
        <v>4.3636363636363633</v>
      </c>
      <c r="AE9" s="287">
        <f t="shared" si="10"/>
        <v>0</v>
      </c>
      <c r="AG9" s="360" t="str">
        <f t="shared" si="8"/>
        <v>з</v>
      </c>
      <c r="AH9" s="360" t="str">
        <f t="shared" si="8"/>
        <v/>
      </c>
      <c r="AI9" s="360">
        <f t="shared" si="8"/>
        <v>5</v>
      </c>
      <c r="AJ9" s="360">
        <f t="shared" si="8"/>
        <v>5</v>
      </c>
      <c r="AK9" s="360">
        <f t="shared" si="8"/>
        <v>5</v>
      </c>
      <c r="AL9" s="360">
        <f t="shared" si="8"/>
        <v>3</v>
      </c>
      <c r="AM9" s="360">
        <f t="shared" si="8"/>
        <v>3</v>
      </c>
      <c r="AN9" s="360" t="str">
        <f t="shared" si="8"/>
        <v/>
      </c>
      <c r="AO9" s="360">
        <f t="shared" si="8"/>
        <v>4</v>
      </c>
      <c r="AP9" s="360">
        <f t="shared" si="8"/>
        <v>4</v>
      </c>
      <c r="AQ9" s="360">
        <f t="shared" si="8"/>
        <v>5</v>
      </c>
      <c r="AR9" s="360">
        <f t="shared" si="8"/>
        <v>4</v>
      </c>
      <c r="AS9" s="360" t="str">
        <f t="shared" si="8"/>
        <v/>
      </c>
      <c r="AT9" s="360" t="str">
        <f t="shared" si="8"/>
        <v/>
      </c>
      <c r="AU9" s="360">
        <f t="shared" si="8"/>
        <v>5</v>
      </c>
      <c r="AV9" s="360">
        <f t="shared" si="8"/>
        <v>5</v>
      </c>
      <c r="AW9" s="358">
        <f t="shared" si="11"/>
        <v>1</v>
      </c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  <c r="BM9" s="288"/>
      <c r="BN9" s="288"/>
      <c r="BO9" s="288"/>
      <c r="BP9" s="289"/>
      <c r="BQ9" s="289"/>
      <c r="BR9" s="289"/>
      <c r="BS9" s="289"/>
      <c r="BT9" s="289"/>
      <c r="BU9" s="289"/>
      <c r="BV9" s="289"/>
      <c r="BW9" s="289"/>
      <c r="BX9" s="289"/>
      <c r="BY9" s="289"/>
      <c r="BZ9" s="289"/>
      <c r="CA9" s="289"/>
      <c r="CB9" s="289"/>
      <c r="CC9" s="289"/>
      <c r="CD9" s="289"/>
      <c r="CE9" s="289"/>
      <c r="CF9" s="289"/>
      <c r="CG9" s="288"/>
      <c r="CH9" s="289"/>
      <c r="CI9" s="289"/>
      <c r="CJ9" s="289"/>
      <c r="CK9" s="289"/>
      <c r="CL9" s="289"/>
      <c r="CM9" s="289"/>
    </row>
    <row r="10" spans="1:107" s="285" customFormat="1" ht="15" customHeight="1" x14ac:dyDescent="0.2">
      <c r="A10" s="295">
        <v>5</v>
      </c>
      <c r="B10" s="357" t="s">
        <v>28</v>
      </c>
      <c r="C10" s="368" t="s">
        <v>34</v>
      </c>
      <c r="D10" s="371" t="s">
        <v>1027</v>
      </c>
      <c r="E10" s="238">
        <v>2532</v>
      </c>
      <c r="F10" s="91" t="s">
        <v>1403</v>
      </c>
      <c r="G10" s="91"/>
      <c r="H10" s="91">
        <v>4</v>
      </c>
      <c r="I10" s="91">
        <v>3</v>
      </c>
      <c r="J10" s="91">
        <v>4</v>
      </c>
      <c r="K10" s="91">
        <v>3</v>
      </c>
      <c r="L10" s="91">
        <v>3</v>
      </c>
      <c r="M10" s="91"/>
      <c r="N10" s="91">
        <v>3</v>
      </c>
      <c r="O10" s="91">
        <v>4</v>
      </c>
      <c r="P10" s="91">
        <v>5</v>
      </c>
      <c r="Q10" s="91">
        <v>3</v>
      </c>
      <c r="R10" s="91"/>
      <c r="S10" s="91"/>
      <c r="T10" s="91">
        <v>4</v>
      </c>
      <c r="U10" s="91">
        <v>3</v>
      </c>
      <c r="V10" s="358">
        <f t="shared" si="0"/>
        <v>3</v>
      </c>
      <c r="W10" s="286">
        <f t="shared" si="1"/>
        <v>0</v>
      </c>
      <c r="X10" s="286">
        <f t="shared" si="2"/>
        <v>0</v>
      </c>
      <c r="Y10" s="286">
        <f t="shared" si="3"/>
        <v>0</v>
      </c>
      <c r="Z10" s="286">
        <f t="shared" si="4"/>
        <v>6</v>
      </c>
      <c r="AA10" s="286">
        <f t="shared" si="5"/>
        <v>4</v>
      </c>
      <c r="AB10" s="286">
        <f t="shared" si="6"/>
        <v>1</v>
      </c>
      <c r="AC10" s="286">
        <f t="shared" si="7"/>
        <v>11</v>
      </c>
      <c r="AD10" s="359">
        <f t="shared" si="9"/>
        <v>3.5454545454545454</v>
      </c>
      <c r="AE10" s="287">
        <f t="shared" si="10"/>
        <v>0</v>
      </c>
      <c r="AG10" s="360" t="str">
        <f t="shared" si="8"/>
        <v>з</v>
      </c>
      <c r="AH10" s="360" t="str">
        <f t="shared" si="8"/>
        <v/>
      </c>
      <c r="AI10" s="360">
        <f t="shared" si="8"/>
        <v>4</v>
      </c>
      <c r="AJ10" s="360">
        <f t="shared" si="8"/>
        <v>3</v>
      </c>
      <c r="AK10" s="360">
        <f t="shared" si="8"/>
        <v>4</v>
      </c>
      <c r="AL10" s="360">
        <f t="shared" si="8"/>
        <v>3</v>
      </c>
      <c r="AM10" s="360">
        <f t="shared" si="8"/>
        <v>3</v>
      </c>
      <c r="AN10" s="360" t="str">
        <f t="shared" si="8"/>
        <v/>
      </c>
      <c r="AO10" s="360">
        <f t="shared" si="8"/>
        <v>3</v>
      </c>
      <c r="AP10" s="360">
        <f t="shared" si="8"/>
        <v>4</v>
      </c>
      <c r="AQ10" s="360">
        <f t="shared" si="8"/>
        <v>5</v>
      </c>
      <c r="AR10" s="360">
        <f t="shared" si="8"/>
        <v>3</v>
      </c>
      <c r="AS10" s="360" t="str">
        <f t="shared" si="8"/>
        <v/>
      </c>
      <c r="AT10" s="360" t="str">
        <f t="shared" si="8"/>
        <v/>
      </c>
      <c r="AU10" s="360">
        <f t="shared" si="8"/>
        <v>4</v>
      </c>
      <c r="AV10" s="360">
        <f t="shared" si="8"/>
        <v>3</v>
      </c>
      <c r="AW10" s="358">
        <f t="shared" si="11"/>
        <v>1</v>
      </c>
      <c r="AX10" s="288"/>
      <c r="AY10" s="288"/>
      <c r="AZ10" s="288"/>
      <c r="BA10" s="288"/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  <c r="BM10" s="288"/>
      <c r="BN10" s="288"/>
      <c r="BO10" s="288"/>
      <c r="BP10" s="289"/>
      <c r="BQ10" s="289"/>
      <c r="BR10" s="289"/>
      <c r="BS10" s="289"/>
      <c r="BT10" s="289"/>
      <c r="BU10" s="289"/>
      <c r="BV10" s="289"/>
      <c r="BW10" s="289"/>
      <c r="BX10" s="289"/>
      <c r="BY10" s="289"/>
      <c r="BZ10" s="289"/>
      <c r="CA10" s="289"/>
      <c r="CB10" s="289"/>
      <c r="CC10" s="289"/>
      <c r="CD10" s="289"/>
      <c r="CE10" s="289"/>
      <c r="CF10" s="289"/>
      <c r="CG10" s="288"/>
      <c r="CH10" s="289"/>
      <c r="CI10" s="289"/>
      <c r="CJ10" s="289"/>
      <c r="CK10" s="289"/>
      <c r="CL10" s="289"/>
      <c r="CM10" s="289"/>
    </row>
    <row r="11" spans="1:107" s="285" customFormat="1" ht="15" customHeight="1" x14ac:dyDescent="0.2">
      <c r="A11" s="295">
        <v>6</v>
      </c>
      <c r="B11" s="357" t="s">
        <v>28</v>
      </c>
      <c r="C11" s="368" t="s">
        <v>34</v>
      </c>
      <c r="D11" s="371" t="s">
        <v>1038</v>
      </c>
      <c r="E11" s="238">
        <v>2532</v>
      </c>
      <c r="F11" s="91" t="s">
        <v>1403</v>
      </c>
      <c r="G11" s="91"/>
      <c r="H11" s="91">
        <v>5</v>
      </c>
      <c r="I11" s="91">
        <v>5</v>
      </c>
      <c r="J11" s="91">
        <v>5</v>
      </c>
      <c r="K11" s="91">
        <v>5</v>
      </c>
      <c r="L11" s="91">
        <v>4</v>
      </c>
      <c r="M11" s="91"/>
      <c r="N11" s="91">
        <v>5</v>
      </c>
      <c r="O11" s="91">
        <v>5</v>
      </c>
      <c r="P11" s="91">
        <v>4</v>
      </c>
      <c r="Q11" s="91">
        <v>4</v>
      </c>
      <c r="R11" s="91"/>
      <c r="S11" s="91"/>
      <c r="T11" s="91">
        <v>5</v>
      </c>
      <c r="U11" s="91">
        <v>5</v>
      </c>
      <c r="V11" s="358">
        <f t="shared" si="0"/>
        <v>4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0</v>
      </c>
      <c r="AA11" s="286">
        <f t="shared" si="5"/>
        <v>3</v>
      </c>
      <c r="AB11" s="286">
        <f t="shared" si="6"/>
        <v>8</v>
      </c>
      <c r="AC11" s="286">
        <f t="shared" si="7"/>
        <v>11</v>
      </c>
      <c r="AD11" s="359">
        <f t="shared" si="9"/>
        <v>4.7272727272727275</v>
      </c>
      <c r="AE11" s="287">
        <f t="shared" si="10"/>
        <v>0</v>
      </c>
      <c r="AG11" s="360" t="str">
        <f t="shared" si="8"/>
        <v>з</v>
      </c>
      <c r="AH11" s="360" t="str">
        <f t="shared" si="8"/>
        <v/>
      </c>
      <c r="AI11" s="360">
        <f t="shared" si="8"/>
        <v>5</v>
      </c>
      <c r="AJ11" s="360">
        <f t="shared" si="8"/>
        <v>5</v>
      </c>
      <c r="AK11" s="360">
        <f t="shared" si="8"/>
        <v>5</v>
      </c>
      <c r="AL11" s="360">
        <f t="shared" si="8"/>
        <v>5</v>
      </c>
      <c r="AM11" s="360">
        <f t="shared" si="8"/>
        <v>4</v>
      </c>
      <c r="AN11" s="360" t="str">
        <f t="shared" si="8"/>
        <v/>
      </c>
      <c r="AO11" s="360">
        <f t="shared" si="8"/>
        <v>5</v>
      </c>
      <c r="AP11" s="360">
        <f t="shared" si="8"/>
        <v>5</v>
      </c>
      <c r="AQ11" s="360">
        <f t="shared" si="8"/>
        <v>4</v>
      </c>
      <c r="AR11" s="360">
        <f t="shared" si="8"/>
        <v>4</v>
      </c>
      <c r="AS11" s="360" t="str">
        <f t="shared" si="8"/>
        <v/>
      </c>
      <c r="AT11" s="360" t="str">
        <f t="shared" si="8"/>
        <v/>
      </c>
      <c r="AU11" s="360">
        <f t="shared" si="8"/>
        <v>5</v>
      </c>
      <c r="AV11" s="360">
        <f t="shared" si="8"/>
        <v>5</v>
      </c>
      <c r="AW11" s="358">
        <f t="shared" si="11"/>
        <v>1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5" customHeight="1" x14ac:dyDescent="0.2">
      <c r="A12" s="295">
        <v>7</v>
      </c>
      <c r="B12" s="357" t="s">
        <v>28</v>
      </c>
      <c r="C12" s="368" t="s">
        <v>34</v>
      </c>
      <c r="D12" s="371" t="s">
        <v>1039</v>
      </c>
      <c r="E12" s="238">
        <v>2532</v>
      </c>
      <c r="F12" s="91" t="s">
        <v>1403</v>
      </c>
      <c r="G12" s="91"/>
      <c r="H12" s="91">
        <v>4</v>
      </c>
      <c r="I12" s="91">
        <v>4</v>
      </c>
      <c r="J12" s="91">
        <v>5</v>
      </c>
      <c r="K12" s="91">
        <v>4</v>
      </c>
      <c r="L12" s="91">
        <v>4</v>
      </c>
      <c r="M12" s="91"/>
      <c r="N12" s="91">
        <v>5</v>
      </c>
      <c r="O12" s="91">
        <v>4</v>
      </c>
      <c r="P12" s="91">
        <v>5</v>
      </c>
      <c r="Q12" s="91">
        <v>4</v>
      </c>
      <c r="R12" s="91"/>
      <c r="S12" s="91"/>
      <c r="T12" s="91">
        <v>4</v>
      </c>
      <c r="U12" s="91">
        <v>4</v>
      </c>
      <c r="V12" s="358">
        <f t="shared" si="0"/>
        <v>4</v>
      </c>
      <c r="W12" s="286">
        <f t="shared" si="1"/>
        <v>0</v>
      </c>
      <c r="X12" s="286">
        <f t="shared" si="2"/>
        <v>0</v>
      </c>
      <c r="Y12" s="286">
        <f t="shared" si="3"/>
        <v>0</v>
      </c>
      <c r="Z12" s="286">
        <f t="shared" si="4"/>
        <v>0</v>
      </c>
      <c r="AA12" s="286">
        <f t="shared" si="5"/>
        <v>8</v>
      </c>
      <c r="AB12" s="286">
        <f t="shared" si="6"/>
        <v>3</v>
      </c>
      <c r="AC12" s="286">
        <f t="shared" si="7"/>
        <v>11</v>
      </c>
      <c r="AD12" s="359">
        <f t="shared" si="9"/>
        <v>4.2727272727272725</v>
      </c>
      <c r="AE12" s="287">
        <f t="shared" si="10"/>
        <v>0</v>
      </c>
      <c r="AG12" s="360" t="str">
        <f t="shared" si="8"/>
        <v>з</v>
      </c>
      <c r="AH12" s="360" t="str">
        <f t="shared" si="8"/>
        <v/>
      </c>
      <c r="AI12" s="360">
        <f t="shared" si="8"/>
        <v>4</v>
      </c>
      <c r="AJ12" s="360">
        <f t="shared" si="8"/>
        <v>4</v>
      </c>
      <c r="AK12" s="360">
        <f t="shared" si="8"/>
        <v>5</v>
      </c>
      <c r="AL12" s="360">
        <f t="shared" si="8"/>
        <v>4</v>
      </c>
      <c r="AM12" s="360">
        <f t="shared" si="8"/>
        <v>4</v>
      </c>
      <c r="AN12" s="360" t="str">
        <f t="shared" si="8"/>
        <v/>
      </c>
      <c r="AO12" s="360">
        <f t="shared" si="8"/>
        <v>5</v>
      </c>
      <c r="AP12" s="360">
        <f t="shared" si="8"/>
        <v>4</v>
      </c>
      <c r="AQ12" s="360">
        <f t="shared" si="8"/>
        <v>5</v>
      </c>
      <c r="AR12" s="360">
        <f t="shared" si="8"/>
        <v>4</v>
      </c>
      <c r="AS12" s="360" t="str">
        <f t="shared" si="8"/>
        <v/>
      </c>
      <c r="AT12" s="360" t="str">
        <f t="shared" si="8"/>
        <v/>
      </c>
      <c r="AU12" s="360">
        <f t="shared" si="8"/>
        <v>4</v>
      </c>
      <c r="AV12" s="360">
        <f t="shared" si="8"/>
        <v>4</v>
      </c>
      <c r="AW12" s="358">
        <f t="shared" si="11"/>
        <v>1</v>
      </c>
      <c r="AX12" s="288"/>
      <c r="AY12" s="288"/>
      <c r="AZ12" s="288"/>
      <c r="BA12" s="288"/>
      <c r="BB12" s="288"/>
      <c r="BC12" s="288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9"/>
      <c r="BQ12" s="289"/>
      <c r="BR12" s="289"/>
      <c r="BS12" s="289"/>
      <c r="BT12" s="289"/>
      <c r="BU12" s="289"/>
      <c r="BV12" s="289"/>
      <c r="BW12" s="289"/>
      <c r="BX12" s="289"/>
      <c r="BY12" s="289"/>
      <c r="BZ12" s="289"/>
      <c r="CA12" s="289"/>
      <c r="CB12" s="289"/>
      <c r="CC12" s="289"/>
      <c r="CD12" s="289"/>
      <c r="CE12" s="289"/>
      <c r="CF12" s="289"/>
      <c r="CG12" s="288"/>
      <c r="CH12" s="289"/>
      <c r="CI12" s="289"/>
      <c r="CJ12" s="289"/>
      <c r="CK12" s="289"/>
      <c r="CL12" s="289"/>
      <c r="CM12" s="289"/>
    </row>
    <row r="13" spans="1:107" s="285" customFormat="1" ht="15" customHeight="1" x14ac:dyDescent="0.2">
      <c r="A13" s="295">
        <v>8</v>
      </c>
      <c r="B13" s="357" t="s">
        <v>28</v>
      </c>
      <c r="C13" s="368" t="s">
        <v>34</v>
      </c>
      <c r="D13" s="371" t="s">
        <v>1020</v>
      </c>
      <c r="E13" s="238">
        <v>2532</v>
      </c>
      <c r="F13" s="91" t="s">
        <v>1403</v>
      </c>
      <c r="G13" s="91"/>
      <c r="H13" s="91">
        <v>5</v>
      </c>
      <c r="I13" s="91">
        <v>5</v>
      </c>
      <c r="J13" s="91">
        <v>5</v>
      </c>
      <c r="K13" s="91">
        <v>4</v>
      </c>
      <c r="L13" s="91">
        <v>4</v>
      </c>
      <c r="M13" s="91"/>
      <c r="N13" s="91">
        <v>5</v>
      </c>
      <c r="O13" s="91">
        <v>5</v>
      </c>
      <c r="P13" s="91">
        <v>5</v>
      </c>
      <c r="Q13" s="91">
        <v>4</v>
      </c>
      <c r="R13" s="91"/>
      <c r="S13" s="91"/>
      <c r="T13" s="91">
        <v>5</v>
      </c>
      <c r="U13" s="91">
        <v>5</v>
      </c>
      <c r="V13" s="358">
        <f t="shared" si="0"/>
        <v>4</v>
      </c>
      <c r="W13" s="286">
        <f t="shared" si="1"/>
        <v>0</v>
      </c>
      <c r="X13" s="286">
        <f t="shared" si="2"/>
        <v>0</v>
      </c>
      <c r="Y13" s="286">
        <f t="shared" si="3"/>
        <v>0</v>
      </c>
      <c r="Z13" s="286">
        <f t="shared" si="4"/>
        <v>0</v>
      </c>
      <c r="AA13" s="286">
        <f t="shared" si="5"/>
        <v>3</v>
      </c>
      <c r="AB13" s="286">
        <f t="shared" si="6"/>
        <v>8</v>
      </c>
      <c r="AC13" s="286">
        <f t="shared" si="7"/>
        <v>11</v>
      </c>
      <c r="AD13" s="359">
        <f t="shared" si="9"/>
        <v>4.7272727272727275</v>
      </c>
      <c r="AE13" s="287">
        <f t="shared" si="10"/>
        <v>0</v>
      </c>
      <c r="AG13" s="360" t="str">
        <f t="shared" si="8"/>
        <v>з</v>
      </c>
      <c r="AH13" s="360" t="str">
        <f t="shared" si="8"/>
        <v/>
      </c>
      <c r="AI13" s="360">
        <f t="shared" si="8"/>
        <v>5</v>
      </c>
      <c r="AJ13" s="360">
        <f t="shared" si="8"/>
        <v>5</v>
      </c>
      <c r="AK13" s="360">
        <f t="shared" si="8"/>
        <v>5</v>
      </c>
      <c r="AL13" s="360">
        <f t="shared" si="8"/>
        <v>4</v>
      </c>
      <c r="AM13" s="360">
        <f t="shared" si="8"/>
        <v>4</v>
      </c>
      <c r="AN13" s="360" t="str">
        <f t="shared" si="8"/>
        <v/>
      </c>
      <c r="AO13" s="360">
        <f t="shared" si="8"/>
        <v>5</v>
      </c>
      <c r="AP13" s="360">
        <f t="shared" si="8"/>
        <v>5</v>
      </c>
      <c r="AQ13" s="360">
        <f t="shared" si="8"/>
        <v>5</v>
      </c>
      <c r="AR13" s="360">
        <f t="shared" si="8"/>
        <v>4</v>
      </c>
      <c r="AS13" s="360" t="str">
        <f t="shared" si="8"/>
        <v/>
      </c>
      <c r="AT13" s="360" t="str">
        <f t="shared" si="8"/>
        <v/>
      </c>
      <c r="AU13" s="360">
        <f t="shared" si="8"/>
        <v>5</v>
      </c>
      <c r="AV13" s="360">
        <f t="shared" si="8"/>
        <v>5</v>
      </c>
      <c r="AW13" s="358">
        <f t="shared" si="11"/>
        <v>1</v>
      </c>
      <c r="AX13" s="288"/>
      <c r="AY13" s="288"/>
      <c r="AZ13" s="288"/>
      <c r="BA13" s="288"/>
      <c r="BB13" s="288"/>
      <c r="BC13" s="288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9"/>
      <c r="BQ13" s="289"/>
      <c r="BR13" s="289"/>
      <c r="BS13" s="289"/>
      <c r="BT13" s="289"/>
      <c r="BU13" s="289"/>
      <c r="BV13" s="289"/>
      <c r="BW13" s="289"/>
      <c r="BX13" s="289"/>
      <c r="BY13" s="289"/>
      <c r="BZ13" s="289"/>
      <c r="CA13" s="289"/>
      <c r="CB13" s="289"/>
      <c r="CC13" s="289"/>
      <c r="CD13" s="289"/>
      <c r="CE13" s="289"/>
      <c r="CF13" s="289"/>
      <c r="CG13" s="288"/>
      <c r="CH13" s="289"/>
      <c r="CI13" s="289"/>
      <c r="CJ13" s="289"/>
      <c r="CK13" s="289"/>
      <c r="CL13" s="289"/>
      <c r="CM13" s="289"/>
    </row>
    <row r="14" spans="1:107" ht="15" customHeight="1" x14ac:dyDescent="0.2">
      <c r="A14" s="295">
        <v>9</v>
      </c>
      <c r="B14" s="361"/>
      <c r="C14" s="368" t="s">
        <v>980</v>
      </c>
      <c r="D14" s="438" t="s">
        <v>1396</v>
      </c>
      <c r="E14" s="238">
        <v>2532</v>
      </c>
      <c r="F14" s="91" t="s">
        <v>1403</v>
      </c>
      <c r="G14" s="91"/>
      <c r="H14" s="91">
        <v>5</v>
      </c>
      <c r="I14" s="91">
        <v>5</v>
      </c>
      <c r="J14" s="91">
        <v>5</v>
      </c>
      <c r="K14" s="91">
        <v>5</v>
      </c>
      <c r="L14" s="91">
        <v>4</v>
      </c>
      <c r="M14" s="91"/>
      <c r="N14" s="91">
        <v>5</v>
      </c>
      <c r="O14" s="91">
        <v>5</v>
      </c>
      <c r="P14" s="91">
        <v>5</v>
      </c>
      <c r="Q14" s="91">
        <v>5</v>
      </c>
      <c r="R14" s="94"/>
      <c r="S14" s="91"/>
      <c r="T14" s="91">
        <v>5</v>
      </c>
      <c r="U14" s="91">
        <v>5</v>
      </c>
      <c r="V14" s="358">
        <f t="shared" si="0"/>
        <v>4</v>
      </c>
      <c r="W14" s="286">
        <f t="shared" si="1"/>
        <v>0</v>
      </c>
      <c r="X14" s="286">
        <f t="shared" si="2"/>
        <v>0</v>
      </c>
      <c r="Y14" s="286">
        <f t="shared" si="3"/>
        <v>0</v>
      </c>
      <c r="Z14" s="286">
        <f t="shared" si="4"/>
        <v>0</v>
      </c>
      <c r="AA14" s="286">
        <f t="shared" si="5"/>
        <v>1</v>
      </c>
      <c r="AB14" s="286">
        <f t="shared" si="6"/>
        <v>10</v>
      </c>
      <c r="AC14" s="286">
        <f t="shared" si="7"/>
        <v>11</v>
      </c>
      <c r="AD14" s="362">
        <f t="shared" si="9"/>
        <v>4.9090909090909092</v>
      </c>
      <c r="AE14" s="25">
        <f t="shared" si="10"/>
        <v>0</v>
      </c>
      <c r="AF14" s="13"/>
      <c r="AG14" s="360" t="str">
        <f t="shared" si="8"/>
        <v>з</v>
      </c>
      <c r="AH14" s="360" t="str">
        <f t="shared" si="8"/>
        <v/>
      </c>
      <c r="AI14" s="360">
        <f t="shared" si="8"/>
        <v>5</v>
      </c>
      <c r="AJ14" s="360">
        <f t="shared" si="8"/>
        <v>5</v>
      </c>
      <c r="AK14" s="360">
        <f t="shared" si="8"/>
        <v>5</v>
      </c>
      <c r="AL14" s="360">
        <f t="shared" si="8"/>
        <v>5</v>
      </c>
      <c r="AM14" s="360">
        <f t="shared" si="8"/>
        <v>4</v>
      </c>
      <c r="AN14" s="360" t="str">
        <f t="shared" si="8"/>
        <v/>
      </c>
      <c r="AO14" s="360">
        <f t="shared" si="8"/>
        <v>5</v>
      </c>
      <c r="AP14" s="360">
        <f t="shared" si="8"/>
        <v>5</v>
      </c>
      <c r="AQ14" s="360">
        <f t="shared" si="8"/>
        <v>5</v>
      </c>
      <c r="AR14" s="360">
        <f t="shared" si="8"/>
        <v>5</v>
      </c>
      <c r="AS14" s="360" t="str">
        <f t="shared" si="8"/>
        <v/>
      </c>
      <c r="AT14" s="360" t="str">
        <f t="shared" si="8"/>
        <v/>
      </c>
      <c r="AU14" s="360">
        <f t="shared" si="8"/>
        <v>5</v>
      </c>
      <c r="AV14" s="360">
        <f t="shared" si="8"/>
        <v>5</v>
      </c>
      <c r="AW14" s="358">
        <f t="shared" si="11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">
      <c r="A15" s="295">
        <v>10</v>
      </c>
      <c r="B15" s="361"/>
      <c r="C15" s="368" t="s">
        <v>34</v>
      </c>
      <c r="D15" s="371" t="s">
        <v>1032</v>
      </c>
      <c r="E15" s="238">
        <v>2532</v>
      </c>
      <c r="F15" s="91" t="s">
        <v>1403</v>
      </c>
      <c r="G15" s="91"/>
      <c r="H15" s="91">
        <v>4</v>
      </c>
      <c r="I15" s="91">
        <v>4</v>
      </c>
      <c r="J15" s="91">
        <v>4</v>
      </c>
      <c r="K15" s="91">
        <v>3</v>
      </c>
      <c r="L15" s="91">
        <v>4</v>
      </c>
      <c r="M15" s="91"/>
      <c r="N15" s="91">
        <v>4</v>
      </c>
      <c r="O15" s="91">
        <v>3</v>
      </c>
      <c r="P15" s="91">
        <v>5</v>
      </c>
      <c r="Q15" s="91">
        <v>3</v>
      </c>
      <c r="R15" s="94"/>
      <c r="S15" s="91"/>
      <c r="T15" s="91">
        <v>3</v>
      </c>
      <c r="U15" s="91">
        <v>4</v>
      </c>
      <c r="V15" s="358">
        <f t="shared" si="0"/>
        <v>3</v>
      </c>
      <c r="W15" s="286">
        <f t="shared" si="1"/>
        <v>0</v>
      </c>
      <c r="X15" s="286">
        <f t="shared" si="2"/>
        <v>0</v>
      </c>
      <c r="Y15" s="286">
        <f t="shared" si="3"/>
        <v>0</v>
      </c>
      <c r="Z15" s="286">
        <f t="shared" si="4"/>
        <v>4</v>
      </c>
      <c r="AA15" s="286">
        <f t="shared" si="5"/>
        <v>6</v>
      </c>
      <c r="AB15" s="286">
        <f t="shared" si="6"/>
        <v>1</v>
      </c>
      <c r="AC15" s="286">
        <f t="shared" si="7"/>
        <v>11</v>
      </c>
      <c r="AD15" s="362">
        <f t="shared" si="9"/>
        <v>3.7272727272727271</v>
      </c>
      <c r="AE15" s="25">
        <f t="shared" si="10"/>
        <v>0</v>
      </c>
      <c r="AF15" s="13"/>
      <c r="AG15" s="360" t="str">
        <f t="shared" si="8"/>
        <v>з</v>
      </c>
      <c r="AH15" s="360" t="str">
        <f t="shared" si="8"/>
        <v/>
      </c>
      <c r="AI15" s="360">
        <f t="shared" si="8"/>
        <v>4</v>
      </c>
      <c r="AJ15" s="360">
        <f t="shared" si="8"/>
        <v>4</v>
      </c>
      <c r="AK15" s="360">
        <f t="shared" si="8"/>
        <v>4</v>
      </c>
      <c r="AL15" s="360">
        <f t="shared" si="8"/>
        <v>3</v>
      </c>
      <c r="AM15" s="360">
        <f t="shared" si="8"/>
        <v>4</v>
      </c>
      <c r="AN15" s="360" t="str">
        <f t="shared" si="8"/>
        <v/>
      </c>
      <c r="AO15" s="360">
        <f t="shared" si="8"/>
        <v>4</v>
      </c>
      <c r="AP15" s="360">
        <f t="shared" si="8"/>
        <v>3</v>
      </c>
      <c r="AQ15" s="360">
        <f t="shared" si="8"/>
        <v>5</v>
      </c>
      <c r="AR15" s="360">
        <f t="shared" si="8"/>
        <v>3</v>
      </c>
      <c r="AS15" s="360" t="str">
        <f t="shared" si="8"/>
        <v/>
      </c>
      <c r="AT15" s="360" t="str">
        <f t="shared" si="8"/>
        <v/>
      </c>
      <c r="AU15" s="360">
        <f t="shared" si="8"/>
        <v>3</v>
      </c>
      <c r="AV15" s="360">
        <f t="shared" si="8"/>
        <v>4</v>
      </c>
      <c r="AW15" s="358">
        <f t="shared" si="11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">
      <c r="A16" s="295">
        <v>11</v>
      </c>
      <c r="B16" s="361"/>
      <c r="C16" s="368" t="s">
        <v>34</v>
      </c>
      <c r="D16" s="371" t="s">
        <v>1029</v>
      </c>
      <c r="E16" s="238">
        <v>2532</v>
      </c>
      <c r="F16" s="91" t="s">
        <v>1403</v>
      </c>
      <c r="G16" s="91"/>
      <c r="H16" s="91">
        <v>5</v>
      </c>
      <c r="I16" s="91">
        <v>4</v>
      </c>
      <c r="J16" s="91">
        <v>5</v>
      </c>
      <c r="K16" s="91">
        <v>3</v>
      </c>
      <c r="L16" s="91">
        <v>3</v>
      </c>
      <c r="M16" s="91"/>
      <c r="N16" s="91">
        <v>4</v>
      </c>
      <c r="O16" s="91">
        <v>4</v>
      </c>
      <c r="P16" s="91">
        <v>5</v>
      </c>
      <c r="Q16" s="91">
        <v>4</v>
      </c>
      <c r="R16" s="94"/>
      <c r="S16" s="91"/>
      <c r="T16" s="91">
        <v>5</v>
      </c>
      <c r="U16" s="91">
        <v>4</v>
      </c>
      <c r="V16" s="358">
        <f t="shared" si="0"/>
        <v>3</v>
      </c>
      <c r="W16" s="286">
        <f t="shared" si="1"/>
        <v>0</v>
      </c>
      <c r="X16" s="286">
        <f t="shared" si="2"/>
        <v>0</v>
      </c>
      <c r="Y16" s="286">
        <f t="shared" si="3"/>
        <v>0</v>
      </c>
      <c r="Z16" s="286">
        <f t="shared" si="4"/>
        <v>2</v>
      </c>
      <c r="AA16" s="286">
        <f t="shared" si="5"/>
        <v>5</v>
      </c>
      <c r="AB16" s="286">
        <f t="shared" si="6"/>
        <v>4</v>
      </c>
      <c r="AC16" s="286">
        <f t="shared" si="7"/>
        <v>11</v>
      </c>
      <c r="AD16" s="362">
        <f t="shared" si="9"/>
        <v>4.1818181818181817</v>
      </c>
      <c r="AE16" s="25">
        <f t="shared" si="10"/>
        <v>0</v>
      </c>
      <c r="AF16" s="13"/>
      <c r="AG16" s="360" t="str">
        <f t="shared" si="8"/>
        <v>з</v>
      </c>
      <c r="AH16" s="360" t="str">
        <f t="shared" si="8"/>
        <v/>
      </c>
      <c r="AI16" s="360">
        <f t="shared" si="8"/>
        <v>5</v>
      </c>
      <c r="AJ16" s="360">
        <f t="shared" si="8"/>
        <v>4</v>
      </c>
      <c r="AK16" s="360">
        <f t="shared" si="8"/>
        <v>5</v>
      </c>
      <c r="AL16" s="360">
        <f t="shared" si="8"/>
        <v>3</v>
      </c>
      <c r="AM16" s="360">
        <f t="shared" si="8"/>
        <v>3</v>
      </c>
      <c r="AN16" s="360" t="str">
        <f t="shared" si="8"/>
        <v/>
      </c>
      <c r="AO16" s="360">
        <f t="shared" si="8"/>
        <v>4</v>
      </c>
      <c r="AP16" s="360">
        <f t="shared" si="8"/>
        <v>4</v>
      </c>
      <c r="AQ16" s="360">
        <f t="shared" si="8"/>
        <v>5</v>
      </c>
      <c r="AR16" s="360">
        <f t="shared" si="8"/>
        <v>4</v>
      </c>
      <c r="AS16" s="360" t="str">
        <f t="shared" si="8"/>
        <v/>
      </c>
      <c r="AT16" s="360" t="str">
        <f t="shared" si="8"/>
        <v/>
      </c>
      <c r="AU16" s="360">
        <f t="shared" si="8"/>
        <v>5</v>
      </c>
      <c r="AV16" s="360">
        <f t="shared" si="8"/>
        <v>4</v>
      </c>
      <c r="AW16" s="358">
        <f t="shared" si="11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">
      <c r="A17" s="295">
        <v>12</v>
      </c>
      <c r="B17" s="240"/>
      <c r="C17" s="368" t="s">
        <v>34</v>
      </c>
      <c r="D17" s="371" t="s">
        <v>1036</v>
      </c>
      <c r="E17" s="238">
        <v>2532</v>
      </c>
      <c r="F17" s="91" t="s">
        <v>1403</v>
      </c>
      <c r="G17" s="91"/>
      <c r="H17" s="91">
        <v>4</v>
      </c>
      <c r="I17" s="91">
        <v>5</v>
      </c>
      <c r="J17" s="91">
        <v>5</v>
      </c>
      <c r="K17" s="91">
        <v>4</v>
      </c>
      <c r="L17" s="91">
        <v>4</v>
      </c>
      <c r="M17" s="91"/>
      <c r="N17" s="91">
        <v>5</v>
      </c>
      <c r="O17" s="91">
        <v>4</v>
      </c>
      <c r="P17" s="91">
        <v>5</v>
      </c>
      <c r="Q17" s="91">
        <v>3</v>
      </c>
      <c r="R17" s="94"/>
      <c r="S17" s="91"/>
      <c r="T17" s="91">
        <v>5</v>
      </c>
      <c r="U17" s="91">
        <v>3</v>
      </c>
      <c r="V17" s="358">
        <f t="shared" si="0"/>
        <v>3</v>
      </c>
      <c r="W17" s="286">
        <f t="shared" si="1"/>
        <v>0</v>
      </c>
      <c r="X17" s="286">
        <f t="shared" si="2"/>
        <v>0</v>
      </c>
      <c r="Y17" s="286">
        <f t="shared" si="3"/>
        <v>0</v>
      </c>
      <c r="Z17" s="286">
        <f t="shared" si="4"/>
        <v>2</v>
      </c>
      <c r="AA17" s="286">
        <f t="shared" si="5"/>
        <v>4</v>
      </c>
      <c r="AB17" s="286">
        <f t="shared" si="6"/>
        <v>5</v>
      </c>
      <c r="AC17" s="286">
        <f t="shared" si="7"/>
        <v>11</v>
      </c>
      <c r="AD17" s="362">
        <f t="shared" si="9"/>
        <v>4.2727272727272725</v>
      </c>
      <c r="AE17" s="25">
        <f t="shared" si="10"/>
        <v>0</v>
      </c>
      <c r="AF17" s="13"/>
      <c r="AG17" s="360" t="str">
        <f t="shared" si="8"/>
        <v>з</v>
      </c>
      <c r="AH17" s="360" t="str">
        <f t="shared" si="8"/>
        <v/>
      </c>
      <c r="AI17" s="360">
        <f t="shared" si="8"/>
        <v>4</v>
      </c>
      <c r="AJ17" s="360">
        <f t="shared" si="8"/>
        <v>5</v>
      </c>
      <c r="AK17" s="360">
        <f t="shared" si="8"/>
        <v>5</v>
      </c>
      <c r="AL17" s="360">
        <f t="shared" si="8"/>
        <v>4</v>
      </c>
      <c r="AM17" s="360">
        <f t="shared" si="8"/>
        <v>4</v>
      </c>
      <c r="AN17" s="360" t="str">
        <f t="shared" si="8"/>
        <v/>
      </c>
      <c r="AO17" s="360">
        <f t="shared" si="8"/>
        <v>5</v>
      </c>
      <c r="AP17" s="360">
        <f t="shared" si="8"/>
        <v>4</v>
      </c>
      <c r="AQ17" s="360">
        <f t="shared" si="8"/>
        <v>5</v>
      </c>
      <c r="AR17" s="360">
        <f t="shared" si="8"/>
        <v>3</v>
      </c>
      <c r="AS17" s="360" t="str">
        <f t="shared" si="8"/>
        <v/>
      </c>
      <c r="AT17" s="360" t="str">
        <f t="shared" si="8"/>
        <v/>
      </c>
      <c r="AU17" s="360">
        <f t="shared" si="8"/>
        <v>5</v>
      </c>
      <c r="AV17" s="360">
        <f t="shared" si="8"/>
        <v>3</v>
      </c>
      <c r="AW17" s="358">
        <f t="shared" si="11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">
      <c r="A18" s="295">
        <v>13</v>
      </c>
      <c r="B18" s="178"/>
      <c r="C18" s="368" t="s">
        <v>34</v>
      </c>
      <c r="D18" s="371" t="s">
        <v>1042</v>
      </c>
      <c r="E18" s="238">
        <v>2532</v>
      </c>
      <c r="F18" s="91" t="s">
        <v>1403</v>
      </c>
      <c r="G18" s="91"/>
      <c r="H18" s="91">
        <v>4</v>
      </c>
      <c r="I18" s="91">
        <v>5</v>
      </c>
      <c r="J18" s="91">
        <v>5</v>
      </c>
      <c r="K18" s="91" t="s">
        <v>1478</v>
      </c>
      <c r="L18" s="91">
        <v>4</v>
      </c>
      <c r="M18" s="91"/>
      <c r="N18" s="91">
        <v>5</v>
      </c>
      <c r="O18" s="91">
        <v>4</v>
      </c>
      <c r="P18" s="91">
        <v>3</v>
      </c>
      <c r="Q18" s="91">
        <v>4</v>
      </c>
      <c r="R18" s="94"/>
      <c r="S18" s="91"/>
      <c r="T18" s="91" t="s">
        <v>1477</v>
      </c>
      <c r="U18" s="91">
        <v>3</v>
      </c>
      <c r="V18" s="358">
        <f t="shared" si="0"/>
        <v>3</v>
      </c>
      <c r="W18" s="286">
        <f t="shared" si="1"/>
        <v>0</v>
      </c>
      <c r="X18" s="286">
        <f t="shared" si="2"/>
        <v>0</v>
      </c>
      <c r="Y18" s="286">
        <f t="shared" si="3"/>
        <v>0</v>
      </c>
      <c r="Z18" s="286">
        <f t="shared" si="4"/>
        <v>2</v>
      </c>
      <c r="AA18" s="286">
        <f t="shared" si="5"/>
        <v>4</v>
      </c>
      <c r="AB18" s="286">
        <f t="shared" si="6"/>
        <v>3</v>
      </c>
      <c r="AC18" s="286">
        <f t="shared" si="7"/>
        <v>9</v>
      </c>
      <c r="AD18" s="362">
        <f t="shared" si="9"/>
        <v>4.1111111111111107</v>
      </c>
      <c r="AE18" s="25">
        <f t="shared" si="10"/>
        <v>0</v>
      </c>
      <c r="AF18" s="13"/>
      <c r="AG18" s="360" t="str">
        <f t="shared" si="8"/>
        <v>з</v>
      </c>
      <c r="AH18" s="360" t="str">
        <f t="shared" si="8"/>
        <v/>
      </c>
      <c r="AI18" s="360">
        <f t="shared" si="8"/>
        <v>4</v>
      </c>
      <c r="AJ18" s="360">
        <f t="shared" si="8"/>
        <v>5</v>
      </c>
      <c r="AK18" s="360">
        <f t="shared" si="8"/>
        <v>5</v>
      </c>
      <c r="AL18" s="360" t="str">
        <f t="shared" si="8"/>
        <v>а</v>
      </c>
      <c r="AM18" s="360">
        <f t="shared" si="8"/>
        <v>4</v>
      </c>
      <c r="AN18" s="360" t="str">
        <f t="shared" si="8"/>
        <v/>
      </c>
      <c r="AO18" s="360">
        <f t="shared" si="8"/>
        <v>5</v>
      </c>
      <c r="AP18" s="360">
        <f t="shared" si="8"/>
        <v>4</v>
      </c>
      <c r="AQ18" s="360">
        <f t="shared" si="8"/>
        <v>3</v>
      </c>
      <c r="AR18" s="360">
        <f t="shared" si="8"/>
        <v>4</v>
      </c>
      <c r="AS18" s="360" t="str">
        <f t="shared" si="8"/>
        <v/>
      </c>
      <c r="AT18" s="360" t="str">
        <f t="shared" si="8"/>
        <v/>
      </c>
      <c r="AU18" s="360" t="str">
        <f t="shared" si="8"/>
        <v>а</v>
      </c>
      <c r="AV18" s="360">
        <f t="shared" si="8"/>
        <v>3</v>
      </c>
      <c r="AW18" s="358">
        <f t="shared" si="11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">
      <c r="A19" s="295">
        <v>14</v>
      </c>
      <c r="B19" s="178"/>
      <c r="C19" s="368" t="s">
        <v>34</v>
      </c>
      <c r="D19" s="371" t="s">
        <v>1023</v>
      </c>
      <c r="E19" s="238">
        <v>2532</v>
      </c>
      <c r="F19" s="91" t="s">
        <v>1403</v>
      </c>
      <c r="G19" s="91"/>
      <c r="H19" s="91">
        <v>4</v>
      </c>
      <c r="I19" s="91">
        <v>4</v>
      </c>
      <c r="J19" s="91">
        <v>5</v>
      </c>
      <c r="K19" s="91">
        <v>4</v>
      </c>
      <c r="L19" s="91">
        <v>3</v>
      </c>
      <c r="M19" s="91"/>
      <c r="N19" s="91">
        <v>4</v>
      </c>
      <c r="O19" s="91">
        <v>5</v>
      </c>
      <c r="P19" s="91">
        <v>5</v>
      </c>
      <c r="Q19" s="91">
        <v>4</v>
      </c>
      <c r="R19" s="91"/>
      <c r="S19" s="91"/>
      <c r="T19" s="91">
        <v>4</v>
      </c>
      <c r="U19" s="91">
        <v>4</v>
      </c>
      <c r="V19" s="358">
        <f t="shared" si="0"/>
        <v>3</v>
      </c>
      <c r="W19" s="286">
        <f t="shared" si="1"/>
        <v>0</v>
      </c>
      <c r="X19" s="286">
        <f t="shared" si="2"/>
        <v>0</v>
      </c>
      <c r="Y19" s="286">
        <f t="shared" si="3"/>
        <v>0</v>
      </c>
      <c r="Z19" s="286">
        <f t="shared" si="4"/>
        <v>1</v>
      </c>
      <c r="AA19" s="286">
        <f t="shared" si="5"/>
        <v>7</v>
      </c>
      <c r="AB19" s="286">
        <f t="shared" si="6"/>
        <v>3</v>
      </c>
      <c r="AC19" s="286">
        <f t="shared" si="7"/>
        <v>11</v>
      </c>
      <c r="AD19" s="362">
        <f t="shared" si="9"/>
        <v>4.1818181818181817</v>
      </c>
      <c r="AE19" s="25">
        <f t="shared" si="10"/>
        <v>0</v>
      </c>
      <c r="AF19" s="13"/>
      <c r="AG19" s="360" t="str">
        <f t="shared" si="8"/>
        <v>з</v>
      </c>
      <c r="AH19" s="360" t="str">
        <f t="shared" si="8"/>
        <v/>
      </c>
      <c r="AI19" s="360">
        <f t="shared" si="8"/>
        <v>4</v>
      </c>
      <c r="AJ19" s="360">
        <f t="shared" si="8"/>
        <v>4</v>
      </c>
      <c r="AK19" s="360">
        <f t="shared" si="8"/>
        <v>5</v>
      </c>
      <c r="AL19" s="360">
        <f t="shared" si="8"/>
        <v>4</v>
      </c>
      <c r="AM19" s="360">
        <f t="shared" si="8"/>
        <v>3</v>
      </c>
      <c r="AN19" s="360" t="str">
        <f t="shared" si="8"/>
        <v/>
      </c>
      <c r="AO19" s="360">
        <f t="shared" si="8"/>
        <v>4</v>
      </c>
      <c r="AP19" s="360">
        <f t="shared" si="8"/>
        <v>5</v>
      </c>
      <c r="AQ19" s="360">
        <f t="shared" si="8"/>
        <v>5</v>
      </c>
      <c r="AR19" s="360">
        <f t="shared" si="8"/>
        <v>4</v>
      </c>
      <c r="AS19" s="360" t="str">
        <f t="shared" si="8"/>
        <v/>
      </c>
      <c r="AT19" s="360" t="str">
        <f t="shared" si="8"/>
        <v/>
      </c>
      <c r="AU19" s="360">
        <f t="shared" si="8"/>
        <v>4</v>
      </c>
      <c r="AV19" s="360">
        <f t="shared" si="8"/>
        <v>4</v>
      </c>
      <c r="AW19" s="358">
        <f t="shared" si="11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">
      <c r="A20" s="295">
        <v>15</v>
      </c>
      <c r="B20" s="178"/>
      <c r="C20" s="368" t="s">
        <v>34</v>
      </c>
      <c r="D20" s="371" t="s">
        <v>1041</v>
      </c>
      <c r="E20" s="238">
        <v>2532</v>
      </c>
      <c r="F20" s="91" t="s">
        <v>1403</v>
      </c>
      <c r="G20" s="91"/>
      <c r="H20" s="91">
        <v>4</v>
      </c>
      <c r="I20" s="91">
        <v>4</v>
      </c>
      <c r="J20" s="91">
        <v>5</v>
      </c>
      <c r="K20" s="91">
        <v>4</v>
      </c>
      <c r="L20" s="91">
        <v>3</v>
      </c>
      <c r="M20" s="91"/>
      <c r="N20" s="91">
        <v>5</v>
      </c>
      <c r="O20" s="91">
        <v>5</v>
      </c>
      <c r="P20" s="91">
        <v>5</v>
      </c>
      <c r="Q20" s="91">
        <v>4</v>
      </c>
      <c r="R20" s="94"/>
      <c r="S20" s="91"/>
      <c r="T20" s="91">
        <v>5</v>
      </c>
      <c r="U20" s="91">
        <v>3</v>
      </c>
      <c r="V20" s="358">
        <f t="shared" si="0"/>
        <v>3</v>
      </c>
      <c r="W20" s="286">
        <f t="shared" si="1"/>
        <v>0</v>
      </c>
      <c r="X20" s="286">
        <f t="shared" si="2"/>
        <v>0</v>
      </c>
      <c r="Y20" s="286">
        <f t="shared" si="3"/>
        <v>0</v>
      </c>
      <c r="Z20" s="286">
        <f t="shared" si="4"/>
        <v>2</v>
      </c>
      <c r="AA20" s="286">
        <f t="shared" si="5"/>
        <v>4</v>
      </c>
      <c r="AB20" s="286">
        <f t="shared" si="6"/>
        <v>5</v>
      </c>
      <c r="AC20" s="286">
        <f t="shared" si="7"/>
        <v>11</v>
      </c>
      <c r="AD20" s="362">
        <f t="shared" si="9"/>
        <v>4.2727272727272725</v>
      </c>
      <c r="AE20" s="25">
        <f t="shared" si="10"/>
        <v>0</v>
      </c>
      <c r="AF20" s="13"/>
      <c r="AG20" s="360" t="str">
        <f t="shared" si="8"/>
        <v>з</v>
      </c>
      <c r="AH20" s="360" t="str">
        <f t="shared" si="8"/>
        <v/>
      </c>
      <c r="AI20" s="360">
        <f t="shared" si="8"/>
        <v>4</v>
      </c>
      <c r="AJ20" s="360">
        <f t="shared" si="8"/>
        <v>4</v>
      </c>
      <c r="AK20" s="360">
        <f t="shared" si="8"/>
        <v>5</v>
      </c>
      <c r="AL20" s="360">
        <f t="shared" si="8"/>
        <v>4</v>
      </c>
      <c r="AM20" s="360">
        <f t="shared" si="8"/>
        <v>3</v>
      </c>
      <c r="AN20" s="360" t="str">
        <f t="shared" si="8"/>
        <v/>
      </c>
      <c r="AO20" s="360">
        <f t="shared" si="8"/>
        <v>5</v>
      </c>
      <c r="AP20" s="360">
        <f t="shared" si="8"/>
        <v>5</v>
      </c>
      <c r="AQ20" s="360">
        <f t="shared" si="8"/>
        <v>5</v>
      </c>
      <c r="AR20" s="360">
        <f t="shared" si="8"/>
        <v>4</v>
      </c>
      <c r="AS20" s="360" t="str">
        <f t="shared" si="8"/>
        <v/>
      </c>
      <c r="AT20" s="360" t="str">
        <f t="shared" si="8"/>
        <v/>
      </c>
      <c r="AU20" s="360">
        <f t="shared" si="8"/>
        <v>5</v>
      </c>
      <c r="AV20" s="360">
        <f t="shared" si="8"/>
        <v>3</v>
      </c>
      <c r="AW20" s="358">
        <f t="shared" si="11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">
      <c r="A21" s="295">
        <v>16</v>
      </c>
      <c r="B21" s="178"/>
      <c r="C21" s="368" t="s">
        <v>34</v>
      </c>
      <c r="D21" s="371" t="s">
        <v>1034</v>
      </c>
      <c r="E21" s="238">
        <v>2532</v>
      </c>
      <c r="F21" s="91" t="s">
        <v>1403</v>
      </c>
      <c r="G21" s="91"/>
      <c r="H21" s="91">
        <v>5</v>
      </c>
      <c r="I21" s="91">
        <v>4</v>
      </c>
      <c r="J21" s="91">
        <v>4</v>
      </c>
      <c r="K21" s="91">
        <v>3</v>
      </c>
      <c r="L21" s="91">
        <v>3</v>
      </c>
      <c r="M21" s="91"/>
      <c r="N21" s="91">
        <v>4</v>
      </c>
      <c r="O21" s="91">
        <v>3</v>
      </c>
      <c r="P21" s="91">
        <v>5</v>
      </c>
      <c r="Q21" s="91">
        <v>3</v>
      </c>
      <c r="R21" s="94"/>
      <c r="S21" s="91"/>
      <c r="T21" s="91">
        <v>4</v>
      </c>
      <c r="U21" s="91">
        <v>3</v>
      </c>
      <c r="V21" s="358">
        <f t="shared" si="0"/>
        <v>3</v>
      </c>
      <c r="W21" s="286">
        <f t="shared" si="1"/>
        <v>0</v>
      </c>
      <c r="X21" s="286">
        <f t="shared" si="2"/>
        <v>0</v>
      </c>
      <c r="Y21" s="286">
        <f t="shared" si="3"/>
        <v>0</v>
      </c>
      <c r="Z21" s="286">
        <f t="shared" si="4"/>
        <v>5</v>
      </c>
      <c r="AA21" s="286">
        <f t="shared" si="5"/>
        <v>4</v>
      </c>
      <c r="AB21" s="286">
        <f t="shared" si="6"/>
        <v>2</v>
      </c>
      <c r="AC21" s="286">
        <f t="shared" si="7"/>
        <v>11</v>
      </c>
      <c r="AD21" s="362">
        <f t="shared" si="9"/>
        <v>3.7272727272727271</v>
      </c>
      <c r="AE21" s="25">
        <f t="shared" si="10"/>
        <v>0</v>
      </c>
      <c r="AF21" s="13"/>
      <c r="AG21" s="360" t="str">
        <f t="shared" si="8"/>
        <v>з</v>
      </c>
      <c r="AH21" s="360" t="str">
        <f t="shared" si="8"/>
        <v/>
      </c>
      <c r="AI21" s="360">
        <f t="shared" si="8"/>
        <v>5</v>
      </c>
      <c r="AJ21" s="360">
        <f t="shared" si="8"/>
        <v>4</v>
      </c>
      <c r="AK21" s="360">
        <f t="shared" si="8"/>
        <v>4</v>
      </c>
      <c r="AL21" s="360">
        <f t="shared" si="8"/>
        <v>3</v>
      </c>
      <c r="AM21" s="360">
        <f t="shared" si="8"/>
        <v>3</v>
      </c>
      <c r="AN21" s="360" t="str">
        <f t="shared" si="8"/>
        <v/>
      </c>
      <c r="AO21" s="360">
        <f t="shared" si="8"/>
        <v>4</v>
      </c>
      <c r="AP21" s="360">
        <f t="shared" si="8"/>
        <v>3</v>
      </c>
      <c r="AQ21" s="360">
        <f t="shared" si="8"/>
        <v>5</v>
      </c>
      <c r="AR21" s="360">
        <f t="shared" si="8"/>
        <v>3</v>
      </c>
      <c r="AS21" s="360" t="str">
        <f t="shared" si="8"/>
        <v/>
      </c>
      <c r="AT21" s="360" t="str">
        <f t="shared" si="8"/>
        <v/>
      </c>
      <c r="AU21" s="360">
        <f t="shared" si="8"/>
        <v>4</v>
      </c>
      <c r="AV21" s="360">
        <f t="shared" ref="AG21:AV36" si="12">IF(ISERROR(VALUE(LEFT(U21))),LEFT(U21),VALUE(LEFT(U21)))</f>
        <v>3</v>
      </c>
      <c r="AW21" s="358">
        <f t="shared" si="11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">
      <c r="A22" s="295">
        <v>17</v>
      </c>
      <c r="B22" s="178"/>
      <c r="C22" s="368" t="s">
        <v>34</v>
      </c>
      <c r="D22" s="391" t="s">
        <v>1016</v>
      </c>
      <c r="E22" s="238">
        <v>2532</v>
      </c>
      <c r="F22" s="91" t="s">
        <v>1403</v>
      </c>
      <c r="G22" s="91"/>
      <c r="H22" s="91">
        <v>5</v>
      </c>
      <c r="I22" s="91">
        <v>5</v>
      </c>
      <c r="J22" s="91">
        <v>5</v>
      </c>
      <c r="K22" s="91">
        <v>4</v>
      </c>
      <c r="L22" s="91">
        <v>4</v>
      </c>
      <c r="M22" s="91"/>
      <c r="N22" s="91">
        <v>5</v>
      </c>
      <c r="O22" s="91">
        <v>5</v>
      </c>
      <c r="P22" s="91">
        <v>5</v>
      </c>
      <c r="Q22" s="91">
        <v>5</v>
      </c>
      <c r="R22" s="94"/>
      <c r="S22" s="91"/>
      <c r="T22" s="91">
        <v>5</v>
      </c>
      <c r="U22" s="91">
        <v>5</v>
      </c>
      <c r="V22" s="358">
        <f t="shared" si="0"/>
        <v>4</v>
      </c>
      <c r="W22" s="286">
        <f t="shared" si="1"/>
        <v>0</v>
      </c>
      <c r="X22" s="286">
        <f t="shared" si="2"/>
        <v>0</v>
      </c>
      <c r="Y22" s="286">
        <f t="shared" si="3"/>
        <v>0</v>
      </c>
      <c r="Z22" s="286">
        <f t="shared" si="4"/>
        <v>0</v>
      </c>
      <c r="AA22" s="286">
        <f t="shared" si="5"/>
        <v>2</v>
      </c>
      <c r="AB22" s="286">
        <f t="shared" si="6"/>
        <v>9</v>
      </c>
      <c r="AC22" s="286">
        <f t="shared" si="7"/>
        <v>11</v>
      </c>
      <c r="AD22" s="362">
        <f t="shared" si="9"/>
        <v>4.8181818181818183</v>
      </c>
      <c r="AE22" s="25">
        <f t="shared" si="10"/>
        <v>0</v>
      </c>
      <c r="AF22" s="13"/>
      <c r="AG22" s="360" t="str">
        <f t="shared" si="12"/>
        <v>з</v>
      </c>
      <c r="AH22" s="360" t="str">
        <f t="shared" si="12"/>
        <v/>
      </c>
      <c r="AI22" s="360">
        <f t="shared" si="12"/>
        <v>5</v>
      </c>
      <c r="AJ22" s="360">
        <f t="shared" si="12"/>
        <v>5</v>
      </c>
      <c r="AK22" s="360">
        <f t="shared" si="12"/>
        <v>5</v>
      </c>
      <c r="AL22" s="360">
        <f t="shared" si="12"/>
        <v>4</v>
      </c>
      <c r="AM22" s="360">
        <f t="shared" si="12"/>
        <v>4</v>
      </c>
      <c r="AN22" s="360" t="str">
        <f t="shared" si="12"/>
        <v/>
      </c>
      <c r="AO22" s="360">
        <f t="shared" si="12"/>
        <v>5</v>
      </c>
      <c r="AP22" s="360">
        <f t="shared" si="12"/>
        <v>5</v>
      </c>
      <c r="AQ22" s="360">
        <f t="shared" si="12"/>
        <v>5</v>
      </c>
      <c r="AR22" s="360">
        <f t="shared" si="12"/>
        <v>5</v>
      </c>
      <c r="AS22" s="360" t="str">
        <f t="shared" si="12"/>
        <v/>
      </c>
      <c r="AT22" s="360" t="str">
        <f t="shared" si="12"/>
        <v/>
      </c>
      <c r="AU22" s="360">
        <f t="shared" si="12"/>
        <v>5</v>
      </c>
      <c r="AV22" s="360">
        <f t="shared" si="12"/>
        <v>5</v>
      </c>
      <c r="AW22" s="358">
        <f t="shared" si="11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">
      <c r="A23" s="295">
        <v>18</v>
      </c>
      <c r="B23" s="178"/>
      <c r="C23" s="368" t="s">
        <v>34</v>
      </c>
      <c r="D23" s="371" t="s">
        <v>1022</v>
      </c>
      <c r="E23" s="238">
        <v>2532</v>
      </c>
      <c r="F23" s="91" t="s">
        <v>1403</v>
      </c>
      <c r="G23" s="91"/>
      <c r="H23" s="91">
        <v>5</v>
      </c>
      <c r="I23" s="91">
        <v>5</v>
      </c>
      <c r="J23" s="91">
        <v>5</v>
      </c>
      <c r="K23" s="91">
        <v>4</v>
      </c>
      <c r="L23" s="91">
        <v>5</v>
      </c>
      <c r="M23" s="91"/>
      <c r="N23" s="91">
        <v>5</v>
      </c>
      <c r="O23" s="91">
        <v>4</v>
      </c>
      <c r="P23" s="91">
        <v>5</v>
      </c>
      <c r="Q23" s="91">
        <v>3</v>
      </c>
      <c r="R23" s="94"/>
      <c r="S23" s="91"/>
      <c r="T23" s="91">
        <v>5</v>
      </c>
      <c r="U23" s="91">
        <v>5</v>
      </c>
      <c r="V23" s="358">
        <f t="shared" si="0"/>
        <v>3</v>
      </c>
      <c r="W23" s="286">
        <f t="shared" si="1"/>
        <v>0</v>
      </c>
      <c r="X23" s="286">
        <f t="shared" si="2"/>
        <v>0</v>
      </c>
      <c r="Y23" s="286">
        <f t="shared" si="3"/>
        <v>0</v>
      </c>
      <c r="Z23" s="286">
        <f t="shared" si="4"/>
        <v>1</v>
      </c>
      <c r="AA23" s="286">
        <f t="shared" si="5"/>
        <v>2</v>
      </c>
      <c r="AB23" s="286">
        <f t="shared" si="6"/>
        <v>8</v>
      </c>
      <c r="AC23" s="286">
        <f t="shared" si="7"/>
        <v>11</v>
      </c>
      <c r="AD23" s="362">
        <f t="shared" si="9"/>
        <v>4.6363636363636367</v>
      </c>
      <c r="AE23" s="25">
        <f t="shared" si="10"/>
        <v>0</v>
      </c>
      <c r="AF23" s="13"/>
      <c r="AG23" s="360" t="str">
        <f t="shared" si="12"/>
        <v>з</v>
      </c>
      <c r="AH23" s="360" t="str">
        <f t="shared" si="12"/>
        <v/>
      </c>
      <c r="AI23" s="360">
        <f t="shared" si="12"/>
        <v>5</v>
      </c>
      <c r="AJ23" s="360">
        <f t="shared" si="12"/>
        <v>5</v>
      </c>
      <c r="AK23" s="360">
        <f t="shared" si="12"/>
        <v>5</v>
      </c>
      <c r="AL23" s="360">
        <f t="shared" si="12"/>
        <v>4</v>
      </c>
      <c r="AM23" s="360">
        <f t="shared" si="12"/>
        <v>5</v>
      </c>
      <c r="AN23" s="360" t="str">
        <f t="shared" si="12"/>
        <v/>
      </c>
      <c r="AO23" s="360">
        <f t="shared" si="12"/>
        <v>5</v>
      </c>
      <c r="AP23" s="360">
        <f t="shared" si="12"/>
        <v>4</v>
      </c>
      <c r="AQ23" s="360">
        <f t="shared" si="12"/>
        <v>5</v>
      </c>
      <c r="AR23" s="360">
        <f t="shared" si="12"/>
        <v>3</v>
      </c>
      <c r="AS23" s="360" t="str">
        <f t="shared" si="12"/>
        <v/>
      </c>
      <c r="AT23" s="360" t="str">
        <f t="shared" si="12"/>
        <v/>
      </c>
      <c r="AU23" s="360">
        <f t="shared" si="12"/>
        <v>5</v>
      </c>
      <c r="AV23" s="360">
        <f t="shared" si="12"/>
        <v>5</v>
      </c>
      <c r="AW23" s="358">
        <f t="shared" si="11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">
      <c r="A24" s="295">
        <v>19</v>
      </c>
      <c r="B24" s="178"/>
      <c r="C24" s="368" t="s">
        <v>34</v>
      </c>
      <c r="D24" s="371" t="s">
        <v>1025</v>
      </c>
      <c r="E24" s="238">
        <v>2532</v>
      </c>
      <c r="F24" s="91" t="s">
        <v>1403</v>
      </c>
      <c r="G24" s="91"/>
      <c r="H24" s="91">
        <v>5</v>
      </c>
      <c r="I24" s="91">
        <v>5</v>
      </c>
      <c r="J24" s="91">
        <v>4</v>
      </c>
      <c r="K24" s="91">
        <v>4</v>
      </c>
      <c r="L24" s="91">
        <v>3</v>
      </c>
      <c r="M24" s="91"/>
      <c r="N24" s="91">
        <v>4</v>
      </c>
      <c r="O24" s="91">
        <v>4</v>
      </c>
      <c r="P24" s="91">
        <v>5</v>
      </c>
      <c r="Q24" s="91">
        <v>3</v>
      </c>
      <c r="R24" s="91"/>
      <c r="S24" s="91"/>
      <c r="T24" s="91">
        <v>5</v>
      </c>
      <c r="U24" s="91">
        <v>3</v>
      </c>
      <c r="V24" s="358">
        <f t="shared" si="0"/>
        <v>3</v>
      </c>
      <c r="W24" s="286">
        <f t="shared" si="1"/>
        <v>0</v>
      </c>
      <c r="X24" s="286">
        <f t="shared" si="2"/>
        <v>0</v>
      </c>
      <c r="Y24" s="286">
        <f t="shared" si="3"/>
        <v>0</v>
      </c>
      <c r="Z24" s="286">
        <f t="shared" si="4"/>
        <v>3</v>
      </c>
      <c r="AA24" s="286">
        <f t="shared" si="5"/>
        <v>4</v>
      </c>
      <c r="AB24" s="286">
        <f t="shared" si="6"/>
        <v>4</v>
      </c>
      <c r="AC24" s="286">
        <f t="shared" si="7"/>
        <v>11</v>
      </c>
      <c r="AD24" s="362">
        <f t="shared" si="9"/>
        <v>4.0909090909090908</v>
      </c>
      <c r="AE24" s="25">
        <f t="shared" si="10"/>
        <v>0</v>
      </c>
      <c r="AF24" s="13"/>
      <c r="AG24" s="360" t="str">
        <f t="shared" si="12"/>
        <v>з</v>
      </c>
      <c r="AH24" s="360" t="str">
        <f t="shared" si="12"/>
        <v/>
      </c>
      <c r="AI24" s="360">
        <f t="shared" si="12"/>
        <v>5</v>
      </c>
      <c r="AJ24" s="360">
        <f t="shared" si="12"/>
        <v>5</v>
      </c>
      <c r="AK24" s="360">
        <f t="shared" si="12"/>
        <v>4</v>
      </c>
      <c r="AL24" s="360">
        <f t="shared" si="12"/>
        <v>4</v>
      </c>
      <c r="AM24" s="360">
        <f t="shared" si="12"/>
        <v>3</v>
      </c>
      <c r="AN24" s="360" t="str">
        <f t="shared" si="12"/>
        <v/>
      </c>
      <c r="AO24" s="360">
        <f t="shared" si="12"/>
        <v>4</v>
      </c>
      <c r="AP24" s="360">
        <f t="shared" si="12"/>
        <v>4</v>
      </c>
      <c r="AQ24" s="360">
        <f t="shared" si="12"/>
        <v>5</v>
      </c>
      <c r="AR24" s="360">
        <f t="shared" si="12"/>
        <v>3</v>
      </c>
      <c r="AS24" s="360" t="str">
        <f t="shared" si="12"/>
        <v/>
      </c>
      <c r="AT24" s="360" t="str">
        <f t="shared" si="12"/>
        <v/>
      </c>
      <c r="AU24" s="360">
        <f t="shared" si="12"/>
        <v>5</v>
      </c>
      <c r="AV24" s="360">
        <f t="shared" si="12"/>
        <v>3</v>
      </c>
      <c r="AW24" s="358">
        <f t="shared" si="11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">
      <c r="A25" s="295">
        <v>20</v>
      </c>
      <c r="B25" s="178"/>
      <c r="C25" s="368" t="s">
        <v>34</v>
      </c>
      <c r="D25" s="371" t="s">
        <v>1015</v>
      </c>
      <c r="E25" s="238">
        <v>2532</v>
      </c>
      <c r="F25" s="91" t="s">
        <v>1403</v>
      </c>
      <c r="G25" s="91"/>
      <c r="H25" s="91">
        <v>4</v>
      </c>
      <c r="I25" s="91">
        <v>4</v>
      </c>
      <c r="J25" s="91">
        <v>4</v>
      </c>
      <c r="K25" s="91">
        <v>3</v>
      </c>
      <c r="L25" s="91">
        <v>3</v>
      </c>
      <c r="M25" s="91"/>
      <c r="N25" s="91">
        <v>3</v>
      </c>
      <c r="O25" s="91">
        <v>4</v>
      </c>
      <c r="P25" s="91">
        <v>3</v>
      </c>
      <c r="Q25" s="91">
        <v>3</v>
      </c>
      <c r="R25" s="94"/>
      <c r="S25" s="91"/>
      <c r="T25" s="91">
        <v>4</v>
      </c>
      <c r="U25" s="91">
        <v>3</v>
      </c>
      <c r="V25" s="358">
        <f t="shared" si="0"/>
        <v>3</v>
      </c>
      <c r="W25" s="286">
        <f t="shared" si="1"/>
        <v>0</v>
      </c>
      <c r="X25" s="286">
        <f t="shared" si="2"/>
        <v>0</v>
      </c>
      <c r="Y25" s="286">
        <f t="shared" si="3"/>
        <v>0</v>
      </c>
      <c r="Z25" s="286">
        <f t="shared" si="4"/>
        <v>6</v>
      </c>
      <c r="AA25" s="286">
        <f t="shared" si="5"/>
        <v>5</v>
      </c>
      <c r="AB25" s="286">
        <f t="shared" si="6"/>
        <v>0</v>
      </c>
      <c r="AC25" s="286">
        <f t="shared" si="7"/>
        <v>11</v>
      </c>
      <c r="AD25" s="362">
        <f t="shared" si="9"/>
        <v>3.4545454545454546</v>
      </c>
      <c r="AE25" s="25">
        <f t="shared" si="10"/>
        <v>0</v>
      </c>
      <c r="AF25" s="13"/>
      <c r="AG25" s="360" t="str">
        <f t="shared" si="12"/>
        <v>з</v>
      </c>
      <c r="AH25" s="360" t="str">
        <f t="shared" si="12"/>
        <v/>
      </c>
      <c r="AI25" s="360">
        <f t="shared" si="12"/>
        <v>4</v>
      </c>
      <c r="AJ25" s="360">
        <f t="shared" si="12"/>
        <v>4</v>
      </c>
      <c r="AK25" s="360">
        <f t="shared" si="12"/>
        <v>4</v>
      </c>
      <c r="AL25" s="360">
        <f t="shared" si="12"/>
        <v>3</v>
      </c>
      <c r="AM25" s="360">
        <f t="shared" si="12"/>
        <v>3</v>
      </c>
      <c r="AN25" s="360" t="str">
        <f t="shared" si="12"/>
        <v/>
      </c>
      <c r="AO25" s="360">
        <f t="shared" si="12"/>
        <v>3</v>
      </c>
      <c r="AP25" s="360">
        <f t="shared" si="12"/>
        <v>4</v>
      </c>
      <c r="AQ25" s="360">
        <f t="shared" si="12"/>
        <v>3</v>
      </c>
      <c r="AR25" s="360">
        <f t="shared" si="12"/>
        <v>3</v>
      </c>
      <c r="AS25" s="360" t="str">
        <f t="shared" si="12"/>
        <v/>
      </c>
      <c r="AT25" s="360" t="str">
        <f t="shared" si="12"/>
        <v/>
      </c>
      <c r="AU25" s="360">
        <f t="shared" si="12"/>
        <v>4</v>
      </c>
      <c r="AV25" s="360">
        <f t="shared" si="12"/>
        <v>3</v>
      </c>
      <c r="AW25" s="358">
        <f t="shared" si="11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">
      <c r="A26" s="295">
        <v>21</v>
      </c>
      <c r="B26" s="178"/>
      <c r="C26" s="368" t="s">
        <v>980</v>
      </c>
      <c r="D26" s="371" t="s">
        <v>1035</v>
      </c>
      <c r="E26" s="238">
        <v>2532</v>
      </c>
      <c r="F26" s="91" t="s">
        <v>1403</v>
      </c>
      <c r="G26" s="91"/>
      <c r="H26" s="91">
        <v>5</v>
      </c>
      <c r="I26" s="91">
        <v>4</v>
      </c>
      <c r="J26" s="91">
        <v>5</v>
      </c>
      <c r="K26" s="91">
        <v>3</v>
      </c>
      <c r="L26" s="91">
        <v>3</v>
      </c>
      <c r="M26" s="91"/>
      <c r="N26" s="91">
        <v>5</v>
      </c>
      <c r="O26" s="91">
        <v>4</v>
      </c>
      <c r="P26" s="91">
        <v>5</v>
      </c>
      <c r="Q26" s="91">
        <v>4</v>
      </c>
      <c r="R26" s="94"/>
      <c r="S26" s="91"/>
      <c r="T26" s="91">
        <v>4</v>
      </c>
      <c r="U26" s="91">
        <v>4</v>
      </c>
      <c r="V26" s="358">
        <f t="shared" si="0"/>
        <v>3</v>
      </c>
      <c r="W26" s="286">
        <f t="shared" si="1"/>
        <v>0</v>
      </c>
      <c r="X26" s="286">
        <f t="shared" si="2"/>
        <v>0</v>
      </c>
      <c r="Y26" s="286">
        <f t="shared" si="3"/>
        <v>0</v>
      </c>
      <c r="Z26" s="286">
        <f t="shared" si="4"/>
        <v>2</v>
      </c>
      <c r="AA26" s="286">
        <f t="shared" si="5"/>
        <v>5</v>
      </c>
      <c r="AB26" s="286">
        <f t="shared" si="6"/>
        <v>4</v>
      </c>
      <c r="AC26" s="286">
        <f t="shared" si="7"/>
        <v>11</v>
      </c>
      <c r="AD26" s="362">
        <f t="shared" si="9"/>
        <v>4.1818181818181817</v>
      </c>
      <c r="AE26" s="25">
        <f t="shared" si="10"/>
        <v>0</v>
      </c>
      <c r="AF26" s="13"/>
      <c r="AG26" s="360" t="str">
        <f t="shared" si="12"/>
        <v>з</v>
      </c>
      <c r="AH26" s="360" t="str">
        <f t="shared" si="12"/>
        <v/>
      </c>
      <c r="AI26" s="360">
        <f t="shared" si="12"/>
        <v>5</v>
      </c>
      <c r="AJ26" s="360">
        <f t="shared" si="12"/>
        <v>4</v>
      </c>
      <c r="AK26" s="360">
        <f t="shared" si="12"/>
        <v>5</v>
      </c>
      <c r="AL26" s="360">
        <f t="shared" si="12"/>
        <v>3</v>
      </c>
      <c r="AM26" s="360">
        <f t="shared" si="12"/>
        <v>3</v>
      </c>
      <c r="AN26" s="360" t="str">
        <f t="shared" si="12"/>
        <v/>
      </c>
      <c r="AO26" s="360">
        <f t="shared" si="12"/>
        <v>5</v>
      </c>
      <c r="AP26" s="360">
        <f t="shared" si="12"/>
        <v>4</v>
      </c>
      <c r="AQ26" s="360">
        <f t="shared" si="12"/>
        <v>5</v>
      </c>
      <c r="AR26" s="360">
        <f t="shared" si="12"/>
        <v>4</v>
      </c>
      <c r="AS26" s="360" t="str">
        <f t="shared" si="12"/>
        <v/>
      </c>
      <c r="AT26" s="360" t="str">
        <f t="shared" si="12"/>
        <v/>
      </c>
      <c r="AU26" s="360">
        <f t="shared" si="12"/>
        <v>4</v>
      </c>
      <c r="AV26" s="360">
        <f t="shared" si="12"/>
        <v>4</v>
      </c>
      <c r="AW26" s="358">
        <f t="shared" si="11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">
      <c r="A27" s="295">
        <v>22</v>
      </c>
      <c r="B27" s="178"/>
      <c r="C27" s="368" t="s">
        <v>34</v>
      </c>
      <c r="D27" s="371" t="s">
        <v>1014</v>
      </c>
      <c r="E27" s="238">
        <v>2532</v>
      </c>
      <c r="F27" s="91" t="s">
        <v>1403</v>
      </c>
      <c r="G27" s="91"/>
      <c r="H27" s="91">
        <v>5</v>
      </c>
      <c r="I27" s="91">
        <v>3</v>
      </c>
      <c r="J27" s="91">
        <v>4</v>
      </c>
      <c r="K27" s="91">
        <v>3</v>
      </c>
      <c r="L27" s="91">
        <v>3</v>
      </c>
      <c r="M27" s="91"/>
      <c r="N27" s="91">
        <v>4</v>
      </c>
      <c r="O27" s="91">
        <v>3</v>
      </c>
      <c r="P27" s="91">
        <v>5</v>
      </c>
      <c r="Q27" s="91">
        <v>3</v>
      </c>
      <c r="R27" s="94"/>
      <c r="S27" s="91"/>
      <c r="T27" s="91">
        <v>3</v>
      </c>
      <c r="U27" s="91">
        <v>3</v>
      </c>
      <c r="V27" s="358">
        <f t="shared" si="0"/>
        <v>3</v>
      </c>
      <c r="W27" s="286">
        <f t="shared" si="1"/>
        <v>0</v>
      </c>
      <c r="X27" s="286">
        <f t="shared" si="2"/>
        <v>0</v>
      </c>
      <c r="Y27" s="286">
        <f t="shared" si="3"/>
        <v>0</v>
      </c>
      <c r="Z27" s="286">
        <f t="shared" si="4"/>
        <v>7</v>
      </c>
      <c r="AA27" s="286">
        <f t="shared" si="5"/>
        <v>2</v>
      </c>
      <c r="AB27" s="286">
        <f t="shared" si="6"/>
        <v>2</v>
      </c>
      <c r="AC27" s="286">
        <f t="shared" si="7"/>
        <v>11</v>
      </c>
      <c r="AD27" s="362">
        <f t="shared" si="9"/>
        <v>3.5454545454545454</v>
      </c>
      <c r="AE27" s="25">
        <f t="shared" si="10"/>
        <v>0</v>
      </c>
      <c r="AF27" s="13"/>
      <c r="AG27" s="360" t="str">
        <f t="shared" si="12"/>
        <v>з</v>
      </c>
      <c r="AH27" s="360" t="str">
        <f t="shared" si="12"/>
        <v/>
      </c>
      <c r="AI27" s="360">
        <f t="shared" si="12"/>
        <v>5</v>
      </c>
      <c r="AJ27" s="360">
        <f t="shared" si="12"/>
        <v>3</v>
      </c>
      <c r="AK27" s="360">
        <f t="shared" si="12"/>
        <v>4</v>
      </c>
      <c r="AL27" s="360">
        <f t="shared" si="12"/>
        <v>3</v>
      </c>
      <c r="AM27" s="360">
        <f t="shared" si="12"/>
        <v>3</v>
      </c>
      <c r="AN27" s="360" t="str">
        <f t="shared" si="12"/>
        <v/>
      </c>
      <c r="AO27" s="360">
        <f t="shared" si="12"/>
        <v>4</v>
      </c>
      <c r="AP27" s="360">
        <f t="shared" si="12"/>
        <v>3</v>
      </c>
      <c r="AQ27" s="360">
        <f t="shared" si="12"/>
        <v>5</v>
      </c>
      <c r="AR27" s="360">
        <f t="shared" si="12"/>
        <v>3</v>
      </c>
      <c r="AS27" s="360" t="str">
        <f t="shared" si="12"/>
        <v/>
      </c>
      <c r="AT27" s="360" t="str">
        <f t="shared" si="12"/>
        <v/>
      </c>
      <c r="AU27" s="360">
        <f t="shared" si="12"/>
        <v>3</v>
      </c>
      <c r="AV27" s="360">
        <f t="shared" si="12"/>
        <v>3</v>
      </c>
      <c r="AW27" s="358">
        <f t="shared" si="11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">
      <c r="A28" s="295">
        <v>23</v>
      </c>
      <c r="B28" s="178"/>
      <c r="C28" s="368" t="s">
        <v>34</v>
      </c>
      <c r="D28" s="371" t="s">
        <v>1031</v>
      </c>
      <c r="E28" s="238">
        <v>2532</v>
      </c>
      <c r="F28" s="91" t="s">
        <v>1403</v>
      </c>
      <c r="G28" s="91"/>
      <c r="H28" s="91">
        <v>5</v>
      </c>
      <c r="I28" s="91">
        <v>3</v>
      </c>
      <c r="J28" s="91">
        <v>4</v>
      </c>
      <c r="K28" s="91">
        <v>3</v>
      </c>
      <c r="L28" s="91">
        <v>4</v>
      </c>
      <c r="M28" s="91"/>
      <c r="N28" s="91">
        <v>5</v>
      </c>
      <c r="O28" s="91">
        <v>4</v>
      </c>
      <c r="P28" s="91">
        <v>5</v>
      </c>
      <c r="Q28" s="91">
        <v>3</v>
      </c>
      <c r="R28" s="94"/>
      <c r="S28" s="91"/>
      <c r="T28" s="91">
        <v>5</v>
      </c>
      <c r="U28" s="91">
        <v>3</v>
      </c>
      <c r="V28" s="358">
        <f t="shared" si="0"/>
        <v>3</v>
      </c>
      <c r="W28" s="286">
        <f t="shared" si="1"/>
        <v>0</v>
      </c>
      <c r="X28" s="286">
        <f t="shared" si="2"/>
        <v>0</v>
      </c>
      <c r="Y28" s="286">
        <f t="shared" si="3"/>
        <v>0</v>
      </c>
      <c r="Z28" s="286">
        <f t="shared" si="4"/>
        <v>4</v>
      </c>
      <c r="AA28" s="286">
        <f t="shared" si="5"/>
        <v>3</v>
      </c>
      <c r="AB28" s="286">
        <f t="shared" si="6"/>
        <v>4</v>
      </c>
      <c r="AC28" s="286">
        <f t="shared" si="7"/>
        <v>11</v>
      </c>
      <c r="AD28" s="362">
        <f t="shared" si="9"/>
        <v>4</v>
      </c>
      <c r="AE28" s="25">
        <f t="shared" si="10"/>
        <v>0</v>
      </c>
      <c r="AF28" s="13"/>
      <c r="AG28" s="360" t="str">
        <f t="shared" si="12"/>
        <v>з</v>
      </c>
      <c r="AH28" s="360" t="str">
        <f t="shared" si="12"/>
        <v/>
      </c>
      <c r="AI28" s="360">
        <f t="shared" si="12"/>
        <v>5</v>
      </c>
      <c r="AJ28" s="360">
        <f t="shared" si="12"/>
        <v>3</v>
      </c>
      <c r="AK28" s="360">
        <f t="shared" si="12"/>
        <v>4</v>
      </c>
      <c r="AL28" s="360">
        <f t="shared" si="12"/>
        <v>3</v>
      </c>
      <c r="AM28" s="360">
        <f t="shared" si="12"/>
        <v>4</v>
      </c>
      <c r="AN28" s="360" t="str">
        <f t="shared" si="12"/>
        <v/>
      </c>
      <c r="AO28" s="360">
        <f t="shared" si="12"/>
        <v>5</v>
      </c>
      <c r="AP28" s="360">
        <f t="shared" si="12"/>
        <v>4</v>
      </c>
      <c r="AQ28" s="360">
        <f t="shared" si="12"/>
        <v>5</v>
      </c>
      <c r="AR28" s="360">
        <f t="shared" si="12"/>
        <v>3</v>
      </c>
      <c r="AS28" s="360" t="str">
        <f t="shared" si="12"/>
        <v/>
      </c>
      <c r="AT28" s="360" t="str">
        <f t="shared" si="12"/>
        <v/>
      </c>
      <c r="AU28" s="360">
        <f t="shared" si="12"/>
        <v>5</v>
      </c>
      <c r="AV28" s="360">
        <f t="shared" si="12"/>
        <v>3</v>
      </c>
      <c r="AW28" s="358">
        <f t="shared" si="11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">
      <c r="A29" s="295">
        <v>24</v>
      </c>
      <c r="B29" s="178"/>
      <c r="C29" s="368" t="s">
        <v>34</v>
      </c>
      <c r="D29" s="371" t="s">
        <v>1030</v>
      </c>
      <c r="E29" s="238">
        <v>2532</v>
      </c>
      <c r="F29" s="91" t="s">
        <v>1403</v>
      </c>
      <c r="G29" s="91"/>
      <c r="H29" s="91">
        <v>4</v>
      </c>
      <c r="I29" s="91">
        <v>4</v>
      </c>
      <c r="J29" s="91">
        <v>4</v>
      </c>
      <c r="K29" s="91">
        <v>4</v>
      </c>
      <c r="L29" s="91">
        <v>3</v>
      </c>
      <c r="M29" s="91"/>
      <c r="N29" s="91">
        <v>4</v>
      </c>
      <c r="O29" s="91">
        <v>4</v>
      </c>
      <c r="P29" s="91">
        <v>5</v>
      </c>
      <c r="Q29" s="91">
        <v>3</v>
      </c>
      <c r="R29" s="94"/>
      <c r="S29" s="91"/>
      <c r="T29" s="91">
        <v>4</v>
      </c>
      <c r="U29" s="91">
        <v>3</v>
      </c>
      <c r="V29" s="358">
        <f t="shared" si="0"/>
        <v>3</v>
      </c>
      <c r="W29" s="286">
        <f t="shared" si="1"/>
        <v>0</v>
      </c>
      <c r="X29" s="286">
        <f t="shared" si="2"/>
        <v>0</v>
      </c>
      <c r="Y29" s="286">
        <f t="shared" si="3"/>
        <v>0</v>
      </c>
      <c r="Z29" s="286">
        <f t="shared" si="4"/>
        <v>3</v>
      </c>
      <c r="AA29" s="286">
        <f t="shared" si="5"/>
        <v>7</v>
      </c>
      <c r="AB29" s="286">
        <f t="shared" si="6"/>
        <v>1</v>
      </c>
      <c r="AC29" s="286">
        <f t="shared" si="7"/>
        <v>11</v>
      </c>
      <c r="AD29" s="362">
        <f t="shared" si="9"/>
        <v>3.8181818181818183</v>
      </c>
      <c r="AE29" s="25">
        <f t="shared" si="10"/>
        <v>0</v>
      </c>
      <c r="AF29" s="13"/>
      <c r="AG29" s="360" t="str">
        <f t="shared" si="12"/>
        <v>з</v>
      </c>
      <c r="AH29" s="360" t="str">
        <f t="shared" si="12"/>
        <v/>
      </c>
      <c r="AI29" s="360">
        <f t="shared" si="12"/>
        <v>4</v>
      </c>
      <c r="AJ29" s="360">
        <f t="shared" si="12"/>
        <v>4</v>
      </c>
      <c r="AK29" s="360">
        <f t="shared" si="12"/>
        <v>4</v>
      </c>
      <c r="AL29" s="360">
        <f t="shared" si="12"/>
        <v>4</v>
      </c>
      <c r="AM29" s="360">
        <f t="shared" si="12"/>
        <v>3</v>
      </c>
      <c r="AN29" s="360" t="str">
        <f t="shared" si="12"/>
        <v/>
      </c>
      <c r="AO29" s="360">
        <f t="shared" si="12"/>
        <v>4</v>
      </c>
      <c r="AP29" s="360">
        <f t="shared" si="12"/>
        <v>4</v>
      </c>
      <c r="AQ29" s="360">
        <f t="shared" si="12"/>
        <v>5</v>
      </c>
      <c r="AR29" s="360">
        <f t="shared" si="12"/>
        <v>3</v>
      </c>
      <c r="AS29" s="360" t="str">
        <f t="shared" si="12"/>
        <v/>
      </c>
      <c r="AT29" s="360" t="str">
        <f t="shared" si="12"/>
        <v/>
      </c>
      <c r="AU29" s="360">
        <f t="shared" si="12"/>
        <v>4</v>
      </c>
      <c r="AV29" s="360">
        <f t="shared" si="12"/>
        <v>3</v>
      </c>
      <c r="AW29" s="358">
        <f t="shared" si="11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">
      <c r="A30" s="295">
        <v>25</v>
      </c>
      <c r="B30" s="178"/>
      <c r="C30" s="368" t="s">
        <v>980</v>
      </c>
      <c r="D30" s="507" t="s">
        <v>1026</v>
      </c>
      <c r="E30" s="238">
        <v>2532</v>
      </c>
      <c r="F30" s="91" t="s">
        <v>1403</v>
      </c>
      <c r="G30" s="91"/>
      <c r="H30" s="91">
        <v>5</v>
      </c>
      <c r="I30" s="91">
        <v>5</v>
      </c>
      <c r="J30" s="91">
        <v>5</v>
      </c>
      <c r="K30" s="91">
        <v>5</v>
      </c>
      <c r="L30" s="91">
        <v>4</v>
      </c>
      <c r="M30" s="91"/>
      <c r="N30" s="91">
        <v>5</v>
      </c>
      <c r="O30" s="91">
        <v>5</v>
      </c>
      <c r="P30" s="91">
        <v>5</v>
      </c>
      <c r="Q30" s="91">
        <v>5</v>
      </c>
      <c r="R30" s="94"/>
      <c r="S30" s="91"/>
      <c r="T30" s="91">
        <v>5</v>
      </c>
      <c r="U30" s="91">
        <v>5</v>
      </c>
      <c r="V30" s="358">
        <f t="shared" si="0"/>
        <v>4</v>
      </c>
      <c r="W30" s="286">
        <f t="shared" si="1"/>
        <v>0</v>
      </c>
      <c r="X30" s="286">
        <f t="shared" si="2"/>
        <v>0</v>
      </c>
      <c r="Y30" s="286">
        <f t="shared" si="3"/>
        <v>0</v>
      </c>
      <c r="Z30" s="286">
        <f t="shared" si="4"/>
        <v>0</v>
      </c>
      <c r="AA30" s="286">
        <f t="shared" si="5"/>
        <v>1</v>
      </c>
      <c r="AB30" s="286">
        <f t="shared" si="6"/>
        <v>10</v>
      </c>
      <c r="AC30" s="286">
        <f t="shared" si="7"/>
        <v>11</v>
      </c>
      <c r="AD30" s="362">
        <f t="shared" si="9"/>
        <v>4.9090909090909092</v>
      </c>
      <c r="AE30" s="25">
        <f t="shared" si="10"/>
        <v>0</v>
      </c>
      <c r="AF30" s="13"/>
      <c r="AG30" s="360" t="str">
        <f t="shared" si="12"/>
        <v>з</v>
      </c>
      <c r="AH30" s="360" t="str">
        <f t="shared" si="12"/>
        <v/>
      </c>
      <c r="AI30" s="360">
        <f t="shared" si="12"/>
        <v>5</v>
      </c>
      <c r="AJ30" s="360">
        <f t="shared" si="12"/>
        <v>5</v>
      </c>
      <c r="AK30" s="360">
        <f t="shared" si="12"/>
        <v>5</v>
      </c>
      <c r="AL30" s="360">
        <f t="shared" si="12"/>
        <v>5</v>
      </c>
      <c r="AM30" s="360">
        <f t="shared" si="12"/>
        <v>4</v>
      </c>
      <c r="AN30" s="360" t="str">
        <f t="shared" si="12"/>
        <v/>
      </c>
      <c r="AO30" s="360">
        <f t="shared" si="12"/>
        <v>5</v>
      </c>
      <c r="AP30" s="360">
        <f t="shared" si="12"/>
        <v>5</v>
      </c>
      <c r="AQ30" s="360">
        <f t="shared" si="12"/>
        <v>5</v>
      </c>
      <c r="AR30" s="360">
        <f t="shared" si="12"/>
        <v>5</v>
      </c>
      <c r="AS30" s="360" t="str">
        <f t="shared" si="12"/>
        <v/>
      </c>
      <c r="AT30" s="360" t="str">
        <f t="shared" si="12"/>
        <v/>
      </c>
      <c r="AU30" s="360">
        <f t="shared" si="12"/>
        <v>5</v>
      </c>
      <c r="AV30" s="360">
        <f t="shared" si="12"/>
        <v>5</v>
      </c>
      <c r="AW30" s="358">
        <f t="shared" si="11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">
      <c r="A31" s="295">
        <v>26</v>
      </c>
      <c r="B31" s="178"/>
      <c r="C31" s="368" t="s">
        <v>34</v>
      </c>
      <c r="D31" s="391" t="s">
        <v>1018</v>
      </c>
      <c r="E31" s="238">
        <v>2532</v>
      </c>
      <c r="F31" s="91" t="s">
        <v>1403</v>
      </c>
      <c r="G31" s="91"/>
      <c r="H31" s="91">
        <v>5</v>
      </c>
      <c r="I31" s="91">
        <v>5</v>
      </c>
      <c r="J31" s="91">
        <v>5</v>
      </c>
      <c r="K31" s="91">
        <v>4</v>
      </c>
      <c r="L31" s="91">
        <v>4</v>
      </c>
      <c r="M31" s="91"/>
      <c r="N31" s="91">
        <v>4</v>
      </c>
      <c r="O31" s="91">
        <v>4</v>
      </c>
      <c r="P31" s="91">
        <v>5</v>
      </c>
      <c r="Q31" s="91">
        <v>5</v>
      </c>
      <c r="R31" s="94"/>
      <c r="S31" s="91"/>
      <c r="T31" s="91">
        <v>4</v>
      </c>
      <c r="U31" s="91">
        <v>5</v>
      </c>
      <c r="V31" s="358">
        <f t="shared" si="0"/>
        <v>4</v>
      </c>
      <c r="W31" s="286">
        <f t="shared" si="1"/>
        <v>0</v>
      </c>
      <c r="X31" s="286">
        <f t="shared" si="2"/>
        <v>0</v>
      </c>
      <c r="Y31" s="286">
        <f t="shared" si="3"/>
        <v>0</v>
      </c>
      <c r="Z31" s="286">
        <f t="shared" si="4"/>
        <v>0</v>
      </c>
      <c r="AA31" s="286">
        <f t="shared" si="5"/>
        <v>5</v>
      </c>
      <c r="AB31" s="286">
        <f t="shared" si="6"/>
        <v>6</v>
      </c>
      <c r="AC31" s="286">
        <f t="shared" si="7"/>
        <v>11</v>
      </c>
      <c r="AD31" s="362">
        <f t="shared" si="9"/>
        <v>4.5454545454545459</v>
      </c>
      <c r="AE31" s="25">
        <f t="shared" si="10"/>
        <v>0</v>
      </c>
      <c r="AF31" s="13"/>
      <c r="AG31" s="360" t="str">
        <f t="shared" si="12"/>
        <v>з</v>
      </c>
      <c r="AH31" s="360" t="str">
        <f t="shared" si="12"/>
        <v/>
      </c>
      <c r="AI31" s="360">
        <f t="shared" si="12"/>
        <v>5</v>
      </c>
      <c r="AJ31" s="360">
        <f t="shared" si="12"/>
        <v>5</v>
      </c>
      <c r="AK31" s="360">
        <f t="shared" si="12"/>
        <v>5</v>
      </c>
      <c r="AL31" s="360">
        <f t="shared" si="12"/>
        <v>4</v>
      </c>
      <c r="AM31" s="360">
        <f t="shared" si="12"/>
        <v>4</v>
      </c>
      <c r="AN31" s="360" t="str">
        <f t="shared" si="12"/>
        <v/>
      </c>
      <c r="AO31" s="360">
        <f t="shared" si="12"/>
        <v>4</v>
      </c>
      <c r="AP31" s="360">
        <f t="shared" si="12"/>
        <v>4</v>
      </c>
      <c r="AQ31" s="360">
        <f t="shared" si="12"/>
        <v>5</v>
      </c>
      <c r="AR31" s="360">
        <f t="shared" si="12"/>
        <v>5</v>
      </c>
      <c r="AS31" s="360" t="str">
        <f t="shared" si="12"/>
        <v/>
      </c>
      <c r="AT31" s="360" t="str">
        <f t="shared" si="12"/>
        <v/>
      </c>
      <c r="AU31" s="360">
        <f t="shared" si="12"/>
        <v>4</v>
      </c>
      <c r="AV31" s="360">
        <f t="shared" si="12"/>
        <v>5</v>
      </c>
      <c r="AW31" s="358">
        <f t="shared" si="11"/>
        <v>1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">
      <c r="A32" s="295">
        <v>27</v>
      </c>
      <c r="B32" s="226"/>
      <c r="C32" s="368" t="s">
        <v>980</v>
      </c>
      <c r="D32" s="371" t="s">
        <v>1017</v>
      </c>
      <c r="E32" s="238">
        <v>2532</v>
      </c>
      <c r="F32" s="91" t="s">
        <v>1403</v>
      </c>
      <c r="G32" s="91"/>
      <c r="H32" s="91">
        <v>5</v>
      </c>
      <c r="I32" s="91">
        <v>5</v>
      </c>
      <c r="J32" s="91">
        <v>5</v>
      </c>
      <c r="K32" s="91">
        <v>5</v>
      </c>
      <c r="L32" s="91">
        <v>5</v>
      </c>
      <c r="M32" s="91"/>
      <c r="N32" s="91">
        <v>5</v>
      </c>
      <c r="O32" s="91">
        <v>5</v>
      </c>
      <c r="P32" s="91">
        <v>5</v>
      </c>
      <c r="Q32" s="91">
        <v>5</v>
      </c>
      <c r="R32" s="94"/>
      <c r="S32" s="91"/>
      <c r="T32" s="91">
        <v>5</v>
      </c>
      <c r="U32" s="91">
        <v>5</v>
      </c>
      <c r="V32" s="358">
        <f t="shared" si="0"/>
        <v>5</v>
      </c>
      <c r="W32" s="286">
        <f t="shared" si="1"/>
        <v>0</v>
      </c>
      <c r="X32" s="286">
        <f t="shared" si="2"/>
        <v>0</v>
      </c>
      <c r="Y32" s="286">
        <f t="shared" si="3"/>
        <v>0</v>
      </c>
      <c r="Z32" s="286">
        <f t="shared" si="4"/>
        <v>0</v>
      </c>
      <c r="AA32" s="286">
        <f t="shared" si="5"/>
        <v>0</v>
      </c>
      <c r="AB32" s="286">
        <f t="shared" si="6"/>
        <v>11</v>
      </c>
      <c r="AC32" s="286">
        <f t="shared" si="7"/>
        <v>11</v>
      </c>
      <c r="AD32" s="362">
        <f t="shared" si="9"/>
        <v>5</v>
      </c>
      <c r="AE32" s="25">
        <f t="shared" si="10"/>
        <v>0</v>
      </c>
      <c r="AF32" s="13"/>
      <c r="AG32" s="26" t="str">
        <f t="shared" si="12"/>
        <v>з</v>
      </c>
      <c r="AH32" s="26" t="str">
        <f t="shared" si="12"/>
        <v/>
      </c>
      <c r="AI32" s="26">
        <f t="shared" si="12"/>
        <v>5</v>
      </c>
      <c r="AJ32" s="26">
        <f t="shared" si="12"/>
        <v>5</v>
      </c>
      <c r="AK32" s="26">
        <f t="shared" si="12"/>
        <v>5</v>
      </c>
      <c r="AL32" s="26">
        <f t="shared" si="12"/>
        <v>5</v>
      </c>
      <c r="AM32" s="26">
        <f t="shared" si="12"/>
        <v>5</v>
      </c>
      <c r="AN32" s="26" t="str">
        <f t="shared" si="12"/>
        <v/>
      </c>
      <c r="AO32" s="26">
        <f t="shared" si="12"/>
        <v>5</v>
      </c>
      <c r="AP32" s="26">
        <f t="shared" si="12"/>
        <v>5</v>
      </c>
      <c r="AQ32" s="26">
        <f t="shared" si="12"/>
        <v>5</v>
      </c>
      <c r="AR32" s="26">
        <f t="shared" si="12"/>
        <v>5</v>
      </c>
      <c r="AS32" s="26" t="str">
        <f t="shared" si="12"/>
        <v/>
      </c>
      <c r="AT32" s="26" t="str">
        <f t="shared" si="12"/>
        <v/>
      </c>
      <c r="AU32" s="26">
        <f t="shared" si="12"/>
        <v>5</v>
      </c>
      <c r="AV32" s="26">
        <f t="shared" si="12"/>
        <v>5</v>
      </c>
      <c r="AW32" s="27">
        <f t="shared" si="11"/>
        <v>1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">
      <c r="A33" s="295">
        <v>28</v>
      </c>
      <c r="B33" s="226"/>
      <c r="C33" s="368" t="s">
        <v>34</v>
      </c>
      <c r="D33" s="371" t="s">
        <v>1028</v>
      </c>
      <c r="E33" s="238">
        <v>2532</v>
      </c>
      <c r="F33" s="91" t="s">
        <v>1403</v>
      </c>
      <c r="G33" s="91"/>
      <c r="H33" s="91">
        <v>5</v>
      </c>
      <c r="I33" s="91">
        <v>5</v>
      </c>
      <c r="J33" s="91">
        <v>5</v>
      </c>
      <c r="K33" s="91">
        <v>4</v>
      </c>
      <c r="L33" s="91">
        <v>4</v>
      </c>
      <c r="M33" s="91"/>
      <c r="N33" s="91">
        <v>5</v>
      </c>
      <c r="O33" s="91">
        <v>5</v>
      </c>
      <c r="P33" s="91">
        <v>5</v>
      </c>
      <c r="Q33" s="91">
        <v>5</v>
      </c>
      <c r="R33" s="94"/>
      <c r="S33" s="91"/>
      <c r="T33" s="91">
        <v>5</v>
      </c>
      <c r="U33" s="91">
        <v>5</v>
      </c>
      <c r="V33" s="358">
        <f t="shared" si="0"/>
        <v>4</v>
      </c>
      <c r="W33" s="286">
        <f t="shared" si="1"/>
        <v>0</v>
      </c>
      <c r="X33" s="286">
        <f t="shared" si="2"/>
        <v>0</v>
      </c>
      <c r="Y33" s="286">
        <f t="shared" si="3"/>
        <v>0</v>
      </c>
      <c r="Z33" s="286">
        <f t="shared" si="4"/>
        <v>0</v>
      </c>
      <c r="AA33" s="286">
        <f t="shared" si="5"/>
        <v>2</v>
      </c>
      <c r="AB33" s="286">
        <f t="shared" si="6"/>
        <v>9</v>
      </c>
      <c r="AC33" s="286">
        <f t="shared" si="7"/>
        <v>11</v>
      </c>
      <c r="AD33" s="362">
        <f t="shared" si="9"/>
        <v>4.8181818181818183</v>
      </c>
      <c r="AE33" s="25">
        <f t="shared" si="10"/>
        <v>0</v>
      </c>
      <c r="AF33" s="13"/>
      <c r="AG33" s="26" t="str">
        <f t="shared" si="12"/>
        <v>з</v>
      </c>
      <c r="AH33" s="26" t="str">
        <f t="shared" si="12"/>
        <v/>
      </c>
      <c r="AI33" s="26">
        <f t="shared" si="12"/>
        <v>5</v>
      </c>
      <c r="AJ33" s="26">
        <f t="shared" si="12"/>
        <v>5</v>
      </c>
      <c r="AK33" s="26">
        <f t="shared" si="12"/>
        <v>5</v>
      </c>
      <c r="AL33" s="26">
        <f t="shared" si="12"/>
        <v>4</v>
      </c>
      <c r="AM33" s="26">
        <f t="shared" si="12"/>
        <v>4</v>
      </c>
      <c r="AN33" s="26" t="str">
        <f t="shared" si="12"/>
        <v/>
      </c>
      <c r="AO33" s="26">
        <f t="shared" si="12"/>
        <v>5</v>
      </c>
      <c r="AP33" s="26">
        <f t="shared" si="12"/>
        <v>5</v>
      </c>
      <c r="AQ33" s="26">
        <f t="shared" si="12"/>
        <v>5</v>
      </c>
      <c r="AR33" s="26">
        <f t="shared" si="12"/>
        <v>5</v>
      </c>
      <c r="AS33" s="26" t="str">
        <f t="shared" si="12"/>
        <v/>
      </c>
      <c r="AT33" s="26" t="str">
        <f t="shared" si="12"/>
        <v/>
      </c>
      <c r="AU33" s="26">
        <f t="shared" si="12"/>
        <v>5</v>
      </c>
      <c r="AV33" s="26">
        <f t="shared" si="12"/>
        <v>5</v>
      </c>
      <c r="AW33" s="27">
        <f t="shared" si="11"/>
        <v>1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">
      <c r="A34" s="295">
        <v>29</v>
      </c>
      <c r="B34" s="227"/>
      <c r="C34" s="368" t="s">
        <v>34</v>
      </c>
      <c r="D34" s="371" t="s">
        <v>1024</v>
      </c>
      <c r="E34" s="238">
        <v>2532</v>
      </c>
      <c r="F34" s="91" t="s">
        <v>1403</v>
      </c>
      <c r="G34" s="91"/>
      <c r="H34" s="91">
        <v>5</v>
      </c>
      <c r="I34" s="91">
        <v>5</v>
      </c>
      <c r="J34" s="91">
        <v>5</v>
      </c>
      <c r="K34" s="91">
        <v>3</v>
      </c>
      <c r="L34" s="94">
        <v>3</v>
      </c>
      <c r="M34" s="91"/>
      <c r="N34" s="91">
        <v>4</v>
      </c>
      <c r="O34" s="94">
        <v>4</v>
      </c>
      <c r="P34" s="91">
        <v>5</v>
      </c>
      <c r="Q34" s="94">
        <v>3</v>
      </c>
      <c r="R34" s="94"/>
      <c r="S34" s="91"/>
      <c r="T34" s="91">
        <v>5</v>
      </c>
      <c r="U34" s="91">
        <v>4</v>
      </c>
      <c r="V34" s="358">
        <f t="shared" si="0"/>
        <v>3</v>
      </c>
      <c r="W34" s="286">
        <f t="shared" si="1"/>
        <v>0</v>
      </c>
      <c r="X34" s="286">
        <f t="shared" si="2"/>
        <v>0</v>
      </c>
      <c r="Y34" s="286">
        <f t="shared" si="3"/>
        <v>0</v>
      </c>
      <c r="Z34" s="286">
        <f t="shared" si="4"/>
        <v>3</v>
      </c>
      <c r="AA34" s="286">
        <f t="shared" si="5"/>
        <v>3</v>
      </c>
      <c r="AB34" s="286">
        <f t="shared" si="6"/>
        <v>5</v>
      </c>
      <c r="AC34" s="286">
        <f t="shared" si="7"/>
        <v>11</v>
      </c>
      <c r="AD34" s="362">
        <f t="shared" si="9"/>
        <v>4.1818181818181817</v>
      </c>
      <c r="AE34" s="25">
        <f t="shared" si="10"/>
        <v>0</v>
      </c>
      <c r="AF34" s="13"/>
      <c r="AG34" s="26" t="str">
        <f t="shared" si="12"/>
        <v>з</v>
      </c>
      <c r="AH34" s="26" t="str">
        <f t="shared" si="12"/>
        <v/>
      </c>
      <c r="AI34" s="26">
        <f t="shared" si="12"/>
        <v>5</v>
      </c>
      <c r="AJ34" s="26">
        <f t="shared" si="12"/>
        <v>5</v>
      </c>
      <c r="AK34" s="26">
        <f t="shared" si="12"/>
        <v>5</v>
      </c>
      <c r="AL34" s="26">
        <f t="shared" si="12"/>
        <v>3</v>
      </c>
      <c r="AM34" s="26">
        <f t="shared" si="12"/>
        <v>3</v>
      </c>
      <c r="AN34" s="26" t="str">
        <f t="shared" si="12"/>
        <v/>
      </c>
      <c r="AO34" s="26">
        <f t="shared" si="12"/>
        <v>4</v>
      </c>
      <c r="AP34" s="26">
        <f t="shared" si="12"/>
        <v>4</v>
      </c>
      <c r="AQ34" s="26">
        <f t="shared" si="12"/>
        <v>5</v>
      </c>
      <c r="AR34" s="26">
        <f t="shared" si="12"/>
        <v>3</v>
      </c>
      <c r="AS34" s="26" t="str">
        <f t="shared" si="12"/>
        <v/>
      </c>
      <c r="AT34" s="26" t="str">
        <f t="shared" si="12"/>
        <v/>
      </c>
      <c r="AU34" s="26">
        <f t="shared" si="12"/>
        <v>5</v>
      </c>
      <c r="AV34" s="26">
        <f t="shared" si="12"/>
        <v>4</v>
      </c>
      <c r="AW34" s="27">
        <f t="shared" si="11"/>
        <v>1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">
      <c r="A35" s="295">
        <v>30</v>
      </c>
      <c r="B35" s="227"/>
      <c r="C35" s="368" t="s">
        <v>34</v>
      </c>
      <c r="D35" s="371" t="s">
        <v>1033</v>
      </c>
      <c r="E35" s="238">
        <v>2532</v>
      </c>
      <c r="F35" s="91" t="s">
        <v>1403</v>
      </c>
      <c r="G35" s="91"/>
      <c r="H35" s="91">
        <v>4</v>
      </c>
      <c r="I35" s="91">
        <v>5</v>
      </c>
      <c r="J35" s="91">
        <v>4</v>
      </c>
      <c r="K35" s="91">
        <v>3</v>
      </c>
      <c r="L35" s="94">
        <v>3</v>
      </c>
      <c r="M35" s="91"/>
      <c r="N35" s="91">
        <v>4</v>
      </c>
      <c r="O35" s="94">
        <v>3</v>
      </c>
      <c r="P35" s="91">
        <v>5</v>
      </c>
      <c r="Q35" s="94">
        <v>3</v>
      </c>
      <c r="R35" s="94"/>
      <c r="S35" s="91"/>
      <c r="T35" s="91">
        <v>3</v>
      </c>
      <c r="U35" s="91">
        <v>3</v>
      </c>
      <c r="V35" s="358">
        <f t="shared" si="0"/>
        <v>3</v>
      </c>
      <c r="W35" s="286">
        <f t="shared" si="1"/>
        <v>0</v>
      </c>
      <c r="X35" s="286">
        <f t="shared" si="2"/>
        <v>0</v>
      </c>
      <c r="Y35" s="286">
        <f t="shared" si="3"/>
        <v>0</v>
      </c>
      <c r="Z35" s="286">
        <f t="shared" si="4"/>
        <v>6</v>
      </c>
      <c r="AA35" s="286">
        <f t="shared" si="5"/>
        <v>3</v>
      </c>
      <c r="AB35" s="286">
        <f t="shared" si="6"/>
        <v>2</v>
      </c>
      <c r="AC35" s="286">
        <f t="shared" si="7"/>
        <v>11</v>
      </c>
      <c r="AD35" s="362">
        <f t="shared" si="9"/>
        <v>3.6363636363636362</v>
      </c>
      <c r="AE35" s="25">
        <f>IF(AX35=5,0.5,IF(AX35=4,0.25,IF(AX35&lt;=3,0)))</f>
        <v>0</v>
      </c>
      <c r="AF35" s="13"/>
      <c r="AG35" s="26" t="str">
        <f t="shared" si="12"/>
        <v>з</v>
      </c>
      <c r="AH35" s="26" t="str">
        <f t="shared" si="12"/>
        <v/>
      </c>
      <c r="AI35" s="26">
        <f t="shared" si="12"/>
        <v>4</v>
      </c>
      <c r="AJ35" s="26">
        <f t="shared" si="12"/>
        <v>5</v>
      </c>
      <c r="AK35" s="26">
        <f t="shared" si="12"/>
        <v>4</v>
      </c>
      <c r="AL35" s="26">
        <f t="shared" si="12"/>
        <v>3</v>
      </c>
      <c r="AM35" s="26">
        <f t="shared" si="12"/>
        <v>3</v>
      </c>
      <c r="AN35" s="26" t="str">
        <f t="shared" si="12"/>
        <v/>
      </c>
      <c r="AO35" s="26">
        <f t="shared" si="12"/>
        <v>4</v>
      </c>
      <c r="AP35" s="26">
        <f t="shared" si="12"/>
        <v>3</v>
      </c>
      <c r="AQ35" s="26">
        <f t="shared" si="12"/>
        <v>5</v>
      </c>
      <c r="AR35" s="26">
        <f t="shared" si="12"/>
        <v>3</v>
      </c>
      <c r="AS35" s="26" t="str">
        <f t="shared" si="12"/>
        <v/>
      </c>
      <c r="AT35" s="26" t="str">
        <f t="shared" si="12"/>
        <v/>
      </c>
      <c r="AU35" s="26">
        <f t="shared" si="12"/>
        <v>3</v>
      </c>
      <c r="AV35" s="26">
        <f t="shared" si="12"/>
        <v>3</v>
      </c>
      <c r="AW35" s="27">
        <f t="shared" si="11"/>
        <v>1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">
      <c r="A36" s="295">
        <v>31</v>
      </c>
      <c r="B36" s="227"/>
      <c r="C36" s="368" t="s">
        <v>34</v>
      </c>
      <c r="D36" s="371" t="s">
        <v>1040</v>
      </c>
      <c r="E36" s="238">
        <v>2532</v>
      </c>
      <c r="F36" s="91" t="s">
        <v>1403</v>
      </c>
      <c r="G36" s="91"/>
      <c r="H36" s="91">
        <v>5</v>
      </c>
      <c r="I36" s="91">
        <v>5</v>
      </c>
      <c r="J36" s="91">
        <v>5</v>
      </c>
      <c r="K36" s="91">
        <v>3</v>
      </c>
      <c r="L36" s="94">
        <v>3</v>
      </c>
      <c r="M36" s="91"/>
      <c r="N36" s="91">
        <v>4</v>
      </c>
      <c r="O36" s="94">
        <v>4</v>
      </c>
      <c r="P36" s="91">
        <v>5</v>
      </c>
      <c r="Q36" s="94">
        <v>3</v>
      </c>
      <c r="R36" s="94"/>
      <c r="S36" s="91"/>
      <c r="T36" s="91">
        <v>5</v>
      </c>
      <c r="U36" s="91">
        <v>3</v>
      </c>
      <c r="V36" s="358">
        <f t="shared" si="0"/>
        <v>3</v>
      </c>
      <c r="W36" s="286">
        <f t="shared" si="1"/>
        <v>0</v>
      </c>
      <c r="X36" s="286">
        <f t="shared" si="2"/>
        <v>0</v>
      </c>
      <c r="Y36" s="286">
        <f t="shared" si="3"/>
        <v>0</v>
      </c>
      <c r="Z36" s="286">
        <f t="shared" si="4"/>
        <v>4</v>
      </c>
      <c r="AA36" s="286">
        <f t="shared" si="5"/>
        <v>2</v>
      </c>
      <c r="AB36" s="286">
        <f t="shared" si="6"/>
        <v>5</v>
      </c>
      <c r="AC36" s="286">
        <f t="shared" si="7"/>
        <v>11</v>
      </c>
      <c r="AD36" s="362">
        <f t="shared" si="9"/>
        <v>4.0909090909090908</v>
      </c>
      <c r="AE36" s="25">
        <f>IF(AX36=5,0.5,IF(AX36=4,0.25,IF(AX36&lt;=3,0)))</f>
        <v>0</v>
      </c>
      <c r="AF36" s="13"/>
      <c r="AG36" s="26" t="str">
        <f t="shared" si="12"/>
        <v>з</v>
      </c>
      <c r="AH36" s="26" t="str">
        <f t="shared" si="12"/>
        <v/>
      </c>
      <c r="AI36" s="26">
        <f t="shared" si="12"/>
        <v>5</v>
      </c>
      <c r="AJ36" s="26">
        <f t="shared" si="12"/>
        <v>5</v>
      </c>
      <c r="AK36" s="26">
        <f t="shared" si="12"/>
        <v>5</v>
      </c>
      <c r="AL36" s="26">
        <f t="shared" si="12"/>
        <v>3</v>
      </c>
      <c r="AM36" s="26">
        <f t="shared" si="12"/>
        <v>3</v>
      </c>
      <c r="AN36" s="26" t="str">
        <f t="shared" si="12"/>
        <v/>
      </c>
      <c r="AO36" s="26">
        <f t="shared" si="12"/>
        <v>4</v>
      </c>
      <c r="AP36" s="26">
        <f t="shared" si="12"/>
        <v>4</v>
      </c>
      <c r="AQ36" s="26">
        <f t="shared" si="12"/>
        <v>5</v>
      </c>
      <c r="AR36" s="26">
        <f t="shared" si="12"/>
        <v>3</v>
      </c>
      <c r="AS36" s="26" t="str">
        <f t="shared" si="12"/>
        <v/>
      </c>
      <c r="AT36" s="26" t="str">
        <f t="shared" si="12"/>
        <v/>
      </c>
      <c r="AU36" s="26">
        <f t="shared" si="12"/>
        <v>5</v>
      </c>
      <c r="AV36" s="26">
        <f t="shared" si="12"/>
        <v>3</v>
      </c>
      <c r="AW36" s="27">
        <f t="shared" si="11"/>
        <v>1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thickBot="1" x14ac:dyDescent="0.3">
      <c r="A37" s="295">
        <v>32</v>
      </c>
      <c r="B37" s="110"/>
      <c r="C37" s="368"/>
      <c r="D37" s="371"/>
      <c r="E37" s="238"/>
      <c r="F37" s="91"/>
      <c r="G37" s="91"/>
      <c r="H37" s="91"/>
      <c r="I37" s="91"/>
      <c r="J37" s="91"/>
      <c r="K37" s="91"/>
      <c r="L37" s="94"/>
      <c r="M37" s="91"/>
      <c r="N37" s="91"/>
      <c r="O37" s="94"/>
      <c r="P37" s="91"/>
      <c r="Q37" s="91"/>
      <c r="R37" s="94"/>
      <c r="S37" s="91"/>
      <c r="T37" s="91"/>
      <c r="U37" s="91"/>
      <c r="V37" s="358">
        <f t="shared" si="0"/>
        <v>0</v>
      </c>
      <c r="W37" s="286">
        <f t="shared" si="1"/>
        <v>0</v>
      </c>
      <c r="X37" s="286">
        <f t="shared" si="2"/>
        <v>0</v>
      </c>
      <c r="Y37" s="286">
        <f t="shared" si="3"/>
        <v>0</v>
      </c>
      <c r="Z37" s="286">
        <f t="shared" si="4"/>
        <v>0</v>
      </c>
      <c r="AA37" s="286">
        <f t="shared" si="5"/>
        <v>0</v>
      </c>
      <c r="AB37" s="286">
        <f t="shared" si="6"/>
        <v>0</v>
      </c>
      <c r="AC37" s="286">
        <f t="shared" si="7"/>
        <v>0</v>
      </c>
      <c r="AD37" s="362" t="str">
        <f t="shared" si="9"/>
        <v/>
      </c>
      <c r="AE37" s="364">
        <f>IF(AX37=5,0.5,IF(AX37=4,0.25,IF(AX37&lt;=3,0)))</f>
        <v>0</v>
      </c>
      <c r="AF37" s="13"/>
      <c r="AG37" s="26" t="str">
        <f t="shared" ref="AG37:AV37" si="13">IF(ISERROR(VALUE(LEFT(F37))),LEFT(F37),VALUE(LEFT(F37)))</f>
        <v/>
      </c>
      <c r="AH37" s="26" t="str">
        <f t="shared" si="13"/>
        <v/>
      </c>
      <c r="AI37" s="26" t="str">
        <f t="shared" si="13"/>
        <v/>
      </c>
      <c r="AJ37" s="26" t="str">
        <f t="shared" si="13"/>
        <v/>
      </c>
      <c r="AK37" s="26" t="str">
        <f t="shared" si="13"/>
        <v/>
      </c>
      <c r="AL37" s="26" t="str">
        <f t="shared" si="13"/>
        <v/>
      </c>
      <c r="AM37" s="26" t="str">
        <f t="shared" si="13"/>
        <v/>
      </c>
      <c r="AN37" s="26" t="str">
        <f t="shared" si="13"/>
        <v/>
      </c>
      <c r="AO37" s="26" t="str">
        <f t="shared" si="13"/>
        <v/>
      </c>
      <c r="AP37" s="26" t="str">
        <f t="shared" si="13"/>
        <v/>
      </c>
      <c r="AQ37" s="26" t="str">
        <f t="shared" si="13"/>
        <v/>
      </c>
      <c r="AR37" s="26" t="str">
        <f t="shared" si="13"/>
        <v/>
      </c>
      <c r="AS37" s="26" t="str">
        <f t="shared" si="13"/>
        <v/>
      </c>
      <c r="AT37" s="26" t="str">
        <f t="shared" si="13"/>
        <v/>
      </c>
      <c r="AU37" s="26" t="str">
        <f t="shared" si="13"/>
        <v/>
      </c>
      <c r="AV37" s="26" t="str">
        <f t="shared" si="13"/>
        <v/>
      </c>
      <c r="AW37" s="27">
        <f t="shared" si="11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295"/>
      <c r="B38" s="110"/>
      <c r="C38" s="368"/>
      <c r="D38" s="371"/>
      <c r="E38" s="27">
        <f>COUNTIF(E6:E37,"2532")</f>
        <v>31</v>
      </c>
      <c r="F38" s="91"/>
      <c r="G38" s="91"/>
      <c r="H38" s="91"/>
      <c r="I38" s="91"/>
      <c r="J38" s="91"/>
      <c r="K38" s="91"/>
      <c r="L38" s="94"/>
      <c r="M38" s="91"/>
      <c r="N38" s="91"/>
      <c r="O38" s="94"/>
      <c r="P38" s="91"/>
      <c r="Q38" s="91"/>
      <c r="R38" s="94"/>
      <c r="S38" s="91"/>
      <c r="T38" s="91"/>
      <c r="U38" s="91"/>
      <c r="V38" s="18">
        <f>сводн.!T39</f>
        <v>3</v>
      </c>
      <c r="W38" s="92">
        <f>SUM(W6:W37)</f>
        <v>0</v>
      </c>
      <c r="X38" s="92">
        <f>SUM(X6:X37)</f>
        <v>0</v>
      </c>
      <c r="Y38" s="92">
        <f>SUM(Y6:Y37)-X38</f>
        <v>0</v>
      </c>
      <c r="Z38" s="92">
        <f>SUM(Z6:Z37)</f>
        <v>65</v>
      </c>
      <c r="AA38" s="92">
        <f>SUM(AA6:AA37)</f>
        <v>118</v>
      </c>
      <c r="AB38" s="92">
        <f>SUM(AB6:AB37)</f>
        <v>156</v>
      </c>
      <c r="AC38" s="92">
        <f>SUM(X38:AB38)</f>
        <v>339</v>
      </c>
      <c r="AD38" s="362"/>
      <c r="AE38" s="365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30"/>
      <c r="B39" s="230"/>
      <c r="C39" s="82" t="s">
        <v>12</v>
      </c>
      <c r="D39" s="82"/>
      <c r="E39" s="27"/>
      <c r="F39" s="196" t="str">
        <f t="array" ref="F39:U46">AG39:AV46</f>
        <v xml:space="preserve"> </v>
      </c>
      <c r="G39" s="196" t="str">
        <v xml:space="preserve"> </v>
      </c>
      <c r="H39" s="196">
        <v>4.645161290322581</v>
      </c>
      <c r="I39" s="196">
        <v>4.4838709677419351</v>
      </c>
      <c r="J39" s="196">
        <v>4.709677419354839</v>
      </c>
      <c r="K39" s="196">
        <v>3.7333333333333334</v>
      </c>
      <c r="L39" s="196">
        <v>3.6129032258064515</v>
      </c>
      <c r="M39" s="196" t="str">
        <v xml:space="preserve"> </v>
      </c>
      <c r="N39" s="196">
        <v>4.4516129032258061</v>
      </c>
      <c r="O39" s="231">
        <v>4.161290322580645</v>
      </c>
      <c r="P39" s="198">
        <v>4.838709677419355</v>
      </c>
      <c r="Q39" s="198">
        <v>3.774193548387097</v>
      </c>
      <c r="R39" s="198" t="str">
        <v xml:space="preserve"> </v>
      </c>
      <c r="S39" s="196" t="str">
        <v xml:space="preserve"> </v>
      </c>
      <c r="T39" s="196">
        <v>4.5333333333333332</v>
      </c>
      <c r="U39" s="196">
        <v>4</v>
      </c>
      <c r="V39" s="420">
        <f>сводн.!T16</f>
        <v>3</v>
      </c>
      <c r="AD39" s="225">
        <f>IF(ISERROR(((X38+Y38)*2+Z38*3+AA38*4+AB38*5)/SUM(X38,Y38:AB38)),"",((X38+Y38)*2+Z38*3+AA38*4+AB38*5)/SUM(X38,Y38:AB38))</f>
        <v>4.2684365781710918</v>
      </c>
      <c r="AE39" s="32"/>
      <c r="AF39" s="9"/>
      <c r="AG39" s="33" t="str">
        <f t="shared" ref="AG39:AV39" si="14">IF(COUNT(AG6:AG37)=0," ",SUM(AG6:AG37)/COUNT(AG6:AG37))</f>
        <v xml:space="preserve"> </v>
      </c>
      <c r="AH39" s="33" t="str">
        <f t="shared" si="14"/>
        <v xml:space="preserve"> </v>
      </c>
      <c r="AI39" s="33">
        <f t="shared" si="14"/>
        <v>4.645161290322581</v>
      </c>
      <c r="AJ39" s="33">
        <f t="shared" si="14"/>
        <v>4.4838709677419351</v>
      </c>
      <c r="AK39" s="33">
        <f t="shared" si="14"/>
        <v>4.709677419354839</v>
      </c>
      <c r="AL39" s="33">
        <f t="shared" si="14"/>
        <v>3.7333333333333334</v>
      </c>
      <c r="AM39" s="33">
        <f t="shared" si="14"/>
        <v>3.6129032258064515</v>
      </c>
      <c r="AN39" s="33" t="str">
        <f t="shared" si="14"/>
        <v xml:space="preserve"> </v>
      </c>
      <c r="AO39" s="33">
        <f t="shared" si="14"/>
        <v>4.4516129032258061</v>
      </c>
      <c r="AP39" s="33">
        <f t="shared" si="14"/>
        <v>4.161290322580645</v>
      </c>
      <c r="AQ39" s="33">
        <f t="shared" si="14"/>
        <v>4.838709677419355</v>
      </c>
      <c r="AR39" s="33">
        <f t="shared" si="14"/>
        <v>3.774193548387097</v>
      </c>
      <c r="AS39" s="33" t="str">
        <f t="shared" si="14"/>
        <v xml:space="preserve"> </v>
      </c>
      <c r="AT39" s="33" t="str">
        <f t="shared" si="14"/>
        <v xml:space="preserve"> </v>
      </c>
      <c r="AU39" s="33">
        <f t="shared" si="14"/>
        <v>4.5333333333333332</v>
      </c>
      <c r="AV39" s="34">
        <f t="shared" si="14"/>
        <v>4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199"/>
      <c r="B40" s="199"/>
      <c r="C40" s="201" t="s">
        <v>13</v>
      </c>
      <c r="D40" s="201"/>
      <c r="E40" s="202"/>
      <c r="F40" s="95" t="str">
        <v>0</v>
      </c>
      <c r="G40" s="95" t="str">
        <v>0</v>
      </c>
      <c r="H40" s="95">
        <v>20</v>
      </c>
      <c r="I40" s="95">
        <v>18</v>
      </c>
      <c r="J40" s="95">
        <v>22</v>
      </c>
      <c r="K40" s="95">
        <v>4</v>
      </c>
      <c r="L40" s="95">
        <v>2</v>
      </c>
      <c r="M40" s="95" t="str">
        <v>0</v>
      </c>
      <c r="N40" s="95">
        <v>16</v>
      </c>
      <c r="O40" s="96">
        <v>9</v>
      </c>
      <c r="P40" s="96">
        <v>28</v>
      </c>
      <c r="Q40" s="96">
        <v>6</v>
      </c>
      <c r="R40" s="96" t="str">
        <v>0</v>
      </c>
      <c r="S40" s="95" t="str">
        <v>0</v>
      </c>
      <c r="T40" s="95">
        <v>19</v>
      </c>
      <c r="U40" s="95">
        <v>12</v>
      </c>
      <c r="V40" s="232">
        <f>IF(COUNTIF(V6:V37,5)=0,"0",COUNTIF(V6:V37,5))</f>
        <v>1</v>
      </c>
      <c r="W40" s="192"/>
      <c r="X40" s="527">
        <f>SUM(X38:AB38)</f>
        <v>339</v>
      </c>
      <c r="Y40" s="527"/>
      <c r="Z40" s="527"/>
      <c r="AA40" s="527"/>
      <c r="AB40" s="527"/>
      <c r="AC40" s="353"/>
      <c r="AD40" s="225">
        <f t="shared" ref="AD40" si="15">IF(ISERROR(((X40+Y40)*2+Z40*3+AA40*4+AB40*5)/SUM(X40,Y40:AB40)),"",((X40+Y40)*2+Z40*3+AA40*4+AB40*5)/SUM(X40,Y40:AB40))</f>
        <v>2</v>
      </c>
      <c r="AE40" s="36"/>
      <c r="AF40" s="37"/>
      <c r="AG40" s="38" t="str">
        <f t="shared" ref="AG40:AU40" si="16">IF(COUNTIF(AG6:AG37,5)=0,"0",COUNTIF(AG6:AG37,5))</f>
        <v>0</v>
      </c>
      <c r="AH40" s="38" t="str">
        <f t="shared" si="16"/>
        <v>0</v>
      </c>
      <c r="AI40" s="38">
        <f t="shared" si="16"/>
        <v>20</v>
      </c>
      <c r="AJ40" s="38">
        <f t="shared" si="16"/>
        <v>18</v>
      </c>
      <c r="AK40" s="38">
        <f t="shared" si="16"/>
        <v>22</v>
      </c>
      <c r="AL40" s="38">
        <f t="shared" si="16"/>
        <v>4</v>
      </c>
      <c r="AM40" s="38">
        <f t="shared" si="16"/>
        <v>2</v>
      </c>
      <c r="AN40" s="38" t="str">
        <f t="shared" si="16"/>
        <v>0</v>
      </c>
      <c r="AO40" s="38">
        <f t="shared" si="16"/>
        <v>16</v>
      </c>
      <c r="AP40" s="38">
        <f t="shared" si="16"/>
        <v>9</v>
      </c>
      <c r="AQ40" s="38">
        <f t="shared" si="16"/>
        <v>28</v>
      </c>
      <c r="AR40" s="38">
        <f t="shared" si="16"/>
        <v>6</v>
      </c>
      <c r="AS40" s="38" t="str">
        <f t="shared" si="16"/>
        <v>0</v>
      </c>
      <c r="AT40" s="38" t="str">
        <f t="shared" si="16"/>
        <v>0</v>
      </c>
      <c r="AU40" s="38">
        <f t="shared" si="16"/>
        <v>19</v>
      </c>
      <c r="AV40" s="39">
        <f>IF(COUNTIF(AV6:AV37,5)=0," ",COUNTIF(AV6:AV37,5))</f>
        <v>12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03"/>
      <c r="B41" s="203"/>
      <c r="C41" s="205" t="s">
        <v>14</v>
      </c>
      <c r="D41" s="205"/>
      <c r="E41" s="206"/>
      <c r="F41" s="97" t="str">
        <v>0</v>
      </c>
      <c r="G41" s="97" t="str">
        <v>0</v>
      </c>
      <c r="H41" s="97">
        <v>11</v>
      </c>
      <c r="I41" s="97">
        <v>10</v>
      </c>
      <c r="J41" s="97">
        <v>9</v>
      </c>
      <c r="K41" s="97">
        <v>14</v>
      </c>
      <c r="L41" s="97">
        <v>15</v>
      </c>
      <c r="M41" s="97" t="str">
        <v>0</v>
      </c>
      <c r="N41" s="97">
        <v>13</v>
      </c>
      <c r="O41" s="98">
        <v>18</v>
      </c>
      <c r="P41" s="98">
        <v>1</v>
      </c>
      <c r="Q41" s="98">
        <v>12</v>
      </c>
      <c r="R41" s="98" t="str">
        <v>0</v>
      </c>
      <c r="S41" s="97" t="str">
        <v>0</v>
      </c>
      <c r="T41" s="97">
        <v>8</v>
      </c>
      <c r="U41" s="97">
        <v>7</v>
      </c>
      <c r="V41" s="233">
        <f>IF(COUNTIF(V6:V37,4)=0,"0",COUNTIF(V6:V37,4))</f>
        <v>11</v>
      </c>
      <c r="W41" s="44"/>
      <c r="X41" s="44"/>
      <c r="Y41" s="44" t="str">
        <f>IF(COUNTIF(Y6:Y37,4)=0," ",COUNTIF(Y6:Y37,4))</f>
        <v xml:space="preserve"> </v>
      </c>
      <c r="Z41" s="44">
        <f>IF(COUNTIF(Z6:Z37,4)=0," ",COUNTIF(Z6:Z37,4))</f>
        <v>3</v>
      </c>
      <c r="AA41" s="44">
        <f>IF(COUNTIF(AA6:AA37,4)=0," ",COUNTIF(AA6:AA37,4))</f>
        <v>7</v>
      </c>
      <c r="AB41" s="44">
        <f>IF(COUNTIF(AB6:AB37,4)=0," ",COUNTIF(AB6:AB37,4))</f>
        <v>4</v>
      </c>
      <c r="AC41" s="44"/>
      <c r="AD41" s="44"/>
      <c r="AE41" s="45" t="str">
        <f>IF(COUNTIF(AE6:AE37,4)=0," ",COUNTIF(AE6:AE37,4))</f>
        <v xml:space="preserve"> </v>
      </c>
      <c r="AF41" s="44" t="str">
        <f>IF(COUNTIF(AF6:AF37,4)=0," ",COUNTIF(AF6:AF37,4))</f>
        <v xml:space="preserve"> </v>
      </c>
      <c r="AG41" s="44" t="str">
        <f t="shared" ref="AG41:AU41" si="17">IF(COUNTIF(AG6:AG37,4)=0,"0",COUNTIF(AG6:AG37,4))</f>
        <v>0</v>
      </c>
      <c r="AH41" s="44" t="str">
        <f t="shared" si="17"/>
        <v>0</v>
      </c>
      <c r="AI41" s="44">
        <f t="shared" si="17"/>
        <v>11</v>
      </c>
      <c r="AJ41" s="44">
        <f t="shared" si="17"/>
        <v>10</v>
      </c>
      <c r="AK41" s="44">
        <f t="shared" si="17"/>
        <v>9</v>
      </c>
      <c r="AL41" s="44">
        <f t="shared" si="17"/>
        <v>14</v>
      </c>
      <c r="AM41" s="44">
        <f t="shared" si="17"/>
        <v>15</v>
      </c>
      <c r="AN41" s="44" t="str">
        <f t="shared" si="17"/>
        <v>0</v>
      </c>
      <c r="AO41" s="44">
        <f t="shared" si="17"/>
        <v>13</v>
      </c>
      <c r="AP41" s="44">
        <f t="shared" si="17"/>
        <v>18</v>
      </c>
      <c r="AQ41" s="44">
        <f t="shared" si="17"/>
        <v>1</v>
      </c>
      <c r="AR41" s="44">
        <f t="shared" si="17"/>
        <v>12</v>
      </c>
      <c r="AS41" s="44" t="str">
        <f t="shared" si="17"/>
        <v>0</v>
      </c>
      <c r="AT41" s="44" t="str">
        <f t="shared" si="17"/>
        <v>0</v>
      </c>
      <c r="AU41" s="44">
        <f t="shared" si="17"/>
        <v>8</v>
      </c>
      <c r="AV41" s="46">
        <f>IF(COUNTIF(AV6:AV37,4)=0," ",COUNTIF(AV6:AV37,4))</f>
        <v>7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4"/>
      <c r="B42" s="84"/>
      <c r="C42" s="208" t="s">
        <v>15</v>
      </c>
      <c r="D42" s="208"/>
      <c r="E42" s="209"/>
      <c r="F42" s="99" t="str">
        <v>0</v>
      </c>
      <c r="G42" s="99" t="str">
        <v>0</v>
      </c>
      <c r="H42" s="99" t="str">
        <v>0</v>
      </c>
      <c r="I42" s="99">
        <v>3</v>
      </c>
      <c r="J42" s="99" t="str">
        <v>0</v>
      </c>
      <c r="K42" s="99">
        <v>12</v>
      </c>
      <c r="L42" s="99">
        <v>14</v>
      </c>
      <c r="M42" s="99" t="str">
        <v>0</v>
      </c>
      <c r="N42" s="99">
        <v>2</v>
      </c>
      <c r="O42" s="100">
        <v>4</v>
      </c>
      <c r="P42" s="100">
        <v>2</v>
      </c>
      <c r="Q42" s="100">
        <v>13</v>
      </c>
      <c r="R42" s="100" t="str">
        <v>0</v>
      </c>
      <c r="S42" s="99" t="str">
        <v>0</v>
      </c>
      <c r="T42" s="99">
        <v>3</v>
      </c>
      <c r="U42" s="99">
        <v>12</v>
      </c>
      <c r="V42" s="234">
        <f>IF(COUNTIF(V6:V37,3)=0,"0",COUNTIF(V6:V37,3))</f>
        <v>19</v>
      </c>
      <c r="W42" s="52"/>
      <c r="X42" s="52"/>
      <c r="Y42" s="52" t="str">
        <f>IF(COUNTIF(Y6:Y37,3)=0," ",COUNTIF(Y6:Y37,3))</f>
        <v xml:space="preserve"> </v>
      </c>
      <c r="Z42" s="52">
        <f>IF(COUNTIF(Z6:Z37,3)=0," ",COUNTIF(Z6:Z37,3))</f>
        <v>3</v>
      </c>
      <c r="AA42" s="52">
        <f>IF(COUNTIF(AA6:AA37,3)=0," ",COUNTIF(AA6:AA37,3))</f>
        <v>6</v>
      </c>
      <c r="AB42" s="52">
        <f>IF(COUNTIF(AB6:AB37,3)=0," ",COUNTIF(AB6:AB37,3))</f>
        <v>3</v>
      </c>
      <c r="AC42" s="52"/>
      <c r="AD42" s="52"/>
      <c r="AE42" s="53" t="str">
        <f>IF(COUNTIF(AE6:AE37,3)=0," ",COUNTIF(AE6:AE37,3))</f>
        <v xml:space="preserve"> </v>
      </c>
      <c r="AF42" s="52" t="str">
        <f>IF(COUNTIF(AF6:AF37,3)=0," ",COUNTIF(AF6:AF37,3))</f>
        <v xml:space="preserve"> </v>
      </c>
      <c r="AG42" s="52" t="str">
        <f t="shared" ref="AG42:AU42" si="18">IF(COUNTIF(AG6:AG37,3)=0,"0",COUNTIF(AG6:AG37,3))</f>
        <v>0</v>
      </c>
      <c r="AH42" s="52" t="str">
        <f t="shared" si="18"/>
        <v>0</v>
      </c>
      <c r="AI42" s="52" t="str">
        <f t="shared" si="18"/>
        <v>0</v>
      </c>
      <c r="AJ42" s="52">
        <f t="shared" si="18"/>
        <v>3</v>
      </c>
      <c r="AK42" s="52" t="str">
        <f t="shared" si="18"/>
        <v>0</v>
      </c>
      <c r="AL42" s="52">
        <f t="shared" si="18"/>
        <v>12</v>
      </c>
      <c r="AM42" s="52">
        <f t="shared" si="18"/>
        <v>14</v>
      </c>
      <c r="AN42" s="52" t="str">
        <f t="shared" si="18"/>
        <v>0</v>
      </c>
      <c r="AO42" s="52">
        <f t="shared" si="18"/>
        <v>2</v>
      </c>
      <c r="AP42" s="52">
        <f t="shared" si="18"/>
        <v>4</v>
      </c>
      <c r="AQ42" s="52">
        <f t="shared" si="18"/>
        <v>2</v>
      </c>
      <c r="AR42" s="52">
        <f t="shared" si="18"/>
        <v>13</v>
      </c>
      <c r="AS42" s="52" t="str">
        <f t="shared" si="18"/>
        <v>0</v>
      </c>
      <c r="AT42" s="52" t="str">
        <f t="shared" si="18"/>
        <v>0</v>
      </c>
      <c r="AU42" s="52">
        <f t="shared" si="18"/>
        <v>3</v>
      </c>
      <c r="AV42" s="54">
        <f>IF(COUNTIF(AV6:AV37,3)=0," ",COUNTIF(AV6:AV37,3))</f>
        <v>12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30"/>
      <c r="B43" s="230"/>
      <c r="C43" s="82" t="s">
        <v>16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 t="str">
        <f>IF(COUNTIF(V6:V37,2)=0,"0",COUNTIF(V6:V37,2))</f>
        <v>0</v>
      </c>
      <c r="W43" s="35"/>
      <c r="X43" s="35"/>
      <c r="Y43" s="35" t="str">
        <f>IF(COUNTIF(Y6:Y37,2)=0," ",COUNTIF(Y6:Y37,2))</f>
        <v xml:space="preserve"> </v>
      </c>
      <c r="Z43" s="35">
        <f>IF(COUNTIF(Z6:Z37,2)=0," ",COUNTIF(Z6:Z37,2))</f>
        <v>6</v>
      </c>
      <c r="AA43" s="35">
        <f>IF(COUNTIF(AA6:AA37,2)=0," ",COUNTIF(AA6:AA37,2))</f>
        <v>5</v>
      </c>
      <c r="AB43" s="35">
        <f>IF(COUNTIF(AB6:AB37,2)=0," ",COUNTIF(AB6:AB37,2))</f>
        <v>3</v>
      </c>
      <c r="AC43" s="35"/>
      <c r="AD43" s="35"/>
      <c r="AE43" s="61" t="str">
        <f>IF(COUNTIF(AE6:AE37,2)=0," ",COUNTIF(AE6:AE37,2))</f>
        <v xml:space="preserve"> </v>
      </c>
      <c r="AF43" s="35" t="str">
        <f>IF(COUNTIF(AF6:AF37,2)=0," ",COUNTIF(AF6:AF37,2))</f>
        <v xml:space="preserve"> </v>
      </c>
      <c r="AG43" s="35">
        <f t="shared" ref="AG43:AV43" si="19">COUNTIF(AG6:AG36,2)+COUNTIF(AG6:AG36,"д")</f>
        <v>0</v>
      </c>
      <c r="AH43" s="35">
        <f t="shared" si="19"/>
        <v>0</v>
      </c>
      <c r="AI43" s="35">
        <f t="shared" si="19"/>
        <v>0</v>
      </c>
      <c r="AJ43" s="35">
        <f t="shared" si="19"/>
        <v>0</v>
      </c>
      <c r="AK43" s="35">
        <f t="shared" si="19"/>
        <v>0</v>
      </c>
      <c r="AL43" s="35">
        <f t="shared" si="19"/>
        <v>0</v>
      </c>
      <c r="AM43" s="35">
        <f t="shared" si="19"/>
        <v>0</v>
      </c>
      <c r="AN43" s="35">
        <f t="shared" si="19"/>
        <v>0</v>
      </c>
      <c r="AO43" s="35">
        <f t="shared" si="19"/>
        <v>0</v>
      </c>
      <c r="AP43" s="35">
        <f t="shared" si="19"/>
        <v>0</v>
      </c>
      <c r="AQ43" s="35">
        <f t="shared" si="19"/>
        <v>0</v>
      </c>
      <c r="AR43" s="35">
        <f t="shared" si="19"/>
        <v>0</v>
      </c>
      <c r="AS43" s="35">
        <f t="shared" si="19"/>
        <v>0</v>
      </c>
      <c r="AT43" s="35">
        <f t="shared" si="19"/>
        <v>0</v>
      </c>
      <c r="AU43" s="35">
        <f t="shared" si="19"/>
        <v>0</v>
      </c>
      <c r="AV43" s="35">
        <f t="shared" si="19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30"/>
      <c r="B44" s="230"/>
      <c r="C44" s="82" t="s">
        <v>17</v>
      </c>
      <c r="D44" s="82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1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1</v>
      </c>
      <c r="U44" s="23">
        <v>0</v>
      </c>
      <c r="V44" s="35">
        <f t="shared" ref="V44:AB44" si="20">COUNTBLANK(V6:V26)</f>
        <v>0</v>
      </c>
      <c r="W44" s="35">
        <f t="shared" si="20"/>
        <v>0</v>
      </c>
      <c r="X44" s="35">
        <f t="shared" si="20"/>
        <v>0</v>
      </c>
      <c r="Y44" s="35">
        <f t="shared" si="20"/>
        <v>0</v>
      </c>
      <c r="Z44" s="35">
        <f t="shared" si="20"/>
        <v>0</v>
      </c>
      <c r="AA44" s="35">
        <f t="shared" si="20"/>
        <v>0</v>
      </c>
      <c r="AB44" s="35">
        <f t="shared" si="20"/>
        <v>0</v>
      </c>
      <c r="AC44" s="35"/>
      <c r="AD44" s="35">
        <f>COUNTBLANK(AD6:AD36)</f>
        <v>0</v>
      </c>
      <c r="AE44" s="61" t="str">
        <f>IF(COUNTIF(AE6:AE37,"б")=0," ",COUNTIF(AE6:AE37,"б"))</f>
        <v xml:space="preserve"> </v>
      </c>
      <c r="AF44" s="60">
        <f t="shared" ref="AF44:CB44" si="21">IF(COUNTIF(AF6:AF37,"б")=0+COUNTIF(AF6:AF37,"а")=0,"0",COUNTIF(AF6:AF37,"б")+COUNTIF(AF6:AF37,"а"))</f>
        <v>0</v>
      </c>
      <c r="AG44" s="60">
        <f t="shared" si="21"/>
        <v>0</v>
      </c>
      <c r="AH44" s="60">
        <f t="shared" si="21"/>
        <v>0</v>
      </c>
      <c r="AI44" s="60">
        <f t="shared" si="21"/>
        <v>0</v>
      </c>
      <c r="AJ44" s="60">
        <f t="shared" si="21"/>
        <v>0</v>
      </c>
      <c r="AK44" s="60">
        <f t="shared" si="21"/>
        <v>0</v>
      </c>
      <c r="AL44" s="60">
        <f t="shared" si="21"/>
        <v>1</v>
      </c>
      <c r="AM44" s="60">
        <f t="shared" si="21"/>
        <v>0</v>
      </c>
      <c r="AN44" s="60">
        <f t="shared" si="21"/>
        <v>0</v>
      </c>
      <c r="AO44" s="60">
        <f t="shared" si="21"/>
        <v>0</v>
      </c>
      <c r="AP44" s="60">
        <f t="shared" si="21"/>
        <v>0</v>
      </c>
      <c r="AQ44" s="60">
        <f t="shared" si="21"/>
        <v>0</v>
      </c>
      <c r="AR44" s="60">
        <f t="shared" si="21"/>
        <v>0</v>
      </c>
      <c r="AS44" s="60">
        <f t="shared" si="21"/>
        <v>0</v>
      </c>
      <c r="AT44" s="60">
        <f t="shared" si="21"/>
        <v>0</v>
      </c>
      <c r="AU44" s="60">
        <f t="shared" si="21"/>
        <v>1</v>
      </c>
      <c r="AV44" s="60">
        <f t="shared" si="21"/>
        <v>0</v>
      </c>
      <c r="AW44" s="60">
        <f>IF(COUNTIF(AW6:AW37,"б")=0+COUNTIF(AW6:AW37,"а")=0,"0",COUNTIF(AW6:AW37,"б")+COUNTIF(AW6:AW37,"а"))</f>
        <v>0</v>
      </c>
      <c r="AX44" s="60">
        <f t="shared" si="21"/>
        <v>0</v>
      </c>
      <c r="AY44" s="60">
        <f t="shared" si="21"/>
        <v>0</v>
      </c>
      <c r="AZ44" s="60">
        <f t="shared" si="21"/>
        <v>0</v>
      </c>
      <c r="BA44" s="60">
        <f t="shared" si="21"/>
        <v>0</v>
      </c>
      <c r="BB44" s="60">
        <f t="shared" si="21"/>
        <v>0</v>
      </c>
      <c r="BC44" s="60">
        <f t="shared" si="21"/>
        <v>0</v>
      </c>
      <c r="BD44" s="60">
        <f t="shared" si="21"/>
        <v>0</v>
      </c>
      <c r="BE44" s="60">
        <f t="shared" si="21"/>
        <v>0</v>
      </c>
      <c r="BF44" s="60">
        <f t="shared" si="21"/>
        <v>0</v>
      </c>
      <c r="BG44" s="60">
        <f t="shared" si="21"/>
        <v>0</v>
      </c>
      <c r="BH44" s="60">
        <f t="shared" si="21"/>
        <v>0</v>
      </c>
      <c r="BI44" s="60">
        <f t="shared" si="21"/>
        <v>0</v>
      </c>
      <c r="BJ44" s="60">
        <f t="shared" si="21"/>
        <v>0</v>
      </c>
      <c r="BK44" s="60">
        <f t="shared" si="21"/>
        <v>0</v>
      </c>
      <c r="BL44" s="60">
        <f t="shared" si="21"/>
        <v>0</v>
      </c>
      <c r="BM44" s="60">
        <f t="shared" si="21"/>
        <v>0</v>
      </c>
      <c r="BN44" s="60">
        <f t="shared" si="21"/>
        <v>0</v>
      </c>
      <c r="BO44" s="60">
        <f t="shared" si="21"/>
        <v>0</v>
      </c>
      <c r="BP44" s="60">
        <f t="shared" si="21"/>
        <v>0</v>
      </c>
      <c r="BQ44" s="60">
        <f t="shared" si="21"/>
        <v>0</v>
      </c>
      <c r="BR44" s="60">
        <f t="shared" si="21"/>
        <v>0</v>
      </c>
      <c r="BS44" s="60">
        <f t="shared" si="21"/>
        <v>0</v>
      </c>
      <c r="BT44" s="60">
        <f t="shared" si="21"/>
        <v>0</v>
      </c>
      <c r="BU44" s="60">
        <f t="shared" si="21"/>
        <v>0</v>
      </c>
      <c r="BV44" s="60">
        <f t="shared" si="21"/>
        <v>0</v>
      </c>
      <c r="BW44" s="60">
        <f t="shared" si="21"/>
        <v>0</v>
      </c>
      <c r="BX44" s="60">
        <f t="shared" si="21"/>
        <v>0</v>
      </c>
      <c r="BY44" s="60">
        <f t="shared" si="21"/>
        <v>0</v>
      </c>
      <c r="BZ44" s="60">
        <f t="shared" si="21"/>
        <v>0</v>
      </c>
      <c r="CA44" s="60">
        <f t="shared" si="21"/>
        <v>0</v>
      </c>
      <c r="CB44" s="60">
        <f t="shared" si="21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30"/>
      <c r="B45" s="230"/>
      <c r="C45" s="82" t="s">
        <v>18</v>
      </c>
      <c r="D45" s="82"/>
      <c r="E45" s="27"/>
      <c r="F45" s="23">
        <v>31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IF(COUNTIF(V6:V37,"з")=0,"0",COUNTIF(V6:V37,"з"))</f>
        <v>0</v>
      </c>
      <c r="W45" s="35"/>
      <c r="X45" s="35"/>
      <c r="Y45" s="35" t="str">
        <f>IF(COUNTIF(Y6:Y37,"з")=0," ",COUNTIF(Y6:Y37,"з"))</f>
        <v xml:space="preserve"> </v>
      </c>
      <c r="Z45" s="35" t="str">
        <f>IF(COUNTIF(Z6:Z37,"з")=0," ",COUNTIF(Z6:Z37,"з"))</f>
        <v xml:space="preserve"> </v>
      </c>
      <c r="AA45" s="35" t="str">
        <f>IF(COUNTIF(AA6:AA37,"з")=0," ",COUNTIF(AA6:AA37,"з"))</f>
        <v xml:space="preserve"> </v>
      </c>
      <c r="AB45" s="35" t="str">
        <f>IF(COUNTIF(AB6:AB37,"з")=0," ",COUNTIF(AB6:AB37,"з"))</f>
        <v xml:space="preserve"> </v>
      </c>
      <c r="AC45" s="35"/>
      <c r="AD45" s="35" t="str">
        <f>IF(COUNTIF(AD6:AD37,"з")=0," ",COUNTIF(AD6:AD37,"з"))</f>
        <v xml:space="preserve"> </v>
      </c>
      <c r="AE45" s="61" t="str">
        <f>IF(COUNTIF(AE6:AE37,"з")=0," ",COUNTIF(AE6:AE37,"з"))</f>
        <v xml:space="preserve"> </v>
      </c>
      <c r="AF45" s="35" t="str">
        <f>IF(COUNTIF(AF6:AF37,"з")=0," ",COUNTIF(AF6:AF37,"з"))</f>
        <v xml:space="preserve"> </v>
      </c>
      <c r="AG45" s="35">
        <f t="shared" ref="AG45:AV45" si="22">IF(COUNTIF(AG6:AG37,"з")=0,"0",COUNTIF(AG6:AG37,"з"))</f>
        <v>31</v>
      </c>
      <c r="AH45" s="35" t="str">
        <f t="shared" si="22"/>
        <v>0</v>
      </c>
      <c r="AI45" s="35" t="str">
        <f t="shared" si="22"/>
        <v>0</v>
      </c>
      <c r="AJ45" s="35" t="str">
        <f t="shared" si="22"/>
        <v>0</v>
      </c>
      <c r="AK45" s="35" t="str">
        <f t="shared" si="22"/>
        <v>0</v>
      </c>
      <c r="AL45" s="35" t="str">
        <f t="shared" si="22"/>
        <v>0</v>
      </c>
      <c r="AM45" s="35" t="str">
        <f t="shared" si="22"/>
        <v>0</v>
      </c>
      <c r="AN45" s="35" t="str">
        <f t="shared" si="22"/>
        <v>0</v>
      </c>
      <c r="AO45" s="35" t="str">
        <f t="shared" si="22"/>
        <v>0</v>
      </c>
      <c r="AP45" s="35" t="str">
        <f t="shared" si="22"/>
        <v>0</v>
      </c>
      <c r="AQ45" s="35" t="str">
        <f t="shared" si="22"/>
        <v>0</v>
      </c>
      <c r="AR45" s="35" t="str">
        <f t="shared" si="22"/>
        <v>0</v>
      </c>
      <c r="AS45" s="35" t="str">
        <f t="shared" si="22"/>
        <v>0</v>
      </c>
      <c r="AT45" s="35" t="str">
        <f t="shared" si="22"/>
        <v>0</v>
      </c>
      <c r="AU45" s="35" t="str">
        <f t="shared" si="22"/>
        <v>0</v>
      </c>
      <c r="AV45" s="35" t="str">
        <f t="shared" si="22"/>
        <v>0</v>
      </c>
      <c r="AW45" s="35" t="str">
        <f>IF(COUNTIF(AW6:AW37,"з")=0,"0",COUNTIF(AW6:AW37,"з"))</f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30"/>
      <c r="B46" s="230"/>
      <c r="C46" s="82" t="s">
        <v>19</v>
      </c>
      <c r="D46" s="82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IF(COUNTIF(V6:V37,"н")=0,"0",COUNTIF(V6:V37,"н"))</f>
        <v>0</v>
      </c>
      <c r="W46" s="35"/>
      <c r="X46" s="35"/>
      <c r="Y46" s="35" t="str">
        <f>IF(COUNTIF(Y6:Y37,"н")=0," ",COUNTIF(Y6:Y37,"н"))</f>
        <v xml:space="preserve"> </v>
      </c>
      <c r="Z46" s="35" t="str">
        <f>IF(COUNTIF(Z6:Z37,"н")=0," ",COUNTIF(Z6:Z37,"н"))</f>
        <v xml:space="preserve"> </v>
      </c>
      <c r="AA46" s="35" t="str">
        <f>IF(COUNTIF(AA6:AA37,"н")=0," ",COUNTIF(AA6:AA37,"н"))</f>
        <v xml:space="preserve"> </v>
      </c>
      <c r="AB46" s="35" t="str">
        <f>IF(COUNTIF(AB6:AB37,"н")=0," ",COUNTIF(AB6:AB37,"н"))</f>
        <v xml:space="preserve"> </v>
      </c>
      <c r="AC46" s="35"/>
      <c r="AD46" s="35" t="str">
        <f>IF(COUNTIF(AD6:AD37,"н")=0," ",COUNTIF(AD6:AD37,"н"))</f>
        <v xml:space="preserve"> </v>
      </c>
      <c r="AE46" s="61" t="str">
        <f>IF(COUNTIF(AE6:AE37,"н")=0," ",COUNTIF(AE6:AE37,"н"))</f>
        <v xml:space="preserve"> </v>
      </c>
      <c r="AF46" s="35" t="str">
        <f>IF(COUNTIF(AF6:AF37,"н")=0," ",COUNTIF(AF6:AF37,"н"))</f>
        <v xml:space="preserve"> </v>
      </c>
      <c r="AG46" s="35" t="str">
        <f t="shared" ref="AG46:AV46" si="23">IF(COUNTIF(AG6:AG37,"н")=0,"0",COUNTIF(AG6:AG37,"н"))</f>
        <v>0</v>
      </c>
      <c r="AH46" s="35" t="str">
        <f t="shared" si="23"/>
        <v>0</v>
      </c>
      <c r="AI46" s="35" t="str">
        <f t="shared" si="23"/>
        <v>0</v>
      </c>
      <c r="AJ46" s="35" t="str">
        <f t="shared" si="23"/>
        <v>0</v>
      </c>
      <c r="AK46" s="35" t="str">
        <f t="shared" si="23"/>
        <v>0</v>
      </c>
      <c r="AL46" s="35" t="str">
        <f t="shared" si="23"/>
        <v>0</v>
      </c>
      <c r="AM46" s="35" t="str">
        <f t="shared" si="23"/>
        <v>0</v>
      </c>
      <c r="AN46" s="35" t="str">
        <f t="shared" si="23"/>
        <v>0</v>
      </c>
      <c r="AO46" s="35" t="str">
        <f t="shared" si="23"/>
        <v>0</v>
      </c>
      <c r="AP46" s="35" t="str">
        <f t="shared" si="23"/>
        <v>0</v>
      </c>
      <c r="AQ46" s="35" t="str">
        <f t="shared" si="23"/>
        <v>0</v>
      </c>
      <c r="AR46" s="35" t="str">
        <f t="shared" si="23"/>
        <v>0</v>
      </c>
      <c r="AS46" s="35" t="str">
        <f t="shared" si="23"/>
        <v>0</v>
      </c>
      <c r="AT46" s="35" t="str">
        <f t="shared" si="23"/>
        <v>0</v>
      </c>
      <c r="AU46" s="35" t="str">
        <f t="shared" si="23"/>
        <v>0</v>
      </c>
      <c r="AV46" s="35" t="str">
        <f t="shared" si="23"/>
        <v>0</v>
      </c>
      <c r="AW46" s="35" t="str">
        <f>IF(COUNTIF(AW6:AW37,"н")=0,"0",COUNTIF(AW6:AW37,"н"))</f>
        <v>0</v>
      </c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51"/>
      <c r="X47" s="351"/>
      <c r="Y47" s="351"/>
      <c r="Z47" s="351"/>
      <c r="AA47" s="351"/>
      <c r="AB47" s="351"/>
      <c r="AC47" s="351"/>
      <c r="AD47" s="35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51"/>
      <c r="X48" s="351"/>
      <c r="Y48" s="351"/>
      <c r="Z48" s="351"/>
      <c r="AA48" s="351"/>
      <c r="AB48" s="351"/>
      <c r="AC48" s="351"/>
      <c r="AD48" s="351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51"/>
      <c r="X49" s="351"/>
      <c r="Y49" s="351"/>
      <c r="Z49" s="351"/>
      <c r="AA49" s="351"/>
      <c r="AB49" s="351"/>
      <c r="AC49" s="351"/>
      <c r="AD49" s="351"/>
      <c r="AE49" s="9"/>
      <c r="AF49" s="9"/>
      <c r="AG49" s="10"/>
      <c r="AH49" s="10"/>
      <c r="AI49" s="10" t="str">
        <f>IF(COUNTIF(AI6:AI41,"н")=0,"0",COUNTIF(AI6:AI41,"н"))</f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51"/>
      <c r="X50" s="351"/>
      <c r="Y50" s="351"/>
      <c r="Z50" s="351"/>
      <c r="AA50" s="351"/>
      <c r="AB50" s="351"/>
      <c r="AC50" s="351"/>
      <c r="AD50" s="35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51"/>
      <c r="X51" s="351"/>
      <c r="Y51" s="351"/>
      <c r="Z51" s="351"/>
      <c r="AA51" s="351"/>
      <c r="AB51" s="351"/>
      <c r="AC51" s="351"/>
      <c r="AD51" s="35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51"/>
      <c r="X52" s="351"/>
      <c r="Y52" s="351"/>
      <c r="Z52" s="351"/>
      <c r="AA52" s="351"/>
      <c r="AB52" s="351"/>
      <c r="AC52" s="351"/>
      <c r="AD52" s="35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51"/>
      <c r="X53" s="351"/>
      <c r="Y53" s="351"/>
      <c r="Z53" s="351"/>
      <c r="AA53" s="351"/>
      <c r="AB53" s="351"/>
      <c r="AC53" s="351"/>
      <c r="AD53" s="35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51"/>
      <c r="X54" s="351"/>
      <c r="Y54" s="351"/>
      <c r="Z54" s="351"/>
      <c r="AA54" s="351"/>
      <c r="AB54" s="351"/>
      <c r="AC54" s="351"/>
      <c r="AD54" s="35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6:105" x14ac:dyDescent="0.2"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351"/>
      <c r="X55" s="351"/>
      <c r="Y55" s="351"/>
      <c r="Z55" s="351"/>
      <c r="AA55" s="351"/>
      <c r="AB55" s="351"/>
      <c r="AC55" s="351"/>
      <c r="AD55" s="351"/>
      <c r="AE55" s="9"/>
      <c r="AF55" s="9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1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</sheetData>
  <sortState ref="D6:D37">
    <sortCondition ref="D6"/>
  </sortState>
  <mergeCells count="9">
    <mergeCell ref="H2:M2"/>
    <mergeCell ref="BP3:CE3"/>
    <mergeCell ref="X40:AB40"/>
    <mergeCell ref="A3:C4"/>
    <mergeCell ref="AD3:AD5"/>
    <mergeCell ref="AG3:AW3"/>
    <mergeCell ref="AX3:BM3"/>
    <mergeCell ref="T2:U2"/>
    <mergeCell ref="N2:Q2"/>
  </mergeCells>
  <conditionalFormatting sqref="C5 Y5 AI5 AG5">
    <cfRule type="cellIs" dxfId="19421" priority="618" stopIfTrue="1" operator="equal">
      <formula>5</formula>
    </cfRule>
    <cfRule type="cellIs" dxfId="19420" priority="619" stopIfTrue="1" operator="equal">
      <formula>4</formula>
    </cfRule>
    <cfRule type="cellIs" dxfId="19419" priority="620" stopIfTrue="1" operator="equal">
      <formula>3</formula>
    </cfRule>
  </conditionalFormatting>
  <conditionalFormatting sqref="E6:E46">
    <cfRule type="cellIs" dxfId="19418" priority="616" stopIfTrue="1" operator="equal">
      <formula>4</formula>
    </cfRule>
    <cfRule type="cellIs" dxfId="19417" priority="617" stopIfTrue="1" operator="equal">
      <formula>3</formula>
    </cfRule>
  </conditionalFormatting>
  <conditionalFormatting sqref="Z5:AC5 W41:AF44 AE6:AE40 W40 F38:Q46 AG44:CB44 W45:AW46 AG6:AW43 M6:Q31 R40:V46 R39:U39 R6:V38 G6:I6 H7:I33 F37 H34:J37 G7:G37 L34:Q37">
    <cfRule type="cellIs" dxfId="19416" priority="613" stopIfTrue="1" operator="equal">
      <formula>5</formula>
    </cfRule>
    <cfRule type="cellIs" dxfId="19415" priority="614" stopIfTrue="1" operator="equal">
      <formula>4</formula>
    </cfRule>
    <cfRule type="cellIs" dxfId="19414" priority="615" stopIfTrue="1" operator="equal">
      <formula>3</formula>
    </cfRule>
  </conditionalFormatting>
  <conditionalFormatting sqref="AF6:AF38">
    <cfRule type="expression" dxfId="19413" priority="611" stopIfTrue="1">
      <formula>VALUE(RIGHT(AF6))&gt;AE6</formula>
    </cfRule>
    <cfRule type="expression" dxfId="19412" priority="612" stopIfTrue="1">
      <formula>EXACT(RIGHT(AF6,3),"зач")</formula>
    </cfRule>
  </conditionalFormatting>
  <conditionalFormatting sqref="AE3:AJ4 V3:AC4">
    <cfRule type="expression" dxfId="19411" priority="609" stopIfTrue="1">
      <formula>$D$1&lt;V3</formula>
    </cfRule>
    <cfRule type="expression" dxfId="19410" priority="610" stopIfTrue="1">
      <formula>$D$1&gt;V3</formula>
    </cfRule>
  </conditionalFormatting>
  <conditionalFormatting sqref="F6:F36">
    <cfRule type="cellIs" dxfId="19409" priority="566" stopIfTrue="1" operator="equal">
      <formula>5</formula>
    </cfRule>
    <cfRule type="cellIs" dxfId="19408" priority="567" stopIfTrue="1" operator="equal">
      <formula>4</formula>
    </cfRule>
    <cfRule type="cellIs" dxfId="19407" priority="568" stopIfTrue="1" operator="equal">
      <formula>3</formula>
    </cfRule>
  </conditionalFormatting>
  <conditionalFormatting sqref="F3">
    <cfRule type="expression" dxfId="19406" priority="561" stopIfTrue="1">
      <formula>$D$1&lt;F3</formula>
    </cfRule>
    <cfRule type="expression" dxfId="19405" priority="562" stopIfTrue="1">
      <formula>$D$1&gt;F3</formula>
    </cfRule>
  </conditionalFormatting>
  <conditionalFormatting sqref="J6:L6 J7:J31 L7:L33 K7:K37">
    <cfRule type="cellIs" dxfId="19404" priority="516" stopIfTrue="1" operator="equal">
      <formula>5</formula>
    </cfRule>
    <cfRule type="cellIs" dxfId="19403" priority="517" stopIfTrue="1" operator="equal">
      <formula>4</formula>
    </cfRule>
    <cfRule type="cellIs" dxfId="19402" priority="518" stopIfTrue="1" operator="equal">
      <formula>3</formula>
    </cfRule>
  </conditionalFormatting>
  <conditionalFormatting sqref="J32:J33">
    <cfRule type="cellIs" dxfId="19401" priority="467" stopIfTrue="1" operator="equal">
      <formula>5</formula>
    </cfRule>
    <cfRule type="cellIs" dxfId="19400" priority="468" stopIfTrue="1" operator="equal">
      <formula>4</formula>
    </cfRule>
    <cfRule type="cellIs" dxfId="19399" priority="469" stopIfTrue="1" operator="equal">
      <formula>3</formula>
    </cfRule>
  </conditionalFormatting>
  <conditionalFormatting sqref="N32:N33">
    <cfRule type="cellIs" dxfId="19398" priority="245" stopIfTrue="1" operator="equal">
      <formula>5</formula>
    </cfRule>
    <cfRule type="cellIs" dxfId="19397" priority="246" stopIfTrue="1" operator="equal">
      <formula>4</formula>
    </cfRule>
    <cfRule type="cellIs" dxfId="19396" priority="247" stopIfTrue="1" operator="equal">
      <formula>3</formula>
    </cfRule>
  </conditionalFormatting>
  <conditionalFormatting sqref="O32:O33">
    <cfRule type="cellIs" dxfId="19395" priority="242" stopIfTrue="1" operator="equal">
      <formula>5</formula>
    </cfRule>
    <cfRule type="cellIs" dxfId="19394" priority="243" stopIfTrue="1" operator="equal">
      <formula>4</formula>
    </cfRule>
    <cfRule type="cellIs" dxfId="19393" priority="244" stopIfTrue="1" operator="equal">
      <formula>3</formula>
    </cfRule>
  </conditionalFormatting>
  <conditionalFormatting sqref="M32:M33">
    <cfRule type="cellIs" dxfId="19392" priority="239" stopIfTrue="1" operator="equal">
      <formula>5</formula>
    </cfRule>
    <cfRule type="cellIs" dxfId="19391" priority="240" stopIfTrue="1" operator="equal">
      <formula>4</formula>
    </cfRule>
    <cfRule type="cellIs" dxfId="19390" priority="241" stopIfTrue="1" operator="equal">
      <formula>3</formula>
    </cfRule>
  </conditionalFormatting>
  <conditionalFormatting sqref="P32:P33">
    <cfRule type="cellIs" dxfId="19389" priority="236" stopIfTrue="1" operator="equal">
      <formula>5</formula>
    </cfRule>
    <cfRule type="cellIs" dxfId="19388" priority="237" stopIfTrue="1" operator="equal">
      <formula>4</formula>
    </cfRule>
    <cfRule type="cellIs" dxfId="19387" priority="238" stopIfTrue="1" operator="equal">
      <formula>3</formula>
    </cfRule>
  </conditionalFormatting>
  <conditionalFormatting sqref="Q32:Q33">
    <cfRule type="cellIs" dxfId="19386" priority="233" stopIfTrue="1" operator="equal">
      <formula>5</formula>
    </cfRule>
    <cfRule type="cellIs" dxfId="19385" priority="234" stopIfTrue="1" operator="equal">
      <formula>4</formula>
    </cfRule>
    <cfRule type="cellIs" dxfId="19384" priority="235" stopIfTrue="1" operator="equal">
      <formula>3</formula>
    </cfRule>
  </conditionalFormatting>
  <conditionalFormatting sqref="G5">
    <cfRule type="cellIs" dxfId="19383" priority="212" stopIfTrue="1" operator="equal">
      <formula>5</formula>
    </cfRule>
    <cfRule type="cellIs" dxfId="19382" priority="213" stopIfTrue="1" operator="equal">
      <formula>4</formula>
    </cfRule>
    <cfRule type="cellIs" dxfId="19381" priority="214" stopIfTrue="1" operator="equal">
      <formula>3</formula>
    </cfRule>
  </conditionalFormatting>
  <conditionalFormatting sqref="G4">
    <cfRule type="expression" dxfId="19380" priority="210" stopIfTrue="1">
      <formula>$D$1&lt;G4</formula>
    </cfRule>
    <cfRule type="expression" dxfId="19379" priority="211" stopIfTrue="1">
      <formula>$D$1&gt;G4</formula>
    </cfRule>
  </conditionalFormatting>
  <conditionalFormatting sqref="G3">
    <cfRule type="expression" dxfId="19378" priority="229" stopIfTrue="1">
      <formula>$D$1&lt;G3</formula>
    </cfRule>
    <cfRule type="expression" dxfId="19377" priority="230" stopIfTrue="1">
      <formula>$D$1&gt;G3</formula>
    </cfRule>
  </conditionalFormatting>
  <conditionalFormatting sqref="F5">
    <cfRule type="cellIs" dxfId="19376" priority="157" stopIfTrue="1" operator="equal">
      <formula>5</formula>
    </cfRule>
    <cfRule type="cellIs" dxfId="19375" priority="158" stopIfTrue="1" operator="equal">
      <formula>4</formula>
    </cfRule>
    <cfRule type="cellIs" dxfId="19374" priority="159" stopIfTrue="1" operator="equal">
      <formula>3</formula>
    </cfRule>
  </conditionalFormatting>
  <conditionalFormatting sqref="F4">
    <cfRule type="expression" dxfId="19373" priority="155" stopIfTrue="1">
      <formula>$D$1&lt;F4</formula>
    </cfRule>
    <cfRule type="expression" dxfId="19372" priority="156" stopIfTrue="1">
      <formula>$D$1&gt;F4</formula>
    </cfRule>
  </conditionalFormatting>
  <conditionalFormatting sqref="H3">
    <cfRule type="expression" dxfId="19371" priority="153" stopIfTrue="1">
      <formula>$D$1&lt;H3</formula>
    </cfRule>
    <cfRule type="expression" dxfId="19370" priority="154" stopIfTrue="1">
      <formula>$D$1&gt;H3</formula>
    </cfRule>
  </conditionalFormatting>
  <conditionalFormatting sqref="H5">
    <cfRule type="cellIs" dxfId="19369" priority="148" stopIfTrue="1" operator="equal">
      <formula>5</formula>
    </cfRule>
    <cfRule type="cellIs" dxfId="19368" priority="149" stopIfTrue="1" operator="equal">
      <formula>4</formula>
    </cfRule>
    <cfRule type="cellIs" dxfId="19367" priority="150" stopIfTrue="1" operator="equal">
      <formula>3</formula>
    </cfRule>
  </conditionalFormatting>
  <conditionalFormatting sqref="H3">
    <cfRule type="expression" dxfId="19366" priority="151" stopIfTrue="1">
      <formula>$D$1&lt;H3</formula>
    </cfRule>
    <cfRule type="expression" dxfId="19365" priority="152" stopIfTrue="1">
      <formula>$D$1&gt;H3</formula>
    </cfRule>
  </conditionalFormatting>
  <conditionalFormatting sqref="H4">
    <cfRule type="expression" dxfId="19364" priority="146" stopIfTrue="1">
      <formula>$D$1&lt;H4</formula>
    </cfRule>
    <cfRule type="expression" dxfId="19363" priority="147" stopIfTrue="1">
      <formula>$D$1&gt;H4</formula>
    </cfRule>
  </conditionalFormatting>
  <conditionalFormatting sqref="Q3:T3">
    <cfRule type="expression" dxfId="19362" priority="144" stopIfTrue="1">
      <formula>$D$1&lt;Q3</formula>
    </cfRule>
    <cfRule type="expression" dxfId="19361" priority="145" stopIfTrue="1">
      <formula>$D$1&gt;Q3</formula>
    </cfRule>
  </conditionalFormatting>
  <conditionalFormatting sqref="T3">
    <cfRule type="expression" dxfId="19360" priority="142" stopIfTrue="1">
      <formula>$D$1&lt;T3</formula>
    </cfRule>
    <cfRule type="expression" dxfId="19359" priority="143" stopIfTrue="1">
      <formula>$D$1&gt;T3</formula>
    </cfRule>
  </conditionalFormatting>
  <conditionalFormatting sqref="Q3">
    <cfRule type="expression" dxfId="19358" priority="140" stopIfTrue="1">
      <formula>$D$1&lt;Q3</formula>
    </cfRule>
    <cfRule type="expression" dxfId="19357" priority="141" stopIfTrue="1">
      <formula>$D$1&gt;Q3</formula>
    </cfRule>
  </conditionalFormatting>
  <conditionalFormatting sqref="J3">
    <cfRule type="expression" dxfId="19356" priority="130" stopIfTrue="1">
      <formula>$D$1&lt;J3</formula>
    </cfRule>
    <cfRule type="expression" dxfId="19355" priority="131" stopIfTrue="1">
      <formula>$D$1&gt;J3</formula>
    </cfRule>
  </conditionalFormatting>
  <conditionalFormatting sqref="Q4">
    <cfRule type="expression" dxfId="19354" priority="118" stopIfTrue="1">
      <formula>$D$1&lt;Q4</formula>
    </cfRule>
    <cfRule type="expression" dxfId="19353" priority="119" stopIfTrue="1">
      <formula>$D$1&gt;Q4</formula>
    </cfRule>
  </conditionalFormatting>
  <conditionalFormatting sqref="N3:O3">
    <cfRule type="expression" dxfId="19352" priority="138" stopIfTrue="1">
      <formula>$D$1&lt;N3</formula>
    </cfRule>
    <cfRule type="expression" dxfId="19351" priority="139" stopIfTrue="1">
      <formula>$D$1&gt;N3</formula>
    </cfRule>
  </conditionalFormatting>
  <conditionalFormatting sqref="P3">
    <cfRule type="expression" dxfId="19350" priority="126" stopIfTrue="1">
      <formula>$D$1&lt;P3</formula>
    </cfRule>
    <cfRule type="expression" dxfId="19349" priority="127" stopIfTrue="1">
      <formula>$D$1&gt;P3</formula>
    </cfRule>
  </conditionalFormatting>
  <conditionalFormatting sqref="L3">
    <cfRule type="expression" dxfId="19348" priority="136" stopIfTrue="1">
      <formula>$D$1&lt;L3</formula>
    </cfRule>
    <cfRule type="expression" dxfId="19347" priority="137" stopIfTrue="1">
      <formula>$D$1&gt;L3</formula>
    </cfRule>
  </conditionalFormatting>
  <conditionalFormatting sqref="I3">
    <cfRule type="expression" dxfId="19346" priority="134" stopIfTrue="1">
      <formula>$D$1&lt;I3</formula>
    </cfRule>
    <cfRule type="expression" dxfId="19345" priority="135" stopIfTrue="1">
      <formula>$D$1&gt;I3</formula>
    </cfRule>
  </conditionalFormatting>
  <conditionalFormatting sqref="J3">
    <cfRule type="expression" dxfId="19344" priority="132" stopIfTrue="1">
      <formula>$D$4&lt;J3</formula>
    </cfRule>
    <cfRule type="expression" dxfId="19343" priority="133" stopIfTrue="1">
      <formula>$D$4&gt;J3</formula>
    </cfRule>
  </conditionalFormatting>
  <conditionalFormatting sqref="P4">
    <cfRule type="expression" dxfId="19342" priority="61" stopIfTrue="1">
      <formula>$D$4&lt;P4</formula>
    </cfRule>
    <cfRule type="expression" dxfId="19341" priority="62" stopIfTrue="1">
      <formula>$D$4&gt;P4</formula>
    </cfRule>
  </conditionalFormatting>
  <conditionalFormatting sqref="P3">
    <cfRule type="expression" dxfId="19340" priority="128" stopIfTrue="1">
      <formula>$D$4&lt;P3</formula>
    </cfRule>
    <cfRule type="expression" dxfId="19339" priority="129" stopIfTrue="1">
      <formula>$D$4&gt;P3</formula>
    </cfRule>
  </conditionalFormatting>
  <conditionalFormatting sqref="K3">
    <cfRule type="expression" dxfId="19338" priority="124" stopIfTrue="1">
      <formula>$D$4&lt;K3</formula>
    </cfRule>
    <cfRule type="expression" dxfId="19337" priority="125" stopIfTrue="1">
      <formula>$D$4&gt;K3</formula>
    </cfRule>
  </conditionalFormatting>
  <conditionalFormatting sqref="K3">
    <cfRule type="expression" dxfId="19336" priority="122" stopIfTrue="1">
      <formula>$D$1&lt;K3</formula>
    </cfRule>
    <cfRule type="expression" dxfId="19335" priority="123" stopIfTrue="1">
      <formula>$D$1&gt;K3</formula>
    </cfRule>
  </conditionalFormatting>
  <conditionalFormatting sqref="N4">
    <cfRule type="expression" dxfId="19334" priority="35" stopIfTrue="1">
      <formula>$D$1&lt;N4</formula>
    </cfRule>
    <cfRule type="expression" dxfId="19333" priority="36" stopIfTrue="1">
      <formula>$D$1&gt;N4</formula>
    </cfRule>
  </conditionalFormatting>
  <conditionalFormatting sqref="M3">
    <cfRule type="expression" dxfId="19332" priority="120" stopIfTrue="1">
      <formula>$D$1&lt;M3</formula>
    </cfRule>
    <cfRule type="expression" dxfId="19331" priority="121" stopIfTrue="1">
      <formula>$D$1&gt;M3</formula>
    </cfRule>
  </conditionalFormatting>
  <conditionalFormatting sqref="R4">
    <cfRule type="expression" dxfId="19330" priority="106" stopIfTrue="1">
      <formula>$D$1&lt;R4</formula>
    </cfRule>
    <cfRule type="expression" dxfId="19329" priority="107" stopIfTrue="1">
      <formula>$D$1&gt;R4</formula>
    </cfRule>
  </conditionalFormatting>
  <conditionalFormatting sqref="R4">
    <cfRule type="expression" dxfId="19328" priority="104" stopIfTrue="1">
      <formula>$D$1&lt;R4</formula>
    </cfRule>
    <cfRule type="expression" dxfId="19327" priority="105" stopIfTrue="1">
      <formula>$D$1&gt;R4</formula>
    </cfRule>
  </conditionalFormatting>
  <conditionalFormatting sqref="S4">
    <cfRule type="expression" dxfId="19326" priority="89" stopIfTrue="1">
      <formula>$D$1&lt;S4</formula>
    </cfRule>
    <cfRule type="expression" dxfId="19325" priority="90" stopIfTrue="1">
      <formula>$D$1&gt;S4</formula>
    </cfRule>
  </conditionalFormatting>
  <conditionalFormatting sqref="Q5">
    <cfRule type="cellIs" dxfId="19324" priority="115" stopIfTrue="1" operator="equal">
      <formula>5</formula>
    </cfRule>
    <cfRule type="cellIs" dxfId="19323" priority="116" stopIfTrue="1" operator="equal">
      <formula>4</formula>
    </cfRule>
    <cfRule type="cellIs" dxfId="19322" priority="117" stopIfTrue="1" operator="equal">
      <formula>3</formula>
    </cfRule>
  </conditionalFormatting>
  <conditionalFormatting sqref="Q4">
    <cfRule type="expression" dxfId="19321" priority="113" stopIfTrue="1">
      <formula>$D$1&lt;Q4</formula>
    </cfRule>
    <cfRule type="expression" dxfId="19320" priority="114" stopIfTrue="1">
      <formula>$D$1&gt;Q4</formula>
    </cfRule>
  </conditionalFormatting>
  <conditionalFormatting sqref="Q4">
    <cfRule type="expression" dxfId="19319" priority="111" stopIfTrue="1">
      <formula>$D$1&lt;Q4</formula>
    </cfRule>
    <cfRule type="expression" dxfId="19318" priority="112" stopIfTrue="1">
      <formula>$D$1&gt;Q4</formula>
    </cfRule>
  </conditionalFormatting>
  <conditionalFormatting sqref="R5">
    <cfRule type="cellIs" dxfId="19317" priority="108" stopIfTrue="1" operator="equal">
      <formula>5</formula>
    </cfRule>
    <cfRule type="cellIs" dxfId="19316" priority="109" stopIfTrue="1" operator="equal">
      <formula>4</formula>
    </cfRule>
    <cfRule type="cellIs" dxfId="19315" priority="110" stopIfTrue="1" operator="equal">
      <formula>3</formula>
    </cfRule>
  </conditionalFormatting>
  <conditionalFormatting sqref="R4">
    <cfRule type="expression" dxfId="19314" priority="96" stopIfTrue="1">
      <formula>$D$1&lt;R4</formula>
    </cfRule>
    <cfRule type="expression" dxfId="19313" priority="97" stopIfTrue="1">
      <formula>$D$1&gt;R4</formula>
    </cfRule>
  </conditionalFormatting>
  <conditionalFormatting sqref="R4">
    <cfRule type="expression" dxfId="19312" priority="102" stopIfTrue="1">
      <formula>$D$1&lt;R4</formula>
    </cfRule>
    <cfRule type="expression" dxfId="19311" priority="103" stopIfTrue="1">
      <formula>$D$1&gt;R4</formula>
    </cfRule>
  </conditionalFormatting>
  <conditionalFormatting sqref="R4">
    <cfRule type="expression" dxfId="19310" priority="100" stopIfTrue="1">
      <formula>$D$1&lt;R4</formula>
    </cfRule>
    <cfRule type="expression" dxfId="19309" priority="101" stopIfTrue="1">
      <formula>$D$1&gt;R4</formula>
    </cfRule>
  </conditionalFormatting>
  <conditionalFormatting sqref="R4">
    <cfRule type="expression" dxfId="19308" priority="98" stopIfTrue="1">
      <formula>$D$1&lt;R4</formula>
    </cfRule>
    <cfRule type="expression" dxfId="19307" priority="99" stopIfTrue="1">
      <formula>$D$1&gt;R4</formula>
    </cfRule>
  </conditionalFormatting>
  <conditionalFormatting sqref="S5">
    <cfRule type="cellIs" dxfId="19306" priority="93" stopIfTrue="1" operator="equal">
      <formula>5</formula>
    </cfRule>
    <cfRule type="cellIs" dxfId="19305" priority="94" stopIfTrue="1" operator="equal">
      <formula>4</formula>
    </cfRule>
    <cfRule type="cellIs" dxfId="19304" priority="95" stopIfTrue="1" operator="equal">
      <formula>3</formula>
    </cfRule>
  </conditionalFormatting>
  <conditionalFormatting sqref="S4">
    <cfRule type="expression" dxfId="19303" priority="91" stopIfTrue="1">
      <formula>$D$1&lt;S4</formula>
    </cfRule>
    <cfRule type="expression" dxfId="19302" priority="92" stopIfTrue="1">
      <formula>$D$1&gt;S4</formula>
    </cfRule>
  </conditionalFormatting>
  <conditionalFormatting sqref="S4">
    <cfRule type="expression" dxfId="19301" priority="87" stopIfTrue="1">
      <formula>$D$1&lt;S4</formula>
    </cfRule>
    <cfRule type="expression" dxfId="19300" priority="88" stopIfTrue="1">
      <formula>$D$1&gt;S4</formula>
    </cfRule>
  </conditionalFormatting>
  <conditionalFormatting sqref="S4">
    <cfRule type="expression" dxfId="19299" priority="85" stopIfTrue="1">
      <formula>$D$1&lt;S4</formula>
    </cfRule>
    <cfRule type="expression" dxfId="19298" priority="86" stopIfTrue="1">
      <formula>$D$1&gt;S4</formula>
    </cfRule>
  </conditionalFormatting>
  <conditionalFormatting sqref="S4">
    <cfRule type="expression" dxfId="19297" priority="83" stopIfTrue="1">
      <formula>$D$1&lt;S4</formula>
    </cfRule>
    <cfRule type="expression" dxfId="19296" priority="84" stopIfTrue="1">
      <formula>$D$1&gt;S4</formula>
    </cfRule>
  </conditionalFormatting>
  <conditionalFormatting sqref="S4">
    <cfRule type="expression" dxfId="19295" priority="81" stopIfTrue="1">
      <formula>$D$1&lt;S4</formula>
    </cfRule>
    <cfRule type="expression" dxfId="19294" priority="82" stopIfTrue="1">
      <formula>$D$1&gt;S4</formula>
    </cfRule>
  </conditionalFormatting>
  <conditionalFormatting sqref="N4">
    <cfRule type="expression" dxfId="19293" priority="37" stopIfTrue="1">
      <formula>$D$1&lt;N4</formula>
    </cfRule>
    <cfRule type="expression" dxfId="19292" priority="38" stopIfTrue="1">
      <formula>$D$1&gt;N4</formula>
    </cfRule>
  </conditionalFormatting>
  <conditionalFormatting sqref="N4">
    <cfRule type="expression" dxfId="19291" priority="33" stopIfTrue="1">
      <formula>$D$1&lt;N4</formula>
    </cfRule>
    <cfRule type="expression" dxfId="19290" priority="34" stopIfTrue="1">
      <formula>$D$1&gt;N4</formula>
    </cfRule>
  </conditionalFormatting>
  <conditionalFormatting sqref="N4">
    <cfRule type="expression" dxfId="19289" priority="31" stopIfTrue="1">
      <formula>$D$1&lt;N4</formula>
    </cfRule>
    <cfRule type="expression" dxfId="19288" priority="32" stopIfTrue="1">
      <formula>$D$1&gt;N4</formula>
    </cfRule>
  </conditionalFormatting>
  <conditionalFormatting sqref="N4">
    <cfRule type="expression" dxfId="19287" priority="29" stopIfTrue="1">
      <formula>$D$1&lt;N4</formula>
    </cfRule>
    <cfRule type="expression" dxfId="19286" priority="30" stopIfTrue="1">
      <formula>$D$1&gt;N4</formula>
    </cfRule>
  </conditionalFormatting>
  <conditionalFormatting sqref="N4">
    <cfRule type="expression" dxfId="19285" priority="27" stopIfTrue="1">
      <formula>$D$1&lt;N4</formula>
    </cfRule>
    <cfRule type="expression" dxfId="19284" priority="28" stopIfTrue="1">
      <formula>$D$1&gt;N4</formula>
    </cfRule>
  </conditionalFormatting>
  <conditionalFormatting sqref="I5">
    <cfRule type="cellIs" dxfId="19283" priority="78" stopIfTrue="1" operator="equal">
      <formula>5</formula>
    </cfRule>
    <cfRule type="cellIs" dxfId="19282" priority="79" stopIfTrue="1" operator="equal">
      <formula>4</formula>
    </cfRule>
    <cfRule type="cellIs" dxfId="19281" priority="80" stopIfTrue="1" operator="equal">
      <formula>3</formula>
    </cfRule>
  </conditionalFormatting>
  <conditionalFormatting sqref="I4">
    <cfRule type="expression" dxfId="19280" priority="76" stopIfTrue="1">
      <formula>$D$1&lt;I4</formula>
    </cfRule>
    <cfRule type="expression" dxfId="19279" priority="77" stopIfTrue="1">
      <formula>$D$1&gt;I4</formula>
    </cfRule>
  </conditionalFormatting>
  <conditionalFormatting sqref="J5">
    <cfRule type="cellIs" dxfId="19278" priority="73" stopIfTrue="1" operator="equal">
      <formula>5</formula>
    </cfRule>
    <cfRule type="cellIs" dxfId="19277" priority="74" stopIfTrue="1" operator="equal">
      <formula>4</formula>
    </cfRule>
    <cfRule type="cellIs" dxfId="19276" priority="75" stopIfTrue="1" operator="equal">
      <formula>3</formula>
    </cfRule>
  </conditionalFormatting>
  <conditionalFormatting sqref="J4">
    <cfRule type="expression" dxfId="19275" priority="71" stopIfTrue="1">
      <formula>$D$4&lt;J4</formula>
    </cfRule>
    <cfRule type="expression" dxfId="19274" priority="72" stopIfTrue="1">
      <formula>$D$4&gt;J4</formula>
    </cfRule>
  </conditionalFormatting>
  <conditionalFormatting sqref="J4">
    <cfRule type="expression" dxfId="19273" priority="69" stopIfTrue="1">
      <formula>$D$1&lt;J4</formula>
    </cfRule>
    <cfRule type="expression" dxfId="19272" priority="70" stopIfTrue="1">
      <formula>$D$1&gt;J4</formula>
    </cfRule>
  </conditionalFormatting>
  <conditionalFormatting sqref="J4">
    <cfRule type="expression" dxfId="19271" priority="67" stopIfTrue="1">
      <formula>$D$4&lt;J4</formula>
    </cfRule>
    <cfRule type="expression" dxfId="19270" priority="68" stopIfTrue="1">
      <formula>$D$4&gt;J4</formula>
    </cfRule>
  </conditionalFormatting>
  <conditionalFormatting sqref="P4">
    <cfRule type="expression" dxfId="19269" priority="65" stopIfTrue="1">
      <formula>$D$4&lt;P4</formula>
    </cfRule>
    <cfRule type="expression" dxfId="19268" priority="66" stopIfTrue="1">
      <formula>$D$4&gt;P4</formula>
    </cfRule>
  </conditionalFormatting>
  <conditionalFormatting sqref="P4">
    <cfRule type="expression" dxfId="19267" priority="63" stopIfTrue="1">
      <formula>$D$1&lt;P4</formula>
    </cfRule>
    <cfRule type="expression" dxfId="19266" priority="64" stopIfTrue="1">
      <formula>$D$1&gt;P4</formula>
    </cfRule>
  </conditionalFormatting>
  <conditionalFormatting sqref="P5">
    <cfRule type="cellIs" dxfId="19265" priority="58" stopIfTrue="1" operator="equal">
      <formula>5</formula>
    </cfRule>
    <cfRule type="cellIs" dxfId="19264" priority="59" stopIfTrue="1" operator="equal">
      <formula>4</formula>
    </cfRule>
    <cfRule type="cellIs" dxfId="19263" priority="60" stopIfTrue="1" operator="equal">
      <formula>3</formula>
    </cfRule>
  </conditionalFormatting>
  <conditionalFormatting sqref="K4">
    <cfRule type="expression" dxfId="19262" priority="56" stopIfTrue="1">
      <formula>$D$4&lt;K4</formula>
    </cfRule>
    <cfRule type="expression" dxfId="19261" priority="57" stopIfTrue="1">
      <formula>$D$4&gt;K4</formula>
    </cfRule>
  </conditionalFormatting>
  <conditionalFormatting sqref="K4">
    <cfRule type="expression" dxfId="19260" priority="54" stopIfTrue="1">
      <formula>$D$1&lt;K4</formula>
    </cfRule>
    <cfRule type="expression" dxfId="19259" priority="55" stopIfTrue="1">
      <formula>$D$1&gt;K4</formula>
    </cfRule>
  </conditionalFormatting>
  <conditionalFormatting sqref="K4">
    <cfRule type="expression" dxfId="19258" priority="52" stopIfTrue="1">
      <formula>$D$4&lt;K4</formula>
    </cfRule>
    <cfRule type="expression" dxfId="19257" priority="53" stopIfTrue="1">
      <formula>$D$4&gt;K4</formula>
    </cfRule>
  </conditionalFormatting>
  <conditionalFormatting sqref="K5">
    <cfRule type="cellIs" dxfId="19256" priority="49" stopIfTrue="1" operator="equal">
      <formula>5</formula>
    </cfRule>
    <cfRule type="cellIs" dxfId="19255" priority="50" stopIfTrue="1" operator="equal">
      <formula>4</formula>
    </cfRule>
    <cfRule type="cellIs" dxfId="19254" priority="51" stopIfTrue="1" operator="equal">
      <formula>3</formula>
    </cfRule>
  </conditionalFormatting>
  <conditionalFormatting sqref="L5">
    <cfRule type="cellIs" dxfId="19253" priority="46" stopIfTrue="1" operator="equal">
      <formula>5</formula>
    </cfRule>
    <cfRule type="cellIs" dxfId="19252" priority="47" stopIfTrue="1" operator="equal">
      <formula>4</formula>
    </cfRule>
    <cfRule type="cellIs" dxfId="19251" priority="48" stopIfTrue="1" operator="equal">
      <formula>3</formula>
    </cfRule>
  </conditionalFormatting>
  <conditionalFormatting sqref="L4">
    <cfRule type="expression" dxfId="19250" priority="44" stopIfTrue="1">
      <formula>$D$1&lt;L4</formula>
    </cfRule>
    <cfRule type="expression" dxfId="19249" priority="45" stopIfTrue="1">
      <formula>$D$1&gt;L4</formula>
    </cfRule>
  </conditionalFormatting>
  <conditionalFormatting sqref="M4">
    <cfRule type="expression" dxfId="19248" priority="42" stopIfTrue="1">
      <formula>$D$1&lt;M4</formula>
    </cfRule>
    <cfRule type="expression" dxfId="19247" priority="43" stopIfTrue="1">
      <formula>$D$1&gt;M4</formula>
    </cfRule>
  </conditionalFormatting>
  <conditionalFormatting sqref="N5">
    <cfRule type="cellIs" dxfId="19246" priority="39" stopIfTrue="1" operator="equal">
      <formula>5</formula>
    </cfRule>
    <cfRule type="cellIs" dxfId="19245" priority="40" stopIfTrue="1" operator="equal">
      <formula>4</formula>
    </cfRule>
    <cfRule type="cellIs" dxfId="19244" priority="41" stopIfTrue="1" operator="equal">
      <formula>3</formula>
    </cfRule>
  </conditionalFormatting>
  <conditionalFormatting sqref="O5">
    <cfRule type="cellIs" dxfId="19243" priority="24" stopIfTrue="1" operator="equal">
      <formula>5</formula>
    </cfRule>
    <cfRule type="cellIs" dxfId="19242" priority="25" stopIfTrue="1" operator="equal">
      <formula>4</formula>
    </cfRule>
    <cfRule type="cellIs" dxfId="19241" priority="26" stopIfTrue="1" operator="equal">
      <formula>3</formula>
    </cfRule>
  </conditionalFormatting>
  <conditionalFormatting sqref="O4">
    <cfRule type="expression" dxfId="19240" priority="22" stopIfTrue="1">
      <formula>$D$4&lt;O4</formula>
    </cfRule>
    <cfRule type="expression" dxfId="19239" priority="23" stopIfTrue="1">
      <formula>$D$4&gt;O4</formula>
    </cfRule>
  </conditionalFormatting>
  <conditionalFormatting sqref="O4">
    <cfRule type="expression" dxfId="19238" priority="20" stopIfTrue="1">
      <formula>$D$1&lt;O4</formula>
    </cfRule>
    <cfRule type="expression" dxfId="19237" priority="21" stopIfTrue="1">
      <formula>$D$1&gt;O4</formula>
    </cfRule>
  </conditionalFormatting>
  <conditionalFormatting sqref="O4">
    <cfRule type="expression" dxfId="19236" priority="18" stopIfTrue="1">
      <formula>$D$4&lt;O4</formula>
    </cfRule>
    <cfRule type="expression" dxfId="19235" priority="19" stopIfTrue="1">
      <formula>$D$4&gt;O4</formula>
    </cfRule>
  </conditionalFormatting>
  <conditionalFormatting sqref="T5">
    <cfRule type="cellIs" dxfId="19234" priority="15" stopIfTrue="1" operator="equal">
      <formula>5</formula>
    </cfRule>
    <cfRule type="cellIs" dxfId="19233" priority="16" stopIfTrue="1" operator="equal">
      <formula>4</formula>
    </cfRule>
    <cfRule type="cellIs" dxfId="19232" priority="17" stopIfTrue="1" operator="equal">
      <formula>3</formula>
    </cfRule>
  </conditionalFormatting>
  <conditionalFormatting sqref="T4">
    <cfRule type="expression" dxfId="19231" priority="13" stopIfTrue="1">
      <formula>$D$4&lt;T4</formula>
    </cfRule>
    <cfRule type="expression" dxfId="19230" priority="14" stopIfTrue="1">
      <formula>$D$4&gt;T4</formula>
    </cfRule>
  </conditionalFormatting>
  <conditionalFormatting sqref="T4">
    <cfRule type="expression" dxfId="19229" priority="11" stopIfTrue="1">
      <formula>$D$1&lt;T4</formula>
    </cfRule>
    <cfRule type="expression" dxfId="19228" priority="12" stopIfTrue="1">
      <formula>$D$1&gt;T4</formula>
    </cfRule>
  </conditionalFormatting>
  <conditionalFormatting sqref="T4">
    <cfRule type="expression" dxfId="19227" priority="9" stopIfTrue="1">
      <formula>$D$4&lt;T4</formula>
    </cfRule>
    <cfRule type="expression" dxfId="19226" priority="10" stopIfTrue="1">
      <formula>$D$4&gt;T4</formula>
    </cfRule>
  </conditionalFormatting>
  <conditionalFormatting sqref="U4">
    <cfRule type="expression" dxfId="19225" priority="7" stopIfTrue="1">
      <formula>$D$4&lt;U4</formula>
    </cfRule>
    <cfRule type="expression" dxfId="19224" priority="8" stopIfTrue="1">
      <formula>$D$4&gt;U4</formula>
    </cfRule>
  </conditionalFormatting>
  <conditionalFormatting sqref="U4">
    <cfRule type="expression" dxfId="19223" priority="5" stopIfTrue="1">
      <formula>$D$1&lt;U4</formula>
    </cfRule>
    <cfRule type="expression" dxfId="19222" priority="6" stopIfTrue="1">
      <formula>$D$1&gt;U4</formula>
    </cfRule>
  </conditionalFormatting>
  <conditionalFormatting sqref="U4">
    <cfRule type="expression" dxfId="19221" priority="3" stopIfTrue="1">
      <formula>$D$4&lt;U4</formula>
    </cfRule>
    <cfRule type="expression" dxfId="19220" priority="4" stopIfTrue="1">
      <formula>$D$4&gt;U4</formula>
    </cfRule>
  </conditionalFormatting>
  <conditionalFormatting sqref="U3">
    <cfRule type="expression" dxfId="19219" priority="1" stopIfTrue="1">
      <formula>$D$1&lt;U3</formula>
    </cfRule>
    <cfRule type="expression" dxfId="19218" priority="2" stopIfTrue="1">
      <formula>$D$1&gt;U3</formula>
    </cfRule>
  </conditionalFormatting>
  <pageMargins left="0.70866141732283472" right="0" top="0.74803149606299213" bottom="0" header="0.31496062992125984" footer="0.31496062992125984"/>
  <pageSetup paperSize="9" scale="61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5"/>
  <sheetViews>
    <sheetView view="pageBreakPreview" topLeftCell="C1" zoomScale="85" zoomScaleNormal="100" zoomScaleSheetLayoutView="85" workbookViewId="0">
      <selection activeCell="Q18" sqref="Q18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7.85546875" style="13" customWidth="1"/>
    <col min="5" max="5" width="5.42578125" style="13" hidden="1" customWidth="1"/>
    <col min="6" max="6" width="6.85546875" customWidth="1"/>
    <col min="7" max="7" width="6.85546875" hidden="1" customWidth="1"/>
    <col min="8" max="12" width="6.85546875" customWidth="1"/>
    <col min="13" max="13" width="6.85546875" hidden="1" customWidth="1"/>
    <col min="14" max="17" width="6.85546875" customWidth="1"/>
    <col min="18" max="19" width="6.85546875" hidden="1" customWidth="1"/>
    <col min="20" max="21" width="6.85546875" customWidth="1"/>
    <col min="22" max="22" width="7.140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43578.608695370371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1"/>
      <c r="Z1" s="351"/>
      <c r="AA1" s="351"/>
      <c r="AB1" s="351"/>
      <c r="AC1" s="351"/>
      <c r="AD1" s="35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39" t="s">
        <v>580</v>
      </c>
      <c r="G2" s="339"/>
      <c r="H2" s="523" t="s">
        <v>581</v>
      </c>
      <c r="I2" s="524"/>
      <c r="J2" s="524"/>
      <c r="K2" s="524"/>
      <c r="L2" s="524"/>
      <c r="M2" s="525"/>
      <c r="N2" s="534" t="s">
        <v>545</v>
      </c>
      <c r="O2" s="534"/>
      <c r="P2" s="534"/>
      <c r="Q2" s="534"/>
      <c r="R2" s="341"/>
      <c r="S2" s="341"/>
      <c r="T2" s="535" t="s">
        <v>540</v>
      </c>
      <c r="U2" s="536"/>
      <c r="V2" s="7"/>
      <c r="W2" s="8"/>
      <c r="X2" s="8"/>
      <c r="Y2" s="351"/>
      <c r="Z2" s="351"/>
      <c r="AA2" s="351"/>
      <c r="AB2" s="351"/>
      <c r="AC2" s="351"/>
      <c r="AD2" s="35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2533</v>
      </c>
      <c r="B3" s="528"/>
      <c r="C3" s="528"/>
      <c r="D3" s="211" t="s">
        <v>0</v>
      </c>
      <c r="E3" s="212"/>
      <c r="F3" s="213">
        <v>42808</v>
      </c>
      <c r="G3" s="213"/>
      <c r="H3" s="311">
        <v>42872</v>
      </c>
      <c r="I3" s="310">
        <v>42916</v>
      </c>
      <c r="J3" s="168">
        <v>42920</v>
      </c>
      <c r="K3" s="168">
        <v>42927</v>
      </c>
      <c r="L3" s="310">
        <v>42926</v>
      </c>
      <c r="M3" s="213"/>
      <c r="N3" s="213">
        <v>42938</v>
      </c>
      <c r="O3" s="214">
        <v>42943</v>
      </c>
      <c r="P3" s="168">
        <v>42944</v>
      </c>
      <c r="Q3" s="214">
        <v>42934</v>
      </c>
      <c r="R3" s="213"/>
      <c r="S3" s="213"/>
      <c r="T3" s="514">
        <v>42928</v>
      </c>
      <c r="U3" s="514">
        <v>42921</v>
      </c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51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28"/>
      <c r="B4" s="528"/>
      <c r="C4" s="528"/>
      <c r="D4" s="220" t="s">
        <v>1</v>
      </c>
      <c r="E4" s="212"/>
      <c r="F4" s="221" t="s">
        <v>1402</v>
      </c>
      <c r="G4" s="221"/>
      <c r="H4" s="171" t="s">
        <v>1405</v>
      </c>
      <c r="I4" s="221" t="s">
        <v>1454</v>
      </c>
      <c r="J4" s="312" t="s">
        <v>1476</v>
      </c>
      <c r="K4" s="312" t="s">
        <v>1460</v>
      </c>
      <c r="L4" s="221" t="s">
        <v>1466</v>
      </c>
      <c r="M4" s="221"/>
      <c r="N4" s="221" t="s">
        <v>1455</v>
      </c>
      <c r="O4" s="312" t="s">
        <v>1458</v>
      </c>
      <c r="P4" s="312" t="s">
        <v>1421</v>
      </c>
      <c r="Q4" s="221" t="s">
        <v>1467</v>
      </c>
      <c r="R4" s="221"/>
      <c r="S4" s="221"/>
      <c r="T4" s="312" t="s">
        <v>1458</v>
      </c>
      <c r="U4" s="312" t="s">
        <v>1463</v>
      </c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51"/>
      <c r="AG4" s="351"/>
      <c r="AH4" s="351"/>
      <c r="AI4" s="351"/>
      <c r="AJ4" s="351"/>
      <c r="AK4" s="351"/>
      <c r="AL4" s="351"/>
      <c r="AM4" s="351"/>
      <c r="AN4" s="351"/>
      <c r="AO4" s="351"/>
      <c r="AP4" s="351"/>
      <c r="AQ4" s="351"/>
      <c r="AR4" s="351"/>
      <c r="AS4" s="351"/>
      <c r="AT4" s="351"/>
      <c r="AU4" s="351"/>
      <c r="AV4" s="351"/>
      <c r="AW4" s="9"/>
      <c r="AX4" s="352"/>
      <c r="AY4" s="352"/>
      <c r="AZ4" s="352"/>
      <c r="BA4" s="352"/>
      <c r="BB4" s="352"/>
      <c r="BC4" s="352"/>
      <c r="BD4" s="352"/>
      <c r="BE4" s="352"/>
      <c r="BF4" s="352"/>
      <c r="BG4" s="352"/>
      <c r="BH4" s="352"/>
      <c r="BI4" s="352"/>
      <c r="BJ4" s="352"/>
      <c r="BK4" s="352"/>
      <c r="BL4" s="352"/>
      <c r="BM4" s="352"/>
      <c r="BN4" s="11"/>
      <c r="BO4" s="11"/>
      <c r="BP4" s="352"/>
      <c r="BQ4" s="352"/>
      <c r="BR4" s="352"/>
      <c r="BS4" s="352"/>
      <c r="BT4" s="352"/>
      <c r="BU4" s="352"/>
      <c r="BV4" s="352"/>
      <c r="BW4" s="352"/>
      <c r="BX4" s="352"/>
      <c r="BY4" s="352"/>
      <c r="BZ4" s="352"/>
      <c r="CA4" s="352"/>
      <c r="CB4" s="352"/>
      <c r="CC4" s="352"/>
      <c r="CD4" s="352"/>
      <c r="CE4" s="35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8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 t="s">
        <v>1404</v>
      </c>
      <c r="G5" s="271"/>
      <c r="H5" s="309" t="s">
        <v>1406</v>
      </c>
      <c r="I5" s="271" t="s">
        <v>1453</v>
      </c>
      <c r="J5" s="271" t="s">
        <v>1459</v>
      </c>
      <c r="K5" s="271" t="s">
        <v>1461</v>
      </c>
      <c r="L5" s="271" t="s">
        <v>1465</v>
      </c>
      <c r="M5" s="275"/>
      <c r="N5" s="290" t="s">
        <v>1456</v>
      </c>
      <c r="O5" s="271" t="s">
        <v>1457</v>
      </c>
      <c r="P5" s="271" t="s">
        <v>1462</v>
      </c>
      <c r="Q5" s="275" t="s">
        <v>1468</v>
      </c>
      <c r="R5" s="290"/>
      <c r="S5" s="290"/>
      <c r="T5" s="271" t="s">
        <v>1457</v>
      </c>
      <c r="U5" s="271" t="s">
        <v>1464</v>
      </c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5" customHeight="1" x14ac:dyDescent="0.2">
      <c r="A6" s="295">
        <v>1</v>
      </c>
      <c r="B6" s="357" t="s">
        <v>28</v>
      </c>
      <c r="C6" s="368" t="s">
        <v>981</v>
      </c>
      <c r="D6" s="303" t="s">
        <v>1064</v>
      </c>
      <c r="E6" s="238">
        <v>2533</v>
      </c>
      <c r="F6" s="91" t="s">
        <v>1403</v>
      </c>
      <c r="G6" s="91"/>
      <c r="H6" s="91">
        <v>5</v>
      </c>
      <c r="I6" s="91">
        <v>4</v>
      </c>
      <c r="J6" s="91">
        <v>5</v>
      </c>
      <c r="K6" s="91">
        <v>4</v>
      </c>
      <c r="L6" s="91">
        <v>3</v>
      </c>
      <c r="M6" s="91"/>
      <c r="N6" s="91">
        <v>4</v>
      </c>
      <c r="O6" s="91">
        <v>4</v>
      </c>
      <c r="P6" s="91">
        <v>5</v>
      </c>
      <c r="Q6" s="91">
        <v>4</v>
      </c>
      <c r="R6" s="91"/>
      <c r="S6" s="91"/>
      <c r="T6" s="91">
        <v>4</v>
      </c>
      <c r="U6" s="91">
        <v>4</v>
      </c>
      <c r="V6" s="358">
        <f t="shared" ref="V6:V37" si="0">IF(AC6&gt;0,IF(SUM(X6:Y6)/AC6&gt;0,2,IF(AND(SUM(X6:Y6)/AC6=0,Z6/AC6&gt;0),3,IF(AND((AB6/AC6+AA6/AC6)=1,AA6/AC6&gt;0),4,5))),0)</f>
        <v>3</v>
      </c>
      <c r="W6" s="286">
        <f t="shared" ref="W6:W37" si="1">COUNTIF(AG6:AV6,"б")</f>
        <v>0</v>
      </c>
      <c r="X6" s="286">
        <f t="shared" ref="X6:X37" si="2">COUNTIF(AG6:AV6,"д")</f>
        <v>0</v>
      </c>
      <c r="Y6" s="286">
        <f t="shared" ref="Y6:Y37" si="3">COUNTIF(AG6:AV6,2)+COUNTIF(AG6:AV6,"н")+COUNTIF(AG6:AV6,"д")</f>
        <v>0</v>
      </c>
      <c r="Z6" s="286">
        <f t="shared" ref="Z6:Z37" si="4">COUNTIF(AG6:AV6,Z$5)</f>
        <v>1</v>
      </c>
      <c r="AA6" s="286">
        <f t="shared" ref="AA6:AA37" si="5">COUNTIF(AG6:AV6,AA$5)</f>
        <v>7</v>
      </c>
      <c r="AB6" s="286">
        <f t="shared" ref="AB6:AB37" si="6">COUNTIF(AG6:AV6,AB$5)</f>
        <v>3</v>
      </c>
      <c r="AC6" s="286">
        <f t="shared" ref="AC6:AC37" si="7">SUM(X6:AB6)</f>
        <v>11</v>
      </c>
      <c r="AD6" s="359">
        <f>IF(ISERROR(((X6+Y6)*2+Z6*3+AA6*4+AB6*5)/SUM(X6,Y6:AB6)),"",((X6+Y6)*2+Z6*3+AA6*4+AB6*5)/SUM(X6,Y6:AB6))</f>
        <v>4.1818181818181817</v>
      </c>
      <c r="AE6" s="287">
        <f>IF(AW6=5,0.5,IF(AW6=4,0.25,IF(AW6&lt;=3,0)))</f>
        <v>0</v>
      </c>
      <c r="AG6" s="360" t="str">
        <f t="shared" ref="AG6:AV21" si="8">IF(ISERROR(VALUE(LEFT(F6))),LEFT(F6),VALUE(LEFT(F6)))</f>
        <v>з</v>
      </c>
      <c r="AH6" s="360" t="str">
        <f t="shared" si="8"/>
        <v/>
      </c>
      <c r="AI6" s="360">
        <f t="shared" si="8"/>
        <v>5</v>
      </c>
      <c r="AJ6" s="360">
        <f t="shared" si="8"/>
        <v>4</v>
      </c>
      <c r="AK6" s="360">
        <f t="shared" si="8"/>
        <v>5</v>
      </c>
      <c r="AL6" s="360">
        <f t="shared" si="8"/>
        <v>4</v>
      </c>
      <c r="AM6" s="360">
        <f t="shared" si="8"/>
        <v>3</v>
      </c>
      <c r="AN6" s="360" t="str">
        <f t="shared" si="8"/>
        <v/>
      </c>
      <c r="AO6" s="360">
        <f t="shared" si="8"/>
        <v>4</v>
      </c>
      <c r="AP6" s="360">
        <f t="shared" si="8"/>
        <v>4</v>
      </c>
      <c r="AQ6" s="360">
        <f t="shared" si="8"/>
        <v>5</v>
      </c>
      <c r="AR6" s="360">
        <f t="shared" si="8"/>
        <v>4</v>
      </c>
      <c r="AS6" s="360" t="str">
        <f t="shared" si="8"/>
        <v/>
      </c>
      <c r="AT6" s="360" t="str">
        <f t="shared" si="8"/>
        <v/>
      </c>
      <c r="AU6" s="360">
        <f t="shared" si="8"/>
        <v>4</v>
      </c>
      <c r="AV6" s="360">
        <f t="shared" si="8"/>
        <v>4</v>
      </c>
      <c r="AW6" s="358">
        <f>COUNTIF(AG6:AV6,"з")</f>
        <v>1</v>
      </c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  <c r="BM6" s="288"/>
      <c r="BN6" s="288"/>
      <c r="BO6" s="288"/>
      <c r="BP6" s="289"/>
      <c r="BQ6" s="289"/>
      <c r="BR6" s="289"/>
      <c r="BS6" s="289"/>
      <c r="BT6" s="289"/>
      <c r="BU6" s="289"/>
      <c r="BV6" s="289"/>
      <c r="BW6" s="289"/>
      <c r="BX6" s="289"/>
      <c r="BY6" s="289"/>
      <c r="BZ6" s="289"/>
      <c r="CA6" s="289"/>
      <c r="CB6" s="289"/>
      <c r="CC6" s="289"/>
      <c r="CD6" s="289"/>
      <c r="CE6" s="289"/>
      <c r="CF6" s="289"/>
      <c r="CG6" s="288"/>
      <c r="CH6" s="288"/>
      <c r="CI6" s="288"/>
      <c r="CJ6" s="288"/>
      <c r="CK6" s="288"/>
      <c r="CL6" s="288"/>
      <c r="CM6" s="288"/>
      <c r="CN6" s="284"/>
      <c r="CO6" s="284"/>
      <c r="CP6" s="284"/>
      <c r="CQ6" s="284"/>
      <c r="CR6" s="284"/>
      <c r="CS6" s="284"/>
      <c r="CT6" s="284"/>
      <c r="CU6" s="284"/>
      <c r="CV6" s="284"/>
      <c r="CW6" s="284"/>
      <c r="CX6" s="284"/>
      <c r="CY6" s="284"/>
      <c r="CZ6" s="284"/>
      <c r="DA6" s="284"/>
      <c r="DB6" s="284"/>
      <c r="DC6" s="284"/>
    </row>
    <row r="7" spans="1:107" s="285" customFormat="1" ht="15" customHeight="1" x14ac:dyDescent="0.2">
      <c r="A7" s="295">
        <v>2</v>
      </c>
      <c r="B7" s="357" t="s">
        <v>28</v>
      </c>
      <c r="C7" s="368" t="s">
        <v>34</v>
      </c>
      <c r="D7" s="303" t="s">
        <v>1051</v>
      </c>
      <c r="E7" s="238">
        <v>2533</v>
      </c>
      <c r="F7" s="91" t="s">
        <v>1403</v>
      </c>
      <c r="G7" s="91"/>
      <c r="H7" s="91">
        <v>4</v>
      </c>
      <c r="I7" s="91">
        <v>4</v>
      </c>
      <c r="J7" s="91">
        <v>4</v>
      </c>
      <c r="K7" s="91">
        <v>3</v>
      </c>
      <c r="L7" s="91">
        <v>3</v>
      </c>
      <c r="M7" s="91"/>
      <c r="N7" s="91">
        <v>3</v>
      </c>
      <c r="O7" s="91">
        <v>3</v>
      </c>
      <c r="P7" s="91">
        <v>5</v>
      </c>
      <c r="Q7" s="91">
        <v>3</v>
      </c>
      <c r="R7" s="91"/>
      <c r="S7" s="91"/>
      <c r="T7" s="91">
        <v>3</v>
      </c>
      <c r="U7" s="91">
        <v>3</v>
      </c>
      <c r="V7" s="358">
        <f t="shared" si="0"/>
        <v>3</v>
      </c>
      <c r="W7" s="286">
        <f t="shared" si="1"/>
        <v>0</v>
      </c>
      <c r="X7" s="286">
        <f t="shared" si="2"/>
        <v>0</v>
      </c>
      <c r="Y7" s="286">
        <f t="shared" si="3"/>
        <v>0</v>
      </c>
      <c r="Z7" s="286">
        <f t="shared" si="4"/>
        <v>7</v>
      </c>
      <c r="AA7" s="286">
        <f t="shared" si="5"/>
        <v>3</v>
      </c>
      <c r="AB7" s="286">
        <f t="shared" si="6"/>
        <v>1</v>
      </c>
      <c r="AC7" s="286">
        <f t="shared" si="7"/>
        <v>11</v>
      </c>
      <c r="AD7" s="359">
        <f t="shared" ref="AD7:AD37" si="9">IF(ISERROR(((X7+Y7)*2+Z7*3+AA7*4+AB7*5)/SUM(X7,Y7:AB7)),"",((X7+Y7)*2+Z7*3+AA7*4+AB7*5)/SUM(X7,Y7:AB7))</f>
        <v>3.4545454545454546</v>
      </c>
      <c r="AE7" s="287">
        <f t="shared" ref="AE7:AE34" si="10">IF(AX7=5,0.5,IF(AX7=4,0.25,IF(AX7&lt;=3,0)))</f>
        <v>0</v>
      </c>
      <c r="AG7" s="360" t="str">
        <f t="shared" si="8"/>
        <v>з</v>
      </c>
      <c r="AH7" s="360" t="str">
        <f t="shared" si="8"/>
        <v/>
      </c>
      <c r="AI7" s="360">
        <f t="shared" si="8"/>
        <v>4</v>
      </c>
      <c r="AJ7" s="360">
        <f t="shared" si="8"/>
        <v>4</v>
      </c>
      <c r="AK7" s="360">
        <f t="shared" si="8"/>
        <v>4</v>
      </c>
      <c r="AL7" s="360">
        <f t="shared" si="8"/>
        <v>3</v>
      </c>
      <c r="AM7" s="360">
        <f t="shared" si="8"/>
        <v>3</v>
      </c>
      <c r="AN7" s="360" t="str">
        <f t="shared" si="8"/>
        <v/>
      </c>
      <c r="AO7" s="360">
        <f t="shared" si="8"/>
        <v>3</v>
      </c>
      <c r="AP7" s="360">
        <f t="shared" si="8"/>
        <v>3</v>
      </c>
      <c r="AQ7" s="360">
        <f t="shared" si="8"/>
        <v>5</v>
      </c>
      <c r="AR7" s="360">
        <f t="shared" si="8"/>
        <v>3</v>
      </c>
      <c r="AS7" s="360" t="str">
        <f t="shared" si="8"/>
        <v/>
      </c>
      <c r="AT7" s="360" t="str">
        <f t="shared" si="8"/>
        <v/>
      </c>
      <c r="AU7" s="360">
        <f t="shared" si="8"/>
        <v>3</v>
      </c>
      <c r="AV7" s="360">
        <f t="shared" si="8"/>
        <v>3</v>
      </c>
      <c r="AW7" s="358">
        <f t="shared" ref="AW7:AW37" si="11">COUNTIF(AG7:AV7,"з")</f>
        <v>1</v>
      </c>
      <c r="AX7" s="288"/>
      <c r="AY7" s="288"/>
      <c r="AZ7" s="288"/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  <c r="BM7" s="288"/>
      <c r="BN7" s="288"/>
      <c r="BO7" s="288"/>
      <c r="BP7" s="289"/>
      <c r="BQ7" s="289"/>
      <c r="BR7" s="289"/>
      <c r="BS7" s="289"/>
      <c r="BT7" s="289"/>
      <c r="BU7" s="289"/>
      <c r="BV7" s="289"/>
      <c r="BW7" s="289"/>
      <c r="BX7" s="289"/>
      <c r="BY7" s="289"/>
      <c r="BZ7" s="289"/>
      <c r="CA7" s="289"/>
      <c r="CB7" s="289"/>
      <c r="CC7" s="289"/>
      <c r="CD7" s="289"/>
      <c r="CE7" s="289"/>
      <c r="CF7" s="289"/>
      <c r="CG7" s="288"/>
      <c r="CH7" s="289"/>
      <c r="CI7" s="289"/>
      <c r="CJ7" s="289"/>
      <c r="CK7" s="289"/>
      <c r="CL7" s="289"/>
      <c r="CM7" s="289"/>
    </row>
    <row r="8" spans="1:107" s="285" customFormat="1" ht="15" customHeight="1" x14ac:dyDescent="0.2">
      <c r="A8" s="295">
        <v>3</v>
      </c>
      <c r="B8" s="357" t="s">
        <v>28</v>
      </c>
      <c r="C8" s="368" t="s">
        <v>34</v>
      </c>
      <c r="D8" s="303" t="s">
        <v>1043</v>
      </c>
      <c r="E8" s="238">
        <v>2533</v>
      </c>
      <c r="F8" s="91" t="s">
        <v>1403</v>
      </c>
      <c r="G8" s="91"/>
      <c r="H8" s="91">
        <v>5</v>
      </c>
      <c r="I8" s="91">
        <v>5</v>
      </c>
      <c r="J8" s="91">
        <v>5</v>
      </c>
      <c r="K8" s="91">
        <v>4</v>
      </c>
      <c r="L8" s="91">
        <v>3</v>
      </c>
      <c r="M8" s="91"/>
      <c r="N8" s="91">
        <v>4</v>
      </c>
      <c r="O8" s="91">
        <v>4</v>
      </c>
      <c r="P8" s="91">
        <v>5</v>
      </c>
      <c r="Q8" s="91">
        <v>5</v>
      </c>
      <c r="R8" s="91"/>
      <c r="S8" s="91"/>
      <c r="T8" s="91">
        <v>4</v>
      </c>
      <c r="U8" s="91">
        <v>4</v>
      </c>
      <c r="V8" s="358">
        <f t="shared" si="0"/>
        <v>3</v>
      </c>
      <c r="W8" s="286">
        <f t="shared" si="1"/>
        <v>0</v>
      </c>
      <c r="X8" s="286">
        <f t="shared" si="2"/>
        <v>0</v>
      </c>
      <c r="Y8" s="286">
        <f t="shared" si="3"/>
        <v>0</v>
      </c>
      <c r="Z8" s="286">
        <f t="shared" si="4"/>
        <v>1</v>
      </c>
      <c r="AA8" s="286">
        <f t="shared" si="5"/>
        <v>5</v>
      </c>
      <c r="AB8" s="286">
        <f t="shared" si="6"/>
        <v>5</v>
      </c>
      <c r="AC8" s="286">
        <f t="shared" si="7"/>
        <v>11</v>
      </c>
      <c r="AD8" s="359">
        <f t="shared" si="9"/>
        <v>4.3636363636363633</v>
      </c>
      <c r="AE8" s="287">
        <f t="shared" si="10"/>
        <v>0</v>
      </c>
      <c r="AG8" s="360" t="str">
        <f t="shared" si="8"/>
        <v>з</v>
      </c>
      <c r="AH8" s="360" t="str">
        <f t="shared" si="8"/>
        <v/>
      </c>
      <c r="AI8" s="360">
        <f t="shared" si="8"/>
        <v>5</v>
      </c>
      <c r="AJ8" s="360">
        <f t="shared" si="8"/>
        <v>5</v>
      </c>
      <c r="AK8" s="360">
        <f t="shared" si="8"/>
        <v>5</v>
      </c>
      <c r="AL8" s="360">
        <f t="shared" si="8"/>
        <v>4</v>
      </c>
      <c r="AM8" s="360">
        <f t="shared" si="8"/>
        <v>3</v>
      </c>
      <c r="AN8" s="360" t="str">
        <f t="shared" si="8"/>
        <v/>
      </c>
      <c r="AO8" s="360">
        <f t="shared" si="8"/>
        <v>4</v>
      </c>
      <c r="AP8" s="360">
        <f t="shared" si="8"/>
        <v>4</v>
      </c>
      <c r="AQ8" s="360">
        <f t="shared" si="8"/>
        <v>5</v>
      </c>
      <c r="AR8" s="360">
        <f t="shared" si="8"/>
        <v>5</v>
      </c>
      <c r="AS8" s="360" t="str">
        <f t="shared" si="8"/>
        <v/>
      </c>
      <c r="AT8" s="360" t="str">
        <f t="shared" si="8"/>
        <v/>
      </c>
      <c r="AU8" s="360">
        <f t="shared" si="8"/>
        <v>4</v>
      </c>
      <c r="AV8" s="360">
        <f t="shared" si="8"/>
        <v>4</v>
      </c>
      <c r="AW8" s="358">
        <f t="shared" si="11"/>
        <v>1</v>
      </c>
      <c r="AX8" s="288"/>
      <c r="AY8" s="288"/>
      <c r="AZ8" s="288"/>
      <c r="BA8" s="288"/>
      <c r="BB8" s="288"/>
      <c r="BC8" s="288"/>
      <c r="BD8" s="288"/>
      <c r="BE8" s="288"/>
      <c r="BF8" s="288"/>
      <c r="BG8" s="288"/>
      <c r="BH8" s="288"/>
      <c r="BI8" s="288"/>
      <c r="BJ8" s="288"/>
      <c r="BK8" s="288"/>
      <c r="BL8" s="288"/>
      <c r="BM8" s="288"/>
      <c r="BN8" s="288"/>
      <c r="BO8" s="288"/>
      <c r="BP8" s="289"/>
      <c r="BQ8" s="289"/>
      <c r="BR8" s="289"/>
      <c r="BS8" s="289"/>
      <c r="BT8" s="289"/>
      <c r="BU8" s="289"/>
      <c r="BV8" s="289"/>
      <c r="BW8" s="289"/>
      <c r="BX8" s="289"/>
      <c r="BY8" s="289"/>
      <c r="BZ8" s="289"/>
      <c r="CA8" s="289"/>
      <c r="CB8" s="289"/>
      <c r="CC8" s="289"/>
      <c r="CD8" s="289"/>
      <c r="CE8" s="289"/>
      <c r="CF8" s="289"/>
      <c r="CG8" s="288"/>
      <c r="CH8" s="289"/>
      <c r="CI8" s="289"/>
      <c r="CJ8" s="289"/>
      <c r="CK8" s="289"/>
      <c r="CL8" s="289"/>
      <c r="CM8" s="289"/>
    </row>
    <row r="9" spans="1:107" s="285" customFormat="1" ht="15" customHeight="1" x14ac:dyDescent="0.25">
      <c r="A9" s="295">
        <v>4</v>
      </c>
      <c r="B9" s="357" t="s">
        <v>28</v>
      </c>
      <c r="C9" s="368" t="s">
        <v>34</v>
      </c>
      <c r="D9" s="369" t="s">
        <v>1071</v>
      </c>
      <c r="E9" s="238">
        <v>2533</v>
      </c>
      <c r="F9" s="91" t="s">
        <v>1407</v>
      </c>
      <c r="G9" s="91"/>
      <c r="H9" s="91">
        <v>5</v>
      </c>
      <c r="I9" s="91">
        <v>5</v>
      </c>
      <c r="J9" s="91">
        <v>5</v>
      </c>
      <c r="K9" s="91">
        <v>5</v>
      </c>
      <c r="L9" s="91">
        <v>3</v>
      </c>
      <c r="M9" s="91"/>
      <c r="N9" s="91">
        <v>5</v>
      </c>
      <c r="O9" s="91">
        <v>5</v>
      </c>
      <c r="P9" s="91">
        <v>4</v>
      </c>
      <c r="Q9" s="91">
        <v>4</v>
      </c>
      <c r="R9" s="91"/>
      <c r="S9" s="91"/>
      <c r="T9" s="91">
        <v>5</v>
      </c>
      <c r="U9" s="91">
        <v>4</v>
      </c>
      <c r="V9" s="358">
        <f t="shared" si="0"/>
        <v>3</v>
      </c>
      <c r="W9" s="286">
        <f t="shared" si="1"/>
        <v>0</v>
      </c>
      <c r="X9" s="286">
        <f t="shared" si="2"/>
        <v>0</v>
      </c>
      <c r="Y9" s="286">
        <f t="shared" si="3"/>
        <v>0</v>
      </c>
      <c r="Z9" s="286">
        <f t="shared" si="4"/>
        <v>1</v>
      </c>
      <c r="AA9" s="286">
        <f t="shared" si="5"/>
        <v>3</v>
      </c>
      <c r="AB9" s="286">
        <f t="shared" si="6"/>
        <v>7</v>
      </c>
      <c r="AC9" s="286">
        <f t="shared" si="7"/>
        <v>11</v>
      </c>
      <c r="AD9" s="359">
        <f t="shared" si="9"/>
        <v>4.5454545454545459</v>
      </c>
      <c r="AE9" s="287">
        <f t="shared" si="10"/>
        <v>0</v>
      </c>
      <c r="AG9" s="360" t="str">
        <f t="shared" si="8"/>
        <v>а</v>
      </c>
      <c r="AH9" s="360" t="str">
        <f t="shared" si="8"/>
        <v/>
      </c>
      <c r="AI9" s="360">
        <f t="shared" si="8"/>
        <v>5</v>
      </c>
      <c r="AJ9" s="360">
        <f t="shared" si="8"/>
        <v>5</v>
      </c>
      <c r="AK9" s="360">
        <f t="shared" si="8"/>
        <v>5</v>
      </c>
      <c r="AL9" s="360">
        <f t="shared" si="8"/>
        <v>5</v>
      </c>
      <c r="AM9" s="360">
        <f t="shared" si="8"/>
        <v>3</v>
      </c>
      <c r="AN9" s="360" t="str">
        <f t="shared" si="8"/>
        <v/>
      </c>
      <c r="AO9" s="360">
        <f t="shared" si="8"/>
        <v>5</v>
      </c>
      <c r="AP9" s="360">
        <f t="shared" si="8"/>
        <v>5</v>
      </c>
      <c r="AQ9" s="360">
        <f t="shared" si="8"/>
        <v>4</v>
      </c>
      <c r="AR9" s="360">
        <f t="shared" si="8"/>
        <v>4</v>
      </c>
      <c r="AS9" s="360" t="str">
        <f t="shared" si="8"/>
        <v/>
      </c>
      <c r="AT9" s="360" t="str">
        <f t="shared" si="8"/>
        <v/>
      </c>
      <c r="AU9" s="360">
        <f t="shared" si="8"/>
        <v>5</v>
      </c>
      <c r="AV9" s="360">
        <f t="shared" si="8"/>
        <v>4</v>
      </c>
      <c r="AW9" s="358">
        <f t="shared" si="11"/>
        <v>0</v>
      </c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  <c r="BM9" s="288"/>
      <c r="BN9" s="288"/>
      <c r="BO9" s="288"/>
      <c r="BP9" s="289"/>
      <c r="BQ9" s="289"/>
      <c r="BR9" s="289"/>
      <c r="BS9" s="289"/>
      <c r="BT9" s="289"/>
      <c r="BU9" s="289"/>
      <c r="BV9" s="289"/>
      <c r="BW9" s="289"/>
      <c r="BX9" s="289"/>
      <c r="BY9" s="289"/>
      <c r="BZ9" s="289"/>
      <c r="CA9" s="289"/>
      <c r="CB9" s="289"/>
      <c r="CC9" s="289"/>
      <c r="CD9" s="289"/>
      <c r="CE9" s="289"/>
      <c r="CF9" s="289"/>
      <c r="CG9" s="288"/>
      <c r="CH9" s="289"/>
      <c r="CI9" s="289"/>
      <c r="CJ9" s="289"/>
      <c r="CK9" s="289"/>
      <c r="CL9" s="289"/>
      <c r="CM9" s="289"/>
    </row>
    <row r="10" spans="1:107" s="285" customFormat="1" ht="15" customHeight="1" x14ac:dyDescent="0.2">
      <c r="A10" s="295">
        <v>5</v>
      </c>
      <c r="B10" s="357" t="s">
        <v>28</v>
      </c>
      <c r="C10" s="368" t="s">
        <v>34</v>
      </c>
      <c r="D10" s="303" t="s">
        <v>1049</v>
      </c>
      <c r="E10" s="238">
        <v>2533</v>
      </c>
      <c r="F10" s="91" t="s">
        <v>1403</v>
      </c>
      <c r="G10" s="91"/>
      <c r="H10" s="91">
        <v>5</v>
      </c>
      <c r="I10" s="91">
        <v>5</v>
      </c>
      <c r="J10" s="91">
        <v>4</v>
      </c>
      <c r="K10" s="91">
        <v>4</v>
      </c>
      <c r="L10" s="91">
        <v>3</v>
      </c>
      <c r="M10" s="91"/>
      <c r="N10" s="91">
        <v>4</v>
      </c>
      <c r="O10" s="91">
        <v>3</v>
      </c>
      <c r="P10" s="91">
        <v>5</v>
      </c>
      <c r="Q10" s="91">
        <v>3</v>
      </c>
      <c r="R10" s="91"/>
      <c r="S10" s="91"/>
      <c r="T10" s="91">
        <v>4</v>
      </c>
      <c r="U10" s="91">
        <v>4</v>
      </c>
      <c r="V10" s="358">
        <f t="shared" si="0"/>
        <v>3</v>
      </c>
      <c r="W10" s="286">
        <f t="shared" si="1"/>
        <v>0</v>
      </c>
      <c r="X10" s="286">
        <f t="shared" si="2"/>
        <v>0</v>
      </c>
      <c r="Y10" s="286">
        <f t="shared" si="3"/>
        <v>0</v>
      </c>
      <c r="Z10" s="286">
        <f t="shared" si="4"/>
        <v>3</v>
      </c>
      <c r="AA10" s="286">
        <f t="shared" si="5"/>
        <v>5</v>
      </c>
      <c r="AB10" s="286">
        <f t="shared" si="6"/>
        <v>3</v>
      </c>
      <c r="AC10" s="286">
        <f t="shared" si="7"/>
        <v>11</v>
      </c>
      <c r="AD10" s="359">
        <f t="shared" si="9"/>
        <v>4</v>
      </c>
      <c r="AE10" s="287">
        <f t="shared" si="10"/>
        <v>0</v>
      </c>
      <c r="AG10" s="360" t="str">
        <f t="shared" si="8"/>
        <v>з</v>
      </c>
      <c r="AH10" s="360" t="str">
        <f t="shared" si="8"/>
        <v/>
      </c>
      <c r="AI10" s="360">
        <f t="shared" si="8"/>
        <v>5</v>
      </c>
      <c r="AJ10" s="360">
        <f t="shared" si="8"/>
        <v>5</v>
      </c>
      <c r="AK10" s="360">
        <f t="shared" si="8"/>
        <v>4</v>
      </c>
      <c r="AL10" s="360">
        <f t="shared" si="8"/>
        <v>4</v>
      </c>
      <c r="AM10" s="360">
        <f t="shared" si="8"/>
        <v>3</v>
      </c>
      <c r="AN10" s="360" t="str">
        <f t="shared" si="8"/>
        <v/>
      </c>
      <c r="AO10" s="360">
        <f t="shared" si="8"/>
        <v>4</v>
      </c>
      <c r="AP10" s="360">
        <f t="shared" si="8"/>
        <v>3</v>
      </c>
      <c r="AQ10" s="360">
        <f t="shared" si="8"/>
        <v>5</v>
      </c>
      <c r="AR10" s="360">
        <f t="shared" si="8"/>
        <v>3</v>
      </c>
      <c r="AS10" s="360" t="str">
        <f t="shared" si="8"/>
        <v/>
      </c>
      <c r="AT10" s="360" t="str">
        <f t="shared" si="8"/>
        <v/>
      </c>
      <c r="AU10" s="360">
        <f t="shared" si="8"/>
        <v>4</v>
      </c>
      <c r="AV10" s="360">
        <f t="shared" si="8"/>
        <v>4</v>
      </c>
      <c r="AW10" s="358">
        <f t="shared" si="11"/>
        <v>1</v>
      </c>
      <c r="AX10" s="288"/>
      <c r="AY10" s="288"/>
      <c r="AZ10" s="288"/>
      <c r="BA10" s="288"/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  <c r="BM10" s="288"/>
      <c r="BN10" s="288"/>
      <c r="BO10" s="288"/>
      <c r="BP10" s="289"/>
      <c r="BQ10" s="289"/>
      <c r="BR10" s="289"/>
      <c r="BS10" s="289"/>
      <c r="BT10" s="289"/>
      <c r="BU10" s="289"/>
      <c r="BV10" s="289"/>
      <c r="BW10" s="289"/>
      <c r="BX10" s="289"/>
      <c r="BY10" s="289"/>
      <c r="BZ10" s="289"/>
      <c r="CA10" s="289"/>
      <c r="CB10" s="289"/>
      <c r="CC10" s="289"/>
      <c r="CD10" s="289"/>
      <c r="CE10" s="289"/>
      <c r="CF10" s="289"/>
      <c r="CG10" s="288"/>
      <c r="CH10" s="289"/>
      <c r="CI10" s="289"/>
      <c r="CJ10" s="289"/>
      <c r="CK10" s="289"/>
      <c r="CL10" s="289"/>
      <c r="CM10" s="289"/>
    </row>
    <row r="11" spans="1:107" s="285" customFormat="1" ht="15" customHeight="1" x14ac:dyDescent="0.2">
      <c r="A11" s="295">
        <v>6</v>
      </c>
      <c r="B11" s="357" t="s">
        <v>28</v>
      </c>
      <c r="C11" s="368" t="s">
        <v>34</v>
      </c>
      <c r="D11" s="303" t="s">
        <v>1046</v>
      </c>
      <c r="E11" s="238">
        <v>2533</v>
      </c>
      <c r="F11" s="91" t="s">
        <v>1403</v>
      </c>
      <c r="G11" s="91"/>
      <c r="H11" s="91">
        <v>5</v>
      </c>
      <c r="I11" s="91">
        <v>5</v>
      </c>
      <c r="J11" s="91">
        <v>5</v>
      </c>
      <c r="K11" s="91">
        <v>3</v>
      </c>
      <c r="L11" s="91">
        <v>3</v>
      </c>
      <c r="M11" s="91"/>
      <c r="N11" s="91">
        <v>5</v>
      </c>
      <c r="O11" s="91">
        <v>5</v>
      </c>
      <c r="P11" s="91">
        <v>5</v>
      </c>
      <c r="Q11" s="91">
        <v>4</v>
      </c>
      <c r="R11" s="91"/>
      <c r="S11" s="91"/>
      <c r="T11" s="91">
        <v>4</v>
      </c>
      <c r="U11" s="91">
        <v>5</v>
      </c>
      <c r="V11" s="358">
        <f t="shared" si="0"/>
        <v>3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2</v>
      </c>
      <c r="AA11" s="286">
        <f t="shared" si="5"/>
        <v>2</v>
      </c>
      <c r="AB11" s="286">
        <f t="shared" si="6"/>
        <v>7</v>
      </c>
      <c r="AC11" s="286">
        <f t="shared" si="7"/>
        <v>11</v>
      </c>
      <c r="AD11" s="359">
        <f t="shared" si="9"/>
        <v>4.4545454545454541</v>
      </c>
      <c r="AE11" s="287">
        <f t="shared" si="10"/>
        <v>0</v>
      </c>
      <c r="AG11" s="360" t="str">
        <f t="shared" si="8"/>
        <v>з</v>
      </c>
      <c r="AH11" s="360" t="str">
        <f t="shared" si="8"/>
        <v/>
      </c>
      <c r="AI11" s="360">
        <f t="shared" si="8"/>
        <v>5</v>
      </c>
      <c r="AJ11" s="360">
        <f t="shared" si="8"/>
        <v>5</v>
      </c>
      <c r="AK11" s="360">
        <f t="shared" si="8"/>
        <v>5</v>
      </c>
      <c r="AL11" s="360">
        <f t="shared" si="8"/>
        <v>3</v>
      </c>
      <c r="AM11" s="360">
        <f t="shared" si="8"/>
        <v>3</v>
      </c>
      <c r="AN11" s="360" t="str">
        <f t="shared" si="8"/>
        <v/>
      </c>
      <c r="AO11" s="360">
        <f t="shared" si="8"/>
        <v>5</v>
      </c>
      <c r="AP11" s="360">
        <f t="shared" si="8"/>
        <v>5</v>
      </c>
      <c r="AQ11" s="360">
        <f t="shared" si="8"/>
        <v>5</v>
      </c>
      <c r="AR11" s="360">
        <f t="shared" si="8"/>
        <v>4</v>
      </c>
      <c r="AS11" s="360" t="str">
        <f t="shared" si="8"/>
        <v/>
      </c>
      <c r="AT11" s="360" t="str">
        <f t="shared" si="8"/>
        <v/>
      </c>
      <c r="AU11" s="360">
        <f t="shared" si="8"/>
        <v>4</v>
      </c>
      <c r="AV11" s="360">
        <f t="shared" si="8"/>
        <v>5</v>
      </c>
      <c r="AW11" s="358">
        <f t="shared" si="11"/>
        <v>1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5" customHeight="1" x14ac:dyDescent="0.25">
      <c r="A12" s="295">
        <v>7</v>
      </c>
      <c r="B12" s="357" t="s">
        <v>28</v>
      </c>
      <c r="C12" s="368" t="s">
        <v>34</v>
      </c>
      <c r="D12" s="369" t="s">
        <v>1073</v>
      </c>
      <c r="E12" s="238">
        <v>2533</v>
      </c>
      <c r="F12" s="91" t="s">
        <v>1403</v>
      </c>
      <c r="G12" s="91"/>
      <c r="H12" s="91">
        <v>4</v>
      </c>
      <c r="I12" s="91">
        <v>4</v>
      </c>
      <c r="J12" s="91">
        <v>5</v>
      </c>
      <c r="K12" s="91">
        <v>5</v>
      </c>
      <c r="L12" s="91">
        <v>4</v>
      </c>
      <c r="M12" s="91"/>
      <c r="N12" s="91">
        <v>5</v>
      </c>
      <c r="O12" s="91">
        <v>5</v>
      </c>
      <c r="P12" s="91">
        <v>4</v>
      </c>
      <c r="Q12" s="91">
        <v>5</v>
      </c>
      <c r="R12" s="91"/>
      <c r="S12" s="91"/>
      <c r="T12" s="91">
        <v>5</v>
      </c>
      <c r="U12" s="91">
        <v>5</v>
      </c>
      <c r="V12" s="358">
        <f t="shared" si="0"/>
        <v>4</v>
      </c>
      <c r="W12" s="286">
        <f t="shared" si="1"/>
        <v>0</v>
      </c>
      <c r="X12" s="286">
        <f t="shared" si="2"/>
        <v>0</v>
      </c>
      <c r="Y12" s="286">
        <f t="shared" si="3"/>
        <v>0</v>
      </c>
      <c r="Z12" s="286">
        <f t="shared" si="4"/>
        <v>0</v>
      </c>
      <c r="AA12" s="286">
        <f t="shared" si="5"/>
        <v>4</v>
      </c>
      <c r="AB12" s="286">
        <f t="shared" si="6"/>
        <v>7</v>
      </c>
      <c r="AC12" s="286">
        <f t="shared" si="7"/>
        <v>11</v>
      </c>
      <c r="AD12" s="359">
        <f t="shared" si="9"/>
        <v>4.6363636363636367</v>
      </c>
      <c r="AE12" s="287">
        <f t="shared" si="10"/>
        <v>0</v>
      </c>
      <c r="AG12" s="360" t="str">
        <f t="shared" si="8"/>
        <v>з</v>
      </c>
      <c r="AH12" s="360" t="str">
        <f t="shared" si="8"/>
        <v/>
      </c>
      <c r="AI12" s="360">
        <f t="shared" si="8"/>
        <v>4</v>
      </c>
      <c r="AJ12" s="360">
        <f t="shared" si="8"/>
        <v>4</v>
      </c>
      <c r="AK12" s="360">
        <f t="shared" si="8"/>
        <v>5</v>
      </c>
      <c r="AL12" s="360">
        <f t="shared" si="8"/>
        <v>5</v>
      </c>
      <c r="AM12" s="360">
        <f t="shared" si="8"/>
        <v>4</v>
      </c>
      <c r="AN12" s="360" t="str">
        <f t="shared" si="8"/>
        <v/>
      </c>
      <c r="AO12" s="360">
        <f t="shared" si="8"/>
        <v>5</v>
      </c>
      <c r="AP12" s="360">
        <f t="shared" si="8"/>
        <v>5</v>
      </c>
      <c r="AQ12" s="360">
        <f t="shared" si="8"/>
        <v>4</v>
      </c>
      <c r="AR12" s="360">
        <f t="shared" si="8"/>
        <v>5</v>
      </c>
      <c r="AS12" s="360" t="str">
        <f t="shared" si="8"/>
        <v/>
      </c>
      <c r="AT12" s="360" t="str">
        <f t="shared" si="8"/>
        <v/>
      </c>
      <c r="AU12" s="360">
        <f t="shared" si="8"/>
        <v>5</v>
      </c>
      <c r="AV12" s="360">
        <f t="shared" si="8"/>
        <v>5</v>
      </c>
      <c r="AW12" s="358">
        <f t="shared" si="11"/>
        <v>1</v>
      </c>
      <c r="AX12" s="288"/>
      <c r="AY12" s="288"/>
      <c r="AZ12" s="288"/>
      <c r="BA12" s="288"/>
      <c r="BB12" s="288"/>
      <c r="BC12" s="288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9"/>
      <c r="BQ12" s="289"/>
      <c r="BR12" s="289"/>
      <c r="BS12" s="289"/>
      <c r="BT12" s="289"/>
      <c r="BU12" s="289"/>
      <c r="BV12" s="289"/>
      <c r="BW12" s="289"/>
      <c r="BX12" s="289"/>
      <c r="BY12" s="289"/>
      <c r="BZ12" s="289"/>
      <c r="CA12" s="289"/>
      <c r="CB12" s="289"/>
      <c r="CC12" s="289"/>
      <c r="CD12" s="289"/>
      <c r="CE12" s="289"/>
      <c r="CF12" s="289"/>
      <c r="CG12" s="288"/>
      <c r="CH12" s="289"/>
      <c r="CI12" s="289"/>
      <c r="CJ12" s="289"/>
      <c r="CK12" s="289"/>
      <c r="CL12" s="289"/>
      <c r="CM12" s="289"/>
    </row>
    <row r="13" spans="1:107" s="285" customFormat="1" ht="15" customHeight="1" x14ac:dyDescent="0.2">
      <c r="A13" s="295">
        <v>8</v>
      </c>
      <c r="B13" s="357" t="s">
        <v>28</v>
      </c>
      <c r="C13" s="368" t="s">
        <v>34</v>
      </c>
      <c r="D13" s="303" t="s">
        <v>1058</v>
      </c>
      <c r="E13" s="238">
        <v>2533</v>
      </c>
      <c r="F13" s="91" t="s">
        <v>1403</v>
      </c>
      <c r="G13" s="91"/>
      <c r="H13" s="91">
        <v>5</v>
      </c>
      <c r="I13" s="91">
        <v>3</v>
      </c>
      <c r="J13" s="91">
        <v>4</v>
      </c>
      <c r="K13" s="91">
        <v>4</v>
      </c>
      <c r="L13" s="91">
        <v>3</v>
      </c>
      <c r="M13" s="91"/>
      <c r="N13" s="91">
        <v>5</v>
      </c>
      <c r="O13" s="91">
        <v>4</v>
      </c>
      <c r="P13" s="91">
        <v>5</v>
      </c>
      <c r="Q13" s="91">
        <v>3</v>
      </c>
      <c r="R13" s="91"/>
      <c r="S13" s="91"/>
      <c r="T13" s="91">
        <v>3</v>
      </c>
      <c r="U13" s="91">
        <v>4</v>
      </c>
      <c r="V13" s="358">
        <f t="shared" si="0"/>
        <v>3</v>
      </c>
      <c r="W13" s="286">
        <f t="shared" si="1"/>
        <v>0</v>
      </c>
      <c r="X13" s="286">
        <f t="shared" si="2"/>
        <v>0</v>
      </c>
      <c r="Y13" s="286">
        <f t="shared" si="3"/>
        <v>0</v>
      </c>
      <c r="Z13" s="286">
        <f t="shared" si="4"/>
        <v>4</v>
      </c>
      <c r="AA13" s="286">
        <f t="shared" si="5"/>
        <v>4</v>
      </c>
      <c r="AB13" s="286">
        <f t="shared" si="6"/>
        <v>3</v>
      </c>
      <c r="AC13" s="286">
        <f t="shared" si="7"/>
        <v>11</v>
      </c>
      <c r="AD13" s="359">
        <f t="shared" si="9"/>
        <v>3.9090909090909092</v>
      </c>
      <c r="AE13" s="287">
        <f t="shared" si="10"/>
        <v>0</v>
      </c>
      <c r="AG13" s="360" t="str">
        <f t="shared" si="8"/>
        <v>з</v>
      </c>
      <c r="AH13" s="360" t="str">
        <f t="shared" si="8"/>
        <v/>
      </c>
      <c r="AI13" s="360">
        <f t="shared" si="8"/>
        <v>5</v>
      </c>
      <c r="AJ13" s="360">
        <f t="shared" si="8"/>
        <v>3</v>
      </c>
      <c r="AK13" s="360">
        <f t="shared" si="8"/>
        <v>4</v>
      </c>
      <c r="AL13" s="360">
        <f t="shared" si="8"/>
        <v>4</v>
      </c>
      <c r="AM13" s="360">
        <f t="shared" si="8"/>
        <v>3</v>
      </c>
      <c r="AN13" s="360" t="str">
        <f t="shared" si="8"/>
        <v/>
      </c>
      <c r="AO13" s="360">
        <f t="shared" si="8"/>
        <v>5</v>
      </c>
      <c r="AP13" s="360">
        <f t="shared" si="8"/>
        <v>4</v>
      </c>
      <c r="AQ13" s="360">
        <f t="shared" si="8"/>
        <v>5</v>
      </c>
      <c r="AR13" s="360">
        <f t="shared" si="8"/>
        <v>3</v>
      </c>
      <c r="AS13" s="360" t="str">
        <f t="shared" si="8"/>
        <v/>
      </c>
      <c r="AT13" s="360" t="str">
        <f t="shared" si="8"/>
        <v/>
      </c>
      <c r="AU13" s="360">
        <f t="shared" si="8"/>
        <v>3</v>
      </c>
      <c r="AV13" s="360">
        <f t="shared" si="8"/>
        <v>4</v>
      </c>
      <c r="AW13" s="358">
        <f t="shared" si="11"/>
        <v>1</v>
      </c>
      <c r="AX13" s="288"/>
      <c r="AY13" s="288"/>
      <c r="AZ13" s="288"/>
      <c r="BA13" s="288"/>
      <c r="BB13" s="288"/>
      <c r="BC13" s="288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9"/>
      <c r="BQ13" s="289"/>
      <c r="BR13" s="289"/>
      <c r="BS13" s="289"/>
      <c r="BT13" s="289"/>
      <c r="BU13" s="289"/>
      <c r="BV13" s="289"/>
      <c r="BW13" s="289"/>
      <c r="BX13" s="289"/>
      <c r="BY13" s="289"/>
      <c r="BZ13" s="289"/>
      <c r="CA13" s="289"/>
      <c r="CB13" s="289"/>
      <c r="CC13" s="289"/>
      <c r="CD13" s="289"/>
      <c r="CE13" s="289"/>
      <c r="CF13" s="289"/>
      <c r="CG13" s="288"/>
      <c r="CH13" s="289"/>
      <c r="CI13" s="289"/>
      <c r="CJ13" s="289"/>
      <c r="CK13" s="289"/>
      <c r="CL13" s="289"/>
      <c r="CM13" s="289"/>
    </row>
    <row r="14" spans="1:107" ht="15" customHeight="1" x14ac:dyDescent="0.2">
      <c r="A14" s="295">
        <v>9</v>
      </c>
      <c r="B14" s="361"/>
      <c r="C14" s="368" t="s">
        <v>34</v>
      </c>
      <c r="D14" s="303" t="s">
        <v>1066</v>
      </c>
      <c r="E14" s="238">
        <v>2533</v>
      </c>
      <c r="F14" s="91" t="s">
        <v>1403</v>
      </c>
      <c r="G14" s="91"/>
      <c r="H14" s="91">
        <v>4</v>
      </c>
      <c r="I14" s="91">
        <v>4</v>
      </c>
      <c r="J14" s="91">
        <v>4</v>
      </c>
      <c r="K14" s="91">
        <v>4</v>
      </c>
      <c r="L14" s="91">
        <v>3</v>
      </c>
      <c r="M14" s="91"/>
      <c r="N14" s="91">
        <v>4</v>
      </c>
      <c r="O14" s="91">
        <v>3</v>
      </c>
      <c r="P14" s="94">
        <v>5</v>
      </c>
      <c r="Q14" s="91">
        <v>3</v>
      </c>
      <c r="R14" s="94"/>
      <c r="S14" s="91"/>
      <c r="T14" s="91">
        <v>3</v>
      </c>
      <c r="U14" s="91">
        <v>3</v>
      </c>
      <c r="V14" s="358">
        <f t="shared" si="0"/>
        <v>3</v>
      </c>
      <c r="W14" s="286">
        <f t="shared" si="1"/>
        <v>0</v>
      </c>
      <c r="X14" s="286">
        <f t="shared" si="2"/>
        <v>0</v>
      </c>
      <c r="Y14" s="286">
        <f t="shared" si="3"/>
        <v>0</v>
      </c>
      <c r="Z14" s="286">
        <f t="shared" si="4"/>
        <v>5</v>
      </c>
      <c r="AA14" s="286">
        <f t="shared" si="5"/>
        <v>5</v>
      </c>
      <c r="AB14" s="286">
        <f t="shared" si="6"/>
        <v>1</v>
      </c>
      <c r="AC14" s="286">
        <f t="shared" si="7"/>
        <v>11</v>
      </c>
      <c r="AD14" s="362">
        <f t="shared" si="9"/>
        <v>3.6363636363636362</v>
      </c>
      <c r="AE14" s="25">
        <f t="shared" si="10"/>
        <v>0</v>
      </c>
      <c r="AF14" s="13"/>
      <c r="AG14" s="360" t="str">
        <f t="shared" si="8"/>
        <v>з</v>
      </c>
      <c r="AH14" s="360" t="str">
        <f t="shared" si="8"/>
        <v/>
      </c>
      <c r="AI14" s="360">
        <f t="shared" si="8"/>
        <v>4</v>
      </c>
      <c r="AJ14" s="360">
        <f t="shared" si="8"/>
        <v>4</v>
      </c>
      <c r="AK14" s="360">
        <f t="shared" si="8"/>
        <v>4</v>
      </c>
      <c r="AL14" s="360">
        <f t="shared" si="8"/>
        <v>4</v>
      </c>
      <c r="AM14" s="360">
        <f t="shared" si="8"/>
        <v>3</v>
      </c>
      <c r="AN14" s="360" t="str">
        <f t="shared" si="8"/>
        <v/>
      </c>
      <c r="AO14" s="360">
        <f t="shared" si="8"/>
        <v>4</v>
      </c>
      <c r="AP14" s="360">
        <f t="shared" si="8"/>
        <v>3</v>
      </c>
      <c r="AQ14" s="360">
        <f t="shared" si="8"/>
        <v>5</v>
      </c>
      <c r="AR14" s="360">
        <f t="shared" si="8"/>
        <v>3</v>
      </c>
      <c r="AS14" s="360" t="str">
        <f t="shared" si="8"/>
        <v/>
      </c>
      <c r="AT14" s="360" t="str">
        <f t="shared" si="8"/>
        <v/>
      </c>
      <c r="AU14" s="360">
        <f t="shared" si="8"/>
        <v>3</v>
      </c>
      <c r="AV14" s="360">
        <f t="shared" si="8"/>
        <v>3</v>
      </c>
      <c r="AW14" s="358">
        <f t="shared" si="11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">
      <c r="A15" s="295">
        <v>10</v>
      </c>
      <c r="B15" s="361"/>
      <c r="C15" s="368" t="s">
        <v>34</v>
      </c>
      <c r="D15" s="303" t="s">
        <v>1054</v>
      </c>
      <c r="E15" s="238">
        <v>2533</v>
      </c>
      <c r="F15" s="91" t="s">
        <v>1403</v>
      </c>
      <c r="G15" s="91"/>
      <c r="H15" s="91">
        <v>5</v>
      </c>
      <c r="I15" s="91">
        <v>5</v>
      </c>
      <c r="J15" s="91">
        <v>5</v>
      </c>
      <c r="K15" s="91">
        <v>4</v>
      </c>
      <c r="L15" s="91">
        <v>4</v>
      </c>
      <c r="M15" s="91"/>
      <c r="N15" s="91">
        <v>4</v>
      </c>
      <c r="O15" s="91">
        <v>3</v>
      </c>
      <c r="P15" s="94">
        <v>5</v>
      </c>
      <c r="Q15" s="91">
        <v>4</v>
      </c>
      <c r="R15" s="94"/>
      <c r="S15" s="91"/>
      <c r="T15" s="91">
        <v>3</v>
      </c>
      <c r="U15" s="91">
        <v>5</v>
      </c>
      <c r="V15" s="358">
        <f t="shared" si="0"/>
        <v>3</v>
      </c>
      <c r="W15" s="286">
        <f t="shared" si="1"/>
        <v>0</v>
      </c>
      <c r="X15" s="286">
        <f t="shared" si="2"/>
        <v>0</v>
      </c>
      <c r="Y15" s="286">
        <f t="shared" si="3"/>
        <v>0</v>
      </c>
      <c r="Z15" s="286">
        <f t="shared" si="4"/>
        <v>2</v>
      </c>
      <c r="AA15" s="286">
        <f t="shared" si="5"/>
        <v>4</v>
      </c>
      <c r="AB15" s="286">
        <f t="shared" si="6"/>
        <v>5</v>
      </c>
      <c r="AC15" s="286">
        <f t="shared" si="7"/>
        <v>11</v>
      </c>
      <c r="AD15" s="362">
        <f t="shared" si="9"/>
        <v>4.2727272727272725</v>
      </c>
      <c r="AE15" s="25">
        <f t="shared" si="10"/>
        <v>0</v>
      </c>
      <c r="AF15" s="13"/>
      <c r="AG15" s="360" t="str">
        <f t="shared" si="8"/>
        <v>з</v>
      </c>
      <c r="AH15" s="360" t="str">
        <f t="shared" si="8"/>
        <v/>
      </c>
      <c r="AI15" s="360">
        <f t="shared" si="8"/>
        <v>5</v>
      </c>
      <c r="AJ15" s="360">
        <f t="shared" si="8"/>
        <v>5</v>
      </c>
      <c r="AK15" s="360">
        <f t="shared" si="8"/>
        <v>5</v>
      </c>
      <c r="AL15" s="360">
        <f t="shared" si="8"/>
        <v>4</v>
      </c>
      <c r="AM15" s="360">
        <f t="shared" si="8"/>
        <v>4</v>
      </c>
      <c r="AN15" s="360" t="str">
        <f t="shared" si="8"/>
        <v/>
      </c>
      <c r="AO15" s="360">
        <f t="shared" si="8"/>
        <v>4</v>
      </c>
      <c r="AP15" s="360">
        <f t="shared" si="8"/>
        <v>3</v>
      </c>
      <c r="AQ15" s="360">
        <f t="shared" si="8"/>
        <v>5</v>
      </c>
      <c r="AR15" s="360">
        <f t="shared" si="8"/>
        <v>4</v>
      </c>
      <c r="AS15" s="360" t="str">
        <f t="shared" si="8"/>
        <v/>
      </c>
      <c r="AT15" s="360" t="str">
        <f t="shared" si="8"/>
        <v/>
      </c>
      <c r="AU15" s="360">
        <f t="shared" si="8"/>
        <v>3</v>
      </c>
      <c r="AV15" s="360">
        <f t="shared" si="8"/>
        <v>5</v>
      </c>
      <c r="AW15" s="358">
        <f t="shared" si="11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">
      <c r="A16" s="295">
        <v>11</v>
      </c>
      <c r="B16" s="361"/>
      <c r="C16" s="368" t="s">
        <v>34</v>
      </c>
      <c r="D16" s="303" t="s">
        <v>1045</v>
      </c>
      <c r="E16" s="238">
        <v>2533</v>
      </c>
      <c r="F16" s="91" t="s">
        <v>1403</v>
      </c>
      <c r="G16" s="91"/>
      <c r="H16" s="91">
        <v>4</v>
      </c>
      <c r="I16" s="91">
        <v>5</v>
      </c>
      <c r="J16" s="91">
        <v>4</v>
      </c>
      <c r="K16" s="91">
        <v>3</v>
      </c>
      <c r="L16" s="91">
        <v>3</v>
      </c>
      <c r="M16" s="91"/>
      <c r="N16" s="91">
        <v>4</v>
      </c>
      <c r="O16" s="91">
        <v>4</v>
      </c>
      <c r="P16" s="94">
        <v>4</v>
      </c>
      <c r="Q16" s="91">
        <v>4</v>
      </c>
      <c r="R16" s="94"/>
      <c r="S16" s="91"/>
      <c r="T16" s="91">
        <v>4</v>
      </c>
      <c r="U16" s="91">
        <v>3</v>
      </c>
      <c r="V16" s="358">
        <f t="shared" si="0"/>
        <v>3</v>
      </c>
      <c r="W16" s="286">
        <f t="shared" si="1"/>
        <v>0</v>
      </c>
      <c r="X16" s="286">
        <f t="shared" si="2"/>
        <v>0</v>
      </c>
      <c r="Y16" s="286">
        <f t="shared" si="3"/>
        <v>0</v>
      </c>
      <c r="Z16" s="286">
        <f t="shared" si="4"/>
        <v>3</v>
      </c>
      <c r="AA16" s="286">
        <f t="shared" si="5"/>
        <v>7</v>
      </c>
      <c r="AB16" s="286">
        <f t="shared" si="6"/>
        <v>1</v>
      </c>
      <c r="AC16" s="286">
        <f t="shared" si="7"/>
        <v>11</v>
      </c>
      <c r="AD16" s="362">
        <f t="shared" si="9"/>
        <v>3.8181818181818183</v>
      </c>
      <c r="AE16" s="25">
        <f t="shared" si="10"/>
        <v>0</v>
      </c>
      <c r="AF16" s="13"/>
      <c r="AG16" s="360" t="str">
        <f t="shared" si="8"/>
        <v>з</v>
      </c>
      <c r="AH16" s="360" t="str">
        <f t="shared" si="8"/>
        <v/>
      </c>
      <c r="AI16" s="360">
        <f t="shared" si="8"/>
        <v>4</v>
      </c>
      <c r="AJ16" s="360">
        <f t="shared" si="8"/>
        <v>5</v>
      </c>
      <c r="AK16" s="360">
        <f t="shared" si="8"/>
        <v>4</v>
      </c>
      <c r="AL16" s="360">
        <f t="shared" si="8"/>
        <v>3</v>
      </c>
      <c r="AM16" s="360">
        <f t="shared" si="8"/>
        <v>3</v>
      </c>
      <c r="AN16" s="360" t="str">
        <f t="shared" si="8"/>
        <v/>
      </c>
      <c r="AO16" s="360">
        <f t="shared" si="8"/>
        <v>4</v>
      </c>
      <c r="AP16" s="360">
        <f t="shared" si="8"/>
        <v>4</v>
      </c>
      <c r="AQ16" s="360">
        <f t="shared" si="8"/>
        <v>4</v>
      </c>
      <c r="AR16" s="360">
        <f t="shared" si="8"/>
        <v>4</v>
      </c>
      <c r="AS16" s="360" t="str">
        <f t="shared" si="8"/>
        <v/>
      </c>
      <c r="AT16" s="360" t="str">
        <f t="shared" si="8"/>
        <v/>
      </c>
      <c r="AU16" s="360">
        <f t="shared" si="8"/>
        <v>4</v>
      </c>
      <c r="AV16" s="360">
        <f t="shared" si="8"/>
        <v>3</v>
      </c>
      <c r="AW16" s="358">
        <f t="shared" si="11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5">
      <c r="A17" s="295">
        <v>12</v>
      </c>
      <c r="B17" s="240"/>
      <c r="C17" s="368" t="s">
        <v>980</v>
      </c>
      <c r="D17" s="390" t="s">
        <v>1072</v>
      </c>
      <c r="E17" s="238">
        <v>2533</v>
      </c>
      <c r="F17" s="91" t="s">
        <v>1403</v>
      </c>
      <c r="G17" s="91"/>
      <c r="H17" s="91">
        <v>5</v>
      </c>
      <c r="I17" s="91">
        <v>4</v>
      </c>
      <c r="J17" s="91">
        <v>5</v>
      </c>
      <c r="K17" s="91">
        <v>4</v>
      </c>
      <c r="L17" s="91">
        <v>3</v>
      </c>
      <c r="M17" s="91"/>
      <c r="N17" s="91">
        <v>4</v>
      </c>
      <c r="O17" s="91">
        <v>3</v>
      </c>
      <c r="P17" s="94">
        <v>5</v>
      </c>
      <c r="Q17" s="91">
        <v>4</v>
      </c>
      <c r="R17" s="94"/>
      <c r="S17" s="91"/>
      <c r="T17" s="91">
        <v>4</v>
      </c>
      <c r="U17" s="91">
        <v>4</v>
      </c>
      <c r="V17" s="358">
        <f t="shared" si="0"/>
        <v>3</v>
      </c>
      <c r="W17" s="286">
        <f t="shared" si="1"/>
        <v>0</v>
      </c>
      <c r="X17" s="286">
        <f t="shared" si="2"/>
        <v>0</v>
      </c>
      <c r="Y17" s="286">
        <f t="shared" si="3"/>
        <v>0</v>
      </c>
      <c r="Z17" s="286">
        <f t="shared" si="4"/>
        <v>2</v>
      </c>
      <c r="AA17" s="286">
        <f t="shared" si="5"/>
        <v>6</v>
      </c>
      <c r="AB17" s="286">
        <f t="shared" si="6"/>
        <v>3</v>
      </c>
      <c r="AC17" s="286">
        <f t="shared" si="7"/>
        <v>11</v>
      </c>
      <c r="AD17" s="362">
        <f t="shared" si="9"/>
        <v>4.0909090909090908</v>
      </c>
      <c r="AE17" s="25">
        <f t="shared" si="10"/>
        <v>0</v>
      </c>
      <c r="AF17" s="13"/>
      <c r="AG17" s="360" t="str">
        <f t="shared" si="8"/>
        <v>з</v>
      </c>
      <c r="AH17" s="360" t="str">
        <f t="shared" si="8"/>
        <v/>
      </c>
      <c r="AI17" s="360">
        <f t="shared" si="8"/>
        <v>5</v>
      </c>
      <c r="AJ17" s="360">
        <f t="shared" si="8"/>
        <v>4</v>
      </c>
      <c r="AK17" s="360">
        <f t="shared" si="8"/>
        <v>5</v>
      </c>
      <c r="AL17" s="360">
        <f t="shared" si="8"/>
        <v>4</v>
      </c>
      <c r="AM17" s="360">
        <f t="shared" si="8"/>
        <v>3</v>
      </c>
      <c r="AN17" s="360" t="str">
        <f t="shared" si="8"/>
        <v/>
      </c>
      <c r="AO17" s="360">
        <f t="shared" si="8"/>
        <v>4</v>
      </c>
      <c r="AP17" s="360">
        <f t="shared" si="8"/>
        <v>3</v>
      </c>
      <c r="AQ17" s="360">
        <f t="shared" si="8"/>
        <v>5</v>
      </c>
      <c r="AR17" s="360">
        <f t="shared" si="8"/>
        <v>4</v>
      </c>
      <c r="AS17" s="360" t="str">
        <f t="shared" si="8"/>
        <v/>
      </c>
      <c r="AT17" s="360" t="str">
        <f t="shared" si="8"/>
        <v/>
      </c>
      <c r="AU17" s="360">
        <f t="shared" si="8"/>
        <v>4</v>
      </c>
      <c r="AV17" s="360">
        <f t="shared" si="8"/>
        <v>4</v>
      </c>
      <c r="AW17" s="358">
        <f t="shared" si="11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">
      <c r="A18" s="295">
        <v>13</v>
      </c>
      <c r="B18" s="178"/>
      <c r="C18" s="368" t="s">
        <v>34</v>
      </c>
      <c r="D18" s="508" t="s">
        <v>1050</v>
      </c>
      <c r="E18" s="238">
        <v>2533</v>
      </c>
      <c r="F18" s="91" t="s">
        <v>1403</v>
      </c>
      <c r="G18" s="91"/>
      <c r="H18" s="91">
        <v>5</v>
      </c>
      <c r="I18" s="91">
        <v>4</v>
      </c>
      <c r="J18" s="91">
        <v>4</v>
      </c>
      <c r="K18" s="91">
        <v>3</v>
      </c>
      <c r="L18" s="91">
        <v>4</v>
      </c>
      <c r="M18" s="91"/>
      <c r="N18" s="91">
        <v>4</v>
      </c>
      <c r="O18" s="91">
        <v>4</v>
      </c>
      <c r="P18" s="94">
        <v>5</v>
      </c>
      <c r="Q18" s="91" t="s">
        <v>1492</v>
      </c>
      <c r="R18" s="94"/>
      <c r="S18" s="91"/>
      <c r="T18" s="91">
        <v>4</v>
      </c>
      <c r="U18" s="91">
        <v>4</v>
      </c>
      <c r="V18" s="358">
        <f t="shared" si="0"/>
        <v>2</v>
      </c>
      <c r="W18" s="286">
        <f t="shared" si="1"/>
        <v>0</v>
      </c>
      <c r="X18" s="286">
        <f t="shared" si="2"/>
        <v>0</v>
      </c>
      <c r="Y18" s="286">
        <f t="shared" si="3"/>
        <v>1</v>
      </c>
      <c r="Z18" s="286">
        <f t="shared" si="4"/>
        <v>1</v>
      </c>
      <c r="AA18" s="286">
        <f t="shared" si="5"/>
        <v>7</v>
      </c>
      <c r="AB18" s="286">
        <f t="shared" si="6"/>
        <v>2</v>
      </c>
      <c r="AC18" s="286">
        <f t="shared" si="7"/>
        <v>11</v>
      </c>
      <c r="AD18" s="362">
        <f t="shared" si="9"/>
        <v>3.9090909090909092</v>
      </c>
      <c r="AE18" s="25">
        <f t="shared" si="10"/>
        <v>0</v>
      </c>
      <c r="AF18" s="13"/>
      <c r="AG18" s="360" t="str">
        <f t="shared" si="8"/>
        <v>з</v>
      </c>
      <c r="AH18" s="360" t="str">
        <f t="shared" si="8"/>
        <v/>
      </c>
      <c r="AI18" s="360">
        <f t="shared" si="8"/>
        <v>5</v>
      </c>
      <c r="AJ18" s="360">
        <f t="shared" si="8"/>
        <v>4</v>
      </c>
      <c r="AK18" s="360">
        <f t="shared" si="8"/>
        <v>4</v>
      </c>
      <c r="AL18" s="360">
        <f t="shared" si="8"/>
        <v>3</v>
      </c>
      <c r="AM18" s="360">
        <f t="shared" si="8"/>
        <v>4</v>
      </c>
      <c r="AN18" s="360" t="str">
        <f t="shared" si="8"/>
        <v/>
      </c>
      <c r="AO18" s="360">
        <f t="shared" si="8"/>
        <v>4</v>
      </c>
      <c r="AP18" s="360">
        <f t="shared" si="8"/>
        <v>4</v>
      </c>
      <c r="AQ18" s="360">
        <f t="shared" si="8"/>
        <v>5</v>
      </c>
      <c r="AR18" s="360">
        <f t="shared" si="8"/>
        <v>2</v>
      </c>
      <c r="AS18" s="360" t="str">
        <f t="shared" si="8"/>
        <v/>
      </c>
      <c r="AT18" s="360" t="str">
        <f t="shared" si="8"/>
        <v/>
      </c>
      <c r="AU18" s="360">
        <f t="shared" si="8"/>
        <v>4</v>
      </c>
      <c r="AV18" s="360">
        <f t="shared" si="8"/>
        <v>4</v>
      </c>
      <c r="AW18" s="358">
        <f t="shared" si="11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">
      <c r="A19" s="295">
        <v>14</v>
      </c>
      <c r="B19" s="178"/>
      <c r="C19" s="368" t="s">
        <v>34</v>
      </c>
      <c r="D19" s="345" t="s">
        <v>1063</v>
      </c>
      <c r="E19" s="238">
        <v>2533</v>
      </c>
      <c r="F19" s="91" t="s">
        <v>1403</v>
      </c>
      <c r="G19" s="91"/>
      <c r="H19" s="91">
        <v>5</v>
      </c>
      <c r="I19" s="91">
        <v>5</v>
      </c>
      <c r="J19" s="91">
        <v>5</v>
      </c>
      <c r="K19" s="91">
        <v>5</v>
      </c>
      <c r="L19" s="91">
        <v>5</v>
      </c>
      <c r="M19" s="91"/>
      <c r="N19" s="91">
        <v>5</v>
      </c>
      <c r="O19" s="91">
        <v>5</v>
      </c>
      <c r="P19" s="91">
        <v>4</v>
      </c>
      <c r="Q19" s="91">
        <v>5</v>
      </c>
      <c r="R19" s="91"/>
      <c r="S19" s="91"/>
      <c r="T19" s="91">
        <v>5</v>
      </c>
      <c r="U19" s="91">
        <v>5</v>
      </c>
      <c r="V19" s="358">
        <f t="shared" si="0"/>
        <v>4</v>
      </c>
      <c r="W19" s="286">
        <f t="shared" si="1"/>
        <v>0</v>
      </c>
      <c r="X19" s="286">
        <f t="shared" si="2"/>
        <v>0</v>
      </c>
      <c r="Y19" s="286">
        <f t="shared" si="3"/>
        <v>0</v>
      </c>
      <c r="Z19" s="286">
        <f t="shared" si="4"/>
        <v>0</v>
      </c>
      <c r="AA19" s="286">
        <f t="shared" si="5"/>
        <v>1</v>
      </c>
      <c r="AB19" s="286">
        <f t="shared" si="6"/>
        <v>10</v>
      </c>
      <c r="AC19" s="286">
        <f t="shared" si="7"/>
        <v>11</v>
      </c>
      <c r="AD19" s="362">
        <f t="shared" si="9"/>
        <v>4.9090909090909092</v>
      </c>
      <c r="AE19" s="25">
        <f t="shared" si="10"/>
        <v>0</v>
      </c>
      <c r="AF19" s="13"/>
      <c r="AG19" s="360" t="str">
        <f t="shared" si="8"/>
        <v>з</v>
      </c>
      <c r="AH19" s="360" t="str">
        <f t="shared" si="8"/>
        <v/>
      </c>
      <c r="AI19" s="360">
        <f t="shared" si="8"/>
        <v>5</v>
      </c>
      <c r="AJ19" s="360">
        <f t="shared" si="8"/>
        <v>5</v>
      </c>
      <c r="AK19" s="360">
        <f t="shared" si="8"/>
        <v>5</v>
      </c>
      <c r="AL19" s="360">
        <f t="shared" si="8"/>
        <v>5</v>
      </c>
      <c r="AM19" s="360">
        <f t="shared" si="8"/>
        <v>5</v>
      </c>
      <c r="AN19" s="360" t="str">
        <f t="shared" si="8"/>
        <v/>
      </c>
      <c r="AO19" s="360">
        <f t="shared" si="8"/>
        <v>5</v>
      </c>
      <c r="AP19" s="360">
        <f t="shared" si="8"/>
        <v>5</v>
      </c>
      <c r="AQ19" s="360">
        <f t="shared" si="8"/>
        <v>4</v>
      </c>
      <c r="AR19" s="360">
        <f t="shared" si="8"/>
        <v>5</v>
      </c>
      <c r="AS19" s="360" t="str">
        <f t="shared" si="8"/>
        <v/>
      </c>
      <c r="AT19" s="360" t="str">
        <f t="shared" si="8"/>
        <v/>
      </c>
      <c r="AU19" s="360">
        <f t="shared" si="8"/>
        <v>5</v>
      </c>
      <c r="AV19" s="360">
        <f t="shared" si="8"/>
        <v>5</v>
      </c>
      <c r="AW19" s="358">
        <f t="shared" si="11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">
      <c r="A20" s="295">
        <v>15</v>
      </c>
      <c r="B20" s="178"/>
      <c r="C20" s="368" t="s">
        <v>34</v>
      </c>
      <c r="D20" s="303" t="s">
        <v>1047</v>
      </c>
      <c r="E20" s="238">
        <v>2533</v>
      </c>
      <c r="F20" s="91" t="s">
        <v>1403</v>
      </c>
      <c r="G20" s="91"/>
      <c r="H20" s="91">
        <v>5</v>
      </c>
      <c r="I20" s="91">
        <v>5</v>
      </c>
      <c r="J20" s="91">
        <v>5</v>
      </c>
      <c r="K20" s="91">
        <v>4</v>
      </c>
      <c r="L20" s="91">
        <v>3</v>
      </c>
      <c r="M20" s="91"/>
      <c r="N20" s="91">
        <v>5</v>
      </c>
      <c r="O20" s="91">
        <v>4</v>
      </c>
      <c r="P20" s="94">
        <v>5</v>
      </c>
      <c r="Q20" s="91">
        <v>4</v>
      </c>
      <c r="R20" s="94"/>
      <c r="S20" s="91"/>
      <c r="T20" s="91">
        <v>5</v>
      </c>
      <c r="U20" s="91">
        <v>5</v>
      </c>
      <c r="V20" s="358">
        <f t="shared" si="0"/>
        <v>3</v>
      </c>
      <c r="W20" s="286">
        <f t="shared" si="1"/>
        <v>0</v>
      </c>
      <c r="X20" s="286">
        <f t="shared" si="2"/>
        <v>0</v>
      </c>
      <c r="Y20" s="286">
        <f t="shared" si="3"/>
        <v>0</v>
      </c>
      <c r="Z20" s="286">
        <f t="shared" si="4"/>
        <v>1</v>
      </c>
      <c r="AA20" s="286">
        <f t="shared" si="5"/>
        <v>3</v>
      </c>
      <c r="AB20" s="286">
        <f t="shared" si="6"/>
        <v>7</v>
      </c>
      <c r="AC20" s="286">
        <f t="shared" si="7"/>
        <v>11</v>
      </c>
      <c r="AD20" s="362">
        <f t="shared" si="9"/>
        <v>4.5454545454545459</v>
      </c>
      <c r="AE20" s="25">
        <f t="shared" si="10"/>
        <v>0</v>
      </c>
      <c r="AF20" s="13"/>
      <c r="AG20" s="360" t="str">
        <f t="shared" si="8"/>
        <v>з</v>
      </c>
      <c r="AH20" s="360" t="str">
        <f t="shared" si="8"/>
        <v/>
      </c>
      <c r="AI20" s="360">
        <f t="shared" si="8"/>
        <v>5</v>
      </c>
      <c r="AJ20" s="360">
        <f t="shared" si="8"/>
        <v>5</v>
      </c>
      <c r="AK20" s="360">
        <f t="shared" si="8"/>
        <v>5</v>
      </c>
      <c r="AL20" s="360">
        <f t="shared" si="8"/>
        <v>4</v>
      </c>
      <c r="AM20" s="360">
        <f t="shared" si="8"/>
        <v>3</v>
      </c>
      <c r="AN20" s="360" t="str">
        <f t="shared" si="8"/>
        <v/>
      </c>
      <c r="AO20" s="360">
        <f t="shared" si="8"/>
        <v>5</v>
      </c>
      <c r="AP20" s="360">
        <f t="shared" si="8"/>
        <v>4</v>
      </c>
      <c r="AQ20" s="360">
        <f t="shared" si="8"/>
        <v>5</v>
      </c>
      <c r="AR20" s="360">
        <f t="shared" si="8"/>
        <v>4</v>
      </c>
      <c r="AS20" s="360" t="str">
        <f t="shared" si="8"/>
        <v/>
      </c>
      <c r="AT20" s="360" t="str">
        <f t="shared" si="8"/>
        <v/>
      </c>
      <c r="AU20" s="360">
        <f t="shared" si="8"/>
        <v>5</v>
      </c>
      <c r="AV20" s="360">
        <f t="shared" si="8"/>
        <v>5</v>
      </c>
      <c r="AW20" s="358">
        <f t="shared" si="11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">
      <c r="A21" s="295">
        <v>16</v>
      </c>
      <c r="B21" s="178"/>
      <c r="C21" s="368" t="s">
        <v>34</v>
      </c>
      <c r="D21" s="345" t="s">
        <v>1056</v>
      </c>
      <c r="E21" s="238">
        <v>2533</v>
      </c>
      <c r="F21" s="91" t="s">
        <v>1403</v>
      </c>
      <c r="G21" s="91"/>
      <c r="H21" s="91">
        <v>5</v>
      </c>
      <c r="I21" s="91">
        <v>5</v>
      </c>
      <c r="J21" s="91">
        <v>5</v>
      </c>
      <c r="K21" s="91">
        <v>5</v>
      </c>
      <c r="L21" s="91">
        <v>4</v>
      </c>
      <c r="M21" s="91"/>
      <c r="N21" s="91">
        <v>5</v>
      </c>
      <c r="O21" s="91">
        <v>4</v>
      </c>
      <c r="P21" s="94">
        <v>4</v>
      </c>
      <c r="Q21" s="91">
        <v>5</v>
      </c>
      <c r="R21" s="94"/>
      <c r="S21" s="91"/>
      <c r="T21" s="91">
        <v>5</v>
      </c>
      <c r="U21" s="91">
        <v>5</v>
      </c>
      <c r="V21" s="358">
        <f t="shared" si="0"/>
        <v>4</v>
      </c>
      <c r="W21" s="286">
        <f t="shared" si="1"/>
        <v>0</v>
      </c>
      <c r="X21" s="286">
        <f t="shared" si="2"/>
        <v>0</v>
      </c>
      <c r="Y21" s="286">
        <f t="shared" si="3"/>
        <v>0</v>
      </c>
      <c r="Z21" s="286">
        <f t="shared" si="4"/>
        <v>0</v>
      </c>
      <c r="AA21" s="286">
        <f t="shared" si="5"/>
        <v>3</v>
      </c>
      <c r="AB21" s="286">
        <f t="shared" si="6"/>
        <v>8</v>
      </c>
      <c r="AC21" s="286">
        <f t="shared" si="7"/>
        <v>11</v>
      </c>
      <c r="AD21" s="362">
        <f t="shared" si="9"/>
        <v>4.7272727272727275</v>
      </c>
      <c r="AE21" s="25">
        <f t="shared" si="10"/>
        <v>0</v>
      </c>
      <c r="AF21" s="13"/>
      <c r="AG21" s="360" t="str">
        <f t="shared" si="8"/>
        <v>з</v>
      </c>
      <c r="AH21" s="360" t="str">
        <f t="shared" si="8"/>
        <v/>
      </c>
      <c r="AI21" s="360">
        <f t="shared" si="8"/>
        <v>5</v>
      </c>
      <c r="AJ21" s="360">
        <f t="shared" si="8"/>
        <v>5</v>
      </c>
      <c r="AK21" s="360">
        <f t="shared" si="8"/>
        <v>5</v>
      </c>
      <c r="AL21" s="360">
        <f t="shared" si="8"/>
        <v>5</v>
      </c>
      <c r="AM21" s="360">
        <f t="shared" si="8"/>
        <v>4</v>
      </c>
      <c r="AN21" s="360" t="str">
        <f t="shared" si="8"/>
        <v/>
      </c>
      <c r="AO21" s="360">
        <f t="shared" si="8"/>
        <v>5</v>
      </c>
      <c r="AP21" s="360">
        <f t="shared" si="8"/>
        <v>4</v>
      </c>
      <c r="AQ21" s="360">
        <f t="shared" si="8"/>
        <v>4</v>
      </c>
      <c r="AR21" s="360">
        <f t="shared" si="8"/>
        <v>5</v>
      </c>
      <c r="AS21" s="360" t="str">
        <f t="shared" si="8"/>
        <v/>
      </c>
      <c r="AT21" s="360" t="str">
        <f t="shared" si="8"/>
        <v/>
      </c>
      <c r="AU21" s="360">
        <f t="shared" si="8"/>
        <v>5</v>
      </c>
      <c r="AV21" s="360">
        <f t="shared" ref="AG21:AV36" si="12">IF(ISERROR(VALUE(LEFT(U21))),LEFT(U21),VALUE(LEFT(U21)))</f>
        <v>5</v>
      </c>
      <c r="AW21" s="358">
        <f t="shared" si="11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">
      <c r="A22" s="295">
        <v>17</v>
      </c>
      <c r="B22" s="178"/>
      <c r="C22" s="368" t="s">
        <v>34</v>
      </c>
      <c r="D22" s="303" t="s">
        <v>1059</v>
      </c>
      <c r="E22" s="238">
        <v>2533</v>
      </c>
      <c r="F22" s="91" t="s">
        <v>1403</v>
      </c>
      <c r="G22" s="91"/>
      <c r="H22" s="91">
        <v>5</v>
      </c>
      <c r="I22" s="91">
        <v>5</v>
      </c>
      <c r="J22" s="91">
        <v>5</v>
      </c>
      <c r="K22" s="91">
        <v>4</v>
      </c>
      <c r="L22" s="91">
        <v>4</v>
      </c>
      <c r="M22" s="91"/>
      <c r="N22" s="91">
        <v>5</v>
      </c>
      <c r="O22" s="91">
        <v>5</v>
      </c>
      <c r="P22" s="94">
        <v>5</v>
      </c>
      <c r="Q22" s="91">
        <v>5</v>
      </c>
      <c r="R22" s="94"/>
      <c r="S22" s="91"/>
      <c r="T22" s="91">
        <v>5</v>
      </c>
      <c r="U22" s="91">
        <v>5</v>
      </c>
      <c r="V22" s="358">
        <f t="shared" si="0"/>
        <v>4</v>
      </c>
      <c r="W22" s="286">
        <f t="shared" si="1"/>
        <v>0</v>
      </c>
      <c r="X22" s="286">
        <f t="shared" si="2"/>
        <v>0</v>
      </c>
      <c r="Y22" s="286">
        <f t="shared" si="3"/>
        <v>0</v>
      </c>
      <c r="Z22" s="286">
        <f t="shared" si="4"/>
        <v>0</v>
      </c>
      <c r="AA22" s="286">
        <f t="shared" si="5"/>
        <v>2</v>
      </c>
      <c r="AB22" s="286">
        <f t="shared" si="6"/>
        <v>9</v>
      </c>
      <c r="AC22" s="286">
        <f t="shared" si="7"/>
        <v>11</v>
      </c>
      <c r="AD22" s="362">
        <f t="shared" si="9"/>
        <v>4.8181818181818183</v>
      </c>
      <c r="AE22" s="25">
        <f t="shared" si="10"/>
        <v>0</v>
      </c>
      <c r="AF22" s="13"/>
      <c r="AG22" s="360" t="str">
        <f t="shared" si="12"/>
        <v>з</v>
      </c>
      <c r="AH22" s="360" t="str">
        <f t="shared" si="12"/>
        <v/>
      </c>
      <c r="AI22" s="360">
        <f t="shared" si="12"/>
        <v>5</v>
      </c>
      <c r="AJ22" s="360">
        <f t="shared" si="12"/>
        <v>5</v>
      </c>
      <c r="AK22" s="360">
        <f t="shared" si="12"/>
        <v>5</v>
      </c>
      <c r="AL22" s="360">
        <f t="shared" si="12"/>
        <v>4</v>
      </c>
      <c r="AM22" s="360">
        <f t="shared" si="12"/>
        <v>4</v>
      </c>
      <c r="AN22" s="360" t="str">
        <f t="shared" si="12"/>
        <v/>
      </c>
      <c r="AO22" s="360">
        <f t="shared" si="12"/>
        <v>5</v>
      </c>
      <c r="AP22" s="360">
        <f t="shared" si="12"/>
        <v>5</v>
      </c>
      <c r="AQ22" s="360">
        <f t="shared" si="12"/>
        <v>5</v>
      </c>
      <c r="AR22" s="360">
        <f t="shared" si="12"/>
        <v>5</v>
      </c>
      <c r="AS22" s="360" t="str">
        <f t="shared" si="12"/>
        <v/>
      </c>
      <c r="AT22" s="360" t="str">
        <f t="shared" si="12"/>
        <v/>
      </c>
      <c r="AU22" s="360">
        <f t="shared" si="12"/>
        <v>5</v>
      </c>
      <c r="AV22" s="360">
        <f t="shared" si="12"/>
        <v>5</v>
      </c>
      <c r="AW22" s="358">
        <f t="shared" si="11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">
      <c r="A23" s="295">
        <v>18</v>
      </c>
      <c r="B23" s="178"/>
      <c r="C23" s="368" t="s">
        <v>34</v>
      </c>
      <c r="D23" s="303" t="s">
        <v>1055</v>
      </c>
      <c r="E23" s="238">
        <v>2533</v>
      </c>
      <c r="F23" s="91" t="s">
        <v>1403</v>
      </c>
      <c r="G23" s="91"/>
      <c r="H23" s="91">
        <v>5</v>
      </c>
      <c r="I23" s="91">
        <v>4</v>
      </c>
      <c r="J23" s="91">
        <v>4</v>
      </c>
      <c r="K23" s="91">
        <v>3</v>
      </c>
      <c r="L23" s="91">
        <v>3</v>
      </c>
      <c r="M23" s="91"/>
      <c r="N23" s="91">
        <v>5</v>
      </c>
      <c r="O23" s="91">
        <v>4</v>
      </c>
      <c r="P23" s="94">
        <v>5</v>
      </c>
      <c r="Q23" s="91">
        <v>3</v>
      </c>
      <c r="R23" s="94"/>
      <c r="S23" s="91"/>
      <c r="T23" s="91">
        <v>4</v>
      </c>
      <c r="U23" s="91">
        <v>4</v>
      </c>
      <c r="V23" s="358">
        <f t="shared" si="0"/>
        <v>3</v>
      </c>
      <c r="W23" s="286">
        <f t="shared" si="1"/>
        <v>0</v>
      </c>
      <c r="X23" s="286">
        <f t="shared" si="2"/>
        <v>0</v>
      </c>
      <c r="Y23" s="286">
        <f t="shared" si="3"/>
        <v>0</v>
      </c>
      <c r="Z23" s="286">
        <f t="shared" si="4"/>
        <v>3</v>
      </c>
      <c r="AA23" s="286">
        <f t="shared" si="5"/>
        <v>5</v>
      </c>
      <c r="AB23" s="286">
        <f t="shared" si="6"/>
        <v>3</v>
      </c>
      <c r="AC23" s="286">
        <f t="shared" si="7"/>
        <v>11</v>
      </c>
      <c r="AD23" s="362">
        <f t="shared" si="9"/>
        <v>4</v>
      </c>
      <c r="AE23" s="25">
        <f t="shared" si="10"/>
        <v>0</v>
      </c>
      <c r="AF23" s="13"/>
      <c r="AG23" s="360" t="str">
        <f t="shared" si="12"/>
        <v>з</v>
      </c>
      <c r="AH23" s="360" t="str">
        <f t="shared" si="12"/>
        <v/>
      </c>
      <c r="AI23" s="360">
        <f t="shared" si="12"/>
        <v>5</v>
      </c>
      <c r="AJ23" s="360">
        <f t="shared" si="12"/>
        <v>4</v>
      </c>
      <c r="AK23" s="360">
        <f t="shared" si="12"/>
        <v>4</v>
      </c>
      <c r="AL23" s="360">
        <f t="shared" si="12"/>
        <v>3</v>
      </c>
      <c r="AM23" s="360">
        <f t="shared" si="12"/>
        <v>3</v>
      </c>
      <c r="AN23" s="360" t="str">
        <f t="shared" si="12"/>
        <v/>
      </c>
      <c r="AO23" s="360">
        <f t="shared" si="12"/>
        <v>5</v>
      </c>
      <c r="AP23" s="360">
        <f t="shared" si="12"/>
        <v>4</v>
      </c>
      <c r="AQ23" s="360">
        <f t="shared" si="12"/>
        <v>5</v>
      </c>
      <c r="AR23" s="360">
        <f t="shared" si="12"/>
        <v>3</v>
      </c>
      <c r="AS23" s="360" t="str">
        <f t="shared" si="12"/>
        <v/>
      </c>
      <c r="AT23" s="360" t="str">
        <f t="shared" si="12"/>
        <v/>
      </c>
      <c r="AU23" s="360">
        <f t="shared" si="12"/>
        <v>4</v>
      </c>
      <c r="AV23" s="360">
        <f t="shared" si="12"/>
        <v>4</v>
      </c>
      <c r="AW23" s="358">
        <f t="shared" si="11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">
      <c r="A24" s="295">
        <v>19</v>
      </c>
      <c r="B24" s="178"/>
      <c r="C24" s="368" t="s">
        <v>980</v>
      </c>
      <c r="D24" s="303" t="s">
        <v>1068</v>
      </c>
      <c r="E24" s="238">
        <v>2533</v>
      </c>
      <c r="F24" s="91" t="s">
        <v>1403</v>
      </c>
      <c r="G24" s="91"/>
      <c r="H24" s="91">
        <v>5</v>
      </c>
      <c r="I24" s="91">
        <v>5</v>
      </c>
      <c r="J24" s="91">
        <v>5</v>
      </c>
      <c r="K24" s="91">
        <v>4</v>
      </c>
      <c r="L24" s="91">
        <v>3</v>
      </c>
      <c r="M24" s="91"/>
      <c r="N24" s="91">
        <v>4</v>
      </c>
      <c r="O24" s="91">
        <v>4</v>
      </c>
      <c r="P24" s="91">
        <v>5</v>
      </c>
      <c r="Q24" s="91">
        <v>4</v>
      </c>
      <c r="R24" s="91"/>
      <c r="S24" s="91"/>
      <c r="T24" s="91">
        <v>3</v>
      </c>
      <c r="U24" s="91">
        <v>3</v>
      </c>
      <c r="V24" s="358">
        <f t="shared" si="0"/>
        <v>3</v>
      </c>
      <c r="W24" s="286">
        <f t="shared" si="1"/>
        <v>0</v>
      </c>
      <c r="X24" s="286">
        <f t="shared" si="2"/>
        <v>0</v>
      </c>
      <c r="Y24" s="286">
        <f t="shared" si="3"/>
        <v>0</v>
      </c>
      <c r="Z24" s="286">
        <f t="shared" si="4"/>
        <v>3</v>
      </c>
      <c r="AA24" s="286">
        <f t="shared" si="5"/>
        <v>4</v>
      </c>
      <c r="AB24" s="286">
        <f t="shared" si="6"/>
        <v>4</v>
      </c>
      <c r="AC24" s="286">
        <f t="shared" si="7"/>
        <v>11</v>
      </c>
      <c r="AD24" s="362">
        <f t="shared" si="9"/>
        <v>4.0909090909090908</v>
      </c>
      <c r="AE24" s="25">
        <f t="shared" si="10"/>
        <v>0</v>
      </c>
      <c r="AF24" s="13"/>
      <c r="AG24" s="360" t="str">
        <f t="shared" si="12"/>
        <v>з</v>
      </c>
      <c r="AH24" s="360" t="str">
        <f t="shared" si="12"/>
        <v/>
      </c>
      <c r="AI24" s="360">
        <f t="shared" si="12"/>
        <v>5</v>
      </c>
      <c r="AJ24" s="360">
        <f t="shared" si="12"/>
        <v>5</v>
      </c>
      <c r="AK24" s="360">
        <f t="shared" si="12"/>
        <v>5</v>
      </c>
      <c r="AL24" s="360">
        <f t="shared" si="12"/>
        <v>4</v>
      </c>
      <c r="AM24" s="360">
        <f t="shared" si="12"/>
        <v>3</v>
      </c>
      <c r="AN24" s="360" t="str">
        <f t="shared" si="12"/>
        <v/>
      </c>
      <c r="AO24" s="360">
        <f t="shared" si="12"/>
        <v>4</v>
      </c>
      <c r="AP24" s="360">
        <f t="shared" si="12"/>
        <v>4</v>
      </c>
      <c r="AQ24" s="360">
        <f t="shared" si="12"/>
        <v>5</v>
      </c>
      <c r="AR24" s="360">
        <f t="shared" si="12"/>
        <v>4</v>
      </c>
      <c r="AS24" s="360" t="str">
        <f t="shared" si="12"/>
        <v/>
      </c>
      <c r="AT24" s="360" t="str">
        <f t="shared" si="12"/>
        <v/>
      </c>
      <c r="AU24" s="360">
        <f t="shared" si="12"/>
        <v>3</v>
      </c>
      <c r="AV24" s="360">
        <f t="shared" si="12"/>
        <v>3</v>
      </c>
      <c r="AW24" s="358">
        <f t="shared" si="11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">
      <c r="A25" s="295">
        <v>20</v>
      </c>
      <c r="B25" s="178"/>
      <c r="C25" s="368" t="s">
        <v>34</v>
      </c>
      <c r="D25" s="345" t="s">
        <v>1057</v>
      </c>
      <c r="E25" s="238">
        <v>2533</v>
      </c>
      <c r="F25" s="91" t="s">
        <v>1403</v>
      </c>
      <c r="G25" s="91"/>
      <c r="H25" s="91">
        <v>5</v>
      </c>
      <c r="I25" s="91">
        <v>5</v>
      </c>
      <c r="J25" s="91">
        <v>5</v>
      </c>
      <c r="K25" s="91">
        <v>4</v>
      </c>
      <c r="L25" s="91">
        <v>3</v>
      </c>
      <c r="M25" s="91"/>
      <c r="N25" s="91">
        <v>5</v>
      </c>
      <c r="O25" s="91">
        <v>4</v>
      </c>
      <c r="P25" s="94">
        <v>5</v>
      </c>
      <c r="Q25" s="91">
        <v>4</v>
      </c>
      <c r="R25" s="94"/>
      <c r="S25" s="91"/>
      <c r="T25" s="91">
        <v>5</v>
      </c>
      <c r="U25" s="91">
        <v>5</v>
      </c>
      <c r="V25" s="358">
        <f t="shared" si="0"/>
        <v>3</v>
      </c>
      <c r="W25" s="286">
        <f t="shared" si="1"/>
        <v>0</v>
      </c>
      <c r="X25" s="286">
        <f t="shared" si="2"/>
        <v>0</v>
      </c>
      <c r="Y25" s="286">
        <f t="shared" si="3"/>
        <v>0</v>
      </c>
      <c r="Z25" s="286">
        <f t="shared" si="4"/>
        <v>1</v>
      </c>
      <c r="AA25" s="286">
        <f t="shared" si="5"/>
        <v>3</v>
      </c>
      <c r="AB25" s="286">
        <f t="shared" si="6"/>
        <v>7</v>
      </c>
      <c r="AC25" s="286">
        <f t="shared" si="7"/>
        <v>11</v>
      </c>
      <c r="AD25" s="362">
        <f t="shared" si="9"/>
        <v>4.5454545454545459</v>
      </c>
      <c r="AE25" s="25">
        <f t="shared" si="10"/>
        <v>0</v>
      </c>
      <c r="AF25" s="13"/>
      <c r="AG25" s="360" t="str">
        <f t="shared" si="12"/>
        <v>з</v>
      </c>
      <c r="AH25" s="360" t="str">
        <f t="shared" si="12"/>
        <v/>
      </c>
      <c r="AI25" s="360">
        <f t="shared" si="12"/>
        <v>5</v>
      </c>
      <c r="AJ25" s="360">
        <f t="shared" si="12"/>
        <v>5</v>
      </c>
      <c r="AK25" s="360">
        <f t="shared" si="12"/>
        <v>5</v>
      </c>
      <c r="AL25" s="360">
        <f t="shared" si="12"/>
        <v>4</v>
      </c>
      <c r="AM25" s="360">
        <f t="shared" si="12"/>
        <v>3</v>
      </c>
      <c r="AN25" s="360" t="str">
        <f t="shared" si="12"/>
        <v/>
      </c>
      <c r="AO25" s="360">
        <f t="shared" si="12"/>
        <v>5</v>
      </c>
      <c r="AP25" s="360">
        <f t="shared" si="12"/>
        <v>4</v>
      </c>
      <c r="AQ25" s="360">
        <f t="shared" si="12"/>
        <v>5</v>
      </c>
      <c r="AR25" s="360">
        <f t="shared" si="12"/>
        <v>4</v>
      </c>
      <c r="AS25" s="360" t="str">
        <f t="shared" si="12"/>
        <v/>
      </c>
      <c r="AT25" s="360" t="str">
        <f t="shared" si="12"/>
        <v/>
      </c>
      <c r="AU25" s="360">
        <f t="shared" si="12"/>
        <v>5</v>
      </c>
      <c r="AV25" s="360">
        <f t="shared" si="12"/>
        <v>5</v>
      </c>
      <c r="AW25" s="358">
        <f t="shared" si="11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">
      <c r="A26" s="295">
        <v>21</v>
      </c>
      <c r="B26" s="178"/>
      <c r="C26" s="368" t="s">
        <v>34</v>
      </c>
      <c r="D26" s="303" t="s">
        <v>1060</v>
      </c>
      <c r="E26" s="238">
        <v>2533</v>
      </c>
      <c r="F26" s="91" t="s">
        <v>1403</v>
      </c>
      <c r="G26" s="91"/>
      <c r="H26" s="91">
        <v>5</v>
      </c>
      <c r="I26" s="91">
        <v>4</v>
      </c>
      <c r="J26" s="91">
        <v>4</v>
      </c>
      <c r="K26" s="91">
        <v>3</v>
      </c>
      <c r="L26" s="91">
        <v>3</v>
      </c>
      <c r="M26" s="91"/>
      <c r="N26" s="91">
        <v>4</v>
      </c>
      <c r="O26" s="91">
        <v>3</v>
      </c>
      <c r="P26" s="94">
        <v>5</v>
      </c>
      <c r="Q26" s="91">
        <v>3</v>
      </c>
      <c r="R26" s="94"/>
      <c r="S26" s="91"/>
      <c r="T26" s="91">
        <v>3</v>
      </c>
      <c r="U26" s="91">
        <v>3</v>
      </c>
      <c r="V26" s="358">
        <f t="shared" si="0"/>
        <v>3</v>
      </c>
      <c r="W26" s="286">
        <f t="shared" si="1"/>
        <v>0</v>
      </c>
      <c r="X26" s="286">
        <f t="shared" si="2"/>
        <v>0</v>
      </c>
      <c r="Y26" s="286">
        <f t="shared" si="3"/>
        <v>0</v>
      </c>
      <c r="Z26" s="286">
        <f t="shared" si="4"/>
        <v>6</v>
      </c>
      <c r="AA26" s="286">
        <f t="shared" si="5"/>
        <v>3</v>
      </c>
      <c r="AB26" s="286">
        <f t="shared" si="6"/>
        <v>2</v>
      </c>
      <c r="AC26" s="286">
        <f t="shared" si="7"/>
        <v>11</v>
      </c>
      <c r="AD26" s="362">
        <f t="shared" si="9"/>
        <v>3.6363636363636362</v>
      </c>
      <c r="AE26" s="25">
        <f t="shared" si="10"/>
        <v>0</v>
      </c>
      <c r="AF26" s="13"/>
      <c r="AG26" s="360" t="str">
        <f t="shared" si="12"/>
        <v>з</v>
      </c>
      <c r="AH26" s="360" t="str">
        <f t="shared" si="12"/>
        <v/>
      </c>
      <c r="AI26" s="360">
        <f t="shared" si="12"/>
        <v>5</v>
      </c>
      <c r="AJ26" s="360">
        <f t="shared" si="12"/>
        <v>4</v>
      </c>
      <c r="AK26" s="360">
        <f t="shared" si="12"/>
        <v>4</v>
      </c>
      <c r="AL26" s="360">
        <f t="shared" si="12"/>
        <v>3</v>
      </c>
      <c r="AM26" s="360">
        <f t="shared" si="12"/>
        <v>3</v>
      </c>
      <c r="AN26" s="360" t="str">
        <f t="shared" si="12"/>
        <v/>
      </c>
      <c r="AO26" s="360">
        <f t="shared" si="12"/>
        <v>4</v>
      </c>
      <c r="AP26" s="360">
        <f t="shared" si="12"/>
        <v>3</v>
      </c>
      <c r="AQ26" s="360">
        <f t="shared" si="12"/>
        <v>5</v>
      </c>
      <c r="AR26" s="360">
        <f t="shared" si="12"/>
        <v>3</v>
      </c>
      <c r="AS26" s="360" t="str">
        <f t="shared" si="12"/>
        <v/>
      </c>
      <c r="AT26" s="360" t="str">
        <f t="shared" si="12"/>
        <v/>
      </c>
      <c r="AU26" s="360">
        <f t="shared" si="12"/>
        <v>3</v>
      </c>
      <c r="AV26" s="360">
        <f t="shared" si="12"/>
        <v>3</v>
      </c>
      <c r="AW26" s="358">
        <f t="shared" si="11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">
      <c r="A27" s="295">
        <v>22</v>
      </c>
      <c r="B27" s="178"/>
      <c r="C27" s="368" t="s">
        <v>34</v>
      </c>
      <c r="D27" s="303" t="s">
        <v>1053</v>
      </c>
      <c r="E27" s="238">
        <v>2533</v>
      </c>
      <c r="F27" s="91" t="s">
        <v>1403</v>
      </c>
      <c r="G27" s="91"/>
      <c r="H27" s="91">
        <v>5</v>
      </c>
      <c r="I27" s="91">
        <v>5</v>
      </c>
      <c r="J27" s="91">
        <v>5</v>
      </c>
      <c r="K27" s="91">
        <v>3</v>
      </c>
      <c r="L27" s="91">
        <v>4</v>
      </c>
      <c r="M27" s="91"/>
      <c r="N27" s="91">
        <v>5</v>
      </c>
      <c r="O27" s="91">
        <v>4</v>
      </c>
      <c r="P27" s="94">
        <v>5</v>
      </c>
      <c r="Q27" s="91">
        <v>3</v>
      </c>
      <c r="R27" s="94"/>
      <c r="S27" s="91"/>
      <c r="T27" s="91">
        <v>4</v>
      </c>
      <c r="U27" s="91">
        <v>4</v>
      </c>
      <c r="V27" s="358">
        <f t="shared" si="0"/>
        <v>3</v>
      </c>
      <c r="W27" s="286">
        <f t="shared" si="1"/>
        <v>0</v>
      </c>
      <c r="X27" s="286">
        <f t="shared" si="2"/>
        <v>0</v>
      </c>
      <c r="Y27" s="286">
        <f t="shared" si="3"/>
        <v>0</v>
      </c>
      <c r="Z27" s="286">
        <f t="shared" si="4"/>
        <v>2</v>
      </c>
      <c r="AA27" s="286">
        <f t="shared" si="5"/>
        <v>4</v>
      </c>
      <c r="AB27" s="286">
        <f t="shared" si="6"/>
        <v>5</v>
      </c>
      <c r="AC27" s="286">
        <f t="shared" si="7"/>
        <v>11</v>
      </c>
      <c r="AD27" s="362">
        <f t="shared" si="9"/>
        <v>4.2727272727272725</v>
      </c>
      <c r="AE27" s="25">
        <f t="shared" si="10"/>
        <v>0</v>
      </c>
      <c r="AF27" s="13"/>
      <c r="AG27" s="360" t="str">
        <f t="shared" si="12"/>
        <v>з</v>
      </c>
      <c r="AH27" s="360" t="str">
        <f t="shared" si="12"/>
        <v/>
      </c>
      <c r="AI27" s="360">
        <f t="shared" si="12"/>
        <v>5</v>
      </c>
      <c r="AJ27" s="360">
        <f t="shared" si="12"/>
        <v>5</v>
      </c>
      <c r="AK27" s="360">
        <f t="shared" si="12"/>
        <v>5</v>
      </c>
      <c r="AL27" s="360">
        <f t="shared" si="12"/>
        <v>3</v>
      </c>
      <c r="AM27" s="360">
        <f t="shared" si="12"/>
        <v>4</v>
      </c>
      <c r="AN27" s="360" t="str">
        <f t="shared" si="12"/>
        <v/>
      </c>
      <c r="AO27" s="360">
        <f t="shared" si="12"/>
        <v>5</v>
      </c>
      <c r="AP27" s="360">
        <f t="shared" si="12"/>
        <v>4</v>
      </c>
      <c r="AQ27" s="360">
        <f t="shared" si="12"/>
        <v>5</v>
      </c>
      <c r="AR27" s="360">
        <f t="shared" si="12"/>
        <v>3</v>
      </c>
      <c r="AS27" s="360" t="str">
        <f t="shared" si="12"/>
        <v/>
      </c>
      <c r="AT27" s="360" t="str">
        <f t="shared" si="12"/>
        <v/>
      </c>
      <c r="AU27" s="360">
        <f t="shared" si="12"/>
        <v>4</v>
      </c>
      <c r="AV27" s="360">
        <f t="shared" si="12"/>
        <v>4</v>
      </c>
      <c r="AW27" s="358">
        <f t="shared" si="11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">
      <c r="A28" s="295">
        <v>23</v>
      </c>
      <c r="B28" s="178"/>
      <c r="C28" s="368" t="s">
        <v>34</v>
      </c>
      <c r="D28" s="303" t="s">
        <v>1065</v>
      </c>
      <c r="E28" s="238">
        <v>2533</v>
      </c>
      <c r="F28" s="91" t="s">
        <v>1403</v>
      </c>
      <c r="G28" s="91"/>
      <c r="H28" s="91">
        <v>4</v>
      </c>
      <c r="I28" s="91">
        <v>5</v>
      </c>
      <c r="J28" s="91">
        <v>5</v>
      </c>
      <c r="K28" s="91">
        <v>4</v>
      </c>
      <c r="L28" s="91">
        <v>3</v>
      </c>
      <c r="M28" s="91"/>
      <c r="N28" s="91">
        <v>5</v>
      </c>
      <c r="O28" s="91">
        <v>4</v>
      </c>
      <c r="P28" s="94">
        <v>4</v>
      </c>
      <c r="Q28" s="91">
        <v>4</v>
      </c>
      <c r="R28" s="94"/>
      <c r="S28" s="91"/>
      <c r="T28" s="91">
        <v>4</v>
      </c>
      <c r="U28" s="91">
        <v>4</v>
      </c>
      <c r="V28" s="358">
        <f t="shared" si="0"/>
        <v>3</v>
      </c>
      <c r="W28" s="286">
        <f t="shared" si="1"/>
        <v>0</v>
      </c>
      <c r="X28" s="286">
        <f t="shared" si="2"/>
        <v>0</v>
      </c>
      <c r="Y28" s="286">
        <f t="shared" si="3"/>
        <v>0</v>
      </c>
      <c r="Z28" s="286">
        <f t="shared" si="4"/>
        <v>1</v>
      </c>
      <c r="AA28" s="286">
        <f t="shared" si="5"/>
        <v>7</v>
      </c>
      <c r="AB28" s="286">
        <f t="shared" si="6"/>
        <v>3</v>
      </c>
      <c r="AC28" s="286">
        <f t="shared" si="7"/>
        <v>11</v>
      </c>
      <c r="AD28" s="362">
        <f t="shared" si="9"/>
        <v>4.1818181818181817</v>
      </c>
      <c r="AE28" s="25">
        <f t="shared" si="10"/>
        <v>0</v>
      </c>
      <c r="AF28" s="13"/>
      <c r="AG28" s="360" t="str">
        <f t="shared" si="12"/>
        <v>з</v>
      </c>
      <c r="AH28" s="360" t="str">
        <f t="shared" si="12"/>
        <v/>
      </c>
      <c r="AI28" s="360">
        <f t="shared" si="12"/>
        <v>4</v>
      </c>
      <c r="AJ28" s="360">
        <f t="shared" si="12"/>
        <v>5</v>
      </c>
      <c r="AK28" s="360">
        <f t="shared" si="12"/>
        <v>5</v>
      </c>
      <c r="AL28" s="360">
        <f t="shared" si="12"/>
        <v>4</v>
      </c>
      <c r="AM28" s="360">
        <f t="shared" si="12"/>
        <v>3</v>
      </c>
      <c r="AN28" s="360" t="str">
        <f t="shared" si="12"/>
        <v/>
      </c>
      <c r="AO28" s="360">
        <f t="shared" si="12"/>
        <v>5</v>
      </c>
      <c r="AP28" s="360">
        <f t="shared" si="12"/>
        <v>4</v>
      </c>
      <c r="AQ28" s="360">
        <f t="shared" si="12"/>
        <v>4</v>
      </c>
      <c r="AR28" s="360">
        <f t="shared" si="12"/>
        <v>4</v>
      </c>
      <c r="AS28" s="360" t="str">
        <f t="shared" si="12"/>
        <v/>
      </c>
      <c r="AT28" s="360" t="str">
        <f t="shared" si="12"/>
        <v/>
      </c>
      <c r="AU28" s="360">
        <f t="shared" si="12"/>
        <v>4</v>
      </c>
      <c r="AV28" s="360">
        <f t="shared" si="12"/>
        <v>4</v>
      </c>
      <c r="AW28" s="358">
        <f t="shared" si="11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">
      <c r="A29" s="295">
        <v>24</v>
      </c>
      <c r="B29" s="178"/>
      <c r="C29" s="368" t="s">
        <v>34</v>
      </c>
      <c r="D29" s="303" t="s">
        <v>1067</v>
      </c>
      <c r="E29" s="238">
        <v>2533</v>
      </c>
      <c r="F29" s="91" t="s">
        <v>1403</v>
      </c>
      <c r="G29" s="91"/>
      <c r="H29" s="91">
        <v>5</v>
      </c>
      <c r="I29" s="91">
        <v>5</v>
      </c>
      <c r="J29" s="91">
        <v>5</v>
      </c>
      <c r="K29" s="91">
        <v>4</v>
      </c>
      <c r="L29" s="91">
        <v>3</v>
      </c>
      <c r="M29" s="91"/>
      <c r="N29" s="91">
        <v>4</v>
      </c>
      <c r="O29" s="91">
        <v>4</v>
      </c>
      <c r="P29" s="94">
        <v>5</v>
      </c>
      <c r="Q29" s="91">
        <v>4</v>
      </c>
      <c r="R29" s="94"/>
      <c r="S29" s="91"/>
      <c r="T29" s="91">
        <v>5</v>
      </c>
      <c r="U29" s="91">
        <v>5</v>
      </c>
      <c r="V29" s="358">
        <f t="shared" si="0"/>
        <v>3</v>
      </c>
      <c r="W29" s="286">
        <f t="shared" si="1"/>
        <v>0</v>
      </c>
      <c r="X29" s="286">
        <f t="shared" si="2"/>
        <v>0</v>
      </c>
      <c r="Y29" s="286">
        <f t="shared" si="3"/>
        <v>0</v>
      </c>
      <c r="Z29" s="286">
        <f t="shared" si="4"/>
        <v>1</v>
      </c>
      <c r="AA29" s="286">
        <f t="shared" si="5"/>
        <v>4</v>
      </c>
      <c r="AB29" s="286">
        <f t="shared" si="6"/>
        <v>6</v>
      </c>
      <c r="AC29" s="286">
        <f t="shared" si="7"/>
        <v>11</v>
      </c>
      <c r="AD29" s="362">
        <f t="shared" si="9"/>
        <v>4.4545454545454541</v>
      </c>
      <c r="AE29" s="25">
        <f t="shared" si="10"/>
        <v>0</v>
      </c>
      <c r="AF29" s="13"/>
      <c r="AG29" s="360" t="str">
        <f t="shared" si="12"/>
        <v>з</v>
      </c>
      <c r="AH29" s="360" t="str">
        <f t="shared" si="12"/>
        <v/>
      </c>
      <c r="AI29" s="360">
        <f t="shared" si="12"/>
        <v>5</v>
      </c>
      <c r="AJ29" s="360">
        <f t="shared" si="12"/>
        <v>5</v>
      </c>
      <c r="AK29" s="360">
        <f t="shared" si="12"/>
        <v>5</v>
      </c>
      <c r="AL29" s="360">
        <f t="shared" si="12"/>
        <v>4</v>
      </c>
      <c r="AM29" s="360">
        <f t="shared" si="12"/>
        <v>3</v>
      </c>
      <c r="AN29" s="360" t="str">
        <f t="shared" si="12"/>
        <v/>
      </c>
      <c r="AO29" s="360">
        <f t="shared" si="12"/>
        <v>4</v>
      </c>
      <c r="AP29" s="360">
        <f t="shared" si="12"/>
        <v>4</v>
      </c>
      <c r="AQ29" s="360">
        <f t="shared" si="12"/>
        <v>5</v>
      </c>
      <c r="AR29" s="360">
        <f t="shared" si="12"/>
        <v>4</v>
      </c>
      <c r="AS29" s="360" t="str">
        <f t="shared" si="12"/>
        <v/>
      </c>
      <c r="AT29" s="360" t="str">
        <f t="shared" si="12"/>
        <v/>
      </c>
      <c r="AU29" s="360">
        <f t="shared" si="12"/>
        <v>5</v>
      </c>
      <c r="AV29" s="360">
        <f t="shared" si="12"/>
        <v>5</v>
      </c>
      <c r="AW29" s="358">
        <f t="shared" si="11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5">
      <c r="A30" s="295">
        <v>25</v>
      </c>
      <c r="B30" s="178"/>
      <c r="C30" s="368" t="s">
        <v>980</v>
      </c>
      <c r="D30" s="369" t="s">
        <v>1070</v>
      </c>
      <c r="E30" s="238">
        <v>2533</v>
      </c>
      <c r="F30" s="91" t="s">
        <v>1403</v>
      </c>
      <c r="G30" s="91"/>
      <c r="H30" s="91">
        <v>5</v>
      </c>
      <c r="I30" s="91">
        <v>5</v>
      </c>
      <c r="J30" s="91">
        <v>5</v>
      </c>
      <c r="K30" s="91">
        <v>4</v>
      </c>
      <c r="L30" s="91">
        <v>3</v>
      </c>
      <c r="M30" s="91"/>
      <c r="N30" s="91">
        <v>4</v>
      </c>
      <c r="O30" s="91">
        <v>3</v>
      </c>
      <c r="P30" s="94">
        <v>5</v>
      </c>
      <c r="Q30" s="91">
        <v>4</v>
      </c>
      <c r="R30" s="94"/>
      <c r="S30" s="91"/>
      <c r="T30" s="91">
        <v>4</v>
      </c>
      <c r="U30" s="91">
        <v>3</v>
      </c>
      <c r="V30" s="358">
        <f t="shared" si="0"/>
        <v>3</v>
      </c>
      <c r="W30" s="286">
        <f t="shared" si="1"/>
        <v>0</v>
      </c>
      <c r="X30" s="286">
        <f t="shared" si="2"/>
        <v>0</v>
      </c>
      <c r="Y30" s="286">
        <f t="shared" si="3"/>
        <v>0</v>
      </c>
      <c r="Z30" s="286">
        <f t="shared" si="4"/>
        <v>3</v>
      </c>
      <c r="AA30" s="286">
        <f t="shared" si="5"/>
        <v>4</v>
      </c>
      <c r="AB30" s="286">
        <f t="shared" si="6"/>
        <v>4</v>
      </c>
      <c r="AC30" s="286">
        <f t="shared" si="7"/>
        <v>11</v>
      </c>
      <c r="AD30" s="362">
        <f t="shared" si="9"/>
        <v>4.0909090909090908</v>
      </c>
      <c r="AE30" s="25">
        <f t="shared" si="10"/>
        <v>0</v>
      </c>
      <c r="AF30" s="13"/>
      <c r="AG30" s="360" t="str">
        <f t="shared" si="12"/>
        <v>з</v>
      </c>
      <c r="AH30" s="360" t="str">
        <f t="shared" si="12"/>
        <v/>
      </c>
      <c r="AI30" s="360">
        <f t="shared" si="12"/>
        <v>5</v>
      </c>
      <c r="AJ30" s="360">
        <f t="shared" si="12"/>
        <v>5</v>
      </c>
      <c r="AK30" s="360">
        <f t="shared" si="12"/>
        <v>5</v>
      </c>
      <c r="AL30" s="360">
        <f t="shared" si="12"/>
        <v>4</v>
      </c>
      <c r="AM30" s="360">
        <f t="shared" si="12"/>
        <v>3</v>
      </c>
      <c r="AN30" s="360" t="str">
        <f t="shared" si="12"/>
        <v/>
      </c>
      <c r="AO30" s="360">
        <f t="shared" si="12"/>
        <v>4</v>
      </c>
      <c r="AP30" s="360">
        <f t="shared" si="12"/>
        <v>3</v>
      </c>
      <c r="AQ30" s="360">
        <f t="shared" si="12"/>
        <v>5</v>
      </c>
      <c r="AR30" s="360">
        <f t="shared" si="12"/>
        <v>4</v>
      </c>
      <c r="AS30" s="360" t="str">
        <f t="shared" si="12"/>
        <v/>
      </c>
      <c r="AT30" s="360" t="str">
        <f t="shared" si="12"/>
        <v/>
      </c>
      <c r="AU30" s="360">
        <f t="shared" si="12"/>
        <v>4</v>
      </c>
      <c r="AV30" s="360">
        <f t="shared" si="12"/>
        <v>3</v>
      </c>
      <c r="AW30" s="358">
        <f t="shared" si="11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">
      <c r="A31" s="295">
        <v>26</v>
      </c>
      <c r="B31" s="178"/>
      <c r="C31" s="368" t="s">
        <v>34</v>
      </c>
      <c r="D31" s="303" t="s">
        <v>1069</v>
      </c>
      <c r="E31" s="238">
        <v>2533</v>
      </c>
      <c r="F31" s="91" t="s">
        <v>1403</v>
      </c>
      <c r="G31" s="91"/>
      <c r="H31" s="91">
        <v>4</v>
      </c>
      <c r="I31" s="91">
        <v>4</v>
      </c>
      <c r="J31" s="91">
        <v>5</v>
      </c>
      <c r="K31" s="91">
        <v>3</v>
      </c>
      <c r="L31" s="91">
        <v>3</v>
      </c>
      <c r="M31" s="91"/>
      <c r="N31" s="91">
        <v>3</v>
      </c>
      <c r="O31" s="91">
        <v>3</v>
      </c>
      <c r="P31" s="94">
        <v>5</v>
      </c>
      <c r="Q31" s="91">
        <v>3</v>
      </c>
      <c r="R31" s="94"/>
      <c r="S31" s="91"/>
      <c r="T31" s="91">
        <v>4</v>
      </c>
      <c r="U31" s="91">
        <v>4</v>
      </c>
      <c r="V31" s="358">
        <f t="shared" si="0"/>
        <v>3</v>
      </c>
      <c r="W31" s="286">
        <f t="shared" si="1"/>
        <v>0</v>
      </c>
      <c r="X31" s="286">
        <f t="shared" si="2"/>
        <v>0</v>
      </c>
      <c r="Y31" s="286">
        <f t="shared" si="3"/>
        <v>0</v>
      </c>
      <c r="Z31" s="286">
        <f t="shared" si="4"/>
        <v>5</v>
      </c>
      <c r="AA31" s="286">
        <f t="shared" si="5"/>
        <v>4</v>
      </c>
      <c r="AB31" s="286">
        <f t="shared" si="6"/>
        <v>2</v>
      </c>
      <c r="AC31" s="286">
        <f t="shared" si="7"/>
        <v>11</v>
      </c>
      <c r="AD31" s="362">
        <f t="shared" si="9"/>
        <v>3.7272727272727271</v>
      </c>
      <c r="AE31" s="25">
        <f t="shared" si="10"/>
        <v>0</v>
      </c>
      <c r="AF31" s="13"/>
      <c r="AG31" s="360" t="str">
        <f t="shared" si="12"/>
        <v>з</v>
      </c>
      <c r="AH31" s="360" t="str">
        <f t="shared" si="12"/>
        <v/>
      </c>
      <c r="AI31" s="360">
        <f t="shared" si="12"/>
        <v>4</v>
      </c>
      <c r="AJ31" s="360">
        <f t="shared" si="12"/>
        <v>4</v>
      </c>
      <c r="AK31" s="360">
        <f t="shared" si="12"/>
        <v>5</v>
      </c>
      <c r="AL31" s="360">
        <f t="shared" si="12"/>
        <v>3</v>
      </c>
      <c r="AM31" s="360">
        <f t="shared" si="12"/>
        <v>3</v>
      </c>
      <c r="AN31" s="360" t="str">
        <f t="shared" si="12"/>
        <v/>
      </c>
      <c r="AO31" s="360">
        <f t="shared" si="12"/>
        <v>3</v>
      </c>
      <c r="AP31" s="360">
        <f t="shared" si="12"/>
        <v>3</v>
      </c>
      <c r="AQ31" s="360">
        <f t="shared" si="12"/>
        <v>5</v>
      </c>
      <c r="AR31" s="360">
        <f t="shared" si="12"/>
        <v>3</v>
      </c>
      <c r="AS31" s="360" t="str">
        <f t="shared" si="12"/>
        <v/>
      </c>
      <c r="AT31" s="360" t="str">
        <f t="shared" si="12"/>
        <v/>
      </c>
      <c r="AU31" s="360">
        <f t="shared" si="12"/>
        <v>4</v>
      </c>
      <c r="AV31" s="360">
        <f t="shared" si="12"/>
        <v>4</v>
      </c>
      <c r="AW31" s="358">
        <f t="shared" si="11"/>
        <v>1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">
      <c r="A32" s="295">
        <v>27</v>
      </c>
      <c r="B32" s="226"/>
      <c r="C32" s="368" t="s">
        <v>34</v>
      </c>
      <c r="D32" s="303" t="s">
        <v>1062</v>
      </c>
      <c r="E32" s="238">
        <v>2533</v>
      </c>
      <c r="F32" s="91" t="s">
        <v>1403</v>
      </c>
      <c r="G32" s="91"/>
      <c r="H32" s="91">
        <v>4</v>
      </c>
      <c r="I32" s="91">
        <v>3</v>
      </c>
      <c r="J32" s="91">
        <v>4</v>
      </c>
      <c r="K32" s="91">
        <v>3</v>
      </c>
      <c r="L32" s="91">
        <v>3</v>
      </c>
      <c r="M32" s="91"/>
      <c r="N32" s="91">
        <v>5</v>
      </c>
      <c r="O32" s="91">
        <v>3</v>
      </c>
      <c r="P32" s="94">
        <v>5</v>
      </c>
      <c r="Q32" s="91">
        <v>3</v>
      </c>
      <c r="R32" s="94"/>
      <c r="S32" s="91"/>
      <c r="T32" s="91">
        <v>3</v>
      </c>
      <c r="U32" s="91">
        <v>3</v>
      </c>
      <c r="V32" s="358">
        <f t="shared" si="0"/>
        <v>3</v>
      </c>
      <c r="W32" s="286">
        <f t="shared" si="1"/>
        <v>0</v>
      </c>
      <c r="X32" s="286">
        <f t="shared" si="2"/>
        <v>0</v>
      </c>
      <c r="Y32" s="286">
        <f t="shared" si="3"/>
        <v>0</v>
      </c>
      <c r="Z32" s="286">
        <f t="shared" si="4"/>
        <v>7</v>
      </c>
      <c r="AA32" s="286">
        <f t="shared" si="5"/>
        <v>2</v>
      </c>
      <c r="AB32" s="286">
        <f t="shared" si="6"/>
        <v>2</v>
      </c>
      <c r="AC32" s="286">
        <f t="shared" si="7"/>
        <v>11</v>
      </c>
      <c r="AD32" s="362">
        <f t="shared" si="9"/>
        <v>3.5454545454545454</v>
      </c>
      <c r="AE32" s="25">
        <f t="shared" si="10"/>
        <v>0</v>
      </c>
      <c r="AF32" s="13"/>
      <c r="AG32" s="26" t="str">
        <f t="shared" si="12"/>
        <v>з</v>
      </c>
      <c r="AH32" s="26" t="str">
        <f t="shared" si="12"/>
        <v/>
      </c>
      <c r="AI32" s="26">
        <f t="shared" si="12"/>
        <v>4</v>
      </c>
      <c r="AJ32" s="26">
        <f t="shared" si="12"/>
        <v>3</v>
      </c>
      <c r="AK32" s="26">
        <f t="shared" si="12"/>
        <v>4</v>
      </c>
      <c r="AL32" s="26">
        <f t="shared" si="12"/>
        <v>3</v>
      </c>
      <c r="AM32" s="26">
        <f t="shared" si="12"/>
        <v>3</v>
      </c>
      <c r="AN32" s="26" t="str">
        <f t="shared" si="12"/>
        <v/>
      </c>
      <c r="AO32" s="26">
        <f t="shared" si="12"/>
        <v>5</v>
      </c>
      <c r="AP32" s="26">
        <f t="shared" si="12"/>
        <v>3</v>
      </c>
      <c r="AQ32" s="26">
        <f t="shared" si="12"/>
        <v>5</v>
      </c>
      <c r="AR32" s="26">
        <f t="shared" si="12"/>
        <v>3</v>
      </c>
      <c r="AS32" s="26" t="str">
        <f t="shared" si="12"/>
        <v/>
      </c>
      <c r="AT32" s="26" t="str">
        <f t="shared" si="12"/>
        <v/>
      </c>
      <c r="AU32" s="26">
        <f t="shared" si="12"/>
        <v>3</v>
      </c>
      <c r="AV32" s="26">
        <f t="shared" si="12"/>
        <v>3</v>
      </c>
      <c r="AW32" s="27">
        <f t="shared" si="11"/>
        <v>1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">
      <c r="A33" s="295">
        <v>28</v>
      </c>
      <c r="B33" s="226"/>
      <c r="C33" s="368" t="s">
        <v>34</v>
      </c>
      <c r="D33" s="303" t="s">
        <v>1048</v>
      </c>
      <c r="E33" s="238">
        <v>2533</v>
      </c>
      <c r="F33" s="91" t="s">
        <v>1403</v>
      </c>
      <c r="G33" s="91"/>
      <c r="H33" s="91">
        <v>5</v>
      </c>
      <c r="I33" s="91">
        <v>4</v>
      </c>
      <c r="J33" s="91">
        <v>5</v>
      </c>
      <c r="K33" s="91">
        <v>4</v>
      </c>
      <c r="L33" s="94">
        <v>3</v>
      </c>
      <c r="M33" s="91"/>
      <c r="N33" s="91">
        <v>5</v>
      </c>
      <c r="O33" s="94">
        <v>5</v>
      </c>
      <c r="P33" s="94">
        <v>5</v>
      </c>
      <c r="Q33" s="91">
        <v>4</v>
      </c>
      <c r="R33" s="94"/>
      <c r="S33" s="91"/>
      <c r="T33" s="91">
        <v>5</v>
      </c>
      <c r="U33" s="91">
        <v>4</v>
      </c>
      <c r="V33" s="358">
        <f t="shared" si="0"/>
        <v>3</v>
      </c>
      <c r="W33" s="286">
        <f t="shared" si="1"/>
        <v>0</v>
      </c>
      <c r="X33" s="286">
        <f t="shared" si="2"/>
        <v>0</v>
      </c>
      <c r="Y33" s="286">
        <f t="shared" si="3"/>
        <v>0</v>
      </c>
      <c r="Z33" s="286">
        <f t="shared" si="4"/>
        <v>1</v>
      </c>
      <c r="AA33" s="286">
        <f t="shared" si="5"/>
        <v>4</v>
      </c>
      <c r="AB33" s="286">
        <f t="shared" si="6"/>
        <v>6</v>
      </c>
      <c r="AC33" s="286">
        <f t="shared" si="7"/>
        <v>11</v>
      </c>
      <c r="AD33" s="362">
        <f t="shared" si="9"/>
        <v>4.4545454545454541</v>
      </c>
      <c r="AE33" s="25">
        <f t="shared" si="10"/>
        <v>0</v>
      </c>
      <c r="AF33" s="13"/>
      <c r="AG33" s="26" t="str">
        <f t="shared" si="12"/>
        <v>з</v>
      </c>
      <c r="AH33" s="26" t="str">
        <f t="shared" si="12"/>
        <v/>
      </c>
      <c r="AI33" s="26">
        <f t="shared" si="12"/>
        <v>5</v>
      </c>
      <c r="AJ33" s="26">
        <f t="shared" si="12"/>
        <v>4</v>
      </c>
      <c r="AK33" s="26">
        <f t="shared" si="12"/>
        <v>5</v>
      </c>
      <c r="AL33" s="26">
        <f t="shared" si="12"/>
        <v>4</v>
      </c>
      <c r="AM33" s="26">
        <f t="shared" si="12"/>
        <v>3</v>
      </c>
      <c r="AN33" s="26" t="str">
        <f t="shared" si="12"/>
        <v/>
      </c>
      <c r="AO33" s="26">
        <f t="shared" si="12"/>
        <v>5</v>
      </c>
      <c r="AP33" s="26">
        <f t="shared" si="12"/>
        <v>5</v>
      </c>
      <c r="AQ33" s="26">
        <f t="shared" si="12"/>
        <v>5</v>
      </c>
      <c r="AR33" s="26">
        <f t="shared" si="12"/>
        <v>4</v>
      </c>
      <c r="AS33" s="26" t="str">
        <f t="shared" si="12"/>
        <v/>
      </c>
      <c r="AT33" s="26" t="str">
        <f t="shared" si="12"/>
        <v/>
      </c>
      <c r="AU33" s="26">
        <f t="shared" si="12"/>
        <v>5</v>
      </c>
      <c r="AV33" s="26">
        <f t="shared" si="12"/>
        <v>4</v>
      </c>
      <c r="AW33" s="27">
        <f t="shared" si="11"/>
        <v>1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">
      <c r="A34" s="295">
        <v>29</v>
      </c>
      <c r="B34" s="227"/>
      <c r="C34" s="368" t="s">
        <v>34</v>
      </c>
      <c r="D34" s="303" t="s">
        <v>1197</v>
      </c>
      <c r="E34" s="238">
        <v>2533</v>
      </c>
      <c r="F34" s="91" t="s">
        <v>1403</v>
      </c>
      <c r="G34" s="91"/>
      <c r="H34" s="91">
        <v>4</v>
      </c>
      <c r="I34" s="91">
        <v>5</v>
      </c>
      <c r="J34" s="91">
        <v>5</v>
      </c>
      <c r="K34" s="91">
        <v>4</v>
      </c>
      <c r="L34" s="94">
        <v>3</v>
      </c>
      <c r="M34" s="91"/>
      <c r="N34" s="91">
        <v>5</v>
      </c>
      <c r="O34" s="94">
        <v>5</v>
      </c>
      <c r="P34" s="91">
        <v>5</v>
      </c>
      <c r="Q34" s="94">
        <v>4</v>
      </c>
      <c r="R34" s="94"/>
      <c r="S34" s="91"/>
      <c r="T34" s="91">
        <v>5</v>
      </c>
      <c r="U34" s="91">
        <v>5</v>
      </c>
      <c r="V34" s="358">
        <f t="shared" si="0"/>
        <v>3</v>
      </c>
      <c r="W34" s="286">
        <f t="shared" si="1"/>
        <v>0</v>
      </c>
      <c r="X34" s="286">
        <f t="shared" si="2"/>
        <v>0</v>
      </c>
      <c r="Y34" s="286">
        <f t="shared" si="3"/>
        <v>0</v>
      </c>
      <c r="Z34" s="286">
        <f t="shared" si="4"/>
        <v>1</v>
      </c>
      <c r="AA34" s="286">
        <f t="shared" si="5"/>
        <v>3</v>
      </c>
      <c r="AB34" s="286">
        <f t="shared" si="6"/>
        <v>7</v>
      </c>
      <c r="AC34" s="286">
        <f t="shared" si="7"/>
        <v>11</v>
      </c>
      <c r="AD34" s="362">
        <f t="shared" si="9"/>
        <v>4.5454545454545459</v>
      </c>
      <c r="AE34" s="25">
        <f t="shared" si="10"/>
        <v>0</v>
      </c>
      <c r="AF34" s="13"/>
      <c r="AG34" s="26" t="str">
        <f t="shared" si="12"/>
        <v>з</v>
      </c>
      <c r="AH34" s="26" t="str">
        <f t="shared" si="12"/>
        <v/>
      </c>
      <c r="AI34" s="26">
        <f t="shared" si="12"/>
        <v>4</v>
      </c>
      <c r="AJ34" s="26">
        <f t="shared" si="12"/>
        <v>5</v>
      </c>
      <c r="AK34" s="26">
        <f t="shared" si="12"/>
        <v>5</v>
      </c>
      <c r="AL34" s="26">
        <f t="shared" si="12"/>
        <v>4</v>
      </c>
      <c r="AM34" s="26">
        <f t="shared" si="12"/>
        <v>3</v>
      </c>
      <c r="AN34" s="26" t="str">
        <f t="shared" si="12"/>
        <v/>
      </c>
      <c r="AO34" s="26">
        <f t="shared" si="12"/>
        <v>5</v>
      </c>
      <c r="AP34" s="26">
        <f t="shared" si="12"/>
        <v>5</v>
      </c>
      <c r="AQ34" s="26">
        <f t="shared" si="12"/>
        <v>5</v>
      </c>
      <c r="AR34" s="26">
        <f t="shared" si="12"/>
        <v>4</v>
      </c>
      <c r="AS34" s="26" t="str">
        <f t="shared" si="12"/>
        <v/>
      </c>
      <c r="AT34" s="26" t="str">
        <f t="shared" si="12"/>
        <v/>
      </c>
      <c r="AU34" s="26">
        <f t="shared" si="12"/>
        <v>5</v>
      </c>
      <c r="AV34" s="26">
        <f t="shared" si="12"/>
        <v>5</v>
      </c>
      <c r="AW34" s="27">
        <f t="shared" si="11"/>
        <v>1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">
      <c r="A35" s="295">
        <v>30</v>
      </c>
      <c r="B35" s="227"/>
      <c r="C35" s="368" t="s">
        <v>980</v>
      </c>
      <c r="D35" s="345" t="s">
        <v>1044</v>
      </c>
      <c r="E35" s="238">
        <v>2533</v>
      </c>
      <c r="F35" s="91" t="s">
        <v>1403</v>
      </c>
      <c r="G35" s="91"/>
      <c r="H35" s="91">
        <v>5</v>
      </c>
      <c r="I35" s="91">
        <v>4</v>
      </c>
      <c r="J35" s="91">
        <v>5</v>
      </c>
      <c r="K35" s="91">
        <v>5</v>
      </c>
      <c r="L35" s="94">
        <v>4</v>
      </c>
      <c r="M35" s="91"/>
      <c r="N35" s="91">
        <v>5</v>
      </c>
      <c r="O35" s="94">
        <v>5</v>
      </c>
      <c r="P35" s="91">
        <v>5</v>
      </c>
      <c r="Q35" s="94">
        <v>5</v>
      </c>
      <c r="R35" s="94"/>
      <c r="S35" s="91"/>
      <c r="T35" s="91">
        <v>5</v>
      </c>
      <c r="U35" s="91">
        <v>5</v>
      </c>
      <c r="V35" s="358">
        <f t="shared" si="0"/>
        <v>4</v>
      </c>
      <c r="W35" s="286">
        <f t="shared" si="1"/>
        <v>0</v>
      </c>
      <c r="X35" s="286">
        <f t="shared" si="2"/>
        <v>0</v>
      </c>
      <c r="Y35" s="286">
        <f t="shared" si="3"/>
        <v>0</v>
      </c>
      <c r="Z35" s="286">
        <f t="shared" si="4"/>
        <v>0</v>
      </c>
      <c r="AA35" s="286">
        <f t="shared" si="5"/>
        <v>2</v>
      </c>
      <c r="AB35" s="286">
        <f t="shared" si="6"/>
        <v>9</v>
      </c>
      <c r="AC35" s="286">
        <f t="shared" si="7"/>
        <v>11</v>
      </c>
      <c r="AD35" s="362">
        <f t="shared" si="9"/>
        <v>4.8181818181818183</v>
      </c>
      <c r="AE35" s="25">
        <f>IF(AX35=5,0.5,IF(AX35=4,0.25,IF(AX35&lt;=3,0)))</f>
        <v>0</v>
      </c>
      <c r="AF35" s="13"/>
      <c r="AG35" s="26" t="str">
        <f t="shared" si="12"/>
        <v>з</v>
      </c>
      <c r="AH35" s="26" t="str">
        <f t="shared" si="12"/>
        <v/>
      </c>
      <c r="AI35" s="26">
        <f t="shared" si="12"/>
        <v>5</v>
      </c>
      <c r="AJ35" s="26">
        <f t="shared" si="12"/>
        <v>4</v>
      </c>
      <c r="AK35" s="26">
        <f t="shared" si="12"/>
        <v>5</v>
      </c>
      <c r="AL35" s="26">
        <f t="shared" si="12"/>
        <v>5</v>
      </c>
      <c r="AM35" s="26">
        <f t="shared" si="12"/>
        <v>4</v>
      </c>
      <c r="AN35" s="26" t="str">
        <f t="shared" si="12"/>
        <v/>
      </c>
      <c r="AO35" s="26">
        <f t="shared" si="12"/>
        <v>5</v>
      </c>
      <c r="AP35" s="26">
        <f t="shared" si="12"/>
        <v>5</v>
      </c>
      <c r="AQ35" s="26">
        <f t="shared" si="12"/>
        <v>5</v>
      </c>
      <c r="AR35" s="26">
        <f t="shared" si="12"/>
        <v>5</v>
      </c>
      <c r="AS35" s="26" t="str">
        <f t="shared" si="12"/>
        <v/>
      </c>
      <c r="AT35" s="26" t="str">
        <f t="shared" si="12"/>
        <v/>
      </c>
      <c r="AU35" s="26">
        <f t="shared" si="12"/>
        <v>5</v>
      </c>
      <c r="AV35" s="26">
        <f t="shared" si="12"/>
        <v>5</v>
      </c>
      <c r="AW35" s="27">
        <f t="shared" si="11"/>
        <v>1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">
      <c r="A36" s="295">
        <v>31</v>
      </c>
      <c r="B36" s="227"/>
      <c r="C36" s="368" t="s">
        <v>34</v>
      </c>
      <c r="D36" s="303" t="s">
        <v>1061</v>
      </c>
      <c r="E36" s="238">
        <v>2533</v>
      </c>
      <c r="F36" s="91" t="s">
        <v>1403</v>
      </c>
      <c r="G36" s="91"/>
      <c r="H36" s="91">
        <v>5</v>
      </c>
      <c r="I36" s="91">
        <v>5</v>
      </c>
      <c r="J36" s="91">
        <v>5</v>
      </c>
      <c r="K36" s="91">
        <v>3</v>
      </c>
      <c r="L36" s="94">
        <v>3</v>
      </c>
      <c r="M36" s="91"/>
      <c r="N36" s="91">
        <v>5</v>
      </c>
      <c r="O36" s="94">
        <v>5</v>
      </c>
      <c r="P36" s="91">
        <v>5</v>
      </c>
      <c r="Q36" s="94">
        <v>4</v>
      </c>
      <c r="R36" s="94"/>
      <c r="S36" s="91"/>
      <c r="T36" s="91">
        <v>5</v>
      </c>
      <c r="U36" s="91">
        <v>5</v>
      </c>
      <c r="V36" s="358">
        <f t="shared" si="0"/>
        <v>3</v>
      </c>
      <c r="W36" s="286">
        <f t="shared" si="1"/>
        <v>0</v>
      </c>
      <c r="X36" s="286">
        <f t="shared" si="2"/>
        <v>0</v>
      </c>
      <c r="Y36" s="286">
        <f t="shared" si="3"/>
        <v>0</v>
      </c>
      <c r="Z36" s="286">
        <f t="shared" si="4"/>
        <v>2</v>
      </c>
      <c r="AA36" s="286">
        <f t="shared" si="5"/>
        <v>1</v>
      </c>
      <c r="AB36" s="286">
        <f t="shared" si="6"/>
        <v>8</v>
      </c>
      <c r="AC36" s="286">
        <f t="shared" si="7"/>
        <v>11</v>
      </c>
      <c r="AD36" s="362">
        <f t="shared" si="9"/>
        <v>4.5454545454545459</v>
      </c>
      <c r="AE36" s="25">
        <f>IF(AX36=5,0.5,IF(AX36=4,0.25,IF(AX36&lt;=3,0)))</f>
        <v>0</v>
      </c>
      <c r="AF36" s="13"/>
      <c r="AG36" s="26" t="str">
        <f t="shared" si="12"/>
        <v>з</v>
      </c>
      <c r="AH36" s="26" t="str">
        <f t="shared" si="12"/>
        <v/>
      </c>
      <c r="AI36" s="26">
        <f t="shared" si="12"/>
        <v>5</v>
      </c>
      <c r="AJ36" s="26">
        <f t="shared" si="12"/>
        <v>5</v>
      </c>
      <c r="AK36" s="26">
        <f t="shared" si="12"/>
        <v>5</v>
      </c>
      <c r="AL36" s="26">
        <f t="shared" si="12"/>
        <v>3</v>
      </c>
      <c r="AM36" s="26">
        <f t="shared" si="12"/>
        <v>3</v>
      </c>
      <c r="AN36" s="26" t="str">
        <f t="shared" si="12"/>
        <v/>
      </c>
      <c r="AO36" s="26">
        <f t="shared" si="12"/>
        <v>5</v>
      </c>
      <c r="AP36" s="26">
        <f t="shared" si="12"/>
        <v>5</v>
      </c>
      <c r="AQ36" s="26">
        <f t="shared" si="12"/>
        <v>5</v>
      </c>
      <c r="AR36" s="26">
        <f t="shared" si="12"/>
        <v>4</v>
      </c>
      <c r="AS36" s="26" t="str">
        <f t="shared" si="12"/>
        <v/>
      </c>
      <c r="AT36" s="26" t="str">
        <f t="shared" si="12"/>
        <v/>
      </c>
      <c r="AU36" s="26">
        <f t="shared" si="12"/>
        <v>5</v>
      </c>
      <c r="AV36" s="26">
        <f t="shared" si="12"/>
        <v>5</v>
      </c>
      <c r="AW36" s="27">
        <f t="shared" si="11"/>
        <v>1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customHeight="1" thickBot="1" x14ac:dyDescent="0.3">
      <c r="A37" s="295">
        <v>32</v>
      </c>
      <c r="B37" s="110"/>
      <c r="C37" s="368" t="s">
        <v>34</v>
      </c>
      <c r="D37" s="303" t="s">
        <v>1052</v>
      </c>
      <c r="E37" s="238">
        <v>2533</v>
      </c>
      <c r="F37" s="91" t="s">
        <v>1403</v>
      </c>
      <c r="G37" s="91"/>
      <c r="H37" s="91">
        <v>5</v>
      </c>
      <c r="I37" s="91">
        <v>5</v>
      </c>
      <c r="J37" s="91">
        <v>5</v>
      </c>
      <c r="K37" s="91">
        <v>4</v>
      </c>
      <c r="L37" s="94">
        <v>4</v>
      </c>
      <c r="M37" s="91"/>
      <c r="N37" s="91">
        <v>5</v>
      </c>
      <c r="O37" s="94">
        <v>5</v>
      </c>
      <c r="P37" s="91">
        <v>5</v>
      </c>
      <c r="Q37" s="91">
        <v>4</v>
      </c>
      <c r="R37" s="94"/>
      <c r="S37" s="91"/>
      <c r="T37" s="91">
        <v>5</v>
      </c>
      <c r="U37" s="91">
        <v>4</v>
      </c>
      <c r="V37" s="358">
        <f t="shared" si="0"/>
        <v>4</v>
      </c>
      <c r="W37" s="286">
        <f t="shared" si="1"/>
        <v>0</v>
      </c>
      <c r="X37" s="286">
        <f t="shared" si="2"/>
        <v>0</v>
      </c>
      <c r="Y37" s="286">
        <f t="shared" si="3"/>
        <v>0</v>
      </c>
      <c r="Z37" s="286">
        <f t="shared" si="4"/>
        <v>0</v>
      </c>
      <c r="AA37" s="286">
        <f t="shared" si="5"/>
        <v>4</v>
      </c>
      <c r="AB37" s="286">
        <f t="shared" si="6"/>
        <v>7</v>
      </c>
      <c r="AC37" s="286">
        <f t="shared" si="7"/>
        <v>11</v>
      </c>
      <c r="AD37" s="362">
        <f t="shared" si="9"/>
        <v>4.6363636363636367</v>
      </c>
      <c r="AE37" s="364">
        <f>IF(AX37=5,0.5,IF(AX37=4,0.25,IF(AX37&lt;=3,0)))</f>
        <v>0</v>
      </c>
      <c r="AF37" s="13"/>
      <c r="AG37" s="26" t="str">
        <f t="shared" ref="AG37:AV37" si="13">IF(ISERROR(VALUE(LEFT(F37))),LEFT(F37),VALUE(LEFT(F37)))</f>
        <v>з</v>
      </c>
      <c r="AH37" s="26" t="str">
        <f t="shared" si="13"/>
        <v/>
      </c>
      <c r="AI37" s="26">
        <f t="shared" si="13"/>
        <v>5</v>
      </c>
      <c r="AJ37" s="26">
        <f t="shared" si="13"/>
        <v>5</v>
      </c>
      <c r="AK37" s="26">
        <f t="shared" si="13"/>
        <v>5</v>
      </c>
      <c r="AL37" s="26">
        <f t="shared" si="13"/>
        <v>4</v>
      </c>
      <c r="AM37" s="26">
        <f t="shared" si="13"/>
        <v>4</v>
      </c>
      <c r="AN37" s="26" t="str">
        <f t="shared" si="13"/>
        <v/>
      </c>
      <c r="AO37" s="26">
        <f t="shared" si="13"/>
        <v>5</v>
      </c>
      <c r="AP37" s="26">
        <f t="shared" si="13"/>
        <v>5</v>
      </c>
      <c r="AQ37" s="26">
        <f t="shared" si="13"/>
        <v>5</v>
      </c>
      <c r="AR37" s="26">
        <f t="shared" si="13"/>
        <v>4</v>
      </c>
      <c r="AS37" s="26" t="str">
        <f t="shared" si="13"/>
        <v/>
      </c>
      <c r="AT37" s="26" t="str">
        <f t="shared" si="13"/>
        <v/>
      </c>
      <c r="AU37" s="26">
        <f t="shared" si="13"/>
        <v>5</v>
      </c>
      <c r="AV37" s="26">
        <f t="shared" si="13"/>
        <v>4</v>
      </c>
      <c r="AW37" s="27">
        <f t="shared" si="11"/>
        <v>1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295"/>
      <c r="B38" s="110"/>
      <c r="C38" s="110"/>
      <c r="D38" s="110"/>
      <c r="E38" s="27">
        <f>COUNTIF(E6:E37,"2533")</f>
        <v>32</v>
      </c>
      <c r="F38" s="91"/>
      <c r="G38" s="91"/>
      <c r="H38" s="91"/>
      <c r="I38" s="91"/>
      <c r="J38" s="91"/>
      <c r="K38" s="91"/>
      <c r="L38" s="94"/>
      <c r="M38" s="91"/>
      <c r="N38" s="91"/>
      <c r="O38" s="94"/>
      <c r="P38" s="91"/>
      <c r="Q38" s="91"/>
      <c r="R38" s="94"/>
      <c r="S38" s="91"/>
      <c r="T38" s="91"/>
      <c r="U38" s="91"/>
      <c r="V38" s="18">
        <f>сводн.!T39</f>
        <v>3</v>
      </c>
      <c r="W38" s="92">
        <f>SUM(W6:W37)</f>
        <v>0</v>
      </c>
      <c r="X38" s="92">
        <f>SUM(X6:X37)</f>
        <v>0</v>
      </c>
      <c r="Y38" s="92">
        <f>SUM(Y6:Y37)-X38</f>
        <v>1</v>
      </c>
      <c r="Z38" s="92">
        <f>SUM(Z6:Z37)</f>
        <v>69</v>
      </c>
      <c r="AA38" s="92">
        <f>SUM(AA6:AA37)</f>
        <v>125</v>
      </c>
      <c r="AB38" s="92">
        <f>SUM(AB6:AB37)</f>
        <v>157</v>
      </c>
      <c r="AC38" s="92">
        <f>SUM(X38:AB38)</f>
        <v>352</v>
      </c>
      <c r="AD38" s="362"/>
      <c r="AE38" s="365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30"/>
      <c r="B39" s="230"/>
      <c r="C39" s="82" t="s">
        <v>12</v>
      </c>
      <c r="D39" s="82"/>
      <c r="E39" s="27"/>
      <c r="F39" s="196" t="str">
        <f t="array" ref="F39:U46">AG39:AV46</f>
        <v xml:space="preserve"> </v>
      </c>
      <c r="G39" s="196" t="str">
        <v xml:space="preserve"> </v>
      </c>
      <c r="H39" s="196">
        <v>4.75</v>
      </c>
      <c r="I39" s="196">
        <v>4.53125</v>
      </c>
      <c r="J39" s="196">
        <v>4.71875</v>
      </c>
      <c r="K39" s="196">
        <v>3.84375</v>
      </c>
      <c r="L39" s="196">
        <v>3.3125</v>
      </c>
      <c r="M39" s="196" t="str">
        <v xml:space="preserve"> </v>
      </c>
      <c r="N39" s="196">
        <v>4.5</v>
      </c>
      <c r="O39" s="231">
        <v>4.03125</v>
      </c>
      <c r="P39" s="198">
        <v>4.8125</v>
      </c>
      <c r="Q39" s="198">
        <v>3.84375</v>
      </c>
      <c r="R39" s="198" t="str">
        <v xml:space="preserve"> </v>
      </c>
      <c r="S39" s="196" t="str">
        <v xml:space="preserve"> </v>
      </c>
      <c r="T39" s="196">
        <v>4.1875</v>
      </c>
      <c r="U39" s="196">
        <v>4.15625</v>
      </c>
      <c r="V39" s="420">
        <f>сводн.!T17</f>
        <v>3</v>
      </c>
      <c r="AD39" s="225">
        <f>IF(ISERROR(((X38+Y38)*2+Z38*3+AA38*4+AB38*5)/SUM(X38,Y38:AB38)),"",((X38+Y38)*2+Z38*3+AA38*4+AB38*5)/SUM(X38,Y38:AB38))</f>
        <v>4.2443181818181817</v>
      </c>
      <c r="AE39" s="32"/>
      <c r="AF39" s="9"/>
      <c r="AG39" s="33" t="str">
        <f t="shared" ref="AG39:AV39" si="14">IF(COUNT(AG6:AG37)=0," ",SUM(AG6:AG37)/COUNT(AG6:AG37))</f>
        <v xml:space="preserve"> </v>
      </c>
      <c r="AH39" s="33" t="str">
        <f t="shared" si="14"/>
        <v xml:space="preserve"> </v>
      </c>
      <c r="AI39" s="33">
        <f t="shared" si="14"/>
        <v>4.75</v>
      </c>
      <c r="AJ39" s="33">
        <f t="shared" si="14"/>
        <v>4.53125</v>
      </c>
      <c r="AK39" s="33">
        <f t="shared" si="14"/>
        <v>4.71875</v>
      </c>
      <c r="AL39" s="33">
        <f t="shared" si="14"/>
        <v>3.84375</v>
      </c>
      <c r="AM39" s="33">
        <f t="shared" si="14"/>
        <v>3.3125</v>
      </c>
      <c r="AN39" s="33" t="str">
        <f t="shared" si="14"/>
        <v xml:space="preserve"> </v>
      </c>
      <c r="AO39" s="33">
        <f t="shared" si="14"/>
        <v>4.5</v>
      </c>
      <c r="AP39" s="33">
        <f t="shared" si="14"/>
        <v>4.03125</v>
      </c>
      <c r="AQ39" s="33">
        <f t="shared" si="14"/>
        <v>4.8125</v>
      </c>
      <c r="AR39" s="33">
        <f t="shared" si="14"/>
        <v>3.84375</v>
      </c>
      <c r="AS39" s="33" t="str">
        <f t="shared" si="14"/>
        <v xml:space="preserve"> </v>
      </c>
      <c r="AT39" s="33" t="str">
        <f t="shared" si="14"/>
        <v xml:space="preserve"> </v>
      </c>
      <c r="AU39" s="33">
        <f t="shared" si="14"/>
        <v>4.1875</v>
      </c>
      <c r="AV39" s="34">
        <f t="shared" si="14"/>
        <v>4.15625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199"/>
      <c r="B40" s="199"/>
      <c r="C40" s="201" t="s">
        <v>13</v>
      </c>
      <c r="D40" s="201"/>
      <c r="E40" s="202"/>
      <c r="F40" s="95" t="str">
        <v>0</v>
      </c>
      <c r="G40" s="95" t="str">
        <v>0</v>
      </c>
      <c r="H40" s="95">
        <v>24</v>
      </c>
      <c r="I40" s="95">
        <v>19</v>
      </c>
      <c r="J40" s="95">
        <v>23</v>
      </c>
      <c r="K40" s="95">
        <v>5</v>
      </c>
      <c r="L40" s="95">
        <v>1</v>
      </c>
      <c r="M40" s="95" t="str">
        <v>0</v>
      </c>
      <c r="N40" s="95">
        <v>18</v>
      </c>
      <c r="O40" s="96">
        <v>10</v>
      </c>
      <c r="P40" s="96">
        <v>26</v>
      </c>
      <c r="Q40" s="96">
        <v>6</v>
      </c>
      <c r="R40" s="96" t="str">
        <v>0</v>
      </c>
      <c r="S40" s="95" t="str">
        <v>0</v>
      </c>
      <c r="T40" s="95">
        <v>13</v>
      </c>
      <c r="U40" s="95">
        <v>12</v>
      </c>
      <c r="V40" s="232" t="str">
        <f>IF(COUNTIF(V6:V37,5)=0,"0",COUNTIF(V6:V37,5))</f>
        <v>0</v>
      </c>
      <c r="W40" s="192"/>
      <c r="X40" s="527">
        <f>SUM(X38:AB38)</f>
        <v>352</v>
      </c>
      <c r="Y40" s="527"/>
      <c r="Z40" s="527"/>
      <c r="AA40" s="527"/>
      <c r="AB40" s="527"/>
      <c r="AC40" s="353"/>
      <c r="AD40" s="225">
        <f t="shared" ref="AD40" si="15">IF(ISERROR(((X40+Y40)*2+Z40*3+AA40*4+AB40*5)/SUM(X40,Y40:AB40)),"",((X40+Y40)*2+Z40*3+AA40*4+AB40*5)/SUM(X40,Y40:AB40))</f>
        <v>2</v>
      </c>
      <c r="AE40" s="36"/>
      <c r="AF40" s="37"/>
      <c r="AG40" s="38" t="str">
        <f t="shared" ref="AG40:AU40" si="16">IF(COUNTIF(AG6:AG37,5)=0,"0",COUNTIF(AG6:AG37,5))</f>
        <v>0</v>
      </c>
      <c r="AH40" s="38" t="str">
        <f t="shared" si="16"/>
        <v>0</v>
      </c>
      <c r="AI40" s="38">
        <f t="shared" si="16"/>
        <v>24</v>
      </c>
      <c r="AJ40" s="38">
        <f t="shared" si="16"/>
        <v>19</v>
      </c>
      <c r="AK40" s="38">
        <f t="shared" si="16"/>
        <v>23</v>
      </c>
      <c r="AL40" s="38">
        <f t="shared" si="16"/>
        <v>5</v>
      </c>
      <c r="AM40" s="38">
        <f t="shared" si="16"/>
        <v>1</v>
      </c>
      <c r="AN40" s="38" t="str">
        <f t="shared" si="16"/>
        <v>0</v>
      </c>
      <c r="AO40" s="38">
        <f t="shared" si="16"/>
        <v>18</v>
      </c>
      <c r="AP40" s="38">
        <f t="shared" si="16"/>
        <v>10</v>
      </c>
      <c r="AQ40" s="38">
        <f t="shared" si="16"/>
        <v>26</v>
      </c>
      <c r="AR40" s="38">
        <f t="shared" si="16"/>
        <v>6</v>
      </c>
      <c r="AS40" s="38" t="str">
        <f t="shared" si="16"/>
        <v>0</v>
      </c>
      <c r="AT40" s="38" t="str">
        <f t="shared" si="16"/>
        <v>0</v>
      </c>
      <c r="AU40" s="38">
        <f t="shared" si="16"/>
        <v>13</v>
      </c>
      <c r="AV40" s="39">
        <f>IF(COUNTIF(AV6:AV37,5)=0," ",COUNTIF(AV6:AV37,5))</f>
        <v>12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03"/>
      <c r="B41" s="203"/>
      <c r="C41" s="205" t="s">
        <v>14</v>
      </c>
      <c r="D41" s="205"/>
      <c r="E41" s="206"/>
      <c r="F41" s="97" t="str">
        <v>0</v>
      </c>
      <c r="G41" s="97" t="str">
        <v>0</v>
      </c>
      <c r="H41" s="97">
        <v>8</v>
      </c>
      <c r="I41" s="97">
        <v>11</v>
      </c>
      <c r="J41" s="97">
        <v>9</v>
      </c>
      <c r="K41" s="97">
        <v>17</v>
      </c>
      <c r="L41" s="97">
        <v>8</v>
      </c>
      <c r="M41" s="97" t="str">
        <v>0</v>
      </c>
      <c r="N41" s="97">
        <v>12</v>
      </c>
      <c r="O41" s="98">
        <v>13</v>
      </c>
      <c r="P41" s="98">
        <v>6</v>
      </c>
      <c r="Q41" s="98">
        <v>16</v>
      </c>
      <c r="R41" s="98" t="str">
        <v>0</v>
      </c>
      <c r="S41" s="97" t="str">
        <v>0</v>
      </c>
      <c r="T41" s="97">
        <v>12</v>
      </c>
      <c r="U41" s="97">
        <v>13</v>
      </c>
      <c r="V41" s="233">
        <f>IF(COUNTIF(V6:V37,4)=0,"0",COUNTIF(V6:V37,4))</f>
        <v>6</v>
      </c>
      <c r="W41" s="44"/>
      <c r="X41" s="44"/>
      <c r="Y41" s="44" t="str">
        <f>IF(COUNTIF(Y6:Y37,4)=0," ",COUNTIF(Y6:Y37,4))</f>
        <v xml:space="preserve"> </v>
      </c>
      <c r="Z41" s="44">
        <f>IF(COUNTIF(Z6:Z37,4)=0," ",COUNTIF(Z6:Z37,4))</f>
        <v>1</v>
      </c>
      <c r="AA41" s="44">
        <f>IF(COUNTIF(AA6:AA37,4)=0," ",COUNTIF(AA6:AA37,4))</f>
        <v>10</v>
      </c>
      <c r="AB41" s="44">
        <f>IF(COUNTIF(AB6:AB37,4)=0," ",COUNTIF(AB6:AB37,4))</f>
        <v>2</v>
      </c>
      <c r="AC41" s="44"/>
      <c r="AD41" s="44"/>
      <c r="AE41" s="45" t="str">
        <f>IF(COUNTIF(AE6:AE37,4)=0," ",COUNTIF(AE6:AE37,4))</f>
        <v xml:space="preserve"> </v>
      </c>
      <c r="AF41" s="44" t="str">
        <f>IF(COUNTIF(AF6:AF37,4)=0," ",COUNTIF(AF6:AF37,4))</f>
        <v xml:space="preserve"> </v>
      </c>
      <c r="AG41" s="44" t="str">
        <f t="shared" ref="AG41:AU41" si="17">IF(COUNTIF(AG6:AG37,4)=0,"0",COUNTIF(AG6:AG37,4))</f>
        <v>0</v>
      </c>
      <c r="AH41" s="44" t="str">
        <f t="shared" si="17"/>
        <v>0</v>
      </c>
      <c r="AI41" s="44">
        <f t="shared" si="17"/>
        <v>8</v>
      </c>
      <c r="AJ41" s="44">
        <f t="shared" si="17"/>
        <v>11</v>
      </c>
      <c r="AK41" s="44">
        <f t="shared" si="17"/>
        <v>9</v>
      </c>
      <c r="AL41" s="44">
        <f t="shared" si="17"/>
        <v>17</v>
      </c>
      <c r="AM41" s="44">
        <f t="shared" si="17"/>
        <v>8</v>
      </c>
      <c r="AN41" s="44" t="str">
        <f t="shared" si="17"/>
        <v>0</v>
      </c>
      <c r="AO41" s="44">
        <f t="shared" si="17"/>
        <v>12</v>
      </c>
      <c r="AP41" s="44">
        <f t="shared" si="17"/>
        <v>13</v>
      </c>
      <c r="AQ41" s="44">
        <f t="shared" si="17"/>
        <v>6</v>
      </c>
      <c r="AR41" s="44">
        <f t="shared" si="17"/>
        <v>16</v>
      </c>
      <c r="AS41" s="44" t="str">
        <f t="shared" si="17"/>
        <v>0</v>
      </c>
      <c r="AT41" s="44" t="str">
        <f t="shared" si="17"/>
        <v>0</v>
      </c>
      <c r="AU41" s="44">
        <f t="shared" si="17"/>
        <v>12</v>
      </c>
      <c r="AV41" s="46">
        <f>IF(COUNTIF(AV6:AV37,4)=0," ",COUNTIF(AV6:AV37,4))</f>
        <v>13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4"/>
      <c r="B42" s="84"/>
      <c r="C42" s="208" t="s">
        <v>15</v>
      </c>
      <c r="D42" s="208"/>
      <c r="E42" s="209"/>
      <c r="F42" s="99" t="str">
        <v>0</v>
      </c>
      <c r="G42" s="99" t="str">
        <v>0</v>
      </c>
      <c r="H42" s="99" t="str">
        <v>0</v>
      </c>
      <c r="I42" s="99">
        <v>2</v>
      </c>
      <c r="J42" s="99" t="str">
        <v>0</v>
      </c>
      <c r="K42" s="99">
        <v>10</v>
      </c>
      <c r="L42" s="99">
        <v>23</v>
      </c>
      <c r="M42" s="99" t="str">
        <v>0</v>
      </c>
      <c r="N42" s="99">
        <v>2</v>
      </c>
      <c r="O42" s="100">
        <v>9</v>
      </c>
      <c r="P42" s="100" t="str">
        <v>0</v>
      </c>
      <c r="Q42" s="100">
        <v>9</v>
      </c>
      <c r="R42" s="100" t="str">
        <v>0</v>
      </c>
      <c r="S42" s="99" t="str">
        <v>0</v>
      </c>
      <c r="T42" s="99">
        <v>7</v>
      </c>
      <c r="U42" s="99">
        <v>7</v>
      </c>
      <c r="V42" s="234">
        <f>IF(COUNTIF(V6:V37,3)=0,"0",COUNTIF(V6:V37,3))</f>
        <v>25</v>
      </c>
      <c r="W42" s="52"/>
      <c r="X42" s="52"/>
      <c r="Y42" s="52" t="str">
        <f>IF(COUNTIF(Y6:Y37,3)=0," ",COUNTIF(Y6:Y37,3))</f>
        <v xml:space="preserve"> </v>
      </c>
      <c r="Z42" s="52">
        <f>IF(COUNTIF(Z6:Z37,3)=0," ",COUNTIF(Z6:Z37,3))</f>
        <v>5</v>
      </c>
      <c r="AA42" s="52">
        <f>IF(COUNTIF(AA6:AA37,3)=0," ",COUNTIF(AA6:AA37,3))</f>
        <v>7</v>
      </c>
      <c r="AB42" s="52">
        <f>IF(COUNTIF(AB6:AB37,3)=0," ",COUNTIF(AB6:AB37,3))</f>
        <v>6</v>
      </c>
      <c r="AC42" s="52"/>
      <c r="AD42" s="52"/>
      <c r="AE42" s="53" t="str">
        <f>IF(COUNTIF(AE6:AE37,3)=0," ",COUNTIF(AE6:AE37,3))</f>
        <v xml:space="preserve"> </v>
      </c>
      <c r="AF42" s="52" t="str">
        <f>IF(COUNTIF(AF6:AF37,3)=0," ",COUNTIF(AF6:AF37,3))</f>
        <v xml:space="preserve"> </v>
      </c>
      <c r="AG42" s="52" t="str">
        <f t="shared" ref="AG42:AU42" si="18">IF(COUNTIF(AG6:AG37,3)=0,"0",COUNTIF(AG6:AG37,3))</f>
        <v>0</v>
      </c>
      <c r="AH42" s="52" t="str">
        <f t="shared" si="18"/>
        <v>0</v>
      </c>
      <c r="AI42" s="52" t="str">
        <f t="shared" si="18"/>
        <v>0</v>
      </c>
      <c r="AJ42" s="52">
        <f t="shared" si="18"/>
        <v>2</v>
      </c>
      <c r="AK42" s="52" t="str">
        <f t="shared" si="18"/>
        <v>0</v>
      </c>
      <c r="AL42" s="52">
        <f t="shared" si="18"/>
        <v>10</v>
      </c>
      <c r="AM42" s="52">
        <f t="shared" si="18"/>
        <v>23</v>
      </c>
      <c r="AN42" s="52" t="str">
        <f t="shared" si="18"/>
        <v>0</v>
      </c>
      <c r="AO42" s="52">
        <f t="shared" si="18"/>
        <v>2</v>
      </c>
      <c r="AP42" s="52">
        <f t="shared" si="18"/>
        <v>9</v>
      </c>
      <c r="AQ42" s="52" t="str">
        <f t="shared" si="18"/>
        <v>0</v>
      </c>
      <c r="AR42" s="52">
        <f t="shared" si="18"/>
        <v>9</v>
      </c>
      <c r="AS42" s="52" t="str">
        <f t="shared" si="18"/>
        <v>0</v>
      </c>
      <c r="AT42" s="52" t="str">
        <f t="shared" si="18"/>
        <v>0</v>
      </c>
      <c r="AU42" s="52">
        <f t="shared" si="18"/>
        <v>7</v>
      </c>
      <c r="AV42" s="54">
        <f>IF(COUNTIF(AV6:AV37,3)=0," ",COUNTIF(AV6:AV37,3))</f>
        <v>7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30"/>
      <c r="B43" s="230"/>
      <c r="C43" s="82" t="s">
        <v>16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1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IF(COUNTIF(V6:V37,2)=0,"0",COUNTIF(V6:V37,2))</f>
        <v>1</v>
      </c>
      <c r="W43" s="35"/>
      <c r="X43" s="35"/>
      <c r="Y43" s="35" t="str">
        <f>IF(COUNTIF(Y6:Y37,2)=0," ",COUNTIF(Y6:Y37,2))</f>
        <v xml:space="preserve"> </v>
      </c>
      <c r="Z43" s="35">
        <f>IF(COUNTIF(Z6:Z37,2)=0," ",COUNTIF(Z6:Z37,2))</f>
        <v>5</v>
      </c>
      <c r="AA43" s="35">
        <f>IF(COUNTIF(AA6:AA37,2)=0," ",COUNTIF(AA6:AA37,2))</f>
        <v>4</v>
      </c>
      <c r="AB43" s="35">
        <f>IF(COUNTIF(AB6:AB37,2)=0," ",COUNTIF(AB6:AB37,2))</f>
        <v>4</v>
      </c>
      <c r="AC43" s="35"/>
      <c r="AD43" s="35"/>
      <c r="AE43" s="61" t="str">
        <f>IF(COUNTIF(AE6:AE37,2)=0," ",COUNTIF(AE6:AE37,2))</f>
        <v xml:space="preserve"> </v>
      </c>
      <c r="AF43" s="35" t="str">
        <f>IF(COUNTIF(AF6:AF37,2)=0," ",COUNTIF(AF6:AF37,2))</f>
        <v xml:space="preserve"> </v>
      </c>
      <c r="AG43" s="35">
        <f t="shared" ref="AG43:AV43" si="19">COUNTIF(AG6:AG36,2)+COUNTIF(AG6:AG36,"д")</f>
        <v>0</v>
      </c>
      <c r="AH43" s="35">
        <f t="shared" si="19"/>
        <v>0</v>
      </c>
      <c r="AI43" s="35">
        <f t="shared" si="19"/>
        <v>0</v>
      </c>
      <c r="AJ43" s="35">
        <f t="shared" si="19"/>
        <v>0</v>
      </c>
      <c r="AK43" s="35">
        <f t="shared" si="19"/>
        <v>0</v>
      </c>
      <c r="AL43" s="35">
        <f t="shared" si="19"/>
        <v>0</v>
      </c>
      <c r="AM43" s="35">
        <f t="shared" si="19"/>
        <v>0</v>
      </c>
      <c r="AN43" s="35">
        <f t="shared" si="19"/>
        <v>0</v>
      </c>
      <c r="AO43" s="35">
        <f t="shared" si="19"/>
        <v>0</v>
      </c>
      <c r="AP43" s="35">
        <f t="shared" si="19"/>
        <v>0</v>
      </c>
      <c r="AQ43" s="35">
        <f t="shared" si="19"/>
        <v>0</v>
      </c>
      <c r="AR43" s="35">
        <f t="shared" si="19"/>
        <v>1</v>
      </c>
      <c r="AS43" s="35">
        <f t="shared" si="19"/>
        <v>0</v>
      </c>
      <c r="AT43" s="35">
        <f t="shared" si="19"/>
        <v>0</v>
      </c>
      <c r="AU43" s="35">
        <f t="shared" si="19"/>
        <v>0</v>
      </c>
      <c r="AV43" s="35">
        <f t="shared" si="19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30"/>
      <c r="B44" s="230"/>
      <c r="C44" s="82" t="s">
        <v>17</v>
      </c>
      <c r="D44" s="82"/>
      <c r="E44" s="27"/>
      <c r="F44" s="23">
        <v>1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0">COUNTBLANK(V6:V26)</f>
        <v>0</v>
      </c>
      <c r="W44" s="35">
        <f t="shared" si="20"/>
        <v>0</v>
      </c>
      <c r="X44" s="35">
        <f t="shared" si="20"/>
        <v>0</v>
      </c>
      <c r="Y44" s="35">
        <f t="shared" si="20"/>
        <v>0</v>
      </c>
      <c r="Z44" s="35">
        <f t="shared" si="20"/>
        <v>0</v>
      </c>
      <c r="AA44" s="35">
        <f t="shared" si="20"/>
        <v>0</v>
      </c>
      <c r="AB44" s="35">
        <f t="shared" si="20"/>
        <v>0</v>
      </c>
      <c r="AC44" s="35"/>
      <c r="AD44" s="35">
        <f>COUNTBLANK(AD6:AD37)</f>
        <v>0</v>
      </c>
      <c r="AE44" s="61" t="str">
        <f>IF(COUNTIF(AE6:AE37,"б")=0," ",COUNTIF(AE6:AE37,"б"))</f>
        <v xml:space="preserve"> </v>
      </c>
      <c r="AF44" s="60">
        <f t="shared" ref="AF44:CB44" si="21">IF(COUNTIF(AF6:AF37,"б")=0+COUNTIF(AF6:AF37,"а")=0,"0",COUNTIF(AF6:AF37,"б")+COUNTIF(AF6:AF37,"а"))</f>
        <v>0</v>
      </c>
      <c r="AG44" s="60">
        <f t="shared" si="21"/>
        <v>1</v>
      </c>
      <c r="AH44" s="60">
        <f t="shared" si="21"/>
        <v>0</v>
      </c>
      <c r="AI44" s="60">
        <f t="shared" si="21"/>
        <v>0</v>
      </c>
      <c r="AJ44" s="60">
        <f t="shared" si="21"/>
        <v>0</v>
      </c>
      <c r="AK44" s="60">
        <f t="shared" si="21"/>
        <v>0</v>
      </c>
      <c r="AL44" s="60">
        <f t="shared" si="21"/>
        <v>0</v>
      </c>
      <c r="AM44" s="60">
        <f t="shared" si="21"/>
        <v>0</v>
      </c>
      <c r="AN44" s="60">
        <f t="shared" si="21"/>
        <v>0</v>
      </c>
      <c r="AO44" s="60">
        <f t="shared" si="21"/>
        <v>0</v>
      </c>
      <c r="AP44" s="60">
        <f t="shared" si="21"/>
        <v>0</v>
      </c>
      <c r="AQ44" s="60">
        <f t="shared" si="21"/>
        <v>0</v>
      </c>
      <c r="AR44" s="60">
        <f t="shared" si="21"/>
        <v>0</v>
      </c>
      <c r="AS44" s="60">
        <f t="shared" si="21"/>
        <v>0</v>
      </c>
      <c r="AT44" s="60">
        <f t="shared" si="21"/>
        <v>0</v>
      </c>
      <c r="AU44" s="60">
        <f t="shared" si="21"/>
        <v>0</v>
      </c>
      <c r="AV44" s="60">
        <f t="shared" si="21"/>
        <v>0</v>
      </c>
      <c r="AW44" s="60">
        <f>IF(COUNTIF(AW6:AW37,"б")=0+COUNTIF(AW6:AW37,"а")=0,"0",COUNTIF(AW6:AW37,"б")+COUNTIF(AW6:AW37,"а"))</f>
        <v>0</v>
      </c>
      <c r="AX44" s="60">
        <f t="shared" si="21"/>
        <v>0</v>
      </c>
      <c r="AY44" s="60">
        <f t="shared" si="21"/>
        <v>0</v>
      </c>
      <c r="AZ44" s="60">
        <f t="shared" si="21"/>
        <v>0</v>
      </c>
      <c r="BA44" s="60">
        <f t="shared" si="21"/>
        <v>0</v>
      </c>
      <c r="BB44" s="60">
        <f t="shared" si="21"/>
        <v>0</v>
      </c>
      <c r="BC44" s="60">
        <f t="shared" si="21"/>
        <v>0</v>
      </c>
      <c r="BD44" s="60">
        <f t="shared" si="21"/>
        <v>0</v>
      </c>
      <c r="BE44" s="60">
        <f t="shared" si="21"/>
        <v>0</v>
      </c>
      <c r="BF44" s="60">
        <f t="shared" si="21"/>
        <v>0</v>
      </c>
      <c r="BG44" s="60">
        <f t="shared" si="21"/>
        <v>0</v>
      </c>
      <c r="BH44" s="60">
        <f t="shared" si="21"/>
        <v>0</v>
      </c>
      <c r="BI44" s="60">
        <f t="shared" si="21"/>
        <v>0</v>
      </c>
      <c r="BJ44" s="60">
        <f t="shared" si="21"/>
        <v>0</v>
      </c>
      <c r="BK44" s="60">
        <f t="shared" si="21"/>
        <v>0</v>
      </c>
      <c r="BL44" s="60">
        <f t="shared" si="21"/>
        <v>0</v>
      </c>
      <c r="BM44" s="60">
        <f t="shared" si="21"/>
        <v>0</v>
      </c>
      <c r="BN44" s="60">
        <f t="shared" si="21"/>
        <v>0</v>
      </c>
      <c r="BO44" s="60">
        <f t="shared" si="21"/>
        <v>0</v>
      </c>
      <c r="BP44" s="60">
        <f t="shared" si="21"/>
        <v>0</v>
      </c>
      <c r="BQ44" s="60">
        <f t="shared" si="21"/>
        <v>0</v>
      </c>
      <c r="BR44" s="60">
        <f t="shared" si="21"/>
        <v>0</v>
      </c>
      <c r="BS44" s="60">
        <f t="shared" si="21"/>
        <v>0</v>
      </c>
      <c r="BT44" s="60">
        <f t="shared" si="21"/>
        <v>0</v>
      </c>
      <c r="BU44" s="60">
        <f t="shared" si="21"/>
        <v>0</v>
      </c>
      <c r="BV44" s="60">
        <f t="shared" si="21"/>
        <v>0</v>
      </c>
      <c r="BW44" s="60">
        <f t="shared" si="21"/>
        <v>0</v>
      </c>
      <c r="BX44" s="60">
        <f t="shared" si="21"/>
        <v>0</v>
      </c>
      <c r="BY44" s="60">
        <f t="shared" si="21"/>
        <v>0</v>
      </c>
      <c r="BZ44" s="60">
        <f t="shared" si="21"/>
        <v>0</v>
      </c>
      <c r="CA44" s="60">
        <f t="shared" si="21"/>
        <v>0</v>
      </c>
      <c r="CB44" s="60">
        <f t="shared" si="21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30"/>
      <c r="B45" s="230"/>
      <c r="C45" s="82" t="s">
        <v>18</v>
      </c>
      <c r="D45" s="82"/>
      <c r="E45" s="27"/>
      <c r="F45" s="23">
        <v>31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IF(COUNTIF(V6:V37,"з")=0,"0",COUNTIF(V6:V37,"з"))</f>
        <v>0</v>
      </c>
      <c r="W45" s="35"/>
      <c r="X45" s="35"/>
      <c r="Y45" s="35" t="str">
        <f>IF(COUNTIF(Y6:Y37,"з")=0," ",COUNTIF(Y6:Y37,"з"))</f>
        <v xml:space="preserve"> </v>
      </c>
      <c r="Z45" s="35" t="str">
        <f>IF(COUNTIF(Z6:Z37,"з")=0," ",COUNTIF(Z6:Z37,"з"))</f>
        <v xml:space="preserve"> </v>
      </c>
      <c r="AA45" s="35" t="str">
        <f>IF(COUNTIF(AA6:AA37,"з")=0," ",COUNTIF(AA6:AA37,"з"))</f>
        <v xml:space="preserve"> </v>
      </c>
      <c r="AB45" s="35" t="str">
        <f>IF(COUNTIF(AB6:AB37,"з")=0," ",COUNTIF(AB6:AB37,"з"))</f>
        <v xml:space="preserve"> </v>
      </c>
      <c r="AC45" s="35"/>
      <c r="AD45" s="35" t="str">
        <f>IF(COUNTIF(AD6:AD37,"з")=0," ",COUNTIF(AD6:AD37,"з"))</f>
        <v xml:space="preserve"> </v>
      </c>
      <c r="AE45" s="61" t="str">
        <f>IF(COUNTIF(AE6:AE37,"з")=0," ",COUNTIF(AE6:AE37,"з"))</f>
        <v xml:space="preserve"> </v>
      </c>
      <c r="AF45" s="35" t="str">
        <f>IF(COUNTIF(AF6:AF37,"з")=0," ",COUNTIF(AF6:AF37,"з"))</f>
        <v xml:space="preserve"> </v>
      </c>
      <c r="AG45" s="35">
        <f t="shared" ref="AG45:AV45" si="22">IF(COUNTIF(AG6:AG37,"з")=0,"0",COUNTIF(AG6:AG37,"з"))</f>
        <v>31</v>
      </c>
      <c r="AH45" s="35" t="str">
        <f t="shared" si="22"/>
        <v>0</v>
      </c>
      <c r="AI45" s="35" t="str">
        <f t="shared" si="22"/>
        <v>0</v>
      </c>
      <c r="AJ45" s="35" t="str">
        <f t="shared" si="22"/>
        <v>0</v>
      </c>
      <c r="AK45" s="35" t="str">
        <f t="shared" si="22"/>
        <v>0</v>
      </c>
      <c r="AL45" s="35" t="str">
        <f t="shared" si="22"/>
        <v>0</v>
      </c>
      <c r="AM45" s="35" t="str">
        <f t="shared" si="22"/>
        <v>0</v>
      </c>
      <c r="AN45" s="35" t="str">
        <f t="shared" si="22"/>
        <v>0</v>
      </c>
      <c r="AO45" s="35" t="str">
        <f t="shared" si="22"/>
        <v>0</v>
      </c>
      <c r="AP45" s="35" t="str">
        <f t="shared" si="22"/>
        <v>0</v>
      </c>
      <c r="AQ45" s="35" t="str">
        <f t="shared" si="22"/>
        <v>0</v>
      </c>
      <c r="AR45" s="35" t="str">
        <f t="shared" si="22"/>
        <v>0</v>
      </c>
      <c r="AS45" s="35" t="str">
        <f t="shared" si="22"/>
        <v>0</v>
      </c>
      <c r="AT45" s="35" t="str">
        <f t="shared" si="22"/>
        <v>0</v>
      </c>
      <c r="AU45" s="35" t="str">
        <f t="shared" si="22"/>
        <v>0</v>
      </c>
      <c r="AV45" s="35" t="str">
        <f t="shared" si="22"/>
        <v>0</v>
      </c>
      <c r="AW45" s="35" t="str">
        <f>IF(COUNTIF(AW6:AW37,"з")=0,"0",COUNTIF(AW6:AW37,"з"))</f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30"/>
      <c r="B46" s="230"/>
      <c r="C46" s="82" t="s">
        <v>19</v>
      </c>
      <c r="D46" s="82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IF(COUNTIF(V6:V37,"н")=0,"0",COUNTIF(V6:V37,"н"))</f>
        <v>0</v>
      </c>
      <c r="W46" s="35"/>
      <c r="X46" s="35"/>
      <c r="Y46" s="35" t="str">
        <f>IF(COUNTIF(Y6:Y37,"н")=0," ",COUNTIF(Y6:Y37,"н"))</f>
        <v xml:space="preserve"> </v>
      </c>
      <c r="Z46" s="35" t="str">
        <f>IF(COUNTIF(Z6:Z37,"н")=0," ",COUNTIF(Z6:Z37,"н"))</f>
        <v xml:space="preserve"> </v>
      </c>
      <c r="AA46" s="35" t="str">
        <f>IF(COUNTIF(AA6:AA37,"н")=0," ",COUNTIF(AA6:AA37,"н"))</f>
        <v xml:space="preserve"> </v>
      </c>
      <c r="AB46" s="35" t="str">
        <f>IF(COUNTIF(AB6:AB37,"н")=0," ",COUNTIF(AB6:AB37,"н"))</f>
        <v xml:space="preserve"> </v>
      </c>
      <c r="AC46" s="35"/>
      <c r="AD46" s="35" t="str">
        <f>IF(COUNTIF(AD6:AD37,"н")=0," ",COUNTIF(AD6:AD37,"н"))</f>
        <v xml:space="preserve"> </v>
      </c>
      <c r="AE46" s="61" t="str">
        <f>IF(COUNTIF(AE6:AE37,"н")=0," ",COUNTIF(AE6:AE37,"н"))</f>
        <v xml:space="preserve"> </v>
      </c>
      <c r="AF46" s="35" t="str">
        <f>IF(COUNTIF(AF6:AF37,"н")=0," ",COUNTIF(AF6:AF37,"н"))</f>
        <v xml:space="preserve"> </v>
      </c>
      <c r="AG46" s="35" t="str">
        <f t="shared" ref="AG46:AV46" si="23">IF(COUNTIF(AG6:AG37,"н")=0,"0",COUNTIF(AG6:AG37,"н"))</f>
        <v>0</v>
      </c>
      <c r="AH46" s="35" t="str">
        <f t="shared" si="23"/>
        <v>0</v>
      </c>
      <c r="AI46" s="35" t="str">
        <f t="shared" si="23"/>
        <v>0</v>
      </c>
      <c r="AJ46" s="35" t="str">
        <f t="shared" si="23"/>
        <v>0</v>
      </c>
      <c r="AK46" s="35" t="str">
        <f t="shared" si="23"/>
        <v>0</v>
      </c>
      <c r="AL46" s="35" t="str">
        <f t="shared" si="23"/>
        <v>0</v>
      </c>
      <c r="AM46" s="35" t="str">
        <f t="shared" si="23"/>
        <v>0</v>
      </c>
      <c r="AN46" s="35" t="str">
        <f t="shared" si="23"/>
        <v>0</v>
      </c>
      <c r="AO46" s="35" t="str">
        <f t="shared" si="23"/>
        <v>0</v>
      </c>
      <c r="AP46" s="35" t="str">
        <f t="shared" si="23"/>
        <v>0</v>
      </c>
      <c r="AQ46" s="35" t="str">
        <f t="shared" si="23"/>
        <v>0</v>
      </c>
      <c r="AR46" s="35" t="str">
        <f t="shared" si="23"/>
        <v>0</v>
      </c>
      <c r="AS46" s="35" t="str">
        <f t="shared" si="23"/>
        <v>0</v>
      </c>
      <c r="AT46" s="35" t="str">
        <f t="shared" si="23"/>
        <v>0</v>
      </c>
      <c r="AU46" s="35" t="str">
        <f t="shared" si="23"/>
        <v>0</v>
      </c>
      <c r="AV46" s="35" t="str">
        <f t="shared" si="23"/>
        <v>0</v>
      </c>
      <c r="AW46" s="35" t="str">
        <f>IF(COUNTIF(AW6:AW37,"н")=0,"0",COUNTIF(AW6:AW37,"н"))</f>
        <v>0</v>
      </c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51"/>
      <c r="X47" s="351"/>
      <c r="Y47" s="351"/>
      <c r="Z47" s="351"/>
      <c r="AA47" s="351"/>
      <c r="AB47" s="351"/>
      <c r="AC47" s="351"/>
      <c r="AD47" s="35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51"/>
      <c r="X48" s="351"/>
      <c r="Y48" s="351"/>
      <c r="Z48" s="351"/>
      <c r="AA48" s="351"/>
      <c r="AB48" s="351"/>
      <c r="AC48" s="351"/>
      <c r="AD48" s="351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51"/>
      <c r="X49" s="351"/>
      <c r="Y49" s="351"/>
      <c r="Z49" s="351"/>
      <c r="AA49" s="351"/>
      <c r="AB49" s="351"/>
      <c r="AC49" s="351"/>
      <c r="AD49" s="351"/>
      <c r="AE49" s="9"/>
      <c r="AF49" s="9"/>
      <c r="AG49" s="10"/>
      <c r="AH49" s="10"/>
      <c r="AI49" s="10" t="str">
        <f>IF(COUNTIF(AI6:AI41,"н")=0,"0",COUNTIF(AI6:AI41,"н"))</f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51"/>
      <c r="X50" s="351"/>
      <c r="Y50" s="351"/>
      <c r="Z50" s="351"/>
      <c r="AA50" s="351"/>
      <c r="AB50" s="351"/>
      <c r="AC50" s="351"/>
      <c r="AD50" s="35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51"/>
      <c r="X51" s="351"/>
      <c r="Y51" s="351"/>
      <c r="Z51" s="351"/>
      <c r="AA51" s="351"/>
      <c r="AB51" s="351"/>
      <c r="AC51" s="351"/>
      <c r="AD51" s="35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51"/>
      <c r="X52" s="351"/>
      <c r="Y52" s="351"/>
      <c r="Z52" s="351"/>
      <c r="AA52" s="351"/>
      <c r="AB52" s="351"/>
      <c r="AC52" s="351"/>
      <c r="AD52" s="35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51"/>
      <c r="X53" s="351"/>
      <c r="Y53" s="351"/>
      <c r="Z53" s="351"/>
      <c r="AA53" s="351"/>
      <c r="AB53" s="351"/>
      <c r="AC53" s="351"/>
      <c r="AD53" s="35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51"/>
      <c r="X54" s="351"/>
      <c r="Y54" s="351"/>
      <c r="Z54" s="351"/>
      <c r="AA54" s="351"/>
      <c r="AB54" s="351"/>
      <c r="AC54" s="351"/>
      <c r="AD54" s="35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6:105" x14ac:dyDescent="0.2"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351"/>
      <c r="X55" s="351"/>
      <c r="Y55" s="351"/>
      <c r="Z55" s="351"/>
      <c r="AA55" s="351"/>
      <c r="AB55" s="351"/>
      <c r="AC55" s="351"/>
      <c r="AD55" s="351"/>
      <c r="AE55" s="9"/>
      <c r="AF55" s="9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1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</sheetData>
  <sortState ref="C6:D37">
    <sortCondition ref="D6:D37"/>
  </sortState>
  <mergeCells count="9">
    <mergeCell ref="H2:M2"/>
    <mergeCell ref="BP3:CE3"/>
    <mergeCell ref="X40:AB40"/>
    <mergeCell ref="A3:C4"/>
    <mergeCell ref="AD3:AD5"/>
    <mergeCell ref="AG3:AW3"/>
    <mergeCell ref="AX3:BM3"/>
    <mergeCell ref="N2:Q2"/>
    <mergeCell ref="T2:U2"/>
  </mergeCells>
  <conditionalFormatting sqref="C5 Y5 AI5 AG5">
    <cfRule type="cellIs" dxfId="19217" priority="562" stopIfTrue="1" operator="equal">
      <formula>5</formula>
    </cfRule>
    <cfRule type="cellIs" dxfId="19216" priority="563" stopIfTrue="1" operator="equal">
      <formula>4</formula>
    </cfRule>
    <cfRule type="cellIs" dxfId="19215" priority="564" stopIfTrue="1" operator="equal">
      <formula>3</formula>
    </cfRule>
  </conditionalFormatting>
  <conditionalFormatting sqref="E6:E46">
    <cfRule type="cellIs" dxfId="19214" priority="560" stopIfTrue="1" operator="equal">
      <formula>4</formula>
    </cfRule>
    <cfRule type="cellIs" dxfId="19213" priority="561" stopIfTrue="1" operator="equal">
      <formula>3</formula>
    </cfRule>
  </conditionalFormatting>
  <conditionalFormatting sqref="Z5:AC5 W41:AF44 AE6:AE40 W40 F38:Q46 AG44:CB44 W45:AW46 AG6:AW43 G6:I6 M6:O31 R40:V46 R39:U39 R6:V38 H32 I33 L33 H7:I31 G7:G36 H34:J37 F37:G37 Q34:Q37 L34:O37 Q6:Q32">
    <cfRule type="cellIs" dxfId="19212" priority="557" stopIfTrue="1" operator="equal">
      <formula>5</formula>
    </cfRule>
    <cfRule type="cellIs" dxfId="19211" priority="558" stopIfTrue="1" operator="equal">
      <formula>4</formula>
    </cfRule>
    <cfRule type="cellIs" dxfId="19210" priority="559" stopIfTrue="1" operator="equal">
      <formula>3</formula>
    </cfRule>
  </conditionalFormatting>
  <conditionalFormatting sqref="AF6:AF38">
    <cfRule type="expression" dxfId="19209" priority="555" stopIfTrue="1">
      <formula>VALUE(RIGHT(AF6))&gt;AE6</formula>
    </cfRule>
    <cfRule type="expression" dxfId="19208" priority="556" stopIfTrue="1">
      <formula>EXACT(RIGHT(AF6,3),"зач")</formula>
    </cfRule>
  </conditionalFormatting>
  <conditionalFormatting sqref="AE3:AJ4 V4:AC4 Q3:AC3">
    <cfRule type="expression" dxfId="19207" priority="553" stopIfTrue="1">
      <formula>$D$1&lt;Q3</formula>
    </cfRule>
    <cfRule type="expression" dxfId="19206" priority="554" stopIfTrue="1">
      <formula>$D$1&gt;Q3</formula>
    </cfRule>
  </conditionalFormatting>
  <conditionalFormatting sqref="T3">
    <cfRule type="expression" dxfId="19205" priority="526" stopIfTrue="1">
      <formula>$D$1&lt;T3</formula>
    </cfRule>
    <cfRule type="expression" dxfId="19204" priority="527" stopIfTrue="1">
      <formula>$D$1&gt;T3</formula>
    </cfRule>
  </conditionalFormatting>
  <conditionalFormatting sqref="R3">
    <cfRule type="expression" dxfId="19203" priority="524" stopIfTrue="1">
      <formula>$D$1&lt;R3</formula>
    </cfRule>
    <cfRule type="expression" dxfId="19202" priority="525" stopIfTrue="1">
      <formula>$D$1&gt;R3</formula>
    </cfRule>
  </conditionalFormatting>
  <conditionalFormatting sqref="F6:F36">
    <cfRule type="cellIs" dxfId="19201" priority="510" stopIfTrue="1" operator="equal">
      <formula>5</formula>
    </cfRule>
    <cfRule type="cellIs" dxfId="19200" priority="511" stopIfTrue="1" operator="equal">
      <formula>4</formula>
    </cfRule>
    <cfRule type="cellIs" dxfId="19199" priority="512" stopIfTrue="1" operator="equal">
      <formula>3</formula>
    </cfRule>
  </conditionalFormatting>
  <conditionalFormatting sqref="F5">
    <cfRule type="cellIs" dxfId="19198" priority="507" stopIfTrue="1" operator="equal">
      <formula>5</formula>
    </cfRule>
    <cfRule type="cellIs" dxfId="19197" priority="508" stopIfTrue="1" operator="equal">
      <formula>4</formula>
    </cfRule>
    <cfRule type="cellIs" dxfId="19196" priority="509" stopIfTrue="1" operator="equal">
      <formula>3</formula>
    </cfRule>
  </conditionalFormatting>
  <conditionalFormatting sqref="F3">
    <cfRule type="expression" dxfId="19195" priority="505" stopIfTrue="1">
      <formula>$D$1&lt;F3</formula>
    </cfRule>
    <cfRule type="expression" dxfId="19194" priority="506" stopIfTrue="1">
      <formula>$D$1&gt;F3</formula>
    </cfRule>
  </conditionalFormatting>
  <conditionalFormatting sqref="J6:L6 J7:J31 L7:L32 K7:K37">
    <cfRule type="cellIs" dxfId="19193" priority="460" stopIfTrue="1" operator="equal">
      <formula>5</formula>
    </cfRule>
    <cfRule type="cellIs" dxfId="19192" priority="461" stopIfTrue="1" operator="equal">
      <formula>4</formula>
    </cfRule>
    <cfRule type="cellIs" dxfId="19191" priority="462" stopIfTrue="1" operator="equal">
      <formula>3</formula>
    </cfRule>
  </conditionalFormatting>
  <conditionalFormatting sqref="Q4">
    <cfRule type="expression" dxfId="19190" priority="300" stopIfTrue="1">
      <formula>$D$1&lt;Q4</formula>
    </cfRule>
    <cfRule type="expression" dxfId="19189" priority="301" stopIfTrue="1">
      <formula>$D$1&gt;Q4</formula>
    </cfRule>
  </conditionalFormatting>
  <conditionalFormatting sqref="F4">
    <cfRule type="expression" dxfId="19188" priority="414" stopIfTrue="1">
      <formula>$D$1&lt;F4</formula>
    </cfRule>
    <cfRule type="expression" dxfId="19187" priority="415" stopIfTrue="1">
      <formula>$D$1&gt;F4</formula>
    </cfRule>
  </conditionalFormatting>
  <conditionalFormatting sqref="J33">
    <cfRule type="cellIs" dxfId="19186" priority="411" stopIfTrue="1" operator="equal">
      <formula>5</formula>
    </cfRule>
    <cfRule type="cellIs" dxfId="19185" priority="412" stopIfTrue="1" operator="equal">
      <formula>4</formula>
    </cfRule>
    <cfRule type="cellIs" dxfId="19184" priority="413" stopIfTrue="1" operator="equal">
      <formula>3</formula>
    </cfRule>
  </conditionalFormatting>
  <conditionalFormatting sqref="J32">
    <cfRule type="cellIs" dxfId="19183" priority="408" stopIfTrue="1" operator="equal">
      <formula>5</formula>
    </cfRule>
    <cfRule type="cellIs" dxfId="19182" priority="409" stopIfTrue="1" operator="equal">
      <formula>4</formula>
    </cfRule>
    <cfRule type="cellIs" dxfId="19181" priority="410" stopIfTrue="1" operator="equal">
      <formula>3</formula>
    </cfRule>
  </conditionalFormatting>
  <conditionalFormatting sqref="H33">
    <cfRule type="cellIs" dxfId="19180" priority="405" stopIfTrue="1" operator="equal">
      <formula>5</formula>
    </cfRule>
    <cfRule type="cellIs" dxfId="19179" priority="406" stopIfTrue="1" operator="equal">
      <formula>4</formula>
    </cfRule>
    <cfRule type="cellIs" dxfId="19178" priority="407" stopIfTrue="1" operator="equal">
      <formula>3</formula>
    </cfRule>
  </conditionalFormatting>
  <conditionalFormatting sqref="I32">
    <cfRule type="cellIs" dxfId="19177" priority="399" stopIfTrue="1" operator="equal">
      <formula>5</formula>
    </cfRule>
    <cfRule type="cellIs" dxfId="19176" priority="400" stopIfTrue="1" operator="equal">
      <formula>4</formula>
    </cfRule>
    <cfRule type="cellIs" dxfId="19175" priority="401" stopIfTrue="1" operator="equal">
      <formula>3</formula>
    </cfRule>
  </conditionalFormatting>
  <conditionalFormatting sqref="R4">
    <cfRule type="expression" dxfId="19174" priority="268" stopIfTrue="1">
      <formula>$D$1&lt;R4</formula>
    </cfRule>
    <cfRule type="expression" dxfId="19173" priority="269" stopIfTrue="1">
      <formula>$D$1&gt;R4</formula>
    </cfRule>
  </conditionalFormatting>
  <conditionalFormatting sqref="R4">
    <cfRule type="expression" dxfId="19172" priority="266" stopIfTrue="1">
      <formula>$D$1&lt;R4</formula>
    </cfRule>
    <cfRule type="expression" dxfId="19171" priority="267" stopIfTrue="1">
      <formula>$D$1&gt;R4</formula>
    </cfRule>
  </conditionalFormatting>
  <conditionalFormatting sqref="S4">
    <cfRule type="expression" dxfId="19170" priority="251" stopIfTrue="1">
      <formula>$D$1&lt;S4</formula>
    </cfRule>
    <cfRule type="expression" dxfId="19169" priority="252" stopIfTrue="1">
      <formula>$D$1&gt;S4</formula>
    </cfRule>
  </conditionalFormatting>
  <conditionalFormatting sqref="Q5">
    <cfRule type="cellIs" dxfId="19168" priority="288" stopIfTrue="1" operator="equal">
      <formula>5</formula>
    </cfRule>
    <cfRule type="cellIs" dxfId="19167" priority="289" stopIfTrue="1" operator="equal">
      <formula>4</formula>
    </cfRule>
    <cfRule type="cellIs" dxfId="19166" priority="290" stopIfTrue="1" operator="equal">
      <formula>3</formula>
    </cfRule>
  </conditionalFormatting>
  <conditionalFormatting sqref="Q4">
    <cfRule type="expression" dxfId="19165" priority="286" stopIfTrue="1">
      <formula>$D$1&lt;Q4</formula>
    </cfRule>
    <cfRule type="expression" dxfId="19164" priority="287" stopIfTrue="1">
      <formula>$D$1&gt;Q4</formula>
    </cfRule>
  </conditionalFormatting>
  <conditionalFormatting sqref="Q4">
    <cfRule type="expression" dxfId="19163" priority="284" stopIfTrue="1">
      <formula>$D$1&lt;Q4</formula>
    </cfRule>
    <cfRule type="expression" dxfId="19162" priority="285" stopIfTrue="1">
      <formula>$D$1&gt;Q4</formula>
    </cfRule>
  </conditionalFormatting>
  <conditionalFormatting sqref="R5">
    <cfRule type="cellIs" dxfId="19161" priority="270" stopIfTrue="1" operator="equal">
      <formula>5</formula>
    </cfRule>
    <cfRule type="cellIs" dxfId="19160" priority="271" stopIfTrue="1" operator="equal">
      <formula>4</formula>
    </cfRule>
    <cfRule type="cellIs" dxfId="19159" priority="272" stopIfTrue="1" operator="equal">
      <formula>3</formula>
    </cfRule>
  </conditionalFormatting>
  <conditionalFormatting sqref="R4">
    <cfRule type="expression" dxfId="19158" priority="258" stopIfTrue="1">
      <formula>$D$1&lt;R4</formula>
    </cfRule>
    <cfRule type="expression" dxfId="19157" priority="259" stopIfTrue="1">
      <formula>$D$1&gt;R4</formula>
    </cfRule>
  </conditionalFormatting>
  <conditionalFormatting sqref="R4">
    <cfRule type="expression" dxfId="19156" priority="264" stopIfTrue="1">
      <formula>$D$1&lt;R4</formula>
    </cfRule>
    <cfRule type="expression" dxfId="19155" priority="265" stopIfTrue="1">
      <formula>$D$1&gt;R4</formula>
    </cfRule>
  </conditionalFormatting>
  <conditionalFormatting sqref="R4">
    <cfRule type="expression" dxfId="19154" priority="262" stopIfTrue="1">
      <formula>$D$1&lt;R4</formula>
    </cfRule>
    <cfRule type="expression" dxfId="19153" priority="263" stopIfTrue="1">
      <formula>$D$1&gt;R4</formula>
    </cfRule>
  </conditionalFormatting>
  <conditionalFormatting sqref="R4">
    <cfRule type="expression" dxfId="19152" priority="260" stopIfTrue="1">
      <formula>$D$1&lt;R4</formula>
    </cfRule>
    <cfRule type="expression" dxfId="19151" priority="261" stopIfTrue="1">
      <formula>$D$1&gt;R4</formula>
    </cfRule>
  </conditionalFormatting>
  <conditionalFormatting sqref="S5">
    <cfRule type="cellIs" dxfId="19150" priority="255" stopIfTrue="1" operator="equal">
      <formula>5</formula>
    </cfRule>
    <cfRule type="cellIs" dxfId="19149" priority="256" stopIfTrue="1" operator="equal">
      <formula>4</formula>
    </cfRule>
    <cfRule type="cellIs" dxfId="19148" priority="257" stopIfTrue="1" operator="equal">
      <formula>3</formula>
    </cfRule>
  </conditionalFormatting>
  <conditionalFormatting sqref="S4">
    <cfRule type="expression" dxfId="19147" priority="253" stopIfTrue="1">
      <formula>$D$1&lt;S4</formula>
    </cfRule>
    <cfRule type="expression" dxfId="19146" priority="254" stopIfTrue="1">
      <formula>$D$1&gt;S4</formula>
    </cfRule>
  </conditionalFormatting>
  <conditionalFormatting sqref="S4">
    <cfRule type="expression" dxfId="19145" priority="249" stopIfTrue="1">
      <formula>$D$1&lt;S4</formula>
    </cfRule>
    <cfRule type="expression" dxfId="19144" priority="250" stopIfTrue="1">
      <formula>$D$1&gt;S4</formula>
    </cfRule>
  </conditionalFormatting>
  <conditionalFormatting sqref="S4">
    <cfRule type="expression" dxfId="19143" priority="247" stopIfTrue="1">
      <formula>$D$1&lt;S4</formula>
    </cfRule>
    <cfRule type="expression" dxfId="19142" priority="248" stopIfTrue="1">
      <formula>$D$1&gt;S4</formula>
    </cfRule>
  </conditionalFormatting>
  <conditionalFormatting sqref="S4">
    <cfRule type="expression" dxfId="19141" priority="245" stopIfTrue="1">
      <formula>$D$1&lt;S4</formula>
    </cfRule>
    <cfRule type="expression" dxfId="19140" priority="246" stopIfTrue="1">
      <formula>$D$1&gt;S4</formula>
    </cfRule>
  </conditionalFormatting>
  <conditionalFormatting sqref="S4">
    <cfRule type="expression" dxfId="19139" priority="243" stopIfTrue="1">
      <formula>$D$1&lt;S4</formula>
    </cfRule>
    <cfRule type="expression" dxfId="19138" priority="244" stopIfTrue="1">
      <formula>$D$1&gt;S4</formula>
    </cfRule>
  </conditionalFormatting>
  <conditionalFormatting sqref="N4">
    <cfRule type="expression" dxfId="19137" priority="146" stopIfTrue="1">
      <formula>$D$1&lt;N4</formula>
    </cfRule>
    <cfRule type="expression" dxfId="19136" priority="147" stopIfTrue="1">
      <formula>$D$1&gt;N4</formula>
    </cfRule>
  </conditionalFormatting>
  <conditionalFormatting sqref="O32">
    <cfRule type="cellIs" dxfId="19135" priority="216" stopIfTrue="1" operator="equal">
      <formula>5</formula>
    </cfRule>
    <cfRule type="cellIs" dxfId="19134" priority="217" stopIfTrue="1" operator="equal">
      <formula>4</formula>
    </cfRule>
    <cfRule type="cellIs" dxfId="19133" priority="218" stopIfTrue="1" operator="equal">
      <formula>3</formula>
    </cfRule>
  </conditionalFormatting>
  <conditionalFormatting sqref="O33">
    <cfRule type="cellIs" dxfId="19132" priority="213" stopIfTrue="1" operator="equal">
      <formula>5</formula>
    </cfRule>
    <cfRule type="cellIs" dxfId="19131" priority="214" stopIfTrue="1" operator="equal">
      <formula>4</formula>
    </cfRule>
    <cfRule type="cellIs" dxfId="19130" priority="215" stopIfTrue="1" operator="equal">
      <formula>3</formula>
    </cfRule>
  </conditionalFormatting>
  <conditionalFormatting sqref="M32:M33">
    <cfRule type="cellIs" dxfId="19129" priority="207" stopIfTrue="1" operator="equal">
      <formula>5</formula>
    </cfRule>
    <cfRule type="cellIs" dxfId="19128" priority="208" stopIfTrue="1" operator="equal">
      <formula>4</formula>
    </cfRule>
    <cfRule type="cellIs" dxfId="19127" priority="209" stopIfTrue="1" operator="equal">
      <formula>3</formula>
    </cfRule>
  </conditionalFormatting>
  <conditionalFormatting sqref="N3:O3">
    <cfRule type="expression" dxfId="19126" priority="205" stopIfTrue="1">
      <formula>$D$1&lt;N3</formula>
    </cfRule>
    <cfRule type="expression" dxfId="19125" priority="206" stopIfTrue="1">
      <formula>$D$1&gt;N3</formula>
    </cfRule>
  </conditionalFormatting>
  <conditionalFormatting sqref="G5">
    <cfRule type="cellIs" dxfId="19124" priority="186" stopIfTrue="1" operator="equal">
      <formula>5</formula>
    </cfRule>
    <cfRule type="cellIs" dxfId="19123" priority="187" stopIfTrue="1" operator="equal">
      <formula>4</formula>
    </cfRule>
    <cfRule type="cellIs" dxfId="19122" priority="188" stopIfTrue="1" operator="equal">
      <formula>3</formula>
    </cfRule>
  </conditionalFormatting>
  <conditionalFormatting sqref="G4">
    <cfRule type="expression" dxfId="19121" priority="184" stopIfTrue="1">
      <formula>$D$1&lt;G4</formula>
    </cfRule>
    <cfRule type="expression" dxfId="19120" priority="185" stopIfTrue="1">
      <formula>$D$1&gt;G4</formula>
    </cfRule>
  </conditionalFormatting>
  <conditionalFormatting sqref="P3">
    <cfRule type="expression" dxfId="19119" priority="180" stopIfTrue="1">
      <formula>$D$1&lt;P3</formula>
    </cfRule>
    <cfRule type="expression" dxfId="19118" priority="181" stopIfTrue="1">
      <formula>$D$1&gt;P3</formula>
    </cfRule>
  </conditionalFormatting>
  <conditionalFormatting sqref="N4">
    <cfRule type="expression" dxfId="19117" priority="144" stopIfTrue="1">
      <formula>$D$1&lt;N4</formula>
    </cfRule>
    <cfRule type="expression" dxfId="19116" priority="145" stopIfTrue="1">
      <formula>$D$1&gt;N4</formula>
    </cfRule>
  </conditionalFormatting>
  <conditionalFormatting sqref="N4">
    <cfRule type="expression" dxfId="19115" priority="142" stopIfTrue="1">
      <formula>$D$1&lt;N4</formula>
    </cfRule>
    <cfRule type="expression" dxfId="19114" priority="143" stopIfTrue="1">
      <formula>$D$1&gt;N4</formula>
    </cfRule>
  </conditionalFormatting>
  <conditionalFormatting sqref="N4">
    <cfRule type="expression" dxfId="19113" priority="140" stopIfTrue="1">
      <formula>$D$1&lt;N4</formula>
    </cfRule>
    <cfRule type="expression" dxfId="19112" priority="141" stopIfTrue="1">
      <formula>$D$1&gt;N4</formula>
    </cfRule>
  </conditionalFormatting>
  <conditionalFormatting sqref="N4">
    <cfRule type="expression" dxfId="19111" priority="138" stopIfTrue="1">
      <formula>$D$1&lt;N4</formula>
    </cfRule>
    <cfRule type="expression" dxfId="19110" priority="139" stopIfTrue="1">
      <formula>$D$1&gt;N4</formula>
    </cfRule>
  </conditionalFormatting>
  <conditionalFormatting sqref="N4">
    <cfRule type="expression" dxfId="19109" priority="136" stopIfTrue="1">
      <formula>$D$1&lt;N4</formula>
    </cfRule>
    <cfRule type="expression" dxfId="19108" priority="137" stopIfTrue="1">
      <formula>$D$1&gt;N4</formula>
    </cfRule>
  </conditionalFormatting>
  <conditionalFormatting sqref="G3 L3">
    <cfRule type="expression" dxfId="19107" priority="203" stopIfTrue="1">
      <formula>$D$1&lt;G3</formula>
    </cfRule>
    <cfRule type="expression" dxfId="19106" priority="204" stopIfTrue="1">
      <formula>$D$1&gt;G3</formula>
    </cfRule>
  </conditionalFormatting>
  <conditionalFormatting sqref="I5">
    <cfRule type="cellIs" dxfId="19105" priority="200" stopIfTrue="1" operator="equal">
      <formula>5</formula>
    </cfRule>
    <cfRule type="cellIs" dxfId="19104" priority="201" stopIfTrue="1" operator="equal">
      <formula>4</formula>
    </cfRule>
    <cfRule type="cellIs" dxfId="19103" priority="202" stopIfTrue="1" operator="equal">
      <formula>3</formula>
    </cfRule>
  </conditionalFormatting>
  <conditionalFormatting sqref="H3:I3 I4">
    <cfRule type="expression" dxfId="19102" priority="198" stopIfTrue="1">
      <formula>$D$1&lt;H3</formula>
    </cfRule>
    <cfRule type="expression" dxfId="19101" priority="199" stopIfTrue="1">
      <formula>$D$1&gt;H3</formula>
    </cfRule>
  </conditionalFormatting>
  <conditionalFormatting sqref="J5">
    <cfRule type="cellIs" dxfId="19100" priority="195" stopIfTrue="1" operator="equal">
      <formula>5</formula>
    </cfRule>
    <cfRule type="cellIs" dxfId="19099" priority="196" stopIfTrue="1" operator="equal">
      <formula>4</formula>
    </cfRule>
    <cfRule type="cellIs" dxfId="19098" priority="197" stopIfTrue="1" operator="equal">
      <formula>3</formula>
    </cfRule>
  </conditionalFormatting>
  <conditionalFormatting sqref="J3:J4">
    <cfRule type="expression" dxfId="19097" priority="193" stopIfTrue="1">
      <formula>$D$4&lt;J3</formula>
    </cfRule>
    <cfRule type="expression" dxfId="19096" priority="194" stopIfTrue="1">
      <formula>$D$4&gt;J3</formula>
    </cfRule>
  </conditionalFormatting>
  <conditionalFormatting sqref="J3:J4">
    <cfRule type="expression" dxfId="19095" priority="191" stopIfTrue="1">
      <formula>$D$1&lt;J3</formula>
    </cfRule>
    <cfRule type="expression" dxfId="19094" priority="192" stopIfTrue="1">
      <formula>$D$1&gt;J3</formula>
    </cfRule>
  </conditionalFormatting>
  <conditionalFormatting sqref="J4">
    <cfRule type="expression" dxfId="19093" priority="189" stopIfTrue="1">
      <formula>$D$4&lt;J4</formula>
    </cfRule>
    <cfRule type="expression" dxfId="19092" priority="190" stopIfTrue="1">
      <formula>$D$4&gt;J4</formula>
    </cfRule>
  </conditionalFormatting>
  <conditionalFormatting sqref="P3">
    <cfRule type="expression" dxfId="19091" priority="182" stopIfTrue="1">
      <formula>$D$4&lt;P3</formula>
    </cfRule>
    <cfRule type="expression" dxfId="19090" priority="183" stopIfTrue="1">
      <formula>$D$4&gt;P3</formula>
    </cfRule>
  </conditionalFormatting>
  <conditionalFormatting sqref="P4">
    <cfRule type="expression" dxfId="19089" priority="178" stopIfTrue="1">
      <formula>$D$4&lt;P4</formula>
    </cfRule>
    <cfRule type="expression" dxfId="19088" priority="179" stopIfTrue="1">
      <formula>$D$4&gt;P4</formula>
    </cfRule>
  </conditionalFormatting>
  <conditionalFormatting sqref="P4">
    <cfRule type="expression" dxfId="19087" priority="176" stopIfTrue="1">
      <formula>$D$1&lt;P4</formula>
    </cfRule>
    <cfRule type="expression" dxfId="19086" priority="177" stopIfTrue="1">
      <formula>$D$1&gt;P4</formula>
    </cfRule>
  </conditionalFormatting>
  <conditionalFormatting sqref="P4">
    <cfRule type="expression" dxfId="19085" priority="174" stopIfTrue="1">
      <formula>$D$4&lt;P4</formula>
    </cfRule>
    <cfRule type="expression" dxfId="19084" priority="175" stopIfTrue="1">
      <formula>$D$4&gt;P4</formula>
    </cfRule>
  </conditionalFormatting>
  <conditionalFormatting sqref="P5">
    <cfRule type="cellIs" dxfId="19083" priority="171" stopIfTrue="1" operator="equal">
      <formula>5</formula>
    </cfRule>
    <cfRule type="cellIs" dxfId="19082" priority="172" stopIfTrue="1" operator="equal">
      <formula>4</formula>
    </cfRule>
    <cfRule type="cellIs" dxfId="19081" priority="173" stopIfTrue="1" operator="equal">
      <formula>3</formula>
    </cfRule>
  </conditionalFormatting>
  <conditionalFormatting sqref="K3">
    <cfRule type="expression" dxfId="19080" priority="169" stopIfTrue="1">
      <formula>$D$4&lt;K3</formula>
    </cfRule>
    <cfRule type="expression" dxfId="19079" priority="170" stopIfTrue="1">
      <formula>$D$4&gt;K3</formula>
    </cfRule>
  </conditionalFormatting>
  <conditionalFormatting sqref="K3">
    <cfRule type="expression" dxfId="19078" priority="167" stopIfTrue="1">
      <formula>$D$1&lt;K3</formula>
    </cfRule>
    <cfRule type="expression" dxfId="19077" priority="168" stopIfTrue="1">
      <formula>$D$1&gt;K3</formula>
    </cfRule>
  </conditionalFormatting>
  <conditionalFormatting sqref="K4">
    <cfRule type="expression" dxfId="19076" priority="165" stopIfTrue="1">
      <formula>$D$4&lt;K4</formula>
    </cfRule>
    <cfRule type="expression" dxfId="19075" priority="166" stopIfTrue="1">
      <formula>$D$4&gt;K4</formula>
    </cfRule>
  </conditionalFormatting>
  <conditionalFormatting sqref="K4">
    <cfRule type="expression" dxfId="19074" priority="163" stopIfTrue="1">
      <formula>$D$1&lt;K4</formula>
    </cfRule>
    <cfRule type="expression" dxfId="19073" priority="164" stopIfTrue="1">
      <formula>$D$1&gt;K4</formula>
    </cfRule>
  </conditionalFormatting>
  <conditionalFormatting sqref="K4">
    <cfRule type="expression" dxfId="19072" priority="161" stopIfTrue="1">
      <formula>$D$4&lt;K4</formula>
    </cfRule>
    <cfRule type="expression" dxfId="19071" priority="162" stopIfTrue="1">
      <formula>$D$4&gt;K4</formula>
    </cfRule>
  </conditionalFormatting>
  <conditionalFormatting sqref="K5">
    <cfRule type="cellIs" dxfId="19070" priority="158" stopIfTrue="1" operator="equal">
      <formula>5</formula>
    </cfRule>
    <cfRule type="cellIs" dxfId="19069" priority="159" stopIfTrue="1" operator="equal">
      <formula>4</formula>
    </cfRule>
    <cfRule type="cellIs" dxfId="19068" priority="160" stopIfTrue="1" operator="equal">
      <formula>3</formula>
    </cfRule>
  </conditionalFormatting>
  <conditionalFormatting sqref="L5">
    <cfRule type="cellIs" dxfId="19067" priority="155" stopIfTrue="1" operator="equal">
      <formula>5</formula>
    </cfRule>
    <cfRule type="cellIs" dxfId="19066" priority="156" stopIfTrue="1" operator="equal">
      <formula>4</formula>
    </cfRule>
    <cfRule type="cellIs" dxfId="19065" priority="157" stopIfTrue="1" operator="equal">
      <formula>3</formula>
    </cfRule>
  </conditionalFormatting>
  <conditionalFormatting sqref="L4">
    <cfRule type="expression" dxfId="19064" priority="153" stopIfTrue="1">
      <formula>$D$1&lt;L4</formula>
    </cfRule>
    <cfRule type="expression" dxfId="19063" priority="154" stopIfTrue="1">
      <formula>$D$1&gt;L4</formula>
    </cfRule>
  </conditionalFormatting>
  <conditionalFormatting sqref="M3:M4">
    <cfRule type="expression" dxfId="19062" priority="151" stopIfTrue="1">
      <formula>$D$1&lt;M3</formula>
    </cfRule>
    <cfRule type="expression" dxfId="19061" priority="152" stopIfTrue="1">
      <formula>$D$1&gt;M3</formula>
    </cfRule>
  </conditionalFormatting>
  <conditionalFormatting sqref="N5">
    <cfRule type="cellIs" dxfId="19060" priority="148" stopIfTrue="1" operator="equal">
      <formula>5</formula>
    </cfRule>
    <cfRule type="cellIs" dxfId="19059" priority="149" stopIfTrue="1" operator="equal">
      <formula>4</formula>
    </cfRule>
    <cfRule type="cellIs" dxfId="19058" priority="150" stopIfTrue="1" operator="equal">
      <formula>3</formula>
    </cfRule>
  </conditionalFormatting>
  <conditionalFormatting sqref="P34:P37">
    <cfRule type="cellIs" dxfId="19057" priority="131" stopIfTrue="1" operator="equal">
      <formula>5</formula>
    </cfRule>
    <cfRule type="cellIs" dxfId="19056" priority="132" stopIfTrue="1" operator="equal">
      <formula>4</formula>
    </cfRule>
    <cfRule type="cellIs" dxfId="19055" priority="133" stopIfTrue="1" operator="equal">
      <formula>3</formula>
    </cfRule>
  </conditionalFormatting>
  <conditionalFormatting sqref="P6:P31">
    <cfRule type="cellIs" dxfId="19054" priority="128" stopIfTrue="1" operator="equal">
      <formula>5</formula>
    </cfRule>
    <cfRule type="cellIs" dxfId="19053" priority="129" stopIfTrue="1" operator="equal">
      <formula>4</formula>
    </cfRule>
    <cfRule type="cellIs" dxfId="19052" priority="130" stopIfTrue="1" operator="equal">
      <formula>3</formula>
    </cfRule>
  </conditionalFormatting>
  <conditionalFormatting sqref="P32:P33">
    <cfRule type="cellIs" dxfId="19051" priority="125" stopIfTrue="1" operator="equal">
      <formula>5</formula>
    </cfRule>
    <cfRule type="cellIs" dxfId="19050" priority="126" stopIfTrue="1" operator="equal">
      <formula>4</formula>
    </cfRule>
    <cfRule type="cellIs" dxfId="19049" priority="127" stopIfTrue="1" operator="equal">
      <formula>3</formula>
    </cfRule>
  </conditionalFormatting>
  <conditionalFormatting sqref="N32:N33">
    <cfRule type="cellIs" dxfId="19048" priority="122" stopIfTrue="1" operator="equal">
      <formula>5</formula>
    </cfRule>
    <cfRule type="cellIs" dxfId="19047" priority="123" stopIfTrue="1" operator="equal">
      <formula>4</formula>
    </cfRule>
    <cfRule type="cellIs" dxfId="19046" priority="124" stopIfTrue="1" operator="equal">
      <formula>3</formula>
    </cfRule>
  </conditionalFormatting>
  <conditionalFormatting sqref="H5">
    <cfRule type="cellIs" dxfId="19045" priority="119" stopIfTrue="1" operator="equal">
      <formula>5</formula>
    </cfRule>
    <cfRule type="cellIs" dxfId="19044" priority="120" stopIfTrue="1" operator="equal">
      <formula>4</formula>
    </cfRule>
    <cfRule type="cellIs" dxfId="19043" priority="121" stopIfTrue="1" operator="equal">
      <formula>3</formula>
    </cfRule>
  </conditionalFormatting>
  <conditionalFormatting sqref="H4">
    <cfRule type="expression" dxfId="19042" priority="117" stopIfTrue="1">
      <formula>$D$1&lt;H4</formula>
    </cfRule>
    <cfRule type="expression" dxfId="19041" priority="118" stopIfTrue="1">
      <formula>$D$1&gt;H4</formula>
    </cfRule>
  </conditionalFormatting>
  <conditionalFormatting sqref="H4">
    <cfRule type="expression" dxfId="19040" priority="115" stopIfTrue="1">
      <formula>$D$1&lt;H4</formula>
    </cfRule>
    <cfRule type="expression" dxfId="19039" priority="116" stopIfTrue="1">
      <formula>$D$1&gt;H4</formula>
    </cfRule>
  </conditionalFormatting>
  <conditionalFormatting sqref="H5">
    <cfRule type="cellIs" dxfId="19038" priority="112" stopIfTrue="1" operator="equal">
      <formula>5</formula>
    </cfRule>
    <cfRule type="cellIs" dxfId="19037" priority="113" stopIfTrue="1" operator="equal">
      <formula>4</formula>
    </cfRule>
    <cfRule type="cellIs" dxfId="19036" priority="114" stopIfTrue="1" operator="equal">
      <formula>3</formula>
    </cfRule>
  </conditionalFormatting>
  <conditionalFormatting sqref="H4">
    <cfRule type="expression" dxfId="19035" priority="110" stopIfTrue="1">
      <formula>$D$1&lt;H4</formula>
    </cfRule>
    <cfRule type="expression" dxfId="19034" priority="111" stopIfTrue="1">
      <formula>$D$1&gt;H4</formula>
    </cfRule>
  </conditionalFormatting>
  <conditionalFormatting sqref="H5">
    <cfRule type="cellIs" dxfId="19033" priority="107" stopIfTrue="1" operator="equal">
      <formula>5</formula>
    </cfRule>
    <cfRule type="cellIs" dxfId="19032" priority="108" stopIfTrue="1" operator="equal">
      <formula>4</formula>
    </cfRule>
    <cfRule type="cellIs" dxfId="19031" priority="109" stopIfTrue="1" operator="equal">
      <formula>3</formula>
    </cfRule>
  </conditionalFormatting>
  <conditionalFormatting sqref="H4">
    <cfRule type="expression" dxfId="19030" priority="105" stopIfTrue="1">
      <formula>$D$1&lt;H4</formula>
    </cfRule>
    <cfRule type="expression" dxfId="19029" priority="106" stopIfTrue="1">
      <formula>$D$1&gt;H4</formula>
    </cfRule>
  </conditionalFormatting>
  <conditionalFormatting sqref="H5">
    <cfRule type="cellIs" dxfId="19028" priority="102" stopIfTrue="1" operator="equal">
      <formula>5</formula>
    </cfRule>
    <cfRule type="cellIs" dxfId="19027" priority="103" stopIfTrue="1" operator="equal">
      <formula>4</formula>
    </cfRule>
    <cfRule type="cellIs" dxfId="19026" priority="104" stopIfTrue="1" operator="equal">
      <formula>3</formula>
    </cfRule>
  </conditionalFormatting>
  <conditionalFormatting sqref="H4">
    <cfRule type="expression" dxfId="19025" priority="100" stopIfTrue="1">
      <formula>$D$1&lt;H4</formula>
    </cfRule>
    <cfRule type="expression" dxfId="19024" priority="101" stopIfTrue="1">
      <formula>$D$1&gt;H4</formula>
    </cfRule>
  </conditionalFormatting>
  <conditionalFormatting sqref="H5">
    <cfRule type="cellIs" dxfId="19023" priority="97" stopIfTrue="1" operator="equal">
      <formula>5</formula>
    </cfRule>
    <cfRule type="cellIs" dxfId="19022" priority="98" stopIfTrue="1" operator="equal">
      <formula>4</formula>
    </cfRule>
    <cfRule type="cellIs" dxfId="19021" priority="99" stopIfTrue="1" operator="equal">
      <formula>3</formula>
    </cfRule>
  </conditionalFormatting>
  <conditionalFormatting sqref="H4">
    <cfRule type="expression" dxfId="19020" priority="95" stopIfTrue="1">
      <formula>$D$1&lt;H4</formula>
    </cfRule>
    <cfRule type="expression" dxfId="19019" priority="96" stopIfTrue="1">
      <formula>$D$1&gt;H4</formula>
    </cfRule>
  </conditionalFormatting>
  <conditionalFormatting sqref="H5">
    <cfRule type="cellIs" dxfId="19018" priority="92" stopIfTrue="1" operator="equal">
      <formula>5</formula>
    </cfRule>
    <cfRule type="cellIs" dxfId="19017" priority="93" stopIfTrue="1" operator="equal">
      <formula>4</formula>
    </cfRule>
    <cfRule type="cellIs" dxfId="19016" priority="94" stopIfTrue="1" operator="equal">
      <formula>3</formula>
    </cfRule>
  </conditionalFormatting>
  <conditionalFormatting sqref="H4">
    <cfRule type="expression" dxfId="19015" priority="90" stopIfTrue="1">
      <formula>$D$1&lt;H4</formula>
    </cfRule>
    <cfRule type="expression" dxfId="19014" priority="91" stopIfTrue="1">
      <formula>$D$1&gt;H4</formula>
    </cfRule>
  </conditionalFormatting>
  <conditionalFormatting sqref="H5">
    <cfRule type="cellIs" dxfId="19013" priority="87" stopIfTrue="1" operator="equal">
      <formula>5</formula>
    </cfRule>
    <cfRule type="cellIs" dxfId="19012" priority="88" stopIfTrue="1" operator="equal">
      <formula>4</formula>
    </cfRule>
    <cfRule type="cellIs" dxfId="19011" priority="89" stopIfTrue="1" operator="equal">
      <formula>3</formula>
    </cfRule>
  </conditionalFormatting>
  <conditionalFormatting sqref="H4">
    <cfRule type="expression" dxfId="19010" priority="66" stopIfTrue="1">
      <formula>$D$1&lt;H4</formula>
    </cfRule>
    <cfRule type="expression" dxfId="19009" priority="67" stopIfTrue="1">
      <formula>$D$1&gt;H4</formula>
    </cfRule>
  </conditionalFormatting>
  <conditionalFormatting sqref="H4">
    <cfRule type="expression" dxfId="19008" priority="64" stopIfTrue="1">
      <formula>$D$1&lt;H4</formula>
    </cfRule>
    <cfRule type="expression" dxfId="19007" priority="65" stopIfTrue="1">
      <formula>$D$1&gt;H4</formula>
    </cfRule>
  </conditionalFormatting>
  <conditionalFormatting sqref="H4">
    <cfRule type="expression" dxfId="19006" priority="62" stopIfTrue="1">
      <formula>$D$1&lt;H4</formula>
    </cfRule>
    <cfRule type="expression" dxfId="19005" priority="63" stopIfTrue="1">
      <formula>$D$1&gt;H4</formula>
    </cfRule>
  </conditionalFormatting>
  <conditionalFormatting sqref="H4">
    <cfRule type="expression" dxfId="19004" priority="85" stopIfTrue="1">
      <formula>$D$1&lt;H4</formula>
    </cfRule>
    <cfRule type="expression" dxfId="19003" priority="86" stopIfTrue="1">
      <formula>$D$1&gt;H4</formula>
    </cfRule>
  </conditionalFormatting>
  <conditionalFormatting sqref="H4">
    <cfRule type="expression" dxfId="19002" priority="83" stopIfTrue="1">
      <formula>$D$1&lt;H4</formula>
    </cfRule>
    <cfRule type="expression" dxfId="19001" priority="84" stopIfTrue="1">
      <formula>$D$1&gt;H4</formula>
    </cfRule>
  </conditionalFormatting>
  <conditionalFormatting sqref="H4">
    <cfRule type="expression" dxfId="19000" priority="81" stopIfTrue="1">
      <formula>$D$1&lt;H4</formula>
    </cfRule>
    <cfRule type="expression" dxfId="18999" priority="82" stopIfTrue="1">
      <formula>$D$1&gt;H4</formula>
    </cfRule>
  </conditionalFormatting>
  <conditionalFormatting sqref="H4">
    <cfRule type="expression" dxfId="18998" priority="79" stopIfTrue="1">
      <formula>$D$1&lt;H4</formula>
    </cfRule>
    <cfRule type="expression" dxfId="18997" priority="80" stopIfTrue="1">
      <formula>$D$1&gt;H4</formula>
    </cfRule>
  </conditionalFormatting>
  <conditionalFormatting sqref="H5">
    <cfRule type="cellIs" dxfId="18996" priority="76" stopIfTrue="1" operator="equal">
      <formula>5</formula>
    </cfRule>
    <cfRule type="cellIs" dxfId="18995" priority="77" stopIfTrue="1" operator="equal">
      <formula>4</formula>
    </cfRule>
    <cfRule type="cellIs" dxfId="18994" priority="78" stopIfTrue="1" operator="equal">
      <formula>3</formula>
    </cfRule>
  </conditionalFormatting>
  <conditionalFormatting sqref="H4">
    <cfRule type="expression" dxfId="18993" priority="74" stopIfTrue="1">
      <formula>$D$1&lt;H4</formula>
    </cfRule>
    <cfRule type="expression" dxfId="18992" priority="75" stopIfTrue="1">
      <formula>$D$1&gt;H4</formula>
    </cfRule>
  </conditionalFormatting>
  <conditionalFormatting sqref="H4">
    <cfRule type="expression" dxfId="18991" priority="72" stopIfTrue="1">
      <formula>$D$1&lt;H4</formula>
    </cfRule>
    <cfRule type="expression" dxfId="18990" priority="73" stopIfTrue="1">
      <formula>$D$1&gt;H4</formula>
    </cfRule>
  </conditionalFormatting>
  <conditionalFormatting sqref="H4">
    <cfRule type="expression" dxfId="18989" priority="70" stopIfTrue="1">
      <formula>$D$1&lt;H4</formula>
    </cfRule>
    <cfRule type="expression" dxfId="18988" priority="71" stopIfTrue="1">
      <formula>$D$1&gt;H4</formula>
    </cfRule>
  </conditionalFormatting>
  <conditionalFormatting sqref="H4">
    <cfRule type="expression" dxfId="18987" priority="68" stopIfTrue="1">
      <formula>$D$1&lt;H4</formula>
    </cfRule>
    <cfRule type="expression" dxfId="18986" priority="69" stopIfTrue="1">
      <formula>$D$1&gt;H4</formula>
    </cfRule>
  </conditionalFormatting>
  <conditionalFormatting sqref="H4">
    <cfRule type="expression" dxfId="18985" priority="60" stopIfTrue="1">
      <formula>$D$1&lt;H4</formula>
    </cfRule>
    <cfRule type="expression" dxfId="18984" priority="61" stopIfTrue="1">
      <formula>$D$1&gt;H4</formula>
    </cfRule>
  </conditionalFormatting>
  <conditionalFormatting sqref="H4">
    <cfRule type="expression" dxfId="18983" priority="58" stopIfTrue="1">
      <formula>$D$1&lt;H4</formula>
    </cfRule>
    <cfRule type="expression" dxfId="18982" priority="59" stopIfTrue="1">
      <formula>$D$1&gt;H4</formula>
    </cfRule>
  </conditionalFormatting>
  <conditionalFormatting sqref="H5">
    <cfRule type="cellIs" dxfId="18981" priority="55" stopIfTrue="1" operator="equal">
      <formula>5</formula>
    </cfRule>
    <cfRule type="cellIs" dxfId="18980" priority="56" stopIfTrue="1" operator="equal">
      <formula>4</formula>
    </cfRule>
    <cfRule type="cellIs" dxfId="18979" priority="57" stopIfTrue="1" operator="equal">
      <formula>3</formula>
    </cfRule>
  </conditionalFormatting>
  <conditionalFormatting sqref="H4">
    <cfRule type="expression" dxfId="18978" priority="53" stopIfTrue="1">
      <formula>$D$1&lt;H4</formula>
    </cfRule>
    <cfRule type="expression" dxfId="18977" priority="54" stopIfTrue="1">
      <formula>$D$1&gt;H4</formula>
    </cfRule>
  </conditionalFormatting>
  <conditionalFormatting sqref="H5">
    <cfRule type="cellIs" dxfId="18976" priority="50" stopIfTrue="1" operator="equal">
      <formula>5</formula>
    </cfRule>
    <cfRule type="cellIs" dxfId="18975" priority="51" stopIfTrue="1" operator="equal">
      <formula>4</formula>
    </cfRule>
    <cfRule type="cellIs" dxfId="18974" priority="52" stopIfTrue="1" operator="equal">
      <formula>3</formula>
    </cfRule>
  </conditionalFormatting>
  <conditionalFormatting sqref="H4">
    <cfRule type="expression" dxfId="18973" priority="48" stopIfTrue="1">
      <formula>$D$1&lt;H4</formula>
    </cfRule>
    <cfRule type="expression" dxfId="18972" priority="49" stopIfTrue="1">
      <formula>$D$1&gt;H4</formula>
    </cfRule>
  </conditionalFormatting>
  <conditionalFormatting sqref="H5">
    <cfRule type="cellIs" dxfId="18971" priority="45" stopIfTrue="1" operator="equal">
      <formula>5</formula>
    </cfRule>
    <cfRule type="cellIs" dxfId="18970" priority="46" stopIfTrue="1" operator="equal">
      <formula>4</formula>
    </cfRule>
    <cfRule type="cellIs" dxfId="18969" priority="47" stopIfTrue="1" operator="equal">
      <formula>3</formula>
    </cfRule>
  </conditionalFormatting>
  <conditionalFormatting sqref="H4">
    <cfRule type="expression" dxfId="18968" priority="43" stopIfTrue="1">
      <formula>$D$1&lt;H4</formula>
    </cfRule>
    <cfRule type="expression" dxfId="18967" priority="44" stopIfTrue="1">
      <formula>$D$1&gt;H4</formula>
    </cfRule>
  </conditionalFormatting>
  <conditionalFormatting sqref="H5">
    <cfRule type="cellIs" dxfId="18966" priority="40" stopIfTrue="1" operator="equal">
      <formula>5</formula>
    </cfRule>
    <cfRule type="cellIs" dxfId="18965" priority="41" stopIfTrue="1" operator="equal">
      <formula>4</formula>
    </cfRule>
    <cfRule type="cellIs" dxfId="18964" priority="42" stopIfTrue="1" operator="equal">
      <formula>3</formula>
    </cfRule>
  </conditionalFormatting>
  <conditionalFormatting sqref="H4">
    <cfRule type="expression" dxfId="18963" priority="38" stopIfTrue="1">
      <formula>$D$1&lt;H4</formula>
    </cfRule>
    <cfRule type="expression" dxfId="18962" priority="39" stopIfTrue="1">
      <formula>$D$1&gt;H4</formula>
    </cfRule>
  </conditionalFormatting>
  <conditionalFormatting sqref="H5">
    <cfRule type="cellIs" dxfId="18961" priority="35" stopIfTrue="1" operator="equal">
      <formula>5</formula>
    </cfRule>
    <cfRule type="cellIs" dxfId="18960" priority="36" stopIfTrue="1" operator="equal">
      <formula>4</formula>
    </cfRule>
    <cfRule type="cellIs" dxfId="18959" priority="37" stopIfTrue="1" operator="equal">
      <formula>3</formula>
    </cfRule>
  </conditionalFormatting>
  <conditionalFormatting sqref="H4">
    <cfRule type="expression" dxfId="18958" priority="33" stopIfTrue="1">
      <formula>$D$1&lt;H4</formula>
    </cfRule>
    <cfRule type="expression" dxfId="18957" priority="34" stopIfTrue="1">
      <formula>$D$1&gt;H4</formula>
    </cfRule>
  </conditionalFormatting>
  <conditionalFormatting sqref="O5">
    <cfRule type="cellIs" dxfId="18956" priority="30" stopIfTrue="1" operator="equal">
      <formula>5</formula>
    </cfRule>
    <cfRule type="cellIs" dxfId="18955" priority="31" stopIfTrue="1" operator="equal">
      <formula>4</formula>
    </cfRule>
    <cfRule type="cellIs" dxfId="18954" priority="32" stopIfTrue="1" operator="equal">
      <formula>3</formula>
    </cfRule>
  </conditionalFormatting>
  <conditionalFormatting sqref="O4">
    <cfRule type="expression" dxfId="18953" priority="28" stopIfTrue="1">
      <formula>$D$4&lt;O4</formula>
    </cfRule>
    <cfRule type="expression" dxfId="18952" priority="29" stopIfTrue="1">
      <formula>$D$4&gt;O4</formula>
    </cfRule>
  </conditionalFormatting>
  <conditionalFormatting sqref="O4">
    <cfRule type="expression" dxfId="18951" priority="26" stopIfTrue="1">
      <formula>$D$1&lt;O4</formula>
    </cfRule>
    <cfRule type="expression" dxfId="18950" priority="27" stopIfTrue="1">
      <formula>$D$1&gt;O4</formula>
    </cfRule>
  </conditionalFormatting>
  <conditionalFormatting sqref="O4">
    <cfRule type="expression" dxfId="18949" priority="24" stopIfTrue="1">
      <formula>$D$4&lt;O4</formula>
    </cfRule>
    <cfRule type="expression" dxfId="18948" priority="25" stopIfTrue="1">
      <formula>$D$4&gt;O4</formula>
    </cfRule>
  </conditionalFormatting>
  <conditionalFormatting sqref="T5">
    <cfRule type="cellIs" dxfId="18947" priority="21" stopIfTrue="1" operator="equal">
      <formula>5</formula>
    </cfRule>
    <cfRule type="cellIs" dxfId="18946" priority="22" stopIfTrue="1" operator="equal">
      <formula>4</formula>
    </cfRule>
    <cfRule type="cellIs" dxfId="18945" priority="23" stopIfTrue="1" operator="equal">
      <formula>3</formula>
    </cfRule>
  </conditionalFormatting>
  <conditionalFormatting sqref="T4">
    <cfRule type="expression" dxfId="18944" priority="19" stopIfTrue="1">
      <formula>$D$4&lt;T4</formula>
    </cfRule>
    <cfRule type="expression" dxfId="18943" priority="20" stopIfTrue="1">
      <formula>$D$4&gt;T4</formula>
    </cfRule>
  </conditionalFormatting>
  <conditionalFormatting sqref="T4">
    <cfRule type="expression" dxfId="18942" priority="17" stopIfTrue="1">
      <formula>$D$1&lt;T4</formula>
    </cfRule>
    <cfRule type="expression" dxfId="18941" priority="18" stopIfTrue="1">
      <formula>$D$1&gt;T4</formula>
    </cfRule>
  </conditionalFormatting>
  <conditionalFormatting sqref="T4">
    <cfRule type="expression" dxfId="18940" priority="15" stopIfTrue="1">
      <formula>$D$4&lt;T4</formula>
    </cfRule>
    <cfRule type="expression" dxfId="18939" priority="16" stopIfTrue="1">
      <formula>$D$4&gt;T4</formula>
    </cfRule>
  </conditionalFormatting>
  <conditionalFormatting sqref="U4">
    <cfRule type="expression" dxfId="18938" priority="13" stopIfTrue="1">
      <formula>$D$4&lt;U4</formula>
    </cfRule>
    <cfRule type="expression" dxfId="18937" priority="14" stopIfTrue="1">
      <formula>$D$4&gt;U4</formula>
    </cfRule>
  </conditionalFormatting>
  <conditionalFormatting sqref="U4">
    <cfRule type="expression" dxfId="18936" priority="11" stopIfTrue="1">
      <formula>$D$1&lt;U4</formula>
    </cfRule>
    <cfRule type="expression" dxfId="18935" priority="12" stopIfTrue="1">
      <formula>$D$1&gt;U4</formula>
    </cfRule>
  </conditionalFormatting>
  <conditionalFormatting sqref="U4">
    <cfRule type="expression" dxfId="18934" priority="9" stopIfTrue="1">
      <formula>$D$4&lt;U4</formula>
    </cfRule>
    <cfRule type="expression" dxfId="18933" priority="10" stopIfTrue="1">
      <formula>$D$4&gt;U4</formula>
    </cfRule>
  </conditionalFormatting>
  <conditionalFormatting sqref="Q33">
    <cfRule type="cellIs" dxfId="18932" priority="6" stopIfTrue="1" operator="equal">
      <formula>5</formula>
    </cfRule>
    <cfRule type="cellIs" dxfId="18931" priority="7" stopIfTrue="1" operator="equal">
      <formula>4</formula>
    </cfRule>
    <cfRule type="cellIs" dxfId="18930" priority="8" stopIfTrue="1" operator="equal">
      <formula>3</formula>
    </cfRule>
  </conditionalFormatting>
  <conditionalFormatting sqref="U3">
    <cfRule type="expression" dxfId="18929" priority="4" stopIfTrue="1">
      <formula>$D$1&lt;U3</formula>
    </cfRule>
    <cfRule type="expression" dxfId="18928" priority="5" stopIfTrue="1">
      <formula>$D$1&gt;U3</formula>
    </cfRule>
  </conditionalFormatting>
  <conditionalFormatting sqref="U5">
    <cfRule type="cellIs" dxfId="18927" priority="1" stopIfTrue="1" operator="equal">
      <formula>5</formula>
    </cfRule>
    <cfRule type="cellIs" dxfId="18926" priority="2" stopIfTrue="1" operator="equal">
      <formula>4</formula>
    </cfRule>
    <cfRule type="cellIs" dxfId="18925" priority="3" stopIfTrue="1" operator="equal">
      <formula>3</formula>
    </cfRule>
  </conditionalFormatting>
  <pageMargins left="0.70866141732283472" right="0" top="0.74803149606299213" bottom="0" header="0.31496062992125984" footer="0.31496062992125984"/>
  <pageSetup paperSize="9" scale="62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5"/>
  <sheetViews>
    <sheetView tabSelected="1" view="pageBreakPreview" zoomScale="85" zoomScaleNormal="100" zoomScaleSheetLayoutView="85" workbookViewId="0">
      <selection activeCell="BX8" sqref="BX8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9.28515625" style="13" bestFit="1" customWidth="1"/>
    <col min="5" max="5" width="5.42578125" style="13" hidden="1" customWidth="1"/>
    <col min="6" max="6" width="7.42578125" customWidth="1"/>
    <col min="7" max="7" width="7.140625" hidden="1" customWidth="1"/>
    <col min="8" max="11" width="7.140625" customWidth="1"/>
    <col min="12" max="12" width="7.5703125" customWidth="1"/>
    <col min="13" max="13" width="7.140625" hidden="1" customWidth="1"/>
    <col min="14" max="17" width="7.140625" customWidth="1"/>
    <col min="18" max="19" width="7.140625" hidden="1" customWidth="1"/>
    <col min="20" max="21" width="7.140625" customWidth="1"/>
    <col min="22" max="22" width="5.57031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43578.608695370371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1"/>
      <c r="Z1" s="351"/>
      <c r="AA1" s="351"/>
      <c r="AB1" s="351"/>
      <c r="AC1" s="351"/>
      <c r="AD1" s="35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39" t="s">
        <v>580</v>
      </c>
      <c r="G2" s="339" t="s">
        <v>580</v>
      </c>
      <c r="H2" s="523" t="s">
        <v>581</v>
      </c>
      <c r="I2" s="524"/>
      <c r="J2" s="524"/>
      <c r="K2" s="524"/>
      <c r="L2" s="524"/>
      <c r="M2" s="525"/>
      <c r="N2" s="534" t="s">
        <v>545</v>
      </c>
      <c r="O2" s="534"/>
      <c r="P2" s="534"/>
      <c r="Q2" s="534"/>
      <c r="R2" s="341"/>
      <c r="S2" s="340"/>
      <c r="T2" s="535" t="s">
        <v>540</v>
      </c>
      <c r="U2" s="536"/>
      <c r="V2" s="7"/>
      <c r="W2" s="8"/>
      <c r="X2" s="8"/>
      <c r="Y2" s="351"/>
      <c r="Z2" s="351"/>
      <c r="AA2" s="351"/>
      <c r="AB2" s="351"/>
      <c r="AC2" s="351"/>
      <c r="AD2" s="35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2534</v>
      </c>
      <c r="B3" s="528"/>
      <c r="C3" s="528"/>
      <c r="D3" s="211" t="s">
        <v>0</v>
      </c>
      <c r="E3" s="212"/>
      <c r="F3" s="213">
        <v>42817</v>
      </c>
      <c r="G3" s="213"/>
      <c r="H3" s="311">
        <v>42873</v>
      </c>
      <c r="I3" s="310">
        <v>42916</v>
      </c>
      <c r="J3" s="168">
        <v>42928</v>
      </c>
      <c r="K3" s="168">
        <v>42919</v>
      </c>
      <c r="L3" s="310">
        <v>42924</v>
      </c>
      <c r="M3" s="213"/>
      <c r="N3" s="213">
        <v>42934</v>
      </c>
      <c r="O3" s="214">
        <v>42938</v>
      </c>
      <c r="P3" s="168">
        <v>42941</v>
      </c>
      <c r="Q3" s="213">
        <v>42945</v>
      </c>
      <c r="R3" s="213"/>
      <c r="S3" s="213"/>
      <c r="T3" s="514">
        <v>42926</v>
      </c>
      <c r="U3" s="168">
        <v>42921</v>
      </c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51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28"/>
      <c r="B4" s="528"/>
      <c r="C4" s="528"/>
      <c r="D4" s="220" t="s">
        <v>1</v>
      </c>
      <c r="E4" s="212"/>
      <c r="F4" s="221" t="s">
        <v>1402</v>
      </c>
      <c r="G4" s="221"/>
      <c r="H4" s="171" t="s">
        <v>1405</v>
      </c>
      <c r="I4" s="221" t="s">
        <v>1454</v>
      </c>
      <c r="J4" s="312" t="s">
        <v>1476</v>
      </c>
      <c r="K4" s="312" t="s">
        <v>1460</v>
      </c>
      <c r="L4" s="221" t="s">
        <v>1466</v>
      </c>
      <c r="M4" s="221"/>
      <c r="N4" s="221" t="s">
        <v>1455</v>
      </c>
      <c r="O4" s="312" t="s">
        <v>1458</v>
      </c>
      <c r="P4" s="312" t="s">
        <v>1421</v>
      </c>
      <c r="Q4" s="221" t="s">
        <v>1467</v>
      </c>
      <c r="R4" s="221"/>
      <c r="S4" s="221"/>
      <c r="T4" s="312" t="s">
        <v>1458</v>
      </c>
      <c r="U4" s="312" t="s">
        <v>1463</v>
      </c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51"/>
      <c r="AG4" s="351"/>
      <c r="AH4" s="351"/>
      <c r="AI4" s="351"/>
      <c r="AJ4" s="351"/>
      <c r="AK4" s="351"/>
      <c r="AL4" s="351"/>
      <c r="AO4" s="351"/>
      <c r="AP4" s="351"/>
      <c r="AQ4" s="351"/>
      <c r="AR4" s="351"/>
      <c r="AS4" s="351"/>
      <c r="AT4" s="351"/>
      <c r="AU4" s="351"/>
      <c r="AV4" s="351"/>
      <c r="AW4" s="9"/>
      <c r="AX4" s="352"/>
      <c r="AY4" s="352"/>
      <c r="AZ4" s="352"/>
      <c r="BA4" s="352"/>
      <c r="BB4" s="352"/>
      <c r="BC4" s="352"/>
      <c r="BD4" s="352"/>
      <c r="BE4" s="352"/>
      <c r="BF4" s="352"/>
      <c r="BG4" s="352"/>
      <c r="BH4" s="352"/>
      <c r="BI4" s="352"/>
      <c r="BJ4" s="352"/>
      <c r="BK4" s="352"/>
      <c r="BL4" s="352"/>
      <c r="BM4" s="352"/>
      <c r="BN4" s="11"/>
      <c r="BO4" s="11"/>
      <c r="BP4" s="352"/>
      <c r="BQ4" s="352"/>
      <c r="BR4" s="352"/>
      <c r="BS4" s="352"/>
      <c r="BT4" s="352"/>
      <c r="BU4" s="352"/>
      <c r="BV4" s="352"/>
      <c r="BW4" s="352"/>
      <c r="BX4" s="352"/>
      <c r="BY4" s="352"/>
      <c r="BZ4" s="352"/>
      <c r="CA4" s="352"/>
      <c r="CB4" s="352"/>
      <c r="CC4" s="352"/>
      <c r="CD4" s="352"/>
      <c r="CE4" s="35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8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173" t="s">
        <v>1404</v>
      </c>
      <c r="G5" s="271"/>
      <c r="H5" s="309" t="s">
        <v>1406</v>
      </c>
      <c r="I5" s="271" t="s">
        <v>1453</v>
      </c>
      <c r="J5" s="271" t="s">
        <v>1459</v>
      </c>
      <c r="K5" s="271" t="s">
        <v>1461</v>
      </c>
      <c r="L5" s="271" t="s">
        <v>1465</v>
      </c>
      <c r="M5" s="511"/>
      <c r="N5" s="290" t="s">
        <v>1456</v>
      </c>
      <c r="O5" s="271" t="s">
        <v>1457</v>
      </c>
      <c r="P5" s="271" t="s">
        <v>1462</v>
      </c>
      <c r="Q5" s="511" t="s">
        <v>1468</v>
      </c>
      <c r="R5" s="290"/>
      <c r="S5" s="290"/>
      <c r="T5" s="271" t="s">
        <v>1457</v>
      </c>
      <c r="U5" s="271" t="s">
        <v>1464</v>
      </c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5" customHeight="1" x14ac:dyDescent="0.25">
      <c r="A6" s="295">
        <v>1</v>
      </c>
      <c r="B6" s="357" t="s">
        <v>28</v>
      </c>
      <c r="C6" s="368" t="s">
        <v>34</v>
      </c>
      <c r="D6" s="390" t="s">
        <v>1104</v>
      </c>
      <c r="E6" s="238">
        <v>2534</v>
      </c>
      <c r="F6" s="91" t="s">
        <v>1411</v>
      </c>
      <c r="G6" s="91"/>
      <c r="H6" s="91">
        <v>5</v>
      </c>
      <c r="I6" s="91">
        <v>5</v>
      </c>
      <c r="J6" s="91">
        <v>5</v>
      </c>
      <c r="K6" s="91">
        <v>5</v>
      </c>
      <c r="L6" s="91">
        <v>5</v>
      </c>
      <c r="M6" s="91"/>
      <c r="N6" s="91">
        <v>5</v>
      </c>
      <c r="O6" s="91">
        <v>5</v>
      </c>
      <c r="P6" s="91">
        <v>5</v>
      </c>
      <c r="Q6" s="91">
        <v>5</v>
      </c>
      <c r="R6" s="91"/>
      <c r="S6" s="91"/>
      <c r="T6" s="91">
        <v>5</v>
      </c>
      <c r="U6" s="91">
        <v>5</v>
      </c>
      <c r="V6" s="358">
        <f t="shared" ref="V6:V37" si="0">IF(AC6&gt;0,IF(SUM(X6:Y6)/AC6&gt;0,2,IF(AND(SUM(X6:Y6)/AC6=0,Z6/AC6&gt;0),3,IF(AND((AB6/AC6+AA6/AC6)=1,AA6/AC6&gt;0),4,5))),0)</f>
        <v>5</v>
      </c>
      <c r="W6" s="286">
        <f t="shared" ref="W6:W37" si="1">COUNTIF(AG6:AV6,"б")</f>
        <v>0</v>
      </c>
      <c r="X6" s="286">
        <f t="shared" ref="X6:X37" si="2">COUNTIF(AG6:AV6,"д")</f>
        <v>0</v>
      </c>
      <c r="Y6" s="286">
        <f t="shared" ref="Y6:Y37" si="3">COUNTIF(AG6:AV6,2)+COUNTIF(AG6:AV6,"н")+COUNTIF(AG6:AV6,"д")</f>
        <v>0</v>
      </c>
      <c r="Z6" s="286">
        <f t="shared" ref="Z6:Z37" si="4">COUNTIF(AG6:AV6,Z$5)</f>
        <v>0</v>
      </c>
      <c r="AA6" s="286">
        <f t="shared" ref="AA6:AA37" si="5">COUNTIF(AG6:AV6,AA$5)</f>
        <v>0</v>
      </c>
      <c r="AB6" s="286">
        <f t="shared" ref="AB6:AB37" si="6">COUNTIF(AG6:AV6,AB$5)</f>
        <v>11</v>
      </c>
      <c r="AC6" s="286">
        <f t="shared" ref="AC6:AC37" si="7">SUM(X6:AB6)</f>
        <v>11</v>
      </c>
      <c r="AD6" s="359">
        <f>IF(ISERROR(((X6+Y6)*2+Z6*3+AA6*4+AB6*5)/SUM(X6,Y6:AB6)),"",((X6+Y6)*2+Z6*3+AA6*4+AB6*5)/SUM(X6,Y6:AB6))</f>
        <v>5</v>
      </c>
      <c r="AE6" s="287">
        <f>IF(AW6=5,0.5,IF(AW6=4,0.25,IF(AW6&lt;=3,0)))</f>
        <v>0</v>
      </c>
      <c r="AG6" s="360" t="str">
        <f t="shared" ref="AG6:AV21" si="8">IF(ISERROR(VALUE(LEFT(F6))),LEFT(F6),VALUE(LEFT(F6)))</f>
        <v>з</v>
      </c>
      <c r="AH6" s="360" t="str">
        <f t="shared" si="8"/>
        <v/>
      </c>
      <c r="AI6" s="360">
        <f t="shared" si="8"/>
        <v>5</v>
      </c>
      <c r="AJ6" s="360">
        <f t="shared" si="8"/>
        <v>5</v>
      </c>
      <c r="AK6" s="360">
        <f t="shared" si="8"/>
        <v>5</v>
      </c>
      <c r="AL6" s="360">
        <f t="shared" si="8"/>
        <v>5</v>
      </c>
      <c r="AM6" s="360">
        <f t="shared" si="8"/>
        <v>5</v>
      </c>
      <c r="AN6" s="360" t="str">
        <f t="shared" si="8"/>
        <v/>
      </c>
      <c r="AO6" s="360">
        <f t="shared" si="8"/>
        <v>5</v>
      </c>
      <c r="AP6" s="360">
        <f t="shared" si="8"/>
        <v>5</v>
      </c>
      <c r="AQ6" s="360">
        <f t="shared" si="8"/>
        <v>5</v>
      </c>
      <c r="AR6" s="360">
        <f t="shared" si="8"/>
        <v>5</v>
      </c>
      <c r="AS6" s="360" t="str">
        <f t="shared" si="8"/>
        <v/>
      </c>
      <c r="AT6" s="360" t="str">
        <f t="shared" si="8"/>
        <v/>
      </c>
      <c r="AU6" s="360">
        <f t="shared" si="8"/>
        <v>5</v>
      </c>
      <c r="AV6" s="360">
        <f t="shared" si="8"/>
        <v>5</v>
      </c>
      <c r="AW6" s="358">
        <f>COUNTIF(AG6:AV6,"з")</f>
        <v>1</v>
      </c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  <c r="BM6" s="288"/>
      <c r="BN6" s="288"/>
      <c r="BO6" s="288"/>
      <c r="BP6" s="289"/>
      <c r="BQ6" s="289"/>
      <c r="BR6" s="289"/>
      <c r="BS6" s="289"/>
      <c r="BT6" s="289"/>
      <c r="BU6" s="289"/>
      <c r="BV6" s="289"/>
      <c r="BW6" s="289"/>
      <c r="BX6" s="289"/>
      <c r="BY6" s="289"/>
      <c r="BZ6" s="289"/>
      <c r="CA6" s="289"/>
      <c r="CB6" s="289"/>
      <c r="CC6" s="289"/>
      <c r="CD6" s="289"/>
      <c r="CE6" s="289"/>
      <c r="CF6" s="289"/>
      <c r="CG6" s="288"/>
      <c r="CH6" s="288"/>
      <c r="CI6" s="288"/>
      <c r="CJ6" s="288"/>
      <c r="CK6" s="288"/>
      <c r="CL6" s="288"/>
      <c r="CM6" s="288"/>
      <c r="CN6" s="284"/>
      <c r="CO6" s="284"/>
      <c r="CP6" s="284"/>
      <c r="CQ6" s="284"/>
      <c r="CR6" s="284"/>
      <c r="CS6" s="284"/>
      <c r="CT6" s="284"/>
      <c r="CU6" s="284"/>
      <c r="CV6" s="284"/>
      <c r="CW6" s="284"/>
      <c r="CX6" s="284"/>
      <c r="CY6" s="284"/>
      <c r="CZ6" s="284"/>
      <c r="DA6" s="284"/>
      <c r="DB6" s="284"/>
      <c r="DC6" s="284"/>
    </row>
    <row r="7" spans="1:107" s="285" customFormat="1" ht="15" customHeight="1" x14ac:dyDescent="0.25">
      <c r="A7" s="295">
        <v>2</v>
      </c>
      <c r="B7" s="357" t="s">
        <v>28</v>
      </c>
      <c r="C7" s="368" t="s">
        <v>34</v>
      </c>
      <c r="D7" s="369" t="s">
        <v>1093</v>
      </c>
      <c r="E7" s="238">
        <v>2534</v>
      </c>
      <c r="F7" s="91" t="s">
        <v>1411</v>
      </c>
      <c r="G7" s="91"/>
      <c r="H7" s="91">
        <v>4</v>
      </c>
      <c r="I7" s="91">
        <v>5</v>
      </c>
      <c r="J7" s="91">
        <v>5</v>
      </c>
      <c r="K7" s="91">
        <v>4</v>
      </c>
      <c r="L7" s="91">
        <v>3</v>
      </c>
      <c r="M7" s="91"/>
      <c r="N7" s="91">
        <v>5</v>
      </c>
      <c r="O7" s="91">
        <v>3</v>
      </c>
      <c r="P7" s="91">
        <v>5</v>
      </c>
      <c r="Q7" s="91">
        <v>3</v>
      </c>
      <c r="R7" s="91"/>
      <c r="S7" s="91"/>
      <c r="T7" s="91">
        <v>3</v>
      </c>
      <c r="U7" s="91">
        <v>4</v>
      </c>
      <c r="V7" s="358">
        <f t="shared" si="0"/>
        <v>3</v>
      </c>
      <c r="W7" s="286">
        <f t="shared" si="1"/>
        <v>0</v>
      </c>
      <c r="X7" s="286">
        <f t="shared" si="2"/>
        <v>0</v>
      </c>
      <c r="Y7" s="286">
        <f t="shared" si="3"/>
        <v>0</v>
      </c>
      <c r="Z7" s="286">
        <f t="shared" si="4"/>
        <v>4</v>
      </c>
      <c r="AA7" s="286">
        <f t="shared" si="5"/>
        <v>3</v>
      </c>
      <c r="AB7" s="286">
        <f t="shared" si="6"/>
        <v>4</v>
      </c>
      <c r="AC7" s="286">
        <f t="shared" si="7"/>
        <v>11</v>
      </c>
      <c r="AD7" s="359">
        <f t="shared" ref="AD7:AD37" si="9">IF(ISERROR(((X7+Y7)*2+Z7*3+AA7*4+AB7*5)/SUM(X7,Y7:AB7)),"",((X7+Y7)*2+Z7*3+AA7*4+AB7*5)/SUM(X7,Y7:AB7))</f>
        <v>4</v>
      </c>
      <c r="AE7" s="287">
        <f t="shared" ref="AE7:AE34" si="10">IF(AX7=5,0.5,IF(AX7=4,0.25,IF(AX7&lt;=3,0)))</f>
        <v>0</v>
      </c>
      <c r="AG7" s="360" t="str">
        <f t="shared" si="8"/>
        <v>з</v>
      </c>
      <c r="AH7" s="360" t="str">
        <f t="shared" si="8"/>
        <v/>
      </c>
      <c r="AI7" s="360">
        <f t="shared" si="8"/>
        <v>4</v>
      </c>
      <c r="AJ7" s="360">
        <f t="shared" si="8"/>
        <v>5</v>
      </c>
      <c r="AK7" s="360">
        <f t="shared" si="8"/>
        <v>5</v>
      </c>
      <c r="AL7" s="360">
        <f t="shared" si="8"/>
        <v>4</v>
      </c>
      <c r="AM7" s="360">
        <f t="shared" si="8"/>
        <v>3</v>
      </c>
      <c r="AN7" s="360" t="str">
        <f t="shared" si="8"/>
        <v/>
      </c>
      <c r="AO7" s="360">
        <f t="shared" si="8"/>
        <v>5</v>
      </c>
      <c r="AP7" s="360">
        <f t="shared" si="8"/>
        <v>3</v>
      </c>
      <c r="AQ7" s="360">
        <f t="shared" si="8"/>
        <v>5</v>
      </c>
      <c r="AR7" s="360">
        <f t="shared" si="8"/>
        <v>3</v>
      </c>
      <c r="AS7" s="360" t="str">
        <f t="shared" si="8"/>
        <v/>
      </c>
      <c r="AT7" s="360" t="str">
        <f t="shared" si="8"/>
        <v/>
      </c>
      <c r="AU7" s="360">
        <f t="shared" si="8"/>
        <v>3</v>
      </c>
      <c r="AV7" s="360">
        <f t="shared" si="8"/>
        <v>4</v>
      </c>
      <c r="AW7" s="358">
        <f t="shared" ref="AW7:AW37" si="11">COUNTIF(AG7:AV7,"з")</f>
        <v>1</v>
      </c>
      <c r="AX7" s="288"/>
      <c r="AY7" s="288"/>
      <c r="AZ7" s="288"/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  <c r="BM7" s="288"/>
      <c r="BN7" s="288"/>
      <c r="BO7" s="288"/>
      <c r="BP7" s="289"/>
      <c r="BQ7" s="289"/>
      <c r="BR7" s="289"/>
      <c r="BS7" s="289"/>
      <c r="BT7" s="289"/>
      <c r="BU7" s="289"/>
      <c r="BV7" s="289"/>
      <c r="BW7" s="289"/>
      <c r="BX7" s="289"/>
      <c r="BY7" s="289"/>
      <c r="BZ7" s="289"/>
      <c r="CA7" s="289"/>
      <c r="CB7" s="289"/>
      <c r="CC7" s="289"/>
      <c r="CD7" s="289"/>
      <c r="CE7" s="289"/>
      <c r="CF7" s="289"/>
      <c r="CG7" s="288"/>
      <c r="CH7" s="289"/>
      <c r="CI7" s="289"/>
      <c r="CJ7" s="289"/>
      <c r="CK7" s="289"/>
      <c r="CL7" s="289"/>
      <c r="CM7" s="289"/>
    </row>
    <row r="8" spans="1:107" s="285" customFormat="1" ht="15" customHeight="1" x14ac:dyDescent="0.25">
      <c r="A8" s="295">
        <v>3</v>
      </c>
      <c r="B8" s="357" t="s">
        <v>28</v>
      </c>
      <c r="C8" s="368" t="s">
        <v>34</v>
      </c>
      <c r="D8" s="369" t="s">
        <v>1081</v>
      </c>
      <c r="E8" s="238">
        <v>2534</v>
      </c>
      <c r="F8" s="91" t="s">
        <v>1411</v>
      </c>
      <c r="G8" s="91"/>
      <c r="H8" s="91">
        <v>5</v>
      </c>
      <c r="I8" s="91">
        <v>5</v>
      </c>
      <c r="J8" s="91">
        <v>4</v>
      </c>
      <c r="K8" s="91">
        <v>3</v>
      </c>
      <c r="L8" s="91">
        <v>4</v>
      </c>
      <c r="M8" s="91"/>
      <c r="N8" s="91">
        <v>4</v>
      </c>
      <c r="O8" s="91">
        <v>4</v>
      </c>
      <c r="P8" s="91">
        <v>5</v>
      </c>
      <c r="Q8" s="91">
        <v>4</v>
      </c>
      <c r="R8" s="91"/>
      <c r="S8" s="91"/>
      <c r="T8" s="91">
        <v>5</v>
      </c>
      <c r="U8" s="91">
        <v>5</v>
      </c>
      <c r="V8" s="358">
        <f t="shared" si="0"/>
        <v>3</v>
      </c>
      <c r="W8" s="286">
        <f t="shared" si="1"/>
        <v>0</v>
      </c>
      <c r="X8" s="286">
        <f t="shared" si="2"/>
        <v>0</v>
      </c>
      <c r="Y8" s="286">
        <f t="shared" si="3"/>
        <v>0</v>
      </c>
      <c r="Z8" s="286">
        <f t="shared" si="4"/>
        <v>1</v>
      </c>
      <c r="AA8" s="286">
        <f t="shared" si="5"/>
        <v>5</v>
      </c>
      <c r="AB8" s="286">
        <f t="shared" si="6"/>
        <v>5</v>
      </c>
      <c r="AC8" s="286">
        <f t="shared" si="7"/>
        <v>11</v>
      </c>
      <c r="AD8" s="359">
        <f t="shared" si="9"/>
        <v>4.3636363636363633</v>
      </c>
      <c r="AE8" s="287">
        <f t="shared" si="10"/>
        <v>0</v>
      </c>
      <c r="AG8" s="360" t="str">
        <f t="shared" si="8"/>
        <v>з</v>
      </c>
      <c r="AH8" s="360" t="str">
        <f t="shared" si="8"/>
        <v/>
      </c>
      <c r="AI8" s="360">
        <f t="shared" si="8"/>
        <v>5</v>
      </c>
      <c r="AJ8" s="360">
        <f t="shared" si="8"/>
        <v>5</v>
      </c>
      <c r="AK8" s="360">
        <f t="shared" si="8"/>
        <v>4</v>
      </c>
      <c r="AL8" s="360">
        <f t="shared" si="8"/>
        <v>3</v>
      </c>
      <c r="AM8" s="360">
        <f t="shared" si="8"/>
        <v>4</v>
      </c>
      <c r="AN8" s="360" t="str">
        <f t="shared" si="8"/>
        <v/>
      </c>
      <c r="AO8" s="360">
        <f t="shared" si="8"/>
        <v>4</v>
      </c>
      <c r="AP8" s="360">
        <f t="shared" si="8"/>
        <v>4</v>
      </c>
      <c r="AQ8" s="360">
        <f t="shared" si="8"/>
        <v>5</v>
      </c>
      <c r="AR8" s="360">
        <f t="shared" si="8"/>
        <v>4</v>
      </c>
      <c r="AS8" s="360" t="str">
        <f t="shared" si="8"/>
        <v/>
      </c>
      <c r="AT8" s="360" t="str">
        <f t="shared" si="8"/>
        <v/>
      </c>
      <c r="AU8" s="360">
        <f t="shared" si="8"/>
        <v>5</v>
      </c>
      <c r="AV8" s="360">
        <f t="shared" si="8"/>
        <v>5</v>
      </c>
      <c r="AW8" s="358">
        <f t="shared" si="11"/>
        <v>1</v>
      </c>
      <c r="AX8" s="288"/>
      <c r="AY8" s="288"/>
      <c r="AZ8" s="288"/>
      <c r="BA8" s="288"/>
      <c r="BB8" s="288"/>
      <c r="BC8" s="288"/>
      <c r="BD8" s="288"/>
      <c r="BE8" s="288"/>
      <c r="BF8" s="288"/>
      <c r="BG8" s="288"/>
      <c r="BH8" s="288"/>
      <c r="BI8" s="288"/>
      <c r="BJ8" s="288"/>
      <c r="BK8" s="288"/>
      <c r="BL8" s="288"/>
      <c r="BM8" s="288"/>
      <c r="BN8" s="288"/>
      <c r="BO8" s="288"/>
      <c r="BP8" s="289"/>
      <c r="BQ8" s="289"/>
      <c r="BR8" s="289"/>
      <c r="BS8" s="289"/>
      <c r="BT8" s="289"/>
      <c r="BU8" s="289"/>
      <c r="BV8" s="289"/>
      <c r="BW8" s="289"/>
      <c r="BX8" s="289"/>
      <c r="BY8" s="289"/>
      <c r="BZ8" s="289"/>
      <c r="CA8" s="289"/>
      <c r="CB8" s="289"/>
      <c r="CC8" s="289"/>
      <c r="CD8" s="289"/>
      <c r="CE8" s="289"/>
      <c r="CF8" s="289"/>
      <c r="CG8" s="288"/>
      <c r="CH8" s="289"/>
      <c r="CI8" s="289"/>
      <c r="CJ8" s="289"/>
      <c r="CK8" s="289"/>
      <c r="CL8" s="289"/>
      <c r="CM8" s="289"/>
    </row>
    <row r="9" spans="1:107" s="285" customFormat="1" ht="15" customHeight="1" x14ac:dyDescent="0.25">
      <c r="A9" s="295">
        <v>4</v>
      </c>
      <c r="B9" s="357" t="s">
        <v>28</v>
      </c>
      <c r="C9" s="368" t="s">
        <v>34</v>
      </c>
      <c r="D9" s="369" t="s">
        <v>1077</v>
      </c>
      <c r="E9" s="238">
        <v>2534</v>
      </c>
      <c r="F9" s="91" t="s">
        <v>1411</v>
      </c>
      <c r="G9" s="91"/>
      <c r="H9" s="91">
        <v>4</v>
      </c>
      <c r="I9" s="91">
        <v>5</v>
      </c>
      <c r="J9" s="91">
        <v>5</v>
      </c>
      <c r="K9" s="91">
        <v>3</v>
      </c>
      <c r="L9" s="91">
        <v>3</v>
      </c>
      <c r="M9" s="91"/>
      <c r="N9" s="91">
        <v>4</v>
      </c>
      <c r="O9" s="91">
        <v>3</v>
      </c>
      <c r="P9" s="91">
        <v>5</v>
      </c>
      <c r="Q9" s="91">
        <v>4</v>
      </c>
      <c r="R9" s="91"/>
      <c r="S9" s="91"/>
      <c r="T9" s="91">
        <v>4</v>
      </c>
      <c r="U9" s="91">
        <v>5</v>
      </c>
      <c r="V9" s="358">
        <f t="shared" si="0"/>
        <v>3</v>
      </c>
      <c r="W9" s="286">
        <f t="shared" si="1"/>
        <v>0</v>
      </c>
      <c r="X9" s="286">
        <f t="shared" si="2"/>
        <v>0</v>
      </c>
      <c r="Y9" s="286">
        <f t="shared" si="3"/>
        <v>0</v>
      </c>
      <c r="Z9" s="286">
        <f t="shared" si="4"/>
        <v>3</v>
      </c>
      <c r="AA9" s="286">
        <f t="shared" si="5"/>
        <v>4</v>
      </c>
      <c r="AB9" s="286">
        <f t="shared" si="6"/>
        <v>4</v>
      </c>
      <c r="AC9" s="286">
        <f t="shared" si="7"/>
        <v>11</v>
      </c>
      <c r="AD9" s="359">
        <f t="shared" si="9"/>
        <v>4.0909090909090908</v>
      </c>
      <c r="AE9" s="287">
        <f t="shared" si="10"/>
        <v>0</v>
      </c>
      <c r="AG9" s="360" t="str">
        <f t="shared" si="8"/>
        <v>з</v>
      </c>
      <c r="AH9" s="360" t="str">
        <f t="shared" si="8"/>
        <v/>
      </c>
      <c r="AI9" s="360">
        <f t="shared" si="8"/>
        <v>4</v>
      </c>
      <c r="AJ9" s="360">
        <f t="shared" si="8"/>
        <v>5</v>
      </c>
      <c r="AK9" s="360">
        <f t="shared" si="8"/>
        <v>5</v>
      </c>
      <c r="AL9" s="360">
        <f t="shared" si="8"/>
        <v>3</v>
      </c>
      <c r="AM9" s="360">
        <f t="shared" si="8"/>
        <v>3</v>
      </c>
      <c r="AN9" s="360" t="str">
        <f t="shared" si="8"/>
        <v/>
      </c>
      <c r="AO9" s="360">
        <f t="shared" si="8"/>
        <v>4</v>
      </c>
      <c r="AP9" s="360">
        <f t="shared" si="8"/>
        <v>3</v>
      </c>
      <c r="AQ9" s="360">
        <f t="shared" si="8"/>
        <v>5</v>
      </c>
      <c r="AR9" s="360">
        <f t="shared" si="8"/>
        <v>4</v>
      </c>
      <c r="AS9" s="360" t="str">
        <f t="shared" si="8"/>
        <v/>
      </c>
      <c r="AT9" s="360" t="str">
        <f t="shared" si="8"/>
        <v/>
      </c>
      <c r="AU9" s="360">
        <f t="shared" si="8"/>
        <v>4</v>
      </c>
      <c r="AV9" s="360">
        <f t="shared" si="8"/>
        <v>5</v>
      </c>
      <c r="AW9" s="358">
        <f t="shared" si="11"/>
        <v>1</v>
      </c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  <c r="BM9" s="288"/>
      <c r="BN9" s="288"/>
      <c r="BO9" s="288"/>
      <c r="BP9" s="289"/>
      <c r="BQ9" s="289"/>
      <c r="BR9" s="289"/>
      <c r="BS9" s="289"/>
      <c r="BT9" s="289"/>
      <c r="BU9" s="289"/>
      <c r="BV9" s="289"/>
      <c r="BW9" s="289"/>
      <c r="BX9" s="289"/>
      <c r="BY9" s="289"/>
      <c r="BZ9" s="289"/>
      <c r="CA9" s="289"/>
      <c r="CB9" s="289"/>
      <c r="CC9" s="289"/>
      <c r="CD9" s="289"/>
      <c r="CE9" s="289"/>
      <c r="CF9" s="289"/>
      <c r="CG9" s="288"/>
      <c r="CH9" s="289"/>
      <c r="CI9" s="289"/>
      <c r="CJ9" s="289"/>
      <c r="CK9" s="289"/>
      <c r="CL9" s="289"/>
      <c r="CM9" s="289"/>
    </row>
    <row r="10" spans="1:107" s="285" customFormat="1" ht="15" customHeight="1" x14ac:dyDescent="0.25">
      <c r="A10" s="295">
        <v>5</v>
      </c>
      <c r="B10" s="357" t="s">
        <v>28</v>
      </c>
      <c r="C10" s="368" t="s">
        <v>34</v>
      </c>
      <c r="D10" s="369" t="s">
        <v>1079</v>
      </c>
      <c r="E10" s="238">
        <v>2534</v>
      </c>
      <c r="F10" s="91" t="s">
        <v>1411</v>
      </c>
      <c r="G10" s="91"/>
      <c r="H10" s="91">
        <v>5</v>
      </c>
      <c r="I10" s="91">
        <v>4</v>
      </c>
      <c r="J10" s="91">
        <v>4</v>
      </c>
      <c r="K10" s="91">
        <v>3</v>
      </c>
      <c r="L10" s="91">
        <v>3</v>
      </c>
      <c r="M10" s="91"/>
      <c r="N10" s="91">
        <v>4</v>
      </c>
      <c r="O10" s="91">
        <v>4</v>
      </c>
      <c r="P10" s="91">
        <v>5</v>
      </c>
      <c r="Q10" s="91">
        <v>3</v>
      </c>
      <c r="R10" s="91"/>
      <c r="S10" s="91"/>
      <c r="T10" s="91">
        <v>4</v>
      </c>
      <c r="U10" s="91">
        <v>3</v>
      </c>
      <c r="V10" s="358">
        <f t="shared" si="0"/>
        <v>3</v>
      </c>
      <c r="W10" s="286">
        <f t="shared" si="1"/>
        <v>0</v>
      </c>
      <c r="X10" s="286">
        <f t="shared" si="2"/>
        <v>0</v>
      </c>
      <c r="Y10" s="286">
        <f t="shared" si="3"/>
        <v>0</v>
      </c>
      <c r="Z10" s="286">
        <f t="shared" si="4"/>
        <v>4</v>
      </c>
      <c r="AA10" s="286">
        <f t="shared" si="5"/>
        <v>5</v>
      </c>
      <c r="AB10" s="286">
        <f t="shared" si="6"/>
        <v>2</v>
      </c>
      <c r="AC10" s="286">
        <f t="shared" si="7"/>
        <v>11</v>
      </c>
      <c r="AD10" s="359">
        <f t="shared" si="9"/>
        <v>3.8181818181818183</v>
      </c>
      <c r="AE10" s="287">
        <f t="shared" si="10"/>
        <v>0</v>
      </c>
      <c r="AG10" s="360" t="str">
        <f t="shared" si="8"/>
        <v>з</v>
      </c>
      <c r="AH10" s="360" t="str">
        <f t="shared" si="8"/>
        <v/>
      </c>
      <c r="AI10" s="360">
        <f t="shared" si="8"/>
        <v>5</v>
      </c>
      <c r="AJ10" s="360">
        <f t="shared" si="8"/>
        <v>4</v>
      </c>
      <c r="AK10" s="360">
        <f t="shared" si="8"/>
        <v>4</v>
      </c>
      <c r="AL10" s="360">
        <f t="shared" si="8"/>
        <v>3</v>
      </c>
      <c r="AM10" s="360">
        <f t="shared" si="8"/>
        <v>3</v>
      </c>
      <c r="AN10" s="360" t="str">
        <f t="shared" si="8"/>
        <v/>
      </c>
      <c r="AO10" s="360">
        <f t="shared" si="8"/>
        <v>4</v>
      </c>
      <c r="AP10" s="360">
        <f t="shared" si="8"/>
        <v>4</v>
      </c>
      <c r="AQ10" s="360">
        <f t="shared" si="8"/>
        <v>5</v>
      </c>
      <c r="AR10" s="360">
        <f t="shared" si="8"/>
        <v>3</v>
      </c>
      <c r="AS10" s="360" t="str">
        <f t="shared" si="8"/>
        <v/>
      </c>
      <c r="AT10" s="360" t="str">
        <f t="shared" si="8"/>
        <v/>
      </c>
      <c r="AU10" s="360">
        <f t="shared" si="8"/>
        <v>4</v>
      </c>
      <c r="AV10" s="360">
        <f t="shared" si="8"/>
        <v>3</v>
      </c>
      <c r="AW10" s="358">
        <f t="shared" si="11"/>
        <v>1</v>
      </c>
      <c r="AX10" s="288"/>
      <c r="AY10" s="288"/>
      <c r="AZ10" s="288"/>
      <c r="BA10" s="288"/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  <c r="BM10" s="288"/>
      <c r="BN10" s="288"/>
      <c r="BO10" s="288"/>
      <c r="BP10" s="289"/>
      <c r="BQ10" s="289"/>
      <c r="BR10" s="289"/>
      <c r="BS10" s="289"/>
      <c r="BT10" s="289"/>
      <c r="BU10" s="289"/>
      <c r="BV10" s="289"/>
      <c r="BW10" s="289"/>
      <c r="BX10" s="289"/>
      <c r="BY10" s="289"/>
      <c r="BZ10" s="289"/>
      <c r="CA10" s="289"/>
      <c r="CB10" s="289"/>
      <c r="CC10" s="289"/>
      <c r="CD10" s="289"/>
      <c r="CE10" s="289"/>
      <c r="CF10" s="289"/>
      <c r="CG10" s="288"/>
      <c r="CH10" s="289"/>
      <c r="CI10" s="289"/>
      <c r="CJ10" s="289"/>
      <c r="CK10" s="289"/>
      <c r="CL10" s="289"/>
      <c r="CM10" s="289"/>
    </row>
    <row r="11" spans="1:107" s="285" customFormat="1" ht="15" customHeight="1" x14ac:dyDescent="0.25">
      <c r="A11" s="295">
        <v>6</v>
      </c>
      <c r="B11" s="357" t="s">
        <v>28</v>
      </c>
      <c r="C11" s="368" t="s">
        <v>980</v>
      </c>
      <c r="D11" s="390" t="s">
        <v>1103</v>
      </c>
      <c r="E11" s="238">
        <v>2534</v>
      </c>
      <c r="F11" s="91" t="s">
        <v>1411</v>
      </c>
      <c r="G11" s="91"/>
      <c r="H11" s="91">
        <v>5</v>
      </c>
      <c r="I11" s="91">
        <v>5</v>
      </c>
      <c r="J11" s="91">
        <v>5</v>
      </c>
      <c r="K11" s="91">
        <v>5</v>
      </c>
      <c r="L11" s="91">
        <v>5</v>
      </c>
      <c r="M11" s="91"/>
      <c r="N11" s="91">
        <v>5</v>
      </c>
      <c r="O11" s="91">
        <v>5</v>
      </c>
      <c r="P11" s="91">
        <v>5</v>
      </c>
      <c r="Q11" s="91">
        <v>4</v>
      </c>
      <c r="R11" s="91"/>
      <c r="S11" s="91"/>
      <c r="T11" s="91">
        <v>5</v>
      </c>
      <c r="U11" s="91">
        <v>5</v>
      </c>
      <c r="V11" s="358">
        <f t="shared" si="0"/>
        <v>4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0</v>
      </c>
      <c r="AA11" s="286">
        <f t="shared" si="5"/>
        <v>1</v>
      </c>
      <c r="AB11" s="286">
        <f t="shared" si="6"/>
        <v>10</v>
      </c>
      <c r="AC11" s="286">
        <f t="shared" si="7"/>
        <v>11</v>
      </c>
      <c r="AD11" s="359">
        <f t="shared" si="9"/>
        <v>4.9090909090909092</v>
      </c>
      <c r="AE11" s="287">
        <f t="shared" si="10"/>
        <v>0</v>
      </c>
      <c r="AG11" s="360" t="str">
        <f t="shared" si="8"/>
        <v>з</v>
      </c>
      <c r="AH11" s="360" t="str">
        <f t="shared" si="8"/>
        <v/>
      </c>
      <c r="AI11" s="360">
        <f t="shared" si="8"/>
        <v>5</v>
      </c>
      <c r="AJ11" s="360">
        <f t="shared" si="8"/>
        <v>5</v>
      </c>
      <c r="AK11" s="360">
        <f t="shared" si="8"/>
        <v>5</v>
      </c>
      <c r="AL11" s="360">
        <f t="shared" si="8"/>
        <v>5</v>
      </c>
      <c r="AM11" s="360">
        <f t="shared" si="8"/>
        <v>5</v>
      </c>
      <c r="AN11" s="360" t="str">
        <f t="shared" si="8"/>
        <v/>
      </c>
      <c r="AO11" s="360">
        <f t="shared" si="8"/>
        <v>5</v>
      </c>
      <c r="AP11" s="360">
        <f t="shared" si="8"/>
        <v>5</v>
      </c>
      <c r="AQ11" s="360">
        <f t="shared" si="8"/>
        <v>5</v>
      </c>
      <c r="AR11" s="360">
        <f t="shared" si="8"/>
        <v>4</v>
      </c>
      <c r="AS11" s="360" t="str">
        <f t="shared" si="8"/>
        <v/>
      </c>
      <c r="AT11" s="360" t="str">
        <f t="shared" si="8"/>
        <v/>
      </c>
      <c r="AU11" s="360">
        <f t="shared" si="8"/>
        <v>5</v>
      </c>
      <c r="AV11" s="360">
        <f t="shared" si="8"/>
        <v>5</v>
      </c>
      <c r="AW11" s="358">
        <f t="shared" si="11"/>
        <v>1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5" customHeight="1" x14ac:dyDescent="0.25">
      <c r="A12" s="295">
        <v>7</v>
      </c>
      <c r="B12" s="357" t="s">
        <v>28</v>
      </c>
      <c r="C12" s="368" t="s">
        <v>34</v>
      </c>
      <c r="D12" s="390" t="s">
        <v>1082</v>
      </c>
      <c r="E12" s="238">
        <v>2534</v>
      </c>
      <c r="F12" s="91" t="s">
        <v>1411</v>
      </c>
      <c r="G12" s="91"/>
      <c r="H12" s="91">
        <v>5</v>
      </c>
      <c r="I12" s="91">
        <v>5</v>
      </c>
      <c r="J12" s="91">
        <v>5</v>
      </c>
      <c r="K12" s="91">
        <v>5</v>
      </c>
      <c r="L12" s="91">
        <v>5</v>
      </c>
      <c r="M12" s="91"/>
      <c r="N12" s="91">
        <v>5</v>
      </c>
      <c r="O12" s="91">
        <v>5</v>
      </c>
      <c r="P12" s="91">
        <v>5</v>
      </c>
      <c r="Q12" s="91">
        <v>5</v>
      </c>
      <c r="R12" s="91"/>
      <c r="S12" s="91"/>
      <c r="T12" s="91">
        <v>5</v>
      </c>
      <c r="U12" s="91">
        <v>5</v>
      </c>
      <c r="V12" s="358">
        <f t="shared" si="0"/>
        <v>5</v>
      </c>
      <c r="W12" s="286">
        <f t="shared" si="1"/>
        <v>0</v>
      </c>
      <c r="X12" s="286">
        <f t="shared" si="2"/>
        <v>0</v>
      </c>
      <c r="Y12" s="286">
        <f t="shared" si="3"/>
        <v>0</v>
      </c>
      <c r="Z12" s="286">
        <f t="shared" si="4"/>
        <v>0</v>
      </c>
      <c r="AA12" s="286">
        <f t="shared" si="5"/>
        <v>0</v>
      </c>
      <c r="AB12" s="286">
        <f t="shared" si="6"/>
        <v>11</v>
      </c>
      <c r="AC12" s="286">
        <f t="shared" si="7"/>
        <v>11</v>
      </c>
      <c r="AD12" s="359">
        <f t="shared" si="9"/>
        <v>5</v>
      </c>
      <c r="AE12" s="287">
        <f t="shared" si="10"/>
        <v>0</v>
      </c>
      <c r="AG12" s="360" t="str">
        <f t="shared" si="8"/>
        <v>з</v>
      </c>
      <c r="AH12" s="360" t="str">
        <f t="shared" si="8"/>
        <v/>
      </c>
      <c r="AI12" s="360">
        <f t="shared" si="8"/>
        <v>5</v>
      </c>
      <c r="AJ12" s="360">
        <f t="shared" si="8"/>
        <v>5</v>
      </c>
      <c r="AK12" s="360">
        <f t="shared" si="8"/>
        <v>5</v>
      </c>
      <c r="AL12" s="360">
        <f t="shared" si="8"/>
        <v>5</v>
      </c>
      <c r="AM12" s="360">
        <f t="shared" si="8"/>
        <v>5</v>
      </c>
      <c r="AN12" s="360" t="str">
        <f t="shared" si="8"/>
        <v/>
      </c>
      <c r="AO12" s="360">
        <f t="shared" si="8"/>
        <v>5</v>
      </c>
      <c r="AP12" s="360">
        <f t="shared" si="8"/>
        <v>5</v>
      </c>
      <c r="AQ12" s="360">
        <f t="shared" si="8"/>
        <v>5</v>
      </c>
      <c r="AR12" s="360">
        <f t="shared" si="8"/>
        <v>5</v>
      </c>
      <c r="AS12" s="360" t="str">
        <f t="shared" si="8"/>
        <v/>
      </c>
      <c r="AT12" s="360" t="str">
        <f t="shared" si="8"/>
        <v/>
      </c>
      <c r="AU12" s="360">
        <f t="shared" si="8"/>
        <v>5</v>
      </c>
      <c r="AV12" s="360">
        <f t="shared" si="8"/>
        <v>5</v>
      </c>
      <c r="AW12" s="358">
        <f t="shared" si="11"/>
        <v>1</v>
      </c>
      <c r="AX12" s="288"/>
      <c r="AY12" s="288"/>
      <c r="AZ12" s="288"/>
      <c r="BA12" s="288"/>
      <c r="BB12" s="288"/>
      <c r="BC12" s="288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9"/>
      <c r="BQ12" s="289"/>
      <c r="BR12" s="289"/>
      <c r="BS12" s="289"/>
      <c r="BT12" s="289"/>
      <c r="BU12" s="289"/>
      <c r="BV12" s="289"/>
      <c r="BW12" s="289"/>
      <c r="BX12" s="289"/>
      <c r="BY12" s="289"/>
      <c r="BZ12" s="289"/>
      <c r="CA12" s="289"/>
      <c r="CB12" s="289"/>
      <c r="CC12" s="289"/>
      <c r="CD12" s="289"/>
      <c r="CE12" s="289"/>
      <c r="CF12" s="289"/>
      <c r="CG12" s="288"/>
      <c r="CH12" s="289"/>
      <c r="CI12" s="289"/>
      <c r="CJ12" s="289"/>
      <c r="CK12" s="289"/>
      <c r="CL12" s="289"/>
      <c r="CM12" s="289"/>
    </row>
    <row r="13" spans="1:107" s="285" customFormat="1" ht="15" customHeight="1" x14ac:dyDescent="0.25">
      <c r="A13" s="295">
        <v>8</v>
      </c>
      <c r="B13" s="357" t="s">
        <v>28</v>
      </c>
      <c r="C13" s="368" t="s">
        <v>34</v>
      </c>
      <c r="D13" s="369" t="s">
        <v>1101</v>
      </c>
      <c r="E13" s="238">
        <v>2534</v>
      </c>
      <c r="F13" s="91" t="s">
        <v>1411</v>
      </c>
      <c r="G13" s="91"/>
      <c r="H13" s="91">
        <v>5</v>
      </c>
      <c r="I13" s="91">
        <v>5</v>
      </c>
      <c r="J13" s="91">
        <v>5</v>
      </c>
      <c r="K13" s="91">
        <v>4</v>
      </c>
      <c r="L13" s="91">
        <v>3</v>
      </c>
      <c r="M13" s="91"/>
      <c r="N13" s="91">
        <v>3</v>
      </c>
      <c r="O13" s="91">
        <v>4</v>
      </c>
      <c r="P13" s="91">
        <v>5</v>
      </c>
      <c r="Q13" s="91">
        <v>3</v>
      </c>
      <c r="R13" s="91"/>
      <c r="S13" s="91"/>
      <c r="T13" s="91">
        <v>4</v>
      </c>
      <c r="U13" s="91">
        <v>5</v>
      </c>
      <c r="V13" s="358">
        <f t="shared" si="0"/>
        <v>3</v>
      </c>
      <c r="W13" s="286">
        <f t="shared" si="1"/>
        <v>0</v>
      </c>
      <c r="X13" s="286">
        <f t="shared" si="2"/>
        <v>0</v>
      </c>
      <c r="Y13" s="286">
        <f t="shared" si="3"/>
        <v>0</v>
      </c>
      <c r="Z13" s="286">
        <f t="shared" si="4"/>
        <v>3</v>
      </c>
      <c r="AA13" s="286">
        <f t="shared" si="5"/>
        <v>3</v>
      </c>
      <c r="AB13" s="286">
        <f t="shared" si="6"/>
        <v>5</v>
      </c>
      <c r="AC13" s="286">
        <f t="shared" si="7"/>
        <v>11</v>
      </c>
      <c r="AD13" s="359">
        <f t="shared" si="9"/>
        <v>4.1818181818181817</v>
      </c>
      <c r="AE13" s="287">
        <f t="shared" si="10"/>
        <v>0</v>
      </c>
      <c r="AG13" s="360" t="str">
        <f t="shared" si="8"/>
        <v>з</v>
      </c>
      <c r="AH13" s="360" t="str">
        <f t="shared" si="8"/>
        <v/>
      </c>
      <c r="AI13" s="360">
        <f t="shared" si="8"/>
        <v>5</v>
      </c>
      <c r="AJ13" s="360">
        <f t="shared" si="8"/>
        <v>5</v>
      </c>
      <c r="AK13" s="360">
        <f t="shared" si="8"/>
        <v>5</v>
      </c>
      <c r="AL13" s="360">
        <f t="shared" si="8"/>
        <v>4</v>
      </c>
      <c r="AM13" s="360">
        <f t="shared" si="8"/>
        <v>3</v>
      </c>
      <c r="AN13" s="360" t="str">
        <f t="shared" si="8"/>
        <v/>
      </c>
      <c r="AO13" s="360">
        <f t="shared" si="8"/>
        <v>3</v>
      </c>
      <c r="AP13" s="360">
        <f t="shared" si="8"/>
        <v>4</v>
      </c>
      <c r="AQ13" s="360">
        <f t="shared" si="8"/>
        <v>5</v>
      </c>
      <c r="AR13" s="360">
        <f t="shared" si="8"/>
        <v>3</v>
      </c>
      <c r="AS13" s="360" t="str">
        <f t="shared" si="8"/>
        <v/>
      </c>
      <c r="AT13" s="360" t="str">
        <f t="shared" si="8"/>
        <v/>
      </c>
      <c r="AU13" s="360">
        <f t="shared" si="8"/>
        <v>4</v>
      </c>
      <c r="AV13" s="360">
        <f t="shared" si="8"/>
        <v>5</v>
      </c>
      <c r="AW13" s="358">
        <f t="shared" si="11"/>
        <v>1</v>
      </c>
      <c r="AX13" s="288"/>
      <c r="AY13" s="288"/>
      <c r="AZ13" s="288"/>
      <c r="BA13" s="288"/>
      <c r="BB13" s="288"/>
      <c r="BC13" s="288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9"/>
      <c r="BQ13" s="289"/>
      <c r="BR13" s="289"/>
      <c r="BS13" s="289"/>
      <c r="BT13" s="289"/>
      <c r="BU13" s="289"/>
      <c r="BV13" s="289"/>
      <c r="BW13" s="289"/>
      <c r="BX13" s="289"/>
      <c r="BY13" s="289"/>
      <c r="BZ13" s="289"/>
      <c r="CA13" s="289"/>
      <c r="CB13" s="289"/>
      <c r="CC13" s="289"/>
      <c r="CD13" s="289"/>
      <c r="CE13" s="289"/>
      <c r="CF13" s="289"/>
      <c r="CG13" s="288"/>
      <c r="CH13" s="289"/>
      <c r="CI13" s="289"/>
      <c r="CJ13" s="289"/>
      <c r="CK13" s="289"/>
      <c r="CL13" s="289"/>
      <c r="CM13" s="289"/>
    </row>
    <row r="14" spans="1:107" ht="15" customHeight="1" x14ac:dyDescent="0.25">
      <c r="A14" s="295">
        <v>9</v>
      </c>
      <c r="B14" s="361"/>
      <c r="C14" s="368" t="s">
        <v>34</v>
      </c>
      <c r="D14" s="369" t="s">
        <v>1080</v>
      </c>
      <c r="E14" s="238">
        <v>2534</v>
      </c>
      <c r="F14" s="91" t="s">
        <v>1411</v>
      </c>
      <c r="G14" s="91"/>
      <c r="H14" s="91">
        <v>4</v>
      </c>
      <c r="I14" s="91">
        <v>5</v>
      </c>
      <c r="J14" s="91">
        <v>5</v>
      </c>
      <c r="K14" s="91">
        <v>4</v>
      </c>
      <c r="L14" s="91">
        <v>3</v>
      </c>
      <c r="M14" s="91"/>
      <c r="N14" s="91">
        <v>4</v>
      </c>
      <c r="O14" s="91">
        <v>4</v>
      </c>
      <c r="P14" s="91">
        <v>5</v>
      </c>
      <c r="Q14" s="91">
        <v>4</v>
      </c>
      <c r="R14" s="94"/>
      <c r="S14" s="91"/>
      <c r="T14" s="91">
        <v>3</v>
      </c>
      <c r="U14" s="91">
        <v>4</v>
      </c>
      <c r="V14" s="358">
        <f t="shared" si="0"/>
        <v>3</v>
      </c>
      <c r="W14" s="286">
        <f t="shared" si="1"/>
        <v>0</v>
      </c>
      <c r="X14" s="286">
        <f t="shared" si="2"/>
        <v>0</v>
      </c>
      <c r="Y14" s="286">
        <f t="shared" si="3"/>
        <v>0</v>
      </c>
      <c r="Z14" s="286">
        <f t="shared" si="4"/>
        <v>2</v>
      </c>
      <c r="AA14" s="286">
        <f t="shared" si="5"/>
        <v>6</v>
      </c>
      <c r="AB14" s="286">
        <f t="shared" si="6"/>
        <v>3</v>
      </c>
      <c r="AC14" s="286">
        <f t="shared" si="7"/>
        <v>11</v>
      </c>
      <c r="AD14" s="362">
        <f t="shared" si="9"/>
        <v>4.0909090909090908</v>
      </c>
      <c r="AE14" s="25">
        <f t="shared" si="10"/>
        <v>0</v>
      </c>
      <c r="AF14" s="13"/>
      <c r="AG14" s="360" t="str">
        <f t="shared" si="8"/>
        <v>з</v>
      </c>
      <c r="AH14" s="360" t="str">
        <f t="shared" si="8"/>
        <v/>
      </c>
      <c r="AI14" s="360">
        <f t="shared" si="8"/>
        <v>4</v>
      </c>
      <c r="AJ14" s="360">
        <f t="shared" si="8"/>
        <v>5</v>
      </c>
      <c r="AK14" s="360">
        <f t="shared" si="8"/>
        <v>5</v>
      </c>
      <c r="AL14" s="360">
        <f t="shared" si="8"/>
        <v>4</v>
      </c>
      <c r="AM14" s="360">
        <f t="shared" si="8"/>
        <v>3</v>
      </c>
      <c r="AN14" s="360" t="str">
        <f t="shared" si="8"/>
        <v/>
      </c>
      <c r="AO14" s="360">
        <f t="shared" si="8"/>
        <v>4</v>
      </c>
      <c r="AP14" s="360">
        <f t="shared" si="8"/>
        <v>4</v>
      </c>
      <c r="AQ14" s="360">
        <f t="shared" si="8"/>
        <v>5</v>
      </c>
      <c r="AR14" s="360">
        <f t="shared" si="8"/>
        <v>4</v>
      </c>
      <c r="AS14" s="360" t="str">
        <f t="shared" si="8"/>
        <v/>
      </c>
      <c r="AT14" s="360" t="str">
        <f t="shared" si="8"/>
        <v/>
      </c>
      <c r="AU14" s="360">
        <f t="shared" si="8"/>
        <v>3</v>
      </c>
      <c r="AV14" s="360">
        <f t="shared" si="8"/>
        <v>4</v>
      </c>
      <c r="AW14" s="358">
        <f t="shared" si="11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">
      <c r="A15" s="295">
        <v>10</v>
      </c>
      <c r="B15" s="361"/>
      <c r="C15" s="368" t="s">
        <v>980</v>
      </c>
      <c r="D15" s="345" t="s">
        <v>1074</v>
      </c>
      <c r="E15" s="238">
        <v>2534</v>
      </c>
      <c r="F15" s="91" t="s">
        <v>1411</v>
      </c>
      <c r="G15" s="91"/>
      <c r="H15" s="91">
        <v>5</v>
      </c>
      <c r="I15" s="91">
        <v>5</v>
      </c>
      <c r="J15" s="91">
        <v>5</v>
      </c>
      <c r="K15" s="91">
        <v>5</v>
      </c>
      <c r="L15" s="91">
        <v>5</v>
      </c>
      <c r="M15" s="91"/>
      <c r="N15" s="91">
        <v>5</v>
      </c>
      <c r="O15" s="91">
        <v>5</v>
      </c>
      <c r="P15" s="91">
        <v>5</v>
      </c>
      <c r="Q15" s="91">
        <v>5</v>
      </c>
      <c r="R15" s="94"/>
      <c r="S15" s="91"/>
      <c r="T15" s="91">
        <v>5</v>
      </c>
      <c r="U15" s="91">
        <v>5</v>
      </c>
      <c r="V15" s="358">
        <f t="shared" si="0"/>
        <v>5</v>
      </c>
      <c r="W15" s="286">
        <f t="shared" si="1"/>
        <v>0</v>
      </c>
      <c r="X15" s="286">
        <f t="shared" si="2"/>
        <v>0</v>
      </c>
      <c r="Y15" s="286">
        <f t="shared" si="3"/>
        <v>0</v>
      </c>
      <c r="Z15" s="286">
        <f t="shared" si="4"/>
        <v>0</v>
      </c>
      <c r="AA15" s="286">
        <f t="shared" si="5"/>
        <v>0</v>
      </c>
      <c r="AB15" s="286">
        <f t="shared" si="6"/>
        <v>11</v>
      </c>
      <c r="AC15" s="286">
        <f t="shared" si="7"/>
        <v>11</v>
      </c>
      <c r="AD15" s="362">
        <f t="shared" si="9"/>
        <v>5</v>
      </c>
      <c r="AE15" s="25">
        <f t="shared" si="10"/>
        <v>0</v>
      </c>
      <c r="AF15" s="13"/>
      <c r="AG15" s="360" t="str">
        <f t="shared" si="8"/>
        <v>з</v>
      </c>
      <c r="AH15" s="360" t="str">
        <f t="shared" si="8"/>
        <v/>
      </c>
      <c r="AI15" s="360">
        <f t="shared" si="8"/>
        <v>5</v>
      </c>
      <c r="AJ15" s="360">
        <f t="shared" si="8"/>
        <v>5</v>
      </c>
      <c r="AK15" s="360">
        <f t="shared" si="8"/>
        <v>5</v>
      </c>
      <c r="AL15" s="360">
        <f t="shared" si="8"/>
        <v>5</v>
      </c>
      <c r="AM15" s="360">
        <f t="shared" si="8"/>
        <v>5</v>
      </c>
      <c r="AN15" s="360" t="str">
        <f t="shared" si="8"/>
        <v/>
      </c>
      <c r="AO15" s="360">
        <f t="shared" si="8"/>
        <v>5</v>
      </c>
      <c r="AP15" s="360">
        <f t="shared" si="8"/>
        <v>5</v>
      </c>
      <c r="AQ15" s="360">
        <f t="shared" si="8"/>
        <v>5</v>
      </c>
      <c r="AR15" s="360">
        <f t="shared" si="8"/>
        <v>5</v>
      </c>
      <c r="AS15" s="360" t="str">
        <f t="shared" si="8"/>
        <v/>
      </c>
      <c r="AT15" s="360" t="str">
        <f t="shared" si="8"/>
        <v/>
      </c>
      <c r="AU15" s="360">
        <f t="shared" si="8"/>
        <v>5</v>
      </c>
      <c r="AV15" s="360">
        <f t="shared" si="8"/>
        <v>5</v>
      </c>
      <c r="AW15" s="358">
        <f t="shared" si="11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5">
      <c r="A16" s="295">
        <v>11</v>
      </c>
      <c r="B16" s="361"/>
      <c r="C16" s="368" t="s">
        <v>34</v>
      </c>
      <c r="D16" s="369" t="s">
        <v>1096</v>
      </c>
      <c r="E16" s="238">
        <v>2534</v>
      </c>
      <c r="F16" s="91" t="s">
        <v>1411</v>
      </c>
      <c r="G16" s="91"/>
      <c r="H16" s="91">
        <v>5</v>
      </c>
      <c r="I16" s="91">
        <v>5</v>
      </c>
      <c r="J16" s="91">
        <v>5</v>
      </c>
      <c r="K16" s="91">
        <v>3</v>
      </c>
      <c r="L16" s="91">
        <v>3</v>
      </c>
      <c r="M16" s="91"/>
      <c r="N16" s="91">
        <v>4</v>
      </c>
      <c r="O16" s="91">
        <v>3</v>
      </c>
      <c r="P16" s="91">
        <v>5</v>
      </c>
      <c r="Q16" s="91">
        <v>4</v>
      </c>
      <c r="R16" s="94"/>
      <c r="S16" s="91"/>
      <c r="T16" s="91">
        <v>3</v>
      </c>
      <c r="U16" s="91">
        <v>5</v>
      </c>
      <c r="V16" s="358">
        <f t="shared" si="0"/>
        <v>3</v>
      </c>
      <c r="W16" s="286">
        <f t="shared" si="1"/>
        <v>0</v>
      </c>
      <c r="X16" s="286">
        <f t="shared" si="2"/>
        <v>0</v>
      </c>
      <c r="Y16" s="286">
        <f t="shared" si="3"/>
        <v>0</v>
      </c>
      <c r="Z16" s="286">
        <f t="shared" si="4"/>
        <v>4</v>
      </c>
      <c r="AA16" s="286">
        <f t="shared" si="5"/>
        <v>2</v>
      </c>
      <c r="AB16" s="286">
        <f t="shared" si="6"/>
        <v>5</v>
      </c>
      <c r="AC16" s="286">
        <f t="shared" si="7"/>
        <v>11</v>
      </c>
      <c r="AD16" s="362">
        <f t="shared" si="9"/>
        <v>4.0909090909090908</v>
      </c>
      <c r="AE16" s="25">
        <f t="shared" si="10"/>
        <v>0</v>
      </c>
      <c r="AF16" s="13"/>
      <c r="AG16" s="360" t="str">
        <f t="shared" si="8"/>
        <v>з</v>
      </c>
      <c r="AH16" s="360" t="str">
        <f t="shared" si="8"/>
        <v/>
      </c>
      <c r="AI16" s="360">
        <f t="shared" si="8"/>
        <v>5</v>
      </c>
      <c r="AJ16" s="360">
        <f t="shared" si="8"/>
        <v>5</v>
      </c>
      <c r="AK16" s="360">
        <f t="shared" si="8"/>
        <v>5</v>
      </c>
      <c r="AL16" s="360">
        <f t="shared" si="8"/>
        <v>3</v>
      </c>
      <c r="AM16" s="360">
        <f t="shared" si="8"/>
        <v>3</v>
      </c>
      <c r="AN16" s="360" t="str">
        <f t="shared" si="8"/>
        <v/>
      </c>
      <c r="AO16" s="360">
        <f t="shared" si="8"/>
        <v>4</v>
      </c>
      <c r="AP16" s="360">
        <f t="shared" si="8"/>
        <v>3</v>
      </c>
      <c r="AQ16" s="360">
        <f t="shared" si="8"/>
        <v>5</v>
      </c>
      <c r="AR16" s="360">
        <f t="shared" si="8"/>
        <v>4</v>
      </c>
      <c r="AS16" s="360" t="str">
        <f t="shared" si="8"/>
        <v/>
      </c>
      <c r="AT16" s="360" t="str">
        <f t="shared" si="8"/>
        <v/>
      </c>
      <c r="AU16" s="360">
        <f t="shared" si="8"/>
        <v>3</v>
      </c>
      <c r="AV16" s="360">
        <f t="shared" si="8"/>
        <v>5</v>
      </c>
      <c r="AW16" s="358">
        <f t="shared" si="11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5">
      <c r="A17" s="295">
        <v>12</v>
      </c>
      <c r="B17" s="240"/>
      <c r="C17" s="368" t="s">
        <v>34</v>
      </c>
      <c r="D17" s="369" t="s">
        <v>1097</v>
      </c>
      <c r="E17" s="238">
        <v>2534</v>
      </c>
      <c r="F17" s="91" t="s">
        <v>1411</v>
      </c>
      <c r="G17" s="91"/>
      <c r="H17" s="91">
        <v>4</v>
      </c>
      <c r="I17" s="91">
        <v>4</v>
      </c>
      <c r="J17" s="91">
        <v>4</v>
      </c>
      <c r="K17" s="91">
        <v>3</v>
      </c>
      <c r="L17" s="91">
        <v>3</v>
      </c>
      <c r="M17" s="91"/>
      <c r="N17" s="91">
        <v>3</v>
      </c>
      <c r="O17" s="91">
        <v>4</v>
      </c>
      <c r="P17" s="91">
        <v>5</v>
      </c>
      <c r="Q17" s="91">
        <v>4</v>
      </c>
      <c r="R17" s="94"/>
      <c r="S17" s="91"/>
      <c r="T17" s="91">
        <v>3</v>
      </c>
      <c r="U17" s="91">
        <v>3</v>
      </c>
      <c r="V17" s="358">
        <f t="shared" si="0"/>
        <v>3</v>
      </c>
      <c r="W17" s="286">
        <f t="shared" si="1"/>
        <v>0</v>
      </c>
      <c r="X17" s="286">
        <f t="shared" si="2"/>
        <v>0</v>
      </c>
      <c r="Y17" s="286">
        <f t="shared" si="3"/>
        <v>0</v>
      </c>
      <c r="Z17" s="286">
        <f t="shared" si="4"/>
        <v>5</v>
      </c>
      <c r="AA17" s="286">
        <f t="shared" si="5"/>
        <v>5</v>
      </c>
      <c r="AB17" s="286">
        <f t="shared" si="6"/>
        <v>1</v>
      </c>
      <c r="AC17" s="286">
        <f t="shared" si="7"/>
        <v>11</v>
      </c>
      <c r="AD17" s="362">
        <f t="shared" si="9"/>
        <v>3.6363636363636362</v>
      </c>
      <c r="AE17" s="25">
        <f t="shared" si="10"/>
        <v>0</v>
      </c>
      <c r="AF17" s="13"/>
      <c r="AG17" s="360" t="str">
        <f t="shared" si="8"/>
        <v>з</v>
      </c>
      <c r="AH17" s="360" t="str">
        <f t="shared" si="8"/>
        <v/>
      </c>
      <c r="AI17" s="360">
        <f t="shared" si="8"/>
        <v>4</v>
      </c>
      <c r="AJ17" s="360">
        <f t="shared" si="8"/>
        <v>4</v>
      </c>
      <c r="AK17" s="360">
        <f t="shared" si="8"/>
        <v>4</v>
      </c>
      <c r="AL17" s="360">
        <f t="shared" si="8"/>
        <v>3</v>
      </c>
      <c r="AM17" s="360">
        <f t="shared" si="8"/>
        <v>3</v>
      </c>
      <c r="AN17" s="360" t="str">
        <f t="shared" si="8"/>
        <v/>
      </c>
      <c r="AO17" s="360">
        <f t="shared" si="8"/>
        <v>3</v>
      </c>
      <c r="AP17" s="360">
        <f t="shared" si="8"/>
        <v>4</v>
      </c>
      <c r="AQ17" s="360">
        <f t="shared" si="8"/>
        <v>5</v>
      </c>
      <c r="AR17" s="360">
        <f t="shared" si="8"/>
        <v>4</v>
      </c>
      <c r="AS17" s="360" t="str">
        <f t="shared" si="8"/>
        <v/>
      </c>
      <c r="AT17" s="360" t="str">
        <f t="shared" si="8"/>
        <v/>
      </c>
      <c r="AU17" s="360">
        <f t="shared" si="8"/>
        <v>3</v>
      </c>
      <c r="AV17" s="360">
        <f t="shared" si="8"/>
        <v>3</v>
      </c>
      <c r="AW17" s="358">
        <f t="shared" si="11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5">
      <c r="A18" s="295">
        <v>13</v>
      </c>
      <c r="B18" s="178"/>
      <c r="C18" s="368" t="s">
        <v>34</v>
      </c>
      <c r="D18" s="369" t="s">
        <v>1085</v>
      </c>
      <c r="E18" s="238">
        <v>2534</v>
      </c>
      <c r="F18" s="91" t="s">
        <v>1411</v>
      </c>
      <c r="G18" s="91"/>
      <c r="H18" s="91">
        <v>4</v>
      </c>
      <c r="I18" s="91" t="s">
        <v>1417</v>
      </c>
      <c r="J18" s="91">
        <v>5</v>
      </c>
      <c r="K18" s="91">
        <v>3</v>
      </c>
      <c r="L18" s="91">
        <v>3</v>
      </c>
      <c r="M18" s="91"/>
      <c r="N18" s="91">
        <v>4</v>
      </c>
      <c r="O18" s="91">
        <v>3</v>
      </c>
      <c r="P18" s="91">
        <v>5</v>
      </c>
      <c r="Q18" s="91">
        <v>4</v>
      </c>
      <c r="R18" s="94"/>
      <c r="S18" s="91"/>
      <c r="T18" s="91">
        <v>4</v>
      </c>
      <c r="U18" s="91">
        <v>4</v>
      </c>
      <c r="V18" s="358">
        <f t="shared" si="0"/>
        <v>3</v>
      </c>
      <c r="W18" s="286">
        <f t="shared" si="1"/>
        <v>0</v>
      </c>
      <c r="X18" s="286">
        <f t="shared" si="2"/>
        <v>0</v>
      </c>
      <c r="Y18" s="286">
        <f t="shared" si="3"/>
        <v>0</v>
      </c>
      <c r="Z18" s="286">
        <f t="shared" si="4"/>
        <v>3</v>
      </c>
      <c r="AA18" s="286">
        <f t="shared" si="5"/>
        <v>5</v>
      </c>
      <c r="AB18" s="286">
        <f t="shared" si="6"/>
        <v>2</v>
      </c>
      <c r="AC18" s="286">
        <f t="shared" si="7"/>
        <v>10</v>
      </c>
      <c r="AD18" s="362">
        <f t="shared" si="9"/>
        <v>3.9</v>
      </c>
      <c r="AE18" s="25">
        <f t="shared" si="10"/>
        <v>0</v>
      </c>
      <c r="AF18" s="13"/>
      <c r="AG18" s="360" t="str">
        <f t="shared" si="8"/>
        <v>з</v>
      </c>
      <c r="AH18" s="360" t="str">
        <f t="shared" si="8"/>
        <v/>
      </c>
      <c r="AI18" s="360">
        <f t="shared" si="8"/>
        <v>4</v>
      </c>
      <c r="AJ18" s="360" t="str">
        <f t="shared" si="8"/>
        <v>а</v>
      </c>
      <c r="AK18" s="360">
        <f t="shared" si="8"/>
        <v>5</v>
      </c>
      <c r="AL18" s="360">
        <f t="shared" si="8"/>
        <v>3</v>
      </c>
      <c r="AM18" s="360">
        <f t="shared" si="8"/>
        <v>3</v>
      </c>
      <c r="AN18" s="360" t="str">
        <f t="shared" si="8"/>
        <v/>
      </c>
      <c r="AO18" s="360">
        <f t="shared" si="8"/>
        <v>4</v>
      </c>
      <c r="AP18" s="360">
        <f t="shared" si="8"/>
        <v>3</v>
      </c>
      <c r="AQ18" s="360">
        <f t="shared" si="8"/>
        <v>5</v>
      </c>
      <c r="AR18" s="360">
        <f t="shared" si="8"/>
        <v>4</v>
      </c>
      <c r="AS18" s="360" t="str">
        <f t="shared" si="8"/>
        <v/>
      </c>
      <c r="AT18" s="360" t="str">
        <f t="shared" si="8"/>
        <v/>
      </c>
      <c r="AU18" s="360">
        <f t="shared" si="8"/>
        <v>4</v>
      </c>
      <c r="AV18" s="360">
        <f t="shared" si="8"/>
        <v>4</v>
      </c>
      <c r="AW18" s="358">
        <f t="shared" si="11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5">
      <c r="A19" s="295">
        <v>14</v>
      </c>
      <c r="B19" s="178"/>
      <c r="C19" s="368" t="s">
        <v>980</v>
      </c>
      <c r="D19" s="369" t="s">
        <v>1088</v>
      </c>
      <c r="E19" s="238">
        <v>2534</v>
      </c>
      <c r="F19" s="91" t="s">
        <v>1411</v>
      </c>
      <c r="G19" s="91"/>
      <c r="H19" s="91">
        <v>5</v>
      </c>
      <c r="I19" s="91">
        <v>5</v>
      </c>
      <c r="J19" s="91">
        <v>5</v>
      </c>
      <c r="K19" s="91">
        <v>4</v>
      </c>
      <c r="L19" s="91">
        <v>3</v>
      </c>
      <c r="M19" s="91"/>
      <c r="N19" s="91">
        <v>4</v>
      </c>
      <c r="O19" s="91">
        <v>4</v>
      </c>
      <c r="P19" s="91">
        <v>5</v>
      </c>
      <c r="Q19" s="91">
        <v>4</v>
      </c>
      <c r="R19" s="91"/>
      <c r="S19" s="91"/>
      <c r="T19" s="91">
        <v>4</v>
      </c>
      <c r="U19" s="91">
        <v>4</v>
      </c>
      <c r="V19" s="358">
        <f t="shared" si="0"/>
        <v>3</v>
      </c>
      <c r="W19" s="286">
        <f t="shared" si="1"/>
        <v>0</v>
      </c>
      <c r="X19" s="286">
        <f t="shared" si="2"/>
        <v>0</v>
      </c>
      <c r="Y19" s="286">
        <f t="shared" si="3"/>
        <v>0</v>
      </c>
      <c r="Z19" s="286">
        <f t="shared" si="4"/>
        <v>1</v>
      </c>
      <c r="AA19" s="286">
        <f t="shared" si="5"/>
        <v>6</v>
      </c>
      <c r="AB19" s="286">
        <f t="shared" si="6"/>
        <v>4</v>
      </c>
      <c r="AC19" s="286">
        <f t="shared" si="7"/>
        <v>11</v>
      </c>
      <c r="AD19" s="362">
        <f t="shared" si="9"/>
        <v>4.2727272727272725</v>
      </c>
      <c r="AE19" s="25">
        <f t="shared" si="10"/>
        <v>0</v>
      </c>
      <c r="AF19" s="13"/>
      <c r="AG19" s="360" t="str">
        <f t="shared" si="8"/>
        <v>з</v>
      </c>
      <c r="AH19" s="360" t="str">
        <f t="shared" si="8"/>
        <v/>
      </c>
      <c r="AI19" s="360">
        <f t="shared" si="8"/>
        <v>5</v>
      </c>
      <c r="AJ19" s="360">
        <f t="shared" si="8"/>
        <v>5</v>
      </c>
      <c r="AK19" s="360">
        <f t="shared" si="8"/>
        <v>5</v>
      </c>
      <c r="AL19" s="360">
        <f t="shared" si="8"/>
        <v>4</v>
      </c>
      <c r="AM19" s="360">
        <f t="shared" si="8"/>
        <v>3</v>
      </c>
      <c r="AN19" s="360" t="str">
        <f t="shared" si="8"/>
        <v/>
      </c>
      <c r="AO19" s="360">
        <f t="shared" si="8"/>
        <v>4</v>
      </c>
      <c r="AP19" s="360">
        <f t="shared" si="8"/>
        <v>4</v>
      </c>
      <c r="AQ19" s="360">
        <f t="shared" si="8"/>
        <v>5</v>
      </c>
      <c r="AR19" s="360">
        <f t="shared" si="8"/>
        <v>4</v>
      </c>
      <c r="AS19" s="360" t="str">
        <f t="shared" si="8"/>
        <v/>
      </c>
      <c r="AT19" s="360" t="str">
        <f t="shared" si="8"/>
        <v/>
      </c>
      <c r="AU19" s="360">
        <f t="shared" si="8"/>
        <v>4</v>
      </c>
      <c r="AV19" s="360">
        <f t="shared" si="8"/>
        <v>4</v>
      </c>
      <c r="AW19" s="358">
        <f t="shared" si="11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5">
      <c r="A20" s="295">
        <v>15</v>
      </c>
      <c r="B20" s="178"/>
      <c r="C20" s="368" t="s">
        <v>34</v>
      </c>
      <c r="D20" s="369" t="s">
        <v>1083</v>
      </c>
      <c r="E20" s="238">
        <v>2534</v>
      </c>
      <c r="F20" s="91" t="s">
        <v>1411</v>
      </c>
      <c r="G20" s="91"/>
      <c r="H20" s="91">
        <v>5</v>
      </c>
      <c r="I20" s="91">
        <v>5</v>
      </c>
      <c r="J20" s="91">
        <v>5</v>
      </c>
      <c r="K20" s="91">
        <v>4</v>
      </c>
      <c r="L20" s="91">
        <v>3</v>
      </c>
      <c r="M20" s="91"/>
      <c r="N20" s="91">
        <v>4</v>
      </c>
      <c r="O20" s="91">
        <v>4</v>
      </c>
      <c r="P20" s="91">
        <v>5</v>
      </c>
      <c r="Q20" s="91">
        <v>4</v>
      </c>
      <c r="R20" s="94"/>
      <c r="S20" s="91"/>
      <c r="T20" s="91">
        <v>4</v>
      </c>
      <c r="U20" s="91">
        <v>5</v>
      </c>
      <c r="V20" s="358">
        <f t="shared" si="0"/>
        <v>3</v>
      </c>
      <c r="W20" s="286">
        <f t="shared" si="1"/>
        <v>0</v>
      </c>
      <c r="X20" s="286">
        <f t="shared" si="2"/>
        <v>0</v>
      </c>
      <c r="Y20" s="286">
        <f t="shared" si="3"/>
        <v>0</v>
      </c>
      <c r="Z20" s="286">
        <f t="shared" si="4"/>
        <v>1</v>
      </c>
      <c r="AA20" s="286">
        <f t="shared" si="5"/>
        <v>5</v>
      </c>
      <c r="AB20" s="286">
        <f t="shared" si="6"/>
        <v>5</v>
      </c>
      <c r="AC20" s="286">
        <f t="shared" si="7"/>
        <v>11</v>
      </c>
      <c r="AD20" s="362">
        <f t="shared" si="9"/>
        <v>4.3636363636363633</v>
      </c>
      <c r="AE20" s="25">
        <f t="shared" si="10"/>
        <v>0</v>
      </c>
      <c r="AF20" s="13"/>
      <c r="AG20" s="360" t="str">
        <f t="shared" si="8"/>
        <v>з</v>
      </c>
      <c r="AH20" s="360" t="str">
        <f t="shared" si="8"/>
        <v/>
      </c>
      <c r="AI20" s="360">
        <f t="shared" si="8"/>
        <v>5</v>
      </c>
      <c r="AJ20" s="360">
        <f t="shared" si="8"/>
        <v>5</v>
      </c>
      <c r="AK20" s="360">
        <f t="shared" si="8"/>
        <v>5</v>
      </c>
      <c r="AL20" s="360">
        <f t="shared" si="8"/>
        <v>4</v>
      </c>
      <c r="AM20" s="360">
        <f t="shared" si="8"/>
        <v>3</v>
      </c>
      <c r="AN20" s="360" t="str">
        <f t="shared" si="8"/>
        <v/>
      </c>
      <c r="AO20" s="360">
        <f t="shared" si="8"/>
        <v>4</v>
      </c>
      <c r="AP20" s="360">
        <f t="shared" si="8"/>
        <v>4</v>
      </c>
      <c r="AQ20" s="360">
        <f t="shared" si="8"/>
        <v>5</v>
      </c>
      <c r="AR20" s="360">
        <f t="shared" si="8"/>
        <v>4</v>
      </c>
      <c r="AS20" s="360" t="str">
        <f t="shared" si="8"/>
        <v/>
      </c>
      <c r="AT20" s="360" t="str">
        <f t="shared" si="8"/>
        <v/>
      </c>
      <c r="AU20" s="360">
        <f t="shared" si="8"/>
        <v>4</v>
      </c>
      <c r="AV20" s="360">
        <f t="shared" si="8"/>
        <v>5</v>
      </c>
      <c r="AW20" s="358">
        <f t="shared" si="11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5">
      <c r="A21" s="295">
        <v>16</v>
      </c>
      <c r="B21" s="178"/>
      <c r="C21" s="368" t="s">
        <v>34</v>
      </c>
      <c r="D21" s="369" t="s">
        <v>1076</v>
      </c>
      <c r="E21" s="238">
        <v>2534</v>
      </c>
      <c r="F21" s="91" t="s">
        <v>1411</v>
      </c>
      <c r="G21" s="91"/>
      <c r="H21" s="91">
        <v>5</v>
      </c>
      <c r="I21" s="91">
        <v>5</v>
      </c>
      <c r="J21" s="91">
        <v>5</v>
      </c>
      <c r="K21" s="91">
        <v>4</v>
      </c>
      <c r="L21" s="91">
        <v>3</v>
      </c>
      <c r="M21" s="91"/>
      <c r="N21" s="91">
        <v>5</v>
      </c>
      <c r="O21" s="91">
        <v>4</v>
      </c>
      <c r="P21" s="91">
        <v>5</v>
      </c>
      <c r="Q21" s="91">
        <v>3</v>
      </c>
      <c r="R21" s="94"/>
      <c r="S21" s="91"/>
      <c r="T21" s="91">
        <v>4</v>
      </c>
      <c r="U21" s="91">
        <v>5</v>
      </c>
      <c r="V21" s="358">
        <f t="shared" si="0"/>
        <v>3</v>
      </c>
      <c r="W21" s="286">
        <f t="shared" si="1"/>
        <v>0</v>
      </c>
      <c r="X21" s="286">
        <f t="shared" si="2"/>
        <v>0</v>
      </c>
      <c r="Y21" s="286">
        <f t="shared" si="3"/>
        <v>0</v>
      </c>
      <c r="Z21" s="286">
        <f t="shared" si="4"/>
        <v>2</v>
      </c>
      <c r="AA21" s="286">
        <f t="shared" si="5"/>
        <v>3</v>
      </c>
      <c r="AB21" s="286">
        <f t="shared" si="6"/>
        <v>6</v>
      </c>
      <c r="AC21" s="286">
        <f t="shared" si="7"/>
        <v>11</v>
      </c>
      <c r="AD21" s="362">
        <f t="shared" si="9"/>
        <v>4.3636363636363633</v>
      </c>
      <c r="AE21" s="25">
        <f t="shared" si="10"/>
        <v>0</v>
      </c>
      <c r="AF21" s="13"/>
      <c r="AG21" s="360" t="str">
        <f t="shared" si="8"/>
        <v>з</v>
      </c>
      <c r="AH21" s="360" t="str">
        <f t="shared" si="8"/>
        <v/>
      </c>
      <c r="AI21" s="360">
        <f t="shared" si="8"/>
        <v>5</v>
      </c>
      <c r="AJ21" s="360">
        <f t="shared" si="8"/>
        <v>5</v>
      </c>
      <c r="AK21" s="360">
        <f t="shared" si="8"/>
        <v>5</v>
      </c>
      <c r="AL21" s="360">
        <f t="shared" si="8"/>
        <v>4</v>
      </c>
      <c r="AM21" s="360">
        <f t="shared" si="8"/>
        <v>3</v>
      </c>
      <c r="AN21" s="360" t="str">
        <f t="shared" si="8"/>
        <v/>
      </c>
      <c r="AO21" s="360">
        <f t="shared" si="8"/>
        <v>5</v>
      </c>
      <c r="AP21" s="360">
        <f t="shared" si="8"/>
        <v>4</v>
      </c>
      <c r="AQ21" s="360">
        <f t="shared" si="8"/>
        <v>5</v>
      </c>
      <c r="AR21" s="360">
        <f t="shared" si="8"/>
        <v>3</v>
      </c>
      <c r="AS21" s="360" t="str">
        <f t="shared" si="8"/>
        <v/>
      </c>
      <c r="AT21" s="360" t="str">
        <f t="shared" si="8"/>
        <v/>
      </c>
      <c r="AU21" s="360">
        <f t="shared" si="8"/>
        <v>4</v>
      </c>
      <c r="AV21" s="360">
        <f t="shared" ref="AG21:AV36" si="12">IF(ISERROR(VALUE(LEFT(U21))),LEFT(U21),VALUE(LEFT(U21)))</f>
        <v>5</v>
      </c>
      <c r="AW21" s="358">
        <f t="shared" si="11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5">
      <c r="A22" s="295">
        <v>17</v>
      </c>
      <c r="B22" s="178"/>
      <c r="C22" s="368" t="s">
        <v>34</v>
      </c>
      <c r="D22" s="369" t="s">
        <v>1092</v>
      </c>
      <c r="E22" s="238">
        <v>2534</v>
      </c>
      <c r="F22" s="91" t="s">
        <v>1411</v>
      </c>
      <c r="G22" s="91"/>
      <c r="H22" s="91">
        <v>5</v>
      </c>
      <c r="I22" s="91">
        <v>5</v>
      </c>
      <c r="J22" s="91">
        <v>4</v>
      </c>
      <c r="K22" s="91">
        <v>4</v>
      </c>
      <c r="L22" s="91">
        <v>3</v>
      </c>
      <c r="M22" s="91"/>
      <c r="N22" s="91">
        <v>5</v>
      </c>
      <c r="O22" s="91">
        <v>4</v>
      </c>
      <c r="P22" s="91">
        <v>4</v>
      </c>
      <c r="Q22" s="91">
        <v>4</v>
      </c>
      <c r="R22" s="94"/>
      <c r="S22" s="91"/>
      <c r="T22" s="91">
        <v>4</v>
      </c>
      <c r="U22" s="91">
        <v>4</v>
      </c>
      <c r="V22" s="358">
        <f t="shared" si="0"/>
        <v>3</v>
      </c>
      <c r="W22" s="286">
        <f t="shared" si="1"/>
        <v>0</v>
      </c>
      <c r="X22" s="286">
        <f t="shared" si="2"/>
        <v>0</v>
      </c>
      <c r="Y22" s="286">
        <f t="shared" si="3"/>
        <v>0</v>
      </c>
      <c r="Z22" s="286">
        <f t="shared" si="4"/>
        <v>1</v>
      </c>
      <c r="AA22" s="286">
        <f t="shared" si="5"/>
        <v>7</v>
      </c>
      <c r="AB22" s="286">
        <f t="shared" si="6"/>
        <v>3</v>
      </c>
      <c r="AC22" s="286">
        <f t="shared" si="7"/>
        <v>11</v>
      </c>
      <c r="AD22" s="362">
        <f t="shared" si="9"/>
        <v>4.1818181818181817</v>
      </c>
      <c r="AE22" s="25">
        <f t="shared" si="10"/>
        <v>0</v>
      </c>
      <c r="AF22" s="13"/>
      <c r="AG22" s="360" t="str">
        <f t="shared" si="12"/>
        <v>з</v>
      </c>
      <c r="AH22" s="360" t="str">
        <f t="shared" si="12"/>
        <v/>
      </c>
      <c r="AI22" s="360">
        <f t="shared" si="12"/>
        <v>5</v>
      </c>
      <c r="AJ22" s="360">
        <f t="shared" si="12"/>
        <v>5</v>
      </c>
      <c r="AK22" s="360">
        <f t="shared" si="12"/>
        <v>4</v>
      </c>
      <c r="AL22" s="360">
        <f t="shared" si="12"/>
        <v>4</v>
      </c>
      <c r="AM22" s="360">
        <f t="shared" si="12"/>
        <v>3</v>
      </c>
      <c r="AN22" s="360" t="str">
        <f t="shared" si="12"/>
        <v/>
      </c>
      <c r="AO22" s="360">
        <f t="shared" si="12"/>
        <v>5</v>
      </c>
      <c r="AP22" s="360">
        <f t="shared" si="12"/>
        <v>4</v>
      </c>
      <c r="AQ22" s="360">
        <f t="shared" si="12"/>
        <v>4</v>
      </c>
      <c r="AR22" s="360">
        <f t="shared" si="12"/>
        <v>4</v>
      </c>
      <c r="AS22" s="360" t="str">
        <f t="shared" si="12"/>
        <v/>
      </c>
      <c r="AT22" s="360" t="str">
        <f t="shared" si="12"/>
        <v/>
      </c>
      <c r="AU22" s="360">
        <f t="shared" si="12"/>
        <v>4</v>
      </c>
      <c r="AV22" s="360">
        <f t="shared" si="12"/>
        <v>4</v>
      </c>
      <c r="AW22" s="358">
        <f t="shared" si="11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5">
      <c r="A23" s="295">
        <v>18</v>
      </c>
      <c r="B23" s="178"/>
      <c r="C23" s="368" t="s">
        <v>34</v>
      </c>
      <c r="D23" s="390" t="s">
        <v>1078</v>
      </c>
      <c r="E23" s="238">
        <v>2534</v>
      </c>
      <c r="F23" s="91" t="s">
        <v>1411</v>
      </c>
      <c r="G23" s="91"/>
      <c r="H23" s="91">
        <v>5</v>
      </c>
      <c r="I23" s="91">
        <v>5</v>
      </c>
      <c r="J23" s="91">
        <v>5</v>
      </c>
      <c r="K23" s="91">
        <v>4</v>
      </c>
      <c r="L23" s="91">
        <v>4</v>
      </c>
      <c r="M23" s="91"/>
      <c r="N23" s="91">
        <v>5</v>
      </c>
      <c r="O23" s="91">
        <v>4</v>
      </c>
      <c r="P23" s="91">
        <v>5</v>
      </c>
      <c r="Q23" s="91">
        <v>4</v>
      </c>
      <c r="R23" s="94"/>
      <c r="S23" s="91"/>
      <c r="T23" s="91">
        <v>5</v>
      </c>
      <c r="U23" s="91">
        <v>4</v>
      </c>
      <c r="V23" s="358">
        <f t="shared" si="0"/>
        <v>4</v>
      </c>
      <c r="W23" s="286">
        <f t="shared" si="1"/>
        <v>0</v>
      </c>
      <c r="X23" s="286">
        <f t="shared" si="2"/>
        <v>0</v>
      </c>
      <c r="Y23" s="286">
        <f t="shared" si="3"/>
        <v>0</v>
      </c>
      <c r="Z23" s="286">
        <f t="shared" si="4"/>
        <v>0</v>
      </c>
      <c r="AA23" s="286">
        <f t="shared" si="5"/>
        <v>5</v>
      </c>
      <c r="AB23" s="286">
        <f t="shared" si="6"/>
        <v>6</v>
      </c>
      <c r="AC23" s="286">
        <f t="shared" si="7"/>
        <v>11</v>
      </c>
      <c r="AD23" s="362">
        <f t="shared" si="9"/>
        <v>4.5454545454545459</v>
      </c>
      <c r="AE23" s="25">
        <f t="shared" si="10"/>
        <v>0</v>
      </c>
      <c r="AF23" s="13"/>
      <c r="AG23" s="360" t="str">
        <f t="shared" si="12"/>
        <v>з</v>
      </c>
      <c r="AH23" s="360" t="str">
        <f t="shared" si="12"/>
        <v/>
      </c>
      <c r="AI23" s="360">
        <f t="shared" si="12"/>
        <v>5</v>
      </c>
      <c r="AJ23" s="360">
        <f t="shared" si="12"/>
        <v>5</v>
      </c>
      <c r="AK23" s="360">
        <f t="shared" si="12"/>
        <v>5</v>
      </c>
      <c r="AL23" s="360">
        <f t="shared" si="12"/>
        <v>4</v>
      </c>
      <c r="AM23" s="360">
        <f t="shared" si="12"/>
        <v>4</v>
      </c>
      <c r="AN23" s="360" t="str">
        <f t="shared" si="12"/>
        <v/>
      </c>
      <c r="AO23" s="360">
        <f t="shared" si="12"/>
        <v>5</v>
      </c>
      <c r="AP23" s="360">
        <f t="shared" si="12"/>
        <v>4</v>
      </c>
      <c r="AQ23" s="360">
        <f t="shared" si="12"/>
        <v>5</v>
      </c>
      <c r="AR23" s="360">
        <f t="shared" si="12"/>
        <v>4</v>
      </c>
      <c r="AS23" s="360" t="str">
        <f t="shared" si="12"/>
        <v/>
      </c>
      <c r="AT23" s="360" t="str">
        <f t="shared" si="12"/>
        <v/>
      </c>
      <c r="AU23" s="360">
        <f t="shared" si="12"/>
        <v>5</v>
      </c>
      <c r="AV23" s="360">
        <f t="shared" si="12"/>
        <v>4</v>
      </c>
      <c r="AW23" s="358">
        <f t="shared" si="11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5">
      <c r="A24" s="295">
        <v>19</v>
      </c>
      <c r="B24" s="178"/>
      <c r="C24" s="368" t="s">
        <v>34</v>
      </c>
      <c r="D24" s="369" t="s">
        <v>1086</v>
      </c>
      <c r="E24" s="238">
        <v>2534</v>
      </c>
      <c r="F24" s="91" t="s">
        <v>1411</v>
      </c>
      <c r="G24" s="91"/>
      <c r="H24" s="91">
        <v>5</v>
      </c>
      <c r="I24" s="91">
        <v>5</v>
      </c>
      <c r="J24" s="91">
        <v>5</v>
      </c>
      <c r="K24" s="94">
        <v>4</v>
      </c>
      <c r="L24" s="91">
        <v>3</v>
      </c>
      <c r="M24" s="91"/>
      <c r="N24" s="91">
        <v>4</v>
      </c>
      <c r="O24" s="91">
        <v>4</v>
      </c>
      <c r="P24" s="91">
        <v>5</v>
      </c>
      <c r="Q24" s="91">
        <v>4</v>
      </c>
      <c r="R24" s="94"/>
      <c r="S24" s="91"/>
      <c r="T24" s="91">
        <v>4</v>
      </c>
      <c r="U24" s="91">
        <v>5</v>
      </c>
      <c r="V24" s="358">
        <f t="shared" si="0"/>
        <v>3</v>
      </c>
      <c r="W24" s="286">
        <f t="shared" si="1"/>
        <v>0</v>
      </c>
      <c r="X24" s="286">
        <f t="shared" si="2"/>
        <v>0</v>
      </c>
      <c r="Y24" s="286">
        <f t="shared" si="3"/>
        <v>0</v>
      </c>
      <c r="Z24" s="286">
        <f t="shared" si="4"/>
        <v>1</v>
      </c>
      <c r="AA24" s="286">
        <f t="shared" si="5"/>
        <v>5</v>
      </c>
      <c r="AB24" s="286">
        <f t="shared" si="6"/>
        <v>5</v>
      </c>
      <c r="AC24" s="286">
        <f t="shared" si="7"/>
        <v>11</v>
      </c>
      <c r="AD24" s="362">
        <f t="shared" si="9"/>
        <v>4.3636363636363633</v>
      </c>
      <c r="AE24" s="25">
        <f t="shared" si="10"/>
        <v>0</v>
      </c>
      <c r="AF24" s="13"/>
      <c r="AG24" s="360" t="str">
        <f t="shared" si="12"/>
        <v>з</v>
      </c>
      <c r="AH24" s="360" t="str">
        <f t="shared" si="12"/>
        <v/>
      </c>
      <c r="AI24" s="360">
        <f t="shared" si="12"/>
        <v>5</v>
      </c>
      <c r="AJ24" s="360">
        <f t="shared" si="12"/>
        <v>5</v>
      </c>
      <c r="AK24" s="360">
        <f t="shared" si="12"/>
        <v>5</v>
      </c>
      <c r="AL24" s="360">
        <f t="shared" si="12"/>
        <v>4</v>
      </c>
      <c r="AM24" s="360">
        <f t="shared" si="12"/>
        <v>3</v>
      </c>
      <c r="AN24" s="360" t="str">
        <f t="shared" si="12"/>
        <v/>
      </c>
      <c r="AO24" s="360">
        <f t="shared" si="12"/>
        <v>4</v>
      </c>
      <c r="AP24" s="360">
        <f t="shared" si="12"/>
        <v>4</v>
      </c>
      <c r="AQ24" s="360">
        <f t="shared" si="12"/>
        <v>5</v>
      </c>
      <c r="AR24" s="360">
        <f t="shared" si="12"/>
        <v>4</v>
      </c>
      <c r="AS24" s="360" t="str">
        <f t="shared" si="12"/>
        <v/>
      </c>
      <c r="AT24" s="360" t="str">
        <f t="shared" si="12"/>
        <v/>
      </c>
      <c r="AU24" s="360">
        <f t="shared" si="12"/>
        <v>4</v>
      </c>
      <c r="AV24" s="360">
        <f t="shared" si="12"/>
        <v>5</v>
      </c>
      <c r="AW24" s="358">
        <f t="shared" si="11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5">
      <c r="A25" s="295">
        <v>20</v>
      </c>
      <c r="B25" s="178"/>
      <c r="C25" s="368" t="s">
        <v>34</v>
      </c>
      <c r="D25" s="369" t="s">
        <v>1094</v>
      </c>
      <c r="E25" s="238">
        <v>2534</v>
      </c>
      <c r="F25" s="91" t="s">
        <v>1411</v>
      </c>
      <c r="G25" s="91"/>
      <c r="H25" s="91">
        <v>5</v>
      </c>
      <c r="I25" s="91">
        <v>5</v>
      </c>
      <c r="J25" s="91">
        <v>5</v>
      </c>
      <c r="K25" s="94">
        <v>4</v>
      </c>
      <c r="L25" s="91">
        <v>4</v>
      </c>
      <c r="M25" s="91"/>
      <c r="N25" s="91">
        <v>5</v>
      </c>
      <c r="O25" s="91">
        <v>4</v>
      </c>
      <c r="P25" s="91">
        <v>5</v>
      </c>
      <c r="Q25" s="91">
        <v>4</v>
      </c>
      <c r="R25" s="94"/>
      <c r="S25" s="91"/>
      <c r="T25" s="91">
        <v>4</v>
      </c>
      <c r="U25" s="91">
        <v>5</v>
      </c>
      <c r="V25" s="358">
        <f t="shared" si="0"/>
        <v>4</v>
      </c>
      <c r="W25" s="286">
        <f t="shared" si="1"/>
        <v>0</v>
      </c>
      <c r="X25" s="286">
        <f t="shared" si="2"/>
        <v>0</v>
      </c>
      <c r="Y25" s="286">
        <f t="shared" si="3"/>
        <v>0</v>
      </c>
      <c r="Z25" s="286">
        <f t="shared" si="4"/>
        <v>0</v>
      </c>
      <c r="AA25" s="286">
        <f t="shared" si="5"/>
        <v>5</v>
      </c>
      <c r="AB25" s="286">
        <f t="shared" si="6"/>
        <v>6</v>
      </c>
      <c r="AC25" s="286">
        <f t="shared" si="7"/>
        <v>11</v>
      </c>
      <c r="AD25" s="362">
        <f t="shared" si="9"/>
        <v>4.5454545454545459</v>
      </c>
      <c r="AE25" s="25">
        <f t="shared" si="10"/>
        <v>0</v>
      </c>
      <c r="AF25" s="13"/>
      <c r="AG25" s="360" t="str">
        <f t="shared" si="12"/>
        <v>з</v>
      </c>
      <c r="AH25" s="360" t="str">
        <f t="shared" si="12"/>
        <v/>
      </c>
      <c r="AI25" s="360">
        <f t="shared" si="12"/>
        <v>5</v>
      </c>
      <c r="AJ25" s="360">
        <f t="shared" si="12"/>
        <v>5</v>
      </c>
      <c r="AK25" s="360">
        <f t="shared" si="12"/>
        <v>5</v>
      </c>
      <c r="AL25" s="360">
        <f t="shared" si="12"/>
        <v>4</v>
      </c>
      <c r="AM25" s="360">
        <f t="shared" si="12"/>
        <v>4</v>
      </c>
      <c r="AN25" s="360" t="str">
        <f t="shared" si="12"/>
        <v/>
      </c>
      <c r="AO25" s="360">
        <f t="shared" si="12"/>
        <v>5</v>
      </c>
      <c r="AP25" s="360">
        <f t="shared" si="12"/>
        <v>4</v>
      </c>
      <c r="AQ25" s="360">
        <f t="shared" si="12"/>
        <v>5</v>
      </c>
      <c r="AR25" s="360">
        <f t="shared" si="12"/>
        <v>4</v>
      </c>
      <c r="AS25" s="360" t="str">
        <f t="shared" si="12"/>
        <v/>
      </c>
      <c r="AT25" s="360" t="str">
        <f t="shared" si="12"/>
        <v/>
      </c>
      <c r="AU25" s="360">
        <f t="shared" si="12"/>
        <v>4</v>
      </c>
      <c r="AV25" s="360">
        <f t="shared" si="12"/>
        <v>5</v>
      </c>
      <c r="AW25" s="358">
        <f t="shared" si="11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5">
      <c r="A26" s="295">
        <v>21</v>
      </c>
      <c r="B26" s="178"/>
      <c r="C26" s="368" t="s">
        <v>34</v>
      </c>
      <c r="D26" s="369" t="s">
        <v>1102</v>
      </c>
      <c r="E26" s="238">
        <v>2534</v>
      </c>
      <c r="F26" s="91" t="s">
        <v>1411</v>
      </c>
      <c r="G26" s="91"/>
      <c r="H26" s="91">
        <v>5</v>
      </c>
      <c r="I26" s="91">
        <v>5</v>
      </c>
      <c r="J26" s="91">
        <v>5</v>
      </c>
      <c r="K26" s="94">
        <v>4</v>
      </c>
      <c r="L26" s="91">
        <v>3</v>
      </c>
      <c r="M26" s="91"/>
      <c r="N26" s="91">
        <v>5</v>
      </c>
      <c r="O26" s="91">
        <v>4</v>
      </c>
      <c r="P26" s="91">
        <v>5</v>
      </c>
      <c r="Q26" s="91">
        <v>5</v>
      </c>
      <c r="R26" s="94"/>
      <c r="S26" s="91"/>
      <c r="T26" s="91">
        <v>5</v>
      </c>
      <c r="U26" s="91">
        <v>4</v>
      </c>
      <c r="V26" s="358">
        <f t="shared" si="0"/>
        <v>3</v>
      </c>
      <c r="W26" s="286">
        <f t="shared" si="1"/>
        <v>0</v>
      </c>
      <c r="X26" s="286">
        <f t="shared" si="2"/>
        <v>0</v>
      </c>
      <c r="Y26" s="286">
        <f t="shared" si="3"/>
        <v>0</v>
      </c>
      <c r="Z26" s="286">
        <f t="shared" si="4"/>
        <v>1</v>
      </c>
      <c r="AA26" s="286">
        <f t="shared" si="5"/>
        <v>3</v>
      </c>
      <c r="AB26" s="286">
        <f t="shared" si="6"/>
        <v>7</v>
      </c>
      <c r="AC26" s="286">
        <f t="shared" si="7"/>
        <v>11</v>
      </c>
      <c r="AD26" s="362">
        <f t="shared" si="9"/>
        <v>4.5454545454545459</v>
      </c>
      <c r="AE26" s="25">
        <f t="shared" si="10"/>
        <v>0</v>
      </c>
      <c r="AF26" s="13"/>
      <c r="AG26" s="360" t="str">
        <f t="shared" si="12"/>
        <v>з</v>
      </c>
      <c r="AH26" s="360" t="str">
        <f t="shared" si="12"/>
        <v/>
      </c>
      <c r="AI26" s="360">
        <f t="shared" si="12"/>
        <v>5</v>
      </c>
      <c r="AJ26" s="360">
        <f t="shared" si="12"/>
        <v>5</v>
      </c>
      <c r="AK26" s="360">
        <f t="shared" si="12"/>
        <v>5</v>
      </c>
      <c r="AL26" s="360">
        <f t="shared" si="12"/>
        <v>4</v>
      </c>
      <c r="AM26" s="360">
        <f t="shared" si="12"/>
        <v>3</v>
      </c>
      <c r="AN26" s="360" t="str">
        <f t="shared" si="12"/>
        <v/>
      </c>
      <c r="AO26" s="360">
        <f t="shared" si="12"/>
        <v>5</v>
      </c>
      <c r="AP26" s="360">
        <f t="shared" si="12"/>
        <v>4</v>
      </c>
      <c r="AQ26" s="360">
        <f t="shared" si="12"/>
        <v>5</v>
      </c>
      <c r="AR26" s="360">
        <f t="shared" si="12"/>
        <v>5</v>
      </c>
      <c r="AS26" s="360" t="str">
        <f t="shared" si="12"/>
        <v/>
      </c>
      <c r="AT26" s="360" t="str">
        <f t="shared" si="12"/>
        <v/>
      </c>
      <c r="AU26" s="360">
        <f t="shared" si="12"/>
        <v>5</v>
      </c>
      <c r="AV26" s="360">
        <f t="shared" si="12"/>
        <v>4</v>
      </c>
      <c r="AW26" s="358">
        <f t="shared" si="11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5">
      <c r="A27" s="295">
        <v>22</v>
      </c>
      <c r="B27" s="178"/>
      <c r="C27" s="368" t="s">
        <v>34</v>
      </c>
      <c r="D27" s="369" t="s">
        <v>1087</v>
      </c>
      <c r="E27" s="238">
        <v>2534</v>
      </c>
      <c r="F27" s="91" t="s">
        <v>1411</v>
      </c>
      <c r="G27" s="91"/>
      <c r="H27" s="91">
        <v>4</v>
      </c>
      <c r="I27" s="91">
        <v>5</v>
      </c>
      <c r="J27" s="91">
        <v>5</v>
      </c>
      <c r="K27" s="94">
        <v>4</v>
      </c>
      <c r="L27" s="91">
        <v>3</v>
      </c>
      <c r="M27" s="91"/>
      <c r="N27" s="91">
        <v>3</v>
      </c>
      <c r="O27" s="91">
        <v>4</v>
      </c>
      <c r="P27" s="91">
        <v>5</v>
      </c>
      <c r="Q27" s="91">
        <v>3</v>
      </c>
      <c r="R27" s="94"/>
      <c r="S27" s="91"/>
      <c r="T27" s="91">
        <v>4</v>
      </c>
      <c r="U27" s="91">
        <v>4</v>
      </c>
      <c r="V27" s="358">
        <f t="shared" si="0"/>
        <v>3</v>
      </c>
      <c r="W27" s="286">
        <f t="shared" si="1"/>
        <v>0</v>
      </c>
      <c r="X27" s="286">
        <f t="shared" si="2"/>
        <v>0</v>
      </c>
      <c r="Y27" s="286">
        <f t="shared" si="3"/>
        <v>0</v>
      </c>
      <c r="Z27" s="286">
        <f t="shared" si="4"/>
        <v>3</v>
      </c>
      <c r="AA27" s="286">
        <f t="shared" si="5"/>
        <v>5</v>
      </c>
      <c r="AB27" s="286">
        <f t="shared" si="6"/>
        <v>3</v>
      </c>
      <c r="AC27" s="286">
        <f t="shared" si="7"/>
        <v>11</v>
      </c>
      <c r="AD27" s="362">
        <f t="shared" si="9"/>
        <v>4</v>
      </c>
      <c r="AE27" s="25">
        <f t="shared" si="10"/>
        <v>0</v>
      </c>
      <c r="AF27" s="13"/>
      <c r="AG27" s="360" t="str">
        <f t="shared" si="12"/>
        <v>з</v>
      </c>
      <c r="AH27" s="360" t="str">
        <f t="shared" si="12"/>
        <v/>
      </c>
      <c r="AI27" s="360">
        <f t="shared" si="12"/>
        <v>4</v>
      </c>
      <c r="AJ27" s="360">
        <f t="shared" si="12"/>
        <v>5</v>
      </c>
      <c r="AK27" s="360">
        <f t="shared" si="12"/>
        <v>5</v>
      </c>
      <c r="AL27" s="360">
        <f t="shared" si="12"/>
        <v>4</v>
      </c>
      <c r="AM27" s="360">
        <f t="shared" si="12"/>
        <v>3</v>
      </c>
      <c r="AN27" s="360" t="str">
        <f t="shared" si="12"/>
        <v/>
      </c>
      <c r="AO27" s="360">
        <f t="shared" si="12"/>
        <v>3</v>
      </c>
      <c r="AP27" s="360">
        <f t="shared" si="12"/>
        <v>4</v>
      </c>
      <c r="AQ27" s="360">
        <f t="shared" si="12"/>
        <v>5</v>
      </c>
      <c r="AR27" s="360">
        <f t="shared" si="12"/>
        <v>3</v>
      </c>
      <c r="AS27" s="360" t="str">
        <f t="shared" si="12"/>
        <v/>
      </c>
      <c r="AT27" s="360" t="str">
        <f t="shared" si="12"/>
        <v/>
      </c>
      <c r="AU27" s="360">
        <f t="shared" si="12"/>
        <v>4</v>
      </c>
      <c r="AV27" s="360">
        <f t="shared" si="12"/>
        <v>4</v>
      </c>
      <c r="AW27" s="358">
        <f t="shared" si="11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5">
      <c r="A28" s="295">
        <v>23</v>
      </c>
      <c r="B28" s="178"/>
      <c r="C28" s="368" t="s">
        <v>34</v>
      </c>
      <c r="D28" s="369" t="s">
        <v>1090</v>
      </c>
      <c r="E28" s="238">
        <v>2534</v>
      </c>
      <c r="F28" s="91" t="s">
        <v>1411</v>
      </c>
      <c r="G28" s="91"/>
      <c r="H28" s="91">
        <v>5</v>
      </c>
      <c r="I28" s="91">
        <v>5</v>
      </c>
      <c r="J28" s="91">
        <v>5</v>
      </c>
      <c r="K28" s="94">
        <v>4</v>
      </c>
      <c r="L28" s="91">
        <v>4</v>
      </c>
      <c r="M28" s="91"/>
      <c r="N28" s="91">
        <v>5</v>
      </c>
      <c r="O28" s="91">
        <v>4</v>
      </c>
      <c r="P28" s="91">
        <v>5</v>
      </c>
      <c r="Q28" s="91">
        <v>4</v>
      </c>
      <c r="R28" s="94"/>
      <c r="S28" s="91"/>
      <c r="T28" s="91">
        <v>5</v>
      </c>
      <c r="U28" s="91">
        <v>5</v>
      </c>
      <c r="V28" s="358">
        <f t="shared" si="0"/>
        <v>4</v>
      </c>
      <c r="W28" s="286">
        <f t="shared" si="1"/>
        <v>0</v>
      </c>
      <c r="X28" s="286">
        <f t="shared" si="2"/>
        <v>0</v>
      </c>
      <c r="Y28" s="286">
        <f t="shared" si="3"/>
        <v>0</v>
      </c>
      <c r="Z28" s="286">
        <f t="shared" si="4"/>
        <v>0</v>
      </c>
      <c r="AA28" s="286">
        <f t="shared" si="5"/>
        <v>4</v>
      </c>
      <c r="AB28" s="286">
        <f t="shared" si="6"/>
        <v>7</v>
      </c>
      <c r="AC28" s="286">
        <f t="shared" si="7"/>
        <v>11</v>
      </c>
      <c r="AD28" s="362">
        <f t="shared" si="9"/>
        <v>4.6363636363636367</v>
      </c>
      <c r="AE28" s="25">
        <f t="shared" si="10"/>
        <v>0</v>
      </c>
      <c r="AF28" s="13"/>
      <c r="AG28" s="360" t="str">
        <f t="shared" si="12"/>
        <v>з</v>
      </c>
      <c r="AH28" s="360" t="str">
        <f t="shared" si="12"/>
        <v/>
      </c>
      <c r="AI28" s="360">
        <f t="shared" si="12"/>
        <v>5</v>
      </c>
      <c r="AJ28" s="360">
        <f t="shared" si="12"/>
        <v>5</v>
      </c>
      <c r="AK28" s="360">
        <f t="shared" si="12"/>
        <v>5</v>
      </c>
      <c r="AL28" s="360">
        <f t="shared" si="12"/>
        <v>4</v>
      </c>
      <c r="AM28" s="360">
        <f t="shared" si="12"/>
        <v>4</v>
      </c>
      <c r="AN28" s="360" t="str">
        <f t="shared" si="12"/>
        <v/>
      </c>
      <c r="AO28" s="360">
        <f t="shared" si="12"/>
        <v>5</v>
      </c>
      <c r="AP28" s="360">
        <f t="shared" si="12"/>
        <v>4</v>
      </c>
      <c r="AQ28" s="360">
        <f t="shared" si="12"/>
        <v>5</v>
      </c>
      <c r="AR28" s="360">
        <f t="shared" si="12"/>
        <v>4</v>
      </c>
      <c r="AS28" s="360" t="str">
        <f t="shared" si="12"/>
        <v/>
      </c>
      <c r="AT28" s="360" t="str">
        <f t="shared" si="12"/>
        <v/>
      </c>
      <c r="AU28" s="360">
        <f t="shared" si="12"/>
        <v>5</v>
      </c>
      <c r="AV28" s="360">
        <f t="shared" si="12"/>
        <v>5</v>
      </c>
      <c r="AW28" s="358">
        <f t="shared" si="11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5">
      <c r="A29" s="295">
        <v>24</v>
      </c>
      <c r="B29" s="178"/>
      <c r="C29" s="368" t="s">
        <v>34</v>
      </c>
      <c r="D29" s="369" t="s">
        <v>1089</v>
      </c>
      <c r="E29" s="238">
        <v>2534</v>
      </c>
      <c r="F29" s="91" t="s">
        <v>1411</v>
      </c>
      <c r="G29" s="91"/>
      <c r="H29" s="91">
        <v>4</v>
      </c>
      <c r="I29" s="91">
        <v>5</v>
      </c>
      <c r="J29" s="91">
        <v>4</v>
      </c>
      <c r="K29" s="94">
        <v>4</v>
      </c>
      <c r="L29" s="91">
        <v>3</v>
      </c>
      <c r="M29" s="91"/>
      <c r="N29" s="91">
        <v>3</v>
      </c>
      <c r="O29" s="91">
        <v>4</v>
      </c>
      <c r="P29" s="91">
        <v>5</v>
      </c>
      <c r="Q29" s="91">
        <v>3</v>
      </c>
      <c r="R29" s="94"/>
      <c r="S29" s="91"/>
      <c r="T29" s="91">
        <v>4</v>
      </c>
      <c r="U29" s="91">
        <v>5</v>
      </c>
      <c r="V29" s="358">
        <f t="shared" si="0"/>
        <v>3</v>
      </c>
      <c r="W29" s="286">
        <f t="shared" si="1"/>
        <v>0</v>
      </c>
      <c r="X29" s="286">
        <f t="shared" si="2"/>
        <v>0</v>
      </c>
      <c r="Y29" s="286">
        <f t="shared" si="3"/>
        <v>0</v>
      </c>
      <c r="Z29" s="286">
        <f t="shared" si="4"/>
        <v>3</v>
      </c>
      <c r="AA29" s="286">
        <f t="shared" si="5"/>
        <v>5</v>
      </c>
      <c r="AB29" s="286">
        <f t="shared" si="6"/>
        <v>3</v>
      </c>
      <c r="AC29" s="286">
        <f t="shared" si="7"/>
        <v>11</v>
      </c>
      <c r="AD29" s="362">
        <f t="shared" si="9"/>
        <v>4</v>
      </c>
      <c r="AE29" s="25">
        <f t="shared" si="10"/>
        <v>0</v>
      </c>
      <c r="AF29" s="13"/>
      <c r="AG29" s="360" t="str">
        <f t="shared" si="12"/>
        <v>з</v>
      </c>
      <c r="AH29" s="360" t="str">
        <f t="shared" si="12"/>
        <v/>
      </c>
      <c r="AI29" s="360">
        <f t="shared" si="12"/>
        <v>4</v>
      </c>
      <c r="AJ29" s="360">
        <f t="shared" si="12"/>
        <v>5</v>
      </c>
      <c r="AK29" s="360">
        <f t="shared" si="12"/>
        <v>4</v>
      </c>
      <c r="AL29" s="360">
        <f t="shared" si="12"/>
        <v>4</v>
      </c>
      <c r="AM29" s="360">
        <f t="shared" si="12"/>
        <v>3</v>
      </c>
      <c r="AN29" s="360" t="str">
        <f t="shared" si="12"/>
        <v/>
      </c>
      <c r="AO29" s="360">
        <f t="shared" si="12"/>
        <v>3</v>
      </c>
      <c r="AP29" s="360">
        <f t="shared" si="12"/>
        <v>4</v>
      </c>
      <c r="AQ29" s="360">
        <f t="shared" si="12"/>
        <v>5</v>
      </c>
      <c r="AR29" s="360">
        <f t="shared" si="12"/>
        <v>3</v>
      </c>
      <c r="AS29" s="360" t="str">
        <f t="shared" si="12"/>
        <v/>
      </c>
      <c r="AT29" s="360" t="str">
        <f t="shared" si="12"/>
        <v/>
      </c>
      <c r="AU29" s="360">
        <f t="shared" si="12"/>
        <v>4</v>
      </c>
      <c r="AV29" s="360">
        <f t="shared" si="12"/>
        <v>5</v>
      </c>
      <c r="AW29" s="358">
        <f t="shared" si="11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5">
      <c r="A30" s="295">
        <v>25</v>
      </c>
      <c r="B30" s="178"/>
      <c r="C30" s="368" t="s">
        <v>980</v>
      </c>
      <c r="D30" s="369" t="s">
        <v>1075</v>
      </c>
      <c r="E30" s="238">
        <v>2534</v>
      </c>
      <c r="F30" s="91" t="s">
        <v>1411</v>
      </c>
      <c r="G30" s="91"/>
      <c r="H30" s="91">
        <v>5</v>
      </c>
      <c r="I30" s="91">
        <v>5</v>
      </c>
      <c r="J30" s="91">
        <v>5</v>
      </c>
      <c r="K30" s="94">
        <v>3</v>
      </c>
      <c r="L30" s="91">
        <v>3</v>
      </c>
      <c r="M30" s="91"/>
      <c r="N30" s="91">
        <v>5</v>
      </c>
      <c r="O30" s="91">
        <v>4</v>
      </c>
      <c r="P30" s="91">
        <v>5</v>
      </c>
      <c r="Q30" s="91">
        <v>5</v>
      </c>
      <c r="R30" s="94"/>
      <c r="S30" s="91"/>
      <c r="T30" s="91">
        <v>5</v>
      </c>
      <c r="U30" s="91">
        <v>4</v>
      </c>
      <c r="V30" s="358">
        <f t="shared" si="0"/>
        <v>3</v>
      </c>
      <c r="W30" s="286">
        <f t="shared" si="1"/>
        <v>0</v>
      </c>
      <c r="X30" s="286">
        <f t="shared" si="2"/>
        <v>0</v>
      </c>
      <c r="Y30" s="286">
        <f t="shared" si="3"/>
        <v>0</v>
      </c>
      <c r="Z30" s="286">
        <f t="shared" si="4"/>
        <v>2</v>
      </c>
      <c r="AA30" s="286">
        <f t="shared" si="5"/>
        <v>2</v>
      </c>
      <c r="AB30" s="286">
        <f t="shared" si="6"/>
        <v>7</v>
      </c>
      <c r="AC30" s="286">
        <f t="shared" si="7"/>
        <v>11</v>
      </c>
      <c r="AD30" s="362">
        <f t="shared" si="9"/>
        <v>4.4545454545454541</v>
      </c>
      <c r="AE30" s="25">
        <f t="shared" si="10"/>
        <v>0</v>
      </c>
      <c r="AF30" s="13"/>
      <c r="AG30" s="360" t="str">
        <f t="shared" si="12"/>
        <v>з</v>
      </c>
      <c r="AH30" s="360" t="str">
        <f t="shared" si="12"/>
        <v/>
      </c>
      <c r="AI30" s="360">
        <f t="shared" si="12"/>
        <v>5</v>
      </c>
      <c r="AJ30" s="360">
        <f t="shared" si="12"/>
        <v>5</v>
      </c>
      <c r="AK30" s="360">
        <f t="shared" si="12"/>
        <v>5</v>
      </c>
      <c r="AL30" s="360">
        <f t="shared" si="12"/>
        <v>3</v>
      </c>
      <c r="AM30" s="360">
        <f t="shared" si="12"/>
        <v>3</v>
      </c>
      <c r="AN30" s="360" t="str">
        <f t="shared" si="12"/>
        <v/>
      </c>
      <c r="AO30" s="360">
        <f t="shared" si="12"/>
        <v>5</v>
      </c>
      <c r="AP30" s="360">
        <f t="shared" si="12"/>
        <v>4</v>
      </c>
      <c r="AQ30" s="360">
        <f t="shared" si="12"/>
        <v>5</v>
      </c>
      <c r="AR30" s="360">
        <f t="shared" si="12"/>
        <v>5</v>
      </c>
      <c r="AS30" s="360" t="str">
        <f t="shared" si="12"/>
        <v/>
      </c>
      <c r="AT30" s="360" t="str">
        <f t="shared" si="12"/>
        <v/>
      </c>
      <c r="AU30" s="360">
        <f t="shared" si="12"/>
        <v>5</v>
      </c>
      <c r="AV30" s="360">
        <f t="shared" si="12"/>
        <v>4</v>
      </c>
      <c r="AW30" s="358">
        <f t="shared" si="11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5">
      <c r="A31" s="295">
        <v>26</v>
      </c>
      <c r="B31" s="178"/>
      <c r="C31" s="368" t="s">
        <v>34</v>
      </c>
      <c r="D31" s="369" t="s">
        <v>1099</v>
      </c>
      <c r="E31" s="238">
        <v>2534</v>
      </c>
      <c r="F31" s="91" t="s">
        <v>1411</v>
      </c>
      <c r="G31" s="91"/>
      <c r="H31" s="91">
        <v>5</v>
      </c>
      <c r="I31" s="91">
        <v>5</v>
      </c>
      <c r="J31" s="91">
        <v>5</v>
      </c>
      <c r="K31" s="94">
        <v>4</v>
      </c>
      <c r="L31" s="94">
        <v>3</v>
      </c>
      <c r="M31" s="91"/>
      <c r="N31" s="91">
        <v>4</v>
      </c>
      <c r="O31" s="91">
        <v>5</v>
      </c>
      <c r="P31" s="91">
        <v>5</v>
      </c>
      <c r="Q31" s="91">
        <v>5</v>
      </c>
      <c r="R31" s="94"/>
      <c r="S31" s="91"/>
      <c r="T31" s="91">
        <v>5</v>
      </c>
      <c r="U31" s="91">
        <v>5</v>
      </c>
      <c r="V31" s="358">
        <f t="shared" si="0"/>
        <v>3</v>
      </c>
      <c r="W31" s="286">
        <f t="shared" si="1"/>
        <v>0</v>
      </c>
      <c r="X31" s="286">
        <f t="shared" si="2"/>
        <v>0</v>
      </c>
      <c r="Y31" s="286">
        <f t="shared" si="3"/>
        <v>0</v>
      </c>
      <c r="Z31" s="286">
        <f t="shared" si="4"/>
        <v>1</v>
      </c>
      <c r="AA31" s="286">
        <f t="shared" si="5"/>
        <v>2</v>
      </c>
      <c r="AB31" s="286">
        <f t="shared" si="6"/>
        <v>8</v>
      </c>
      <c r="AC31" s="286">
        <f t="shared" si="7"/>
        <v>11</v>
      </c>
      <c r="AD31" s="362">
        <f t="shared" si="9"/>
        <v>4.6363636363636367</v>
      </c>
      <c r="AE31" s="25">
        <f t="shared" si="10"/>
        <v>0</v>
      </c>
      <c r="AF31" s="13"/>
      <c r="AG31" s="360" t="str">
        <f t="shared" si="12"/>
        <v>з</v>
      </c>
      <c r="AH31" s="360" t="str">
        <f t="shared" si="12"/>
        <v/>
      </c>
      <c r="AI31" s="360">
        <f t="shared" si="12"/>
        <v>5</v>
      </c>
      <c r="AJ31" s="360">
        <f t="shared" si="12"/>
        <v>5</v>
      </c>
      <c r="AK31" s="360">
        <f t="shared" si="12"/>
        <v>5</v>
      </c>
      <c r="AL31" s="360">
        <f t="shared" si="12"/>
        <v>4</v>
      </c>
      <c r="AM31" s="360">
        <f t="shared" si="12"/>
        <v>3</v>
      </c>
      <c r="AN31" s="360" t="str">
        <f t="shared" si="12"/>
        <v/>
      </c>
      <c r="AO31" s="360">
        <f t="shared" si="12"/>
        <v>4</v>
      </c>
      <c r="AP31" s="360">
        <f t="shared" si="12"/>
        <v>5</v>
      </c>
      <c r="AQ31" s="360">
        <f t="shared" si="12"/>
        <v>5</v>
      </c>
      <c r="AR31" s="360">
        <f t="shared" si="12"/>
        <v>5</v>
      </c>
      <c r="AS31" s="360" t="str">
        <f t="shared" si="12"/>
        <v/>
      </c>
      <c r="AT31" s="360" t="str">
        <f t="shared" si="12"/>
        <v/>
      </c>
      <c r="AU31" s="360">
        <f t="shared" si="12"/>
        <v>5</v>
      </c>
      <c r="AV31" s="360">
        <f t="shared" si="12"/>
        <v>5</v>
      </c>
      <c r="AW31" s="358">
        <f t="shared" si="11"/>
        <v>1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5">
      <c r="A32" s="295">
        <v>27</v>
      </c>
      <c r="B32" s="226"/>
      <c r="C32" s="368" t="s">
        <v>34</v>
      </c>
      <c r="D32" s="369" t="s">
        <v>1098</v>
      </c>
      <c r="E32" s="238">
        <v>2534</v>
      </c>
      <c r="F32" s="91" t="s">
        <v>1411</v>
      </c>
      <c r="G32" s="91"/>
      <c r="H32" s="91">
        <v>5</v>
      </c>
      <c r="I32" s="91">
        <v>4</v>
      </c>
      <c r="J32" s="91">
        <v>5</v>
      </c>
      <c r="K32" s="94">
        <v>3</v>
      </c>
      <c r="L32" s="94">
        <v>3</v>
      </c>
      <c r="M32" s="91"/>
      <c r="N32" s="91">
        <v>4</v>
      </c>
      <c r="O32" s="91">
        <v>3</v>
      </c>
      <c r="P32" s="91">
        <v>5</v>
      </c>
      <c r="Q32" s="91">
        <v>3</v>
      </c>
      <c r="R32" s="94"/>
      <c r="S32" s="91"/>
      <c r="T32" s="91">
        <v>3</v>
      </c>
      <c r="U32" s="91">
        <v>4</v>
      </c>
      <c r="V32" s="358">
        <f t="shared" si="0"/>
        <v>3</v>
      </c>
      <c r="W32" s="286">
        <f t="shared" si="1"/>
        <v>0</v>
      </c>
      <c r="X32" s="286">
        <f t="shared" si="2"/>
        <v>0</v>
      </c>
      <c r="Y32" s="286">
        <f t="shared" si="3"/>
        <v>0</v>
      </c>
      <c r="Z32" s="286">
        <f t="shared" si="4"/>
        <v>5</v>
      </c>
      <c r="AA32" s="286">
        <f t="shared" si="5"/>
        <v>3</v>
      </c>
      <c r="AB32" s="286">
        <f t="shared" si="6"/>
        <v>3</v>
      </c>
      <c r="AC32" s="286">
        <f t="shared" si="7"/>
        <v>11</v>
      </c>
      <c r="AD32" s="362">
        <f t="shared" si="9"/>
        <v>3.8181818181818183</v>
      </c>
      <c r="AE32" s="25">
        <f t="shared" si="10"/>
        <v>0</v>
      </c>
      <c r="AF32" s="13"/>
      <c r="AG32" s="26" t="str">
        <f t="shared" si="12"/>
        <v>з</v>
      </c>
      <c r="AH32" s="26" t="str">
        <f t="shared" si="12"/>
        <v/>
      </c>
      <c r="AI32" s="26">
        <f t="shared" si="12"/>
        <v>5</v>
      </c>
      <c r="AJ32" s="26">
        <f t="shared" si="12"/>
        <v>4</v>
      </c>
      <c r="AK32" s="26">
        <f t="shared" si="12"/>
        <v>5</v>
      </c>
      <c r="AL32" s="26">
        <f t="shared" si="12"/>
        <v>3</v>
      </c>
      <c r="AM32" s="26">
        <f t="shared" si="12"/>
        <v>3</v>
      </c>
      <c r="AN32" s="26" t="str">
        <f t="shared" si="12"/>
        <v/>
      </c>
      <c r="AO32" s="26">
        <f t="shared" si="12"/>
        <v>4</v>
      </c>
      <c r="AP32" s="26">
        <f t="shared" si="12"/>
        <v>3</v>
      </c>
      <c r="AQ32" s="26">
        <f t="shared" si="12"/>
        <v>5</v>
      </c>
      <c r="AR32" s="26">
        <f t="shared" si="12"/>
        <v>3</v>
      </c>
      <c r="AS32" s="26" t="str">
        <f t="shared" si="12"/>
        <v/>
      </c>
      <c r="AT32" s="26" t="str">
        <f t="shared" si="12"/>
        <v/>
      </c>
      <c r="AU32" s="26">
        <f t="shared" si="12"/>
        <v>3</v>
      </c>
      <c r="AV32" s="26">
        <f t="shared" si="12"/>
        <v>4</v>
      </c>
      <c r="AW32" s="27">
        <f t="shared" si="11"/>
        <v>1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5">
      <c r="A33" s="295">
        <v>28</v>
      </c>
      <c r="B33" s="226"/>
      <c r="C33" s="368" t="s">
        <v>34</v>
      </c>
      <c r="D33" s="369" t="s">
        <v>1095</v>
      </c>
      <c r="E33" s="238">
        <v>2534</v>
      </c>
      <c r="F33" s="91" t="s">
        <v>1411</v>
      </c>
      <c r="G33" s="91"/>
      <c r="H33" s="91">
        <v>5</v>
      </c>
      <c r="I33" s="91">
        <v>4</v>
      </c>
      <c r="J33" s="91">
        <v>5</v>
      </c>
      <c r="K33" s="94">
        <v>3</v>
      </c>
      <c r="L33" s="94">
        <v>5</v>
      </c>
      <c r="M33" s="91"/>
      <c r="N33" s="94">
        <v>4</v>
      </c>
      <c r="O33" s="94">
        <v>3</v>
      </c>
      <c r="P33" s="91">
        <v>5</v>
      </c>
      <c r="Q33" s="94">
        <v>3</v>
      </c>
      <c r="R33" s="94"/>
      <c r="S33" s="91"/>
      <c r="T33" s="91">
        <v>4</v>
      </c>
      <c r="U33" s="91">
        <v>5</v>
      </c>
      <c r="V33" s="358">
        <f t="shared" si="0"/>
        <v>3</v>
      </c>
      <c r="W33" s="286">
        <f t="shared" si="1"/>
        <v>0</v>
      </c>
      <c r="X33" s="286">
        <f t="shared" si="2"/>
        <v>0</v>
      </c>
      <c r="Y33" s="286">
        <f t="shared" si="3"/>
        <v>0</v>
      </c>
      <c r="Z33" s="286">
        <f t="shared" si="4"/>
        <v>3</v>
      </c>
      <c r="AA33" s="286">
        <f t="shared" si="5"/>
        <v>3</v>
      </c>
      <c r="AB33" s="286">
        <f t="shared" si="6"/>
        <v>5</v>
      </c>
      <c r="AC33" s="286">
        <f t="shared" si="7"/>
        <v>11</v>
      </c>
      <c r="AD33" s="362">
        <f t="shared" si="9"/>
        <v>4.1818181818181817</v>
      </c>
      <c r="AE33" s="25">
        <f t="shared" si="10"/>
        <v>0</v>
      </c>
      <c r="AF33" s="13"/>
      <c r="AG33" s="26" t="str">
        <f t="shared" si="12"/>
        <v>з</v>
      </c>
      <c r="AH33" s="26" t="str">
        <f t="shared" si="12"/>
        <v/>
      </c>
      <c r="AI33" s="26">
        <f t="shared" si="12"/>
        <v>5</v>
      </c>
      <c r="AJ33" s="26">
        <f t="shared" si="12"/>
        <v>4</v>
      </c>
      <c r="AK33" s="26">
        <f t="shared" si="12"/>
        <v>5</v>
      </c>
      <c r="AL33" s="26">
        <f t="shared" si="12"/>
        <v>3</v>
      </c>
      <c r="AM33" s="26">
        <f t="shared" si="12"/>
        <v>5</v>
      </c>
      <c r="AN33" s="26" t="str">
        <f t="shared" si="12"/>
        <v/>
      </c>
      <c r="AO33" s="26">
        <f t="shared" si="12"/>
        <v>4</v>
      </c>
      <c r="AP33" s="26">
        <f t="shared" si="12"/>
        <v>3</v>
      </c>
      <c r="AQ33" s="26">
        <f t="shared" si="12"/>
        <v>5</v>
      </c>
      <c r="AR33" s="26">
        <f t="shared" si="12"/>
        <v>3</v>
      </c>
      <c r="AS33" s="26" t="str">
        <f t="shared" si="12"/>
        <v/>
      </c>
      <c r="AT33" s="26" t="str">
        <f t="shared" si="12"/>
        <v/>
      </c>
      <c r="AU33" s="26">
        <f t="shared" si="12"/>
        <v>4</v>
      </c>
      <c r="AV33" s="26">
        <f t="shared" si="12"/>
        <v>5</v>
      </c>
      <c r="AW33" s="27">
        <f t="shared" si="11"/>
        <v>1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5">
      <c r="A34" s="295">
        <v>29</v>
      </c>
      <c r="B34" s="227"/>
      <c r="C34" s="368" t="s">
        <v>34</v>
      </c>
      <c r="D34" s="369" t="s">
        <v>1084</v>
      </c>
      <c r="E34" s="238">
        <v>2534</v>
      </c>
      <c r="F34" s="91" t="s">
        <v>1411</v>
      </c>
      <c r="G34" s="91"/>
      <c r="H34" s="91">
        <v>5</v>
      </c>
      <c r="I34" s="91">
        <v>5</v>
      </c>
      <c r="J34" s="91">
        <v>4</v>
      </c>
      <c r="K34" s="94">
        <v>3</v>
      </c>
      <c r="L34" s="94">
        <v>3</v>
      </c>
      <c r="M34" s="91"/>
      <c r="N34" s="94">
        <v>5</v>
      </c>
      <c r="O34" s="94">
        <v>3</v>
      </c>
      <c r="P34" s="91">
        <v>5</v>
      </c>
      <c r="Q34" s="94">
        <v>4</v>
      </c>
      <c r="R34" s="94"/>
      <c r="S34" s="91"/>
      <c r="T34" s="91">
        <v>4</v>
      </c>
      <c r="U34" s="91">
        <v>4</v>
      </c>
      <c r="V34" s="358">
        <f t="shared" si="0"/>
        <v>3</v>
      </c>
      <c r="W34" s="286">
        <f t="shared" si="1"/>
        <v>0</v>
      </c>
      <c r="X34" s="286">
        <f t="shared" si="2"/>
        <v>0</v>
      </c>
      <c r="Y34" s="286">
        <f t="shared" si="3"/>
        <v>0</v>
      </c>
      <c r="Z34" s="286">
        <f t="shared" si="4"/>
        <v>3</v>
      </c>
      <c r="AA34" s="286">
        <f t="shared" si="5"/>
        <v>4</v>
      </c>
      <c r="AB34" s="286">
        <f t="shared" si="6"/>
        <v>4</v>
      </c>
      <c r="AC34" s="286">
        <f t="shared" si="7"/>
        <v>11</v>
      </c>
      <c r="AD34" s="362">
        <f t="shared" si="9"/>
        <v>4.0909090909090908</v>
      </c>
      <c r="AE34" s="25">
        <f t="shared" si="10"/>
        <v>0</v>
      </c>
      <c r="AF34" s="13"/>
      <c r="AG34" s="26" t="str">
        <f t="shared" si="12"/>
        <v>з</v>
      </c>
      <c r="AH34" s="26" t="str">
        <f t="shared" si="12"/>
        <v/>
      </c>
      <c r="AI34" s="26">
        <f t="shared" si="12"/>
        <v>5</v>
      </c>
      <c r="AJ34" s="26">
        <f t="shared" si="12"/>
        <v>5</v>
      </c>
      <c r="AK34" s="26">
        <f t="shared" si="12"/>
        <v>4</v>
      </c>
      <c r="AL34" s="26">
        <f t="shared" si="12"/>
        <v>3</v>
      </c>
      <c r="AM34" s="26">
        <f t="shared" si="12"/>
        <v>3</v>
      </c>
      <c r="AN34" s="26" t="str">
        <f t="shared" si="12"/>
        <v/>
      </c>
      <c r="AO34" s="26">
        <f t="shared" si="12"/>
        <v>5</v>
      </c>
      <c r="AP34" s="26">
        <f t="shared" si="12"/>
        <v>3</v>
      </c>
      <c r="AQ34" s="26">
        <f t="shared" si="12"/>
        <v>5</v>
      </c>
      <c r="AR34" s="26">
        <f t="shared" si="12"/>
        <v>4</v>
      </c>
      <c r="AS34" s="26" t="str">
        <f t="shared" si="12"/>
        <v/>
      </c>
      <c r="AT34" s="26" t="str">
        <f t="shared" si="12"/>
        <v/>
      </c>
      <c r="AU34" s="26">
        <f t="shared" si="12"/>
        <v>4</v>
      </c>
      <c r="AV34" s="26">
        <f t="shared" si="12"/>
        <v>4</v>
      </c>
      <c r="AW34" s="27">
        <f t="shared" si="11"/>
        <v>1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5">
      <c r="A35" s="295">
        <v>30</v>
      </c>
      <c r="B35" s="227"/>
      <c r="C35" s="368" t="s">
        <v>34</v>
      </c>
      <c r="D35" s="369" t="s">
        <v>1100</v>
      </c>
      <c r="E35" s="238">
        <v>2534</v>
      </c>
      <c r="F35" s="91" t="s">
        <v>1411</v>
      </c>
      <c r="G35" s="91"/>
      <c r="H35" s="91">
        <v>4</v>
      </c>
      <c r="I35" s="91">
        <v>5</v>
      </c>
      <c r="J35" s="91">
        <v>4</v>
      </c>
      <c r="K35" s="94">
        <v>3</v>
      </c>
      <c r="L35" s="94">
        <v>3</v>
      </c>
      <c r="M35" s="91"/>
      <c r="N35" s="94">
        <v>4</v>
      </c>
      <c r="O35" s="94">
        <v>3</v>
      </c>
      <c r="P35" s="91">
        <v>5</v>
      </c>
      <c r="Q35" s="94">
        <v>3</v>
      </c>
      <c r="R35" s="94"/>
      <c r="S35" s="91"/>
      <c r="T35" s="91">
        <v>3</v>
      </c>
      <c r="U35" s="91">
        <v>3</v>
      </c>
      <c r="V35" s="358">
        <f t="shared" si="0"/>
        <v>3</v>
      </c>
      <c r="W35" s="286">
        <f t="shared" si="1"/>
        <v>0</v>
      </c>
      <c r="X35" s="286">
        <f t="shared" si="2"/>
        <v>0</v>
      </c>
      <c r="Y35" s="286">
        <f t="shared" si="3"/>
        <v>0</v>
      </c>
      <c r="Z35" s="286">
        <f t="shared" si="4"/>
        <v>6</v>
      </c>
      <c r="AA35" s="286">
        <f t="shared" si="5"/>
        <v>3</v>
      </c>
      <c r="AB35" s="286">
        <f t="shared" si="6"/>
        <v>2</v>
      </c>
      <c r="AC35" s="286">
        <f t="shared" si="7"/>
        <v>11</v>
      </c>
      <c r="AD35" s="362">
        <f t="shared" si="9"/>
        <v>3.6363636363636362</v>
      </c>
      <c r="AE35" s="25">
        <f>IF(AX35=5,0.5,IF(AX35=4,0.25,IF(AX35&lt;=3,0)))</f>
        <v>0</v>
      </c>
      <c r="AF35" s="13"/>
      <c r="AG35" s="26" t="str">
        <f t="shared" si="12"/>
        <v>з</v>
      </c>
      <c r="AH35" s="26" t="str">
        <f t="shared" si="12"/>
        <v/>
      </c>
      <c r="AI35" s="26">
        <f t="shared" si="12"/>
        <v>4</v>
      </c>
      <c r="AJ35" s="26">
        <f t="shared" si="12"/>
        <v>5</v>
      </c>
      <c r="AK35" s="26">
        <f t="shared" si="12"/>
        <v>4</v>
      </c>
      <c r="AL35" s="26">
        <f t="shared" si="12"/>
        <v>3</v>
      </c>
      <c r="AM35" s="26">
        <f t="shared" si="12"/>
        <v>3</v>
      </c>
      <c r="AN35" s="26" t="str">
        <f t="shared" si="12"/>
        <v/>
      </c>
      <c r="AO35" s="26">
        <f t="shared" si="12"/>
        <v>4</v>
      </c>
      <c r="AP35" s="26">
        <f t="shared" si="12"/>
        <v>3</v>
      </c>
      <c r="AQ35" s="26">
        <f t="shared" si="12"/>
        <v>5</v>
      </c>
      <c r="AR35" s="26">
        <f t="shared" si="12"/>
        <v>3</v>
      </c>
      <c r="AS35" s="26" t="str">
        <f t="shared" si="12"/>
        <v/>
      </c>
      <c r="AT35" s="26" t="str">
        <f t="shared" si="12"/>
        <v/>
      </c>
      <c r="AU35" s="26">
        <f t="shared" si="12"/>
        <v>3</v>
      </c>
      <c r="AV35" s="26">
        <f t="shared" si="12"/>
        <v>3</v>
      </c>
      <c r="AW35" s="27">
        <f t="shared" si="11"/>
        <v>1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5">
      <c r="A36" s="295">
        <v>31</v>
      </c>
      <c r="B36" s="227"/>
      <c r="C36" s="368" t="s">
        <v>34</v>
      </c>
      <c r="D36" s="369" t="s">
        <v>1091</v>
      </c>
      <c r="E36" s="238">
        <v>2534</v>
      </c>
      <c r="F36" s="91" t="s">
        <v>1411</v>
      </c>
      <c r="G36" s="91"/>
      <c r="H36" s="91">
        <v>5</v>
      </c>
      <c r="I36" s="91">
        <v>4</v>
      </c>
      <c r="J36" s="91">
        <v>4</v>
      </c>
      <c r="K36" s="94">
        <v>3</v>
      </c>
      <c r="L36" s="94">
        <v>4</v>
      </c>
      <c r="M36" s="91"/>
      <c r="N36" s="94">
        <v>3</v>
      </c>
      <c r="O36" s="94">
        <v>3</v>
      </c>
      <c r="P36" s="91">
        <v>5</v>
      </c>
      <c r="Q36" s="91">
        <v>4</v>
      </c>
      <c r="R36" s="94"/>
      <c r="S36" s="91"/>
      <c r="T36" s="91">
        <v>4</v>
      </c>
      <c r="U36" s="91">
        <v>4</v>
      </c>
      <c r="V36" s="358">
        <f t="shared" si="0"/>
        <v>3</v>
      </c>
      <c r="W36" s="286">
        <f t="shared" si="1"/>
        <v>0</v>
      </c>
      <c r="X36" s="286">
        <f t="shared" si="2"/>
        <v>0</v>
      </c>
      <c r="Y36" s="286">
        <f t="shared" si="3"/>
        <v>0</v>
      </c>
      <c r="Z36" s="286">
        <f t="shared" si="4"/>
        <v>3</v>
      </c>
      <c r="AA36" s="286">
        <f t="shared" si="5"/>
        <v>6</v>
      </c>
      <c r="AB36" s="286">
        <f t="shared" si="6"/>
        <v>2</v>
      </c>
      <c r="AC36" s="286">
        <f t="shared" si="7"/>
        <v>11</v>
      </c>
      <c r="AD36" s="362">
        <f t="shared" si="9"/>
        <v>3.9090909090909092</v>
      </c>
      <c r="AE36" s="25">
        <f>IF(AX36=5,0.5,IF(AX36=4,0.25,IF(AX36&lt;=3,0)))</f>
        <v>0</v>
      </c>
      <c r="AF36" s="13"/>
      <c r="AG36" s="26" t="str">
        <f t="shared" si="12"/>
        <v>з</v>
      </c>
      <c r="AH36" s="26" t="str">
        <f t="shared" si="12"/>
        <v/>
      </c>
      <c r="AI36" s="26">
        <f t="shared" si="12"/>
        <v>5</v>
      </c>
      <c r="AJ36" s="26">
        <f t="shared" si="12"/>
        <v>4</v>
      </c>
      <c r="AK36" s="26">
        <f t="shared" si="12"/>
        <v>4</v>
      </c>
      <c r="AL36" s="26">
        <f t="shared" si="12"/>
        <v>3</v>
      </c>
      <c r="AM36" s="26">
        <f t="shared" si="12"/>
        <v>4</v>
      </c>
      <c r="AN36" s="26" t="str">
        <f t="shared" si="12"/>
        <v/>
      </c>
      <c r="AO36" s="26">
        <f t="shared" si="12"/>
        <v>3</v>
      </c>
      <c r="AP36" s="26">
        <f t="shared" si="12"/>
        <v>3</v>
      </c>
      <c r="AQ36" s="26">
        <f t="shared" si="12"/>
        <v>5</v>
      </c>
      <c r="AR36" s="26">
        <f t="shared" si="12"/>
        <v>4</v>
      </c>
      <c r="AS36" s="26" t="str">
        <f t="shared" si="12"/>
        <v/>
      </c>
      <c r="AT36" s="26" t="str">
        <f t="shared" si="12"/>
        <v/>
      </c>
      <c r="AU36" s="26">
        <f t="shared" si="12"/>
        <v>4</v>
      </c>
      <c r="AV36" s="26">
        <f t="shared" si="12"/>
        <v>4</v>
      </c>
      <c r="AW36" s="27">
        <f t="shared" si="11"/>
        <v>1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thickBot="1" x14ac:dyDescent="0.3">
      <c r="A37" s="295">
        <v>32</v>
      </c>
      <c r="B37" s="110"/>
      <c r="C37" s="368"/>
      <c r="D37" s="369"/>
      <c r="E37" s="238"/>
      <c r="F37" s="91"/>
      <c r="G37" s="91"/>
      <c r="H37" s="91"/>
      <c r="I37" s="91"/>
      <c r="J37" s="91"/>
      <c r="K37" s="94"/>
      <c r="L37" s="94"/>
      <c r="M37" s="91"/>
      <c r="N37" s="94"/>
      <c r="O37" s="94"/>
      <c r="P37" s="91"/>
      <c r="Q37" s="91"/>
      <c r="R37" s="94"/>
      <c r="S37" s="91"/>
      <c r="T37" s="91"/>
      <c r="U37" s="91"/>
      <c r="V37" s="358">
        <f t="shared" si="0"/>
        <v>0</v>
      </c>
      <c r="W37" s="286">
        <f t="shared" si="1"/>
        <v>0</v>
      </c>
      <c r="X37" s="286">
        <f t="shared" si="2"/>
        <v>0</v>
      </c>
      <c r="Y37" s="286">
        <f t="shared" si="3"/>
        <v>0</v>
      </c>
      <c r="Z37" s="286">
        <f t="shared" si="4"/>
        <v>0</v>
      </c>
      <c r="AA37" s="286">
        <f t="shared" si="5"/>
        <v>0</v>
      </c>
      <c r="AB37" s="286">
        <f t="shared" si="6"/>
        <v>0</v>
      </c>
      <c r="AC37" s="286">
        <f t="shared" si="7"/>
        <v>0</v>
      </c>
      <c r="AD37" s="362" t="str">
        <f t="shared" si="9"/>
        <v/>
      </c>
      <c r="AE37" s="364">
        <f>IF(AX37=5,0.5,IF(AX37=4,0.25,IF(AX37&lt;=3,0)))</f>
        <v>0</v>
      </c>
      <c r="AF37" s="13"/>
      <c r="AG37" s="26" t="str">
        <f t="shared" ref="AG37:AV37" si="13">IF(ISERROR(VALUE(LEFT(F37))),LEFT(F37),VALUE(LEFT(F37)))</f>
        <v/>
      </c>
      <c r="AH37" s="26" t="str">
        <f t="shared" si="13"/>
        <v/>
      </c>
      <c r="AI37" s="26" t="str">
        <f t="shared" si="13"/>
        <v/>
      </c>
      <c r="AJ37" s="26" t="str">
        <f t="shared" si="13"/>
        <v/>
      </c>
      <c r="AK37" s="26" t="str">
        <f t="shared" si="13"/>
        <v/>
      </c>
      <c r="AL37" s="26" t="str">
        <f t="shared" si="13"/>
        <v/>
      </c>
      <c r="AM37" s="26" t="str">
        <f t="shared" si="13"/>
        <v/>
      </c>
      <c r="AN37" s="26" t="str">
        <f t="shared" si="13"/>
        <v/>
      </c>
      <c r="AO37" s="26" t="str">
        <f t="shared" si="13"/>
        <v/>
      </c>
      <c r="AP37" s="26" t="str">
        <f t="shared" si="13"/>
        <v/>
      </c>
      <c r="AQ37" s="26" t="str">
        <f t="shared" si="13"/>
        <v/>
      </c>
      <c r="AR37" s="26" t="str">
        <f t="shared" si="13"/>
        <v/>
      </c>
      <c r="AS37" s="26" t="str">
        <f t="shared" si="13"/>
        <v/>
      </c>
      <c r="AT37" s="26" t="str">
        <f t="shared" si="13"/>
        <v/>
      </c>
      <c r="AU37" s="26" t="str">
        <f t="shared" si="13"/>
        <v/>
      </c>
      <c r="AV37" s="26" t="str">
        <f t="shared" si="13"/>
        <v/>
      </c>
      <c r="AW37" s="27">
        <f t="shared" si="11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295"/>
      <c r="B38" s="110"/>
      <c r="C38" s="110"/>
      <c r="D38" s="110"/>
      <c r="E38" s="27">
        <f>COUNTIF(E6:E37,"2534")</f>
        <v>31</v>
      </c>
      <c r="F38" s="91"/>
      <c r="G38" s="91"/>
      <c r="H38" s="91"/>
      <c r="I38" s="91"/>
      <c r="J38" s="91"/>
      <c r="K38" s="91"/>
      <c r="L38" s="94"/>
      <c r="M38" s="91"/>
      <c r="N38" s="91"/>
      <c r="O38" s="94"/>
      <c r="P38" s="91"/>
      <c r="Q38" s="91"/>
      <c r="R38" s="94"/>
      <c r="S38" s="91"/>
      <c r="T38" s="91"/>
      <c r="U38" s="91"/>
      <c r="V38" s="18">
        <f>сводн.!T39</f>
        <v>3</v>
      </c>
      <c r="W38" s="92">
        <f>SUM(W6:W37)</f>
        <v>0</v>
      </c>
      <c r="X38" s="92">
        <f>SUM(X6:X37)</f>
        <v>0</v>
      </c>
      <c r="Y38" s="92">
        <f>SUM(Y6:Y37)-X38</f>
        <v>0</v>
      </c>
      <c r="Z38" s="92">
        <f>SUM(Z6:Z37)</f>
        <v>65</v>
      </c>
      <c r="AA38" s="92">
        <f>SUM(AA6:AA37)</f>
        <v>115</v>
      </c>
      <c r="AB38" s="92">
        <f>SUM(AB6:AB37)</f>
        <v>160</v>
      </c>
      <c r="AC38" s="92">
        <f>SUM(X38:AB38)</f>
        <v>340</v>
      </c>
      <c r="AD38" s="362"/>
      <c r="AE38" s="365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30"/>
      <c r="B39" s="230"/>
      <c r="C39" s="82" t="s">
        <v>12</v>
      </c>
      <c r="D39" s="82"/>
      <c r="E39" s="27"/>
      <c r="F39" s="196" t="str">
        <f t="array" ref="F39:U46">AG39:AV46</f>
        <v xml:space="preserve"> </v>
      </c>
      <c r="G39" s="196" t="str">
        <v xml:space="preserve"> </v>
      </c>
      <c r="H39" s="196">
        <v>4.741935483870968</v>
      </c>
      <c r="I39" s="196">
        <v>4.833333333333333</v>
      </c>
      <c r="J39" s="196">
        <v>4.741935483870968</v>
      </c>
      <c r="K39" s="196">
        <v>3.7419354838709675</v>
      </c>
      <c r="L39" s="196">
        <v>3.4838709677419355</v>
      </c>
      <c r="M39" s="196" t="str">
        <v xml:space="preserve"> </v>
      </c>
      <c r="N39" s="196">
        <v>4.258064516129032</v>
      </c>
      <c r="O39" s="231">
        <v>3.870967741935484</v>
      </c>
      <c r="P39" s="198">
        <v>4.967741935483871</v>
      </c>
      <c r="Q39" s="198">
        <v>3.903225806451613</v>
      </c>
      <c r="R39" s="198" t="str">
        <v xml:space="preserve"> </v>
      </c>
      <c r="S39" s="196" t="str">
        <v xml:space="preserve"> </v>
      </c>
      <c r="T39" s="196">
        <v>4.129032258064516</v>
      </c>
      <c r="U39" s="196">
        <v>4.419354838709677</v>
      </c>
      <c r="V39" s="420">
        <f>сводн.!T18</f>
        <v>3</v>
      </c>
      <c r="AD39" s="225">
        <f>IF(ISERROR(((X38+Y38)*2+Z38*3+AA38*4+AB38*5)/SUM(X38,Y38:AB38)),"",((X38+Y38)*2+Z38*3+AA38*4+AB38*5)/SUM(X38,Y38:AB38))</f>
        <v>4.2794117647058822</v>
      </c>
      <c r="AE39" s="32"/>
      <c r="AF39" s="9"/>
      <c r="AG39" s="33" t="str">
        <f t="shared" ref="AG39:AV39" si="14">IF(COUNT(AG6:AG37)=0," ",SUM(AG6:AG37)/COUNT(AG6:AG37))</f>
        <v xml:space="preserve"> </v>
      </c>
      <c r="AH39" s="33" t="str">
        <f t="shared" si="14"/>
        <v xml:space="preserve"> </v>
      </c>
      <c r="AI39" s="33">
        <f t="shared" si="14"/>
        <v>4.741935483870968</v>
      </c>
      <c r="AJ39" s="33">
        <f t="shared" si="14"/>
        <v>4.833333333333333</v>
      </c>
      <c r="AK39" s="33">
        <f t="shared" si="14"/>
        <v>4.741935483870968</v>
      </c>
      <c r="AL39" s="33">
        <f t="shared" si="14"/>
        <v>3.7419354838709675</v>
      </c>
      <c r="AM39" s="33">
        <f t="shared" si="14"/>
        <v>3.4838709677419355</v>
      </c>
      <c r="AN39" s="33" t="str">
        <f t="shared" si="14"/>
        <v xml:space="preserve"> </v>
      </c>
      <c r="AO39" s="33">
        <f t="shared" si="14"/>
        <v>4.258064516129032</v>
      </c>
      <c r="AP39" s="33">
        <f t="shared" si="14"/>
        <v>3.870967741935484</v>
      </c>
      <c r="AQ39" s="33">
        <f t="shared" si="14"/>
        <v>4.967741935483871</v>
      </c>
      <c r="AR39" s="33">
        <f t="shared" si="14"/>
        <v>3.903225806451613</v>
      </c>
      <c r="AS39" s="33" t="str">
        <f t="shared" si="14"/>
        <v xml:space="preserve"> </v>
      </c>
      <c r="AT39" s="33" t="str">
        <f t="shared" si="14"/>
        <v xml:space="preserve"> </v>
      </c>
      <c r="AU39" s="33">
        <f t="shared" si="14"/>
        <v>4.129032258064516</v>
      </c>
      <c r="AV39" s="34">
        <f t="shared" si="14"/>
        <v>4.419354838709677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199"/>
      <c r="B40" s="199"/>
      <c r="C40" s="201" t="s">
        <v>13</v>
      </c>
      <c r="D40" s="201"/>
      <c r="E40" s="202"/>
      <c r="F40" s="95" t="str">
        <v>0</v>
      </c>
      <c r="G40" s="95" t="str">
        <v>0</v>
      </c>
      <c r="H40" s="95">
        <v>23</v>
      </c>
      <c r="I40" s="95">
        <v>25</v>
      </c>
      <c r="J40" s="95">
        <v>23</v>
      </c>
      <c r="K40" s="95">
        <v>4</v>
      </c>
      <c r="L40" s="95">
        <v>5</v>
      </c>
      <c r="M40" s="95" t="str">
        <v>0</v>
      </c>
      <c r="N40" s="95">
        <v>13</v>
      </c>
      <c r="O40" s="96">
        <v>5</v>
      </c>
      <c r="P40" s="96">
        <v>30</v>
      </c>
      <c r="Q40" s="96">
        <v>6</v>
      </c>
      <c r="R40" s="96" t="str">
        <v>0</v>
      </c>
      <c r="S40" s="95" t="str">
        <v>0</v>
      </c>
      <c r="T40" s="95">
        <v>10</v>
      </c>
      <c r="U40" s="95">
        <v>16</v>
      </c>
      <c r="V40" s="232">
        <f>IF(COUNTIF(V6:V37,5)=0,"0",COUNTIF(V6:V37,5))</f>
        <v>3</v>
      </c>
      <c r="W40" s="192"/>
      <c r="X40" s="527">
        <f>SUM(X38:AB38)</f>
        <v>340</v>
      </c>
      <c r="Y40" s="527"/>
      <c r="Z40" s="527"/>
      <c r="AA40" s="527"/>
      <c r="AB40" s="527"/>
      <c r="AC40" s="353"/>
      <c r="AD40" s="225">
        <f t="shared" ref="AD40" si="15">IF(ISERROR(((X40+Y40)*2+Z40*3+AA40*4+AB40*5)/SUM(X40,Y40:AB40)),"",((X40+Y40)*2+Z40*3+AA40*4+AB40*5)/SUM(X40,Y40:AB40))</f>
        <v>2</v>
      </c>
      <c r="AE40" s="36"/>
      <c r="AF40" s="37"/>
      <c r="AG40" s="38" t="str">
        <f t="shared" ref="AG40:AU40" si="16">IF(COUNTIF(AG6:AG37,5)=0,"0",COUNTIF(AG6:AG37,5))</f>
        <v>0</v>
      </c>
      <c r="AH40" s="38" t="str">
        <f t="shared" si="16"/>
        <v>0</v>
      </c>
      <c r="AI40" s="38">
        <f t="shared" si="16"/>
        <v>23</v>
      </c>
      <c r="AJ40" s="38">
        <f t="shared" si="16"/>
        <v>25</v>
      </c>
      <c r="AK40" s="38">
        <f t="shared" si="16"/>
        <v>23</v>
      </c>
      <c r="AL40" s="38">
        <f t="shared" si="16"/>
        <v>4</v>
      </c>
      <c r="AM40" s="38">
        <f t="shared" si="16"/>
        <v>5</v>
      </c>
      <c r="AN40" s="38" t="str">
        <f t="shared" si="16"/>
        <v>0</v>
      </c>
      <c r="AO40" s="38">
        <f t="shared" si="16"/>
        <v>13</v>
      </c>
      <c r="AP40" s="38">
        <f t="shared" si="16"/>
        <v>5</v>
      </c>
      <c r="AQ40" s="38">
        <f t="shared" si="16"/>
        <v>30</v>
      </c>
      <c r="AR40" s="38">
        <f t="shared" si="16"/>
        <v>6</v>
      </c>
      <c r="AS40" s="38" t="str">
        <f t="shared" si="16"/>
        <v>0</v>
      </c>
      <c r="AT40" s="38" t="str">
        <f t="shared" si="16"/>
        <v>0</v>
      </c>
      <c r="AU40" s="38">
        <f t="shared" si="16"/>
        <v>10</v>
      </c>
      <c r="AV40" s="39">
        <f>IF(COUNTIF(AV6:AV37,5)=0," ",COUNTIF(AV6:AV37,5))</f>
        <v>16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03"/>
      <c r="B41" s="203"/>
      <c r="C41" s="205" t="s">
        <v>14</v>
      </c>
      <c r="D41" s="205"/>
      <c r="E41" s="206"/>
      <c r="F41" s="97" t="str">
        <v>0</v>
      </c>
      <c r="G41" s="97" t="str">
        <v>0</v>
      </c>
      <c r="H41" s="97">
        <v>8</v>
      </c>
      <c r="I41" s="97">
        <v>5</v>
      </c>
      <c r="J41" s="97">
        <v>8</v>
      </c>
      <c r="K41" s="97">
        <v>15</v>
      </c>
      <c r="L41" s="97">
        <v>5</v>
      </c>
      <c r="M41" s="97" t="str">
        <v>0</v>
      </c>
      <c r="N41" s="97">
        <v>13</v>
      </c>
      <c r="O41" s="98">
        <v>17</v>
      </c>
      <c r="P41" s="98">
        <v>1</v>
      </c>
      <c r="Q41" s="98">
        <v>16</v>
      </c>
      <c r="R41" s="98" t="str">
        <v>0</v>
      </c>
      <c r="S41" s="97" t="str">
        <v>0</v>
      </c>
      <c r="T41" s="97">
        <v>15</v>
      </c>
      <c r="U41" s="97">
        <v>12</v>
      </c>
      <c r="V41" s="233">
        <f>IF(COUNTIF(V6:V37,4)=0,"0",COUNTIF(V6:V37,4))</f>
        <v>4</v>
      </c>
      <c r="W41" s="44"/>
      <c r="X41" s="44"/>
      <c r="Y41" s="44" t="str">
        <f>IF(COUNTIF(Y6:Y37,4)=0," ",COUNTIF(Y6:Y37,4))</f>
        <v xml:space="preserve"> </v>
      </c>
      <c r="Z41" s="44">
        <f>IF(COUNTIF(Z6:Z37,4)=0," ",COUNTIF(Z6:Z37,4))</f>
        <v>3</v>
      </c>
      <c r="AA41" s="44">
        <f>IF(COUNTIF(AA6:AA37,4)=0," ",COUNTIF(AA6:AA37,4))</f>
        <v>3</v>
      </c>
      <c r="AB41" s="44">
        <f>IF(COUNTIF(AB6:AB37,4)=0," ",COUNTIF(AB6:AB37,4))</f>
        <v>4</v>
      </c>
      <c r="AC41" s="44"/>
      <c r="AD41" s="44"/>
      <c r="AE41" s="45" t="str">
        <f>IF(COUNTIF(AE6:AE37,4)=0," ",COUNTIF(AE6:AE37,4))</f>
        <v xml:space="preserve"> </v>
      </c>
      <c r="AF41" s="44" t="str">
        <f>IF(COUNTIF(AF6:AF37,4)=0," ",COUNTIF(AF6:AF37,4))</f>
        <v xml:space="preserve"> </v>
      </c>
      <c r="AG41" s="44" t="str">
        <f t="shared" ref="AG41:AU41" si="17">IF(COUNTIF(AG6:AG37,4)=0,"0",COUNTIF(AG6:AG37,4))</f>
        <v>0</v>
      </c>
      <c r="AH41" s="44" t="str">
        <f t="shared" si="17"/>
        <v>0</v>
      </c>
      <c r="AI41" s="44">
        <f t="shared" si="17"/>
        <v>8</v>
      </c>
      <c r="AJ41" s="44">
        <f t="shared" si="17"/>
        <v>5</v>
      </c>
      <c r="AK41" s="44">
        <f t="shared" si="17"/>
        <v>8</v>
      </c>
      <c r="AL41" s="44">
        <f t="shared" si="17"/>
        <v>15</v>
      </c>
      <c r="AM41" s="44">
        <f t="shared" si="17"/>
        <v>5</v>
      </c>
      <c r="AN41" s="44" t="str">
        <f t="shared" si="17"/>
        <v>0</v>
      </c>
      <c r="AO41" s="44">
        <f t="shared" si="17"/>
        <v>13</v>
      </c>
      <c r="AP41" s="44">
        <f t="shared" si="17"/>
        <v>17</v>
      </c>
      <c r="AQ41" s="44">
        <f t="shared" si="17"/>
        <v>1</v>
      </c>
      <c r="AR41" s="44">
        <f t="shared" si="17"/>
        <v>16</v>
      </c>
      <c r="AS41" s="44" t="str">
        <f t="shared" si="17"/>
        <v>0</v>
      </c>
      <c r="AT41" s="44" t="str">
        <f t="shared" si="17"/>
        <v>0</v>
      </c>
      <c r="AU41" s="44">
        <f t="shared" si="17"/>
        <v>15</v>
      </c>
      <c r="AV41" s="46">
        <f>IF(COUNTIF(AV6:AV37,4)=0," ",COUNTIF(AV6:AV37,4))</f>
        <v>12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4"/>
      <c r="B42" s="84"/>
      <c r="C42" s="208" t="s">
        <v>15</v>
      </c>
      <c r="D42" s="208"/>
      <c r="E42" s="209"/>
      <c r="F42" s="99" t="str">
        <v>0</v>
      </c>
      <c r="G42" s="99" t="str">
        <v>0</v>
      </c>
      <c r="H42" s="99" t="str">
        <v>0</v>
      </c>
      <c r="I42" s="99" t="str">
        <v>0</v>
      </c>
      <c r="J42" s="99" t="str">
        <v>0</v>
      </c>
      <c r="K42" s="99">
        <v>12</v>
      </c>
      <c r="L42" s="99">
        <v>21</v>
      </c>
      <c r="M42" s="99" t="str">
        <v>0</v>
      </c>
      <c r="N42" s="99">
        <v>5</v>
      </c>
      <c r="O42" s="100">
        <v>9</v>
      </c>
      <c r="P42" s="100" t="str">
        <v>0</v>
      </c>
      <c r="Q42" s="100">
        <v>9</v>
      </c>
      <c r="R42" s="100" t="str">
        <v>0</v>
      </c>
      <c r="S42" s="99" t="str">
        <v>0</v>
      </c>
      <c r="T42" s="99">
        <v>6</v>
      </c>
      <c r="U42" s="99">
        <v>3</v>
      </c>
      <c r="V42" s="234">
        <f>IF(COUNTIF(V6:V37,3)=0,"0",COUNTIF(V6:V37,3))</f>
        <v>24</v>
      </c>
      <c r="W42" s="52"/>
      <c r="X42" s="52"/>
      <c r="Y42" s="52" t="str">
        <f>IF(COUNTIF(Y6:Y37,3)=0," ",COUNTIF(Y6:Y37,3))</f>
        <v xml:space="preserve"> </v>
      </c>
      <c r="Z42" s="52">
        <f>IF(COUNTIF(Z6:Z37,3)=0," ",COUNTIF(Z6:Z37,3))</f>
        <v>8</v>
      </c>
      <c r="AA42" s="52">
        <f>IF(COUNTIF(AA6:AA37,3)=0," ",COUNTIF(AA6:AA37,3))</f>
        <v>7</v>
      </c>
      <c r="AB42" s="52">
        <f>IF(COUNTIF(AB6:AB37,3)=0," ",COUNTIF(AB6:AB37,3))</f>
        <v>5</v>
      </c>
      <c r="AC42" s="52"/>
      <c r="AD42" s="52"/>
      <c r="AE42" s="53" t="str">
        <f>IF(COUNTIF(AE6:AE37,3)=0," ",COUNTIF(AE6:AE37,3))</f>
        <v xml:space="preserve"> </v>
      </c>
      <c r="AF42" s="52" t="str">
        <f>IF(COUNTIF(AF6:AF37,3)=0," ",COUNTIF(AF6:AF37,3))</f>
        <v xml:space="preserve"> </v>
      </c>
      <c r="AG42" s="52" t="str">
        <f t="shared" ref="AG42:AU42" si="18">IF(COUNTIF(AG6:AG37,3)=0,"0",COUNTIF(AG6:AG37,3))</f>
        <v>0</v>
      </c>
      <c r="AH42" s="52" t="str">
        <f t="shared" si="18"/>
        <v>0</v>
      </c>
      <c r="AI42" s="52" t="str">
        <f t="shared" si="18"/>
        <v>0</v>
      </c>
      <c r="AJ42" s="52" t="str">
        <f t="shared" si="18"/>
        <v>0</v>
      </c>
      <c r="AK42" s="52" t="str">
        <f t="shared" si="18"/>
        <v>0</v>
      </c>
      <c r="AL42" s="52">
        <f t="shared" si="18"/>
        <v>12</v>
      </c>
      <c r="AM42" s="52">
        <f t="shared" si="18"/>
        <v>21</v>
      </c>
      <c r="AN42" s="52" t="str">
        <f t="shared" si="18"/>
        <v>0</v>
      </c>
      <c r="AO42" s="52">
        <f t="shared" si="18"/>
        <v>5</v>
      </c>
      <c r="AP42" s="52">
        <f t="shared" si="18"/>
        <v>9</v>
      </c>
      <c r="AQ42" s="52" t="str">
        <f t="shared" si="18"/>
        <v>0</v>
      </c>
      <c r="AR42" s="52">
        <f t="shared" si="18"/>
        <v>9</v>
      </c>
      <c r="AS42" s="52" t="str">
        <f t="shared" si="18"/>
        <v>0</v>
      </c>
      <c r="AT42" s="52" t="str">
        <f t="shared" si="18"/>
        <v>0</v>
      </c>
      <c r="AU42" s="52">
        <f t="shared" si="18"/>
        <v>6</v>
      </c>
      <c r="AV42" s="54">
        <f>IF(COUNTIF(AV6:AV37,3)=0," ",COUNTIF(AV6:AV37,3))</f>
        <v>3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30"/>
      <c r="B43" s="230"/>
      <c r="C43" s="82" t="s">
        <v>16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 t="str">
        <f>IF(COUNTIF(V6:V37,2)=0,"0",COUNTIF(V6:V37,2))</f>
        <v>0</v>
      </c>
      <c r="W43" s="35"/>
      <c r="X43" s="35"/>
      <c r="Y43" s="35" t="str">
        <f>IF(COUNTIF(Y6:Y37,2)=0," ",COUNTIF(Y6:Y37,2))</f>
        <v xml:space="preserve"> </v>
      </c>
      <c r="Z43" s="35">
        <f>IF(COUNTIF(Z6:Z37,2)=0," ",COUNTIF(Z6:Z37,2))</f>
        <v>3</v>
      </c>
      <c r="AA43" s="35">
        <f>IF(COUNTIF(AA6:AA37,2)=0," ",COUNTIF(AA6:AA37,2))</f>
        <v>3</v>
      </c>
      <c r="AB43" s="35">
        <f>IF(COUNTIF(AB6:AB37,2)=0," ",COUNTIF(AB6:AB37,2))</f>
        <v>4</v>
      </c>
      <c r="AC43" s="35"/>
      <c r="AD43" s="35"/>
      <c r="AE43" s="61" t="str">
        <f>IF(COUNTIF(AE6:AE37,2)=0," ",COUNTIF(AE6:AE37,2))</f>
        <v xml:space="preserve"> </v>
      </c>
      <c r="AF43" s="35" t="str">
        <f>IF(COUNTIF(AF6:AF37,2)=0," ",COUNTIF(AF6:AF37,2))</f>
        <v xml:space="preserve"> </v>
      </c>
      <c r="AG43" s="35">
        <f t="shared" ref="AG43:AV43" si="19">COUNTIF(AG6:AG36,2)+COUNTIF(AG6:AG36,"д")</f>
        <v>0</v>
      </c>
      <c r="AH43" s="35">
        <f t="shared" si="19"/>
        <v>0</v>
      </c>
      <c r="AI43" s="35">
        <f t="shared" si="19"/>
        <v>0</v>
      </c>
      <c r="AJ43" s="35">
        <f t="shared" si="19"/>
        <v>0</v>
      </c>
      <c r="AK43" s="35">
        <f t="shared" si="19"/>
        <v>0</v>
      </c>
      <c r="AL43" s="35">
        <f t="shared" si="19"/>
        <v>0</v>
      </c>
      <c r="AM43" s="35">
        <f t="shared" si="19"/>
        <v>0</v>
      </c>
      <c r="AN43" s="35">
        <f t="shared" si="19"/>
        <v>0</v>
      </c>
      <c r="AO43" s="35">
        <f t="shared" si="19"/>
        <v>0</v>
      </c>
      <c r="AP43" s="35">
        <f t="shared" si="19"/>
        <v>0</v>
      </c>
      <c r="AQ43" s="35">
        <f t="shared" si="19"/>
        <v>0</v>
      </c>
      <c r="AR43" s="35">
        <f t="shared" si="19"/>
        <v>0</v>
      </c>
      <c r="AS43" s="35">
        <f t="shared" si="19"/>
        <v>0</v>
      </c>
      <c r="AT43" s="35">
        <f t="shared" si="19"/>
        <v>0</v>
      </c>
      <c r="AU43" s="35">
        <f t="shared" si="19"/>
        <v>0</v>
      </c>
      <c r="AV43" s="35">
        <f t="shared" si="19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30"/>
      <c r="B44" s="230"/>
      <c r="C44" s="82" t="s">
        <v>17</v>
      </c>
      <c r="D44" s="82"/>
      <c r="E44" s="27"/>
      <c r="F44" s="23">
        <v>0</v>
      </c>
      <c r="G44" s="23">
        <v>0</v>
      </c>
      <c r="H44" s="23">
        <v>0</v>
      </c>
      <c r="I44" s="23">
        <v>1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0">COUNTBLANK(V6:V26)</f>
        <v>0</v>
      </c>
      <c r="W44" s="35">
        <f t="shared" si="20"/>
        <v>0</v>
      </c>
      <c r="X44" s="35">
        <f t="shared" si="20"/>
        <v>0</v>
      </c>
      <c r="Y44" s="35">
        <f t="shared" si="20"/>
        <v>0</v>
      </c>
      <c r="Z44" s="35">
        <f t="shared" si="20"/>
        <v>0</v>
      </c>
      <c r="AA44" s="35">
        <f t="shared" si="20"/>
        <v>0</v>
      </c>
      <c r="AB44" s="35">
        <f t="shared" si="20"/>
        <v>0</v>
      </c>
      <c r="AC44" s="35"/>
      <c r="AD44" s="35">
        <f>COUNTBLANK(AD6:AD37)</f>
        <v>1</v>
      </c>
      <c r="AE44" s="61" t="str">
        <f>IF(COUNTIF(AE6:AE37,"б")=0," ",COUNTIF(AE6:AE37,"б"))</f>
        <v xml:space="preserve"> </v>
      </c>
      <c r="AF44" s="60">
        <f t="shared" ref="AF44:CB44" si="21">IF(COUNTIF(AF6:AF37,"б")=0+COUNTIF(AF6:AF37,"а")=0,"0",COUNTIF(AF6:AF37,"б")+COUNTIF(AF6:AF37,"а"))</f>
        <v>0</v>
      </c>
      <c r="AG44" s="60">
        <f t="shared" si="21"/>
        <v>0</v>
      </c>
      <c r="AH44" s="60">
        <f t="shared" si="21"/>
        <v>0</v>
      </c>
      <c r="AI44" s="60">
        <f t="shared" si="21"/>
        <v>0</v>
      </c>
      <c r="AJ44" s="60">
        <f t="shared" si="21"/>
        <v>1</v>
      </c>
      <c r="AK44" s="60">
        <f t="shared" si="21"/>
        <v>0</v>
      </c>
      <c r="AL44" s="60">
        <f t="shared" si="21"/>
        <v>0</v>
      </c>
      <c r="AM44" s="60">
        <f t="shared" si="21"/>
        <v>0</v>
      </c>
      <c r="AN44" s="60">
        <f t="shared" si="21"/>
        <v>0</v>
      </c>
      <c r="AO44" s="60">
        <f t="shared" si="21"/>
        <v>0</v>
      </c>
      <c r="AP44" s="60">
        <f t="shared" si="21"/>
        <v>0</v>
      </c>
      <c r="AQ44" s="60">
        <f t="shared" si="21"/>
        <v>0</v>
      </c>
      <c r="AR44" s="60">
        <f t="shared" si="21"/>
        <v>0</v>
      </c>
      <c r="AS44" s="60">
        <f t="shared" si="21"/>
        <v>0</v>
      </c>
      <c r="AT44" s="60">
        <f t="shared" si="21"/>
        <v>0</v>
      </c>
      <c r="AU44" s="60">
        <f t="shared" si="21"/>
        <v>0</v>
      </c>
      <c r="AV44" s="60">
        <f t="shared" si="21"/>
        <v>0</v>
      </c>
      <c r="AW44" s="60">
        <f>IF(COUNTIF(AW6:AW37,"б")=0+COUNTIF(AW6:AW37,"а")=0,"0",COUNTIF(AW6:AW37,"б")+COUNTIF(AW6:AW37,"а"))</f>
        <v>0</v>
      </c>
      <c r="AX44" s="60">
        <f t="shared" si="21"/>
        <v>0</v>
      </c>
      <c r="AY44" s="60">
        <f t="shared" si="21"/>
        <v>0</v>
      </c>
      <c r="AZ44" s="60">
        <f t="shared" si="21"/>
        <v>0</v>
      </c>
      <c r="BA44" s="60">
        <f t="shared" si="21"/>
        <v>0</v>
      </c>
      <c r="BB44" s="60">
        <f t="shared" si="21"/>
        <v>0</v>
      </c>
      <c r="BC44" s="60">
        <f t="shared" si="21"/>
        <v>0</v>
      </c>
      <c r="BD44" s="60">
        <f t="shared" si="21"/>
        <v>0</v>
      </c>
      <c r="BE44" s="60">
        <f t="shared" si="21"/>
        <v>0</v>
      </c>
      <c r="BF44" s="60">
        <f t="shared" si="21"/>
        <v>0</v>
      </c>
      <c r="BG44" s="60">
        <f t="shared" si="21"/>
        <v>0</v>
      </c>
      <c r="BH44" s="60">
        <f t="shared" si="21"/>
        <v>0</v>
      </c>
      <c r="BI44" s="60">
        <f t="shared" si="21"/>
        <v>0</v>
      </c>
      <c r="BJ44" s="60">
        <f t="shared" si="21"/>
        <v>0</v>
      </c>
      <c r="BK44" s="60">
        <f t="shared" si="21"/>
        <v>0</v>
      </c>
      <c r="BL44" s="60">
        <f t="shared" si="21"/>
        <v>0</v>
      </c>
      <c r="BM44" s="60">
        <f t="shared" si="21"/>
        <v>0</v>
      </c>
      <c r="BN44" s="60">
        <f t="shared" si="21"/>
        <v>0</v>
      </c>
      <c r="BO44" s="60">
        <f t="shared" si="21"/>
        <v>0</v>
      </c>
      <c r="BP44" s="60">
        <f t="shared" si="21"/>
        <v>0</v>
      </c>
      <c r="BQ44" s="60">
        <f t="shared" si="21"/>
        <v>0</v>
      </c>
      <c r="BR44" s="60">
        <f t="shared" si="21"/>
        <v>0</v>
      </c>
      <c r="BS44" s="60">
        <f t="shared" si="21"/>
        <v>0</v>
      </c>
      <c r="BT44" s="60">
        <f t="shared" si="21"/>
        <v>0</v>
      </c>
      <c r="BU44" s="60">
        <f t="shared" si="21"/>
        <v>0</v>
      </c>
      <c r="BV44" s="60">
        <f t="shared" si="21"/>
        <v>0</v>
      </c>
      <c r="BW44" s="60">
        <f t="shared" si="21"/>
        <v>0</v>
      </c>
      <c r="BX44" s="60">
        <f t="shared" si="21"/>
        <v>0</v>
      </c>
      <c r="BY44" s="60">
        <f t="shared" si="21"/>
        <v>0</v>
      </c>
      <c r="BZ44" s="60">
        <f t="shared" si="21"/>
        <v>0</v>
      </c>
      <c r="CA44" s="60">
        <f t="shared" si="21"/>
        <v>0</v>
      </c>
      <c r="CB44" s="60">
        <f t="shared" si="21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30"/>
      <c r="B45" s="230"/>
      <c r="C45" s="82" t="s">
        <v>18</v>
      </c>
      <c r="D45" s="82"/>
      <c r="E45" s="27"/>
      <c r="F45" s="23">
        <v>31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IF(COUNTIF(V6:V37,"з")=0,"0",COUNTIF(V6:V37,"з"))</f>
        <v>0</v>
      </c>
      <c r="W45" s="35"/>
      <c r="X45" s="35"/>
      <c r="Y45" s="35" t="str">
        <f>IF(COUNTIF(Y6:Y37,"з")=0," ",COUNTIF(Y6:Y37,"з"))</f>
        <v xml:space="preserve"> </v>
      </c>
      <c r="Z45" s="35" t="str">
        <f>IF(COUNTIF(Z6:Z37,"з")=0," ",COUNTIF(Z6:Z37,"з"))</f>
        <v xml:space="preserve"> </v>
      </c>
      <c r="AA45" s="35" t="str">
        <f>IF(COUNTIF(AA6:AA37,"з")=0," ",COUNTIF(AA6:AA37,"з"))</f>
        <v xml:space="preserve"> </v>
      </c>
      <c r="AB45" s="35" t="str">
        <f>IF(COUNTIF(AB6:AB37,"з")=0," ",COUNTIF(AB6:AB37,"з"))</f>
        <v xml:space="preserve"> </v>
      </c>
      <c r="AC45" s="35"/>
      <c r="AD45" s="35" t="str">
        <f>IF(COUNTIF(AD6:AD37,"з")=0," ",COUNTIF(AD6:AD37,"з"))</f>
        <v xml:space="preserve"> </v>
      </c>
      <c r="AE45" s="61" t="str">
        <f>IF(COUNTIF(AE6:AE37,"з")=0," ",COUNTIF(AE6:AE37,"з"))</f>
        <v xml:space="preserve"> </v>
      </c>
      <c r="AF45" s="35" t="str">
        <f>IF(COUNTIF(AF6:AF37,"з")=0," ",COUNTIF(AF6:AF37,"з"))</f>
        <v xml:space="preserve"> </v>
      </c>
      <c r="AG45" s="35">
        <f t="shared" ref="AG45:AV45" si="22">IF(COUNTIF(AG6:AG37,"з")=0,"0",COUNTIF(AG6:AG37,"з"))</f>
        <v>31</v>
      </c>
      <c r="AH45" s="35" t="str">
        <f t="shared" si="22"/>
        <v>0</v>
      </c>
      <c r="AI45" s="35" t="str">
        <f t="shared" si="22"/>
        <v>0</v>
      </c>
      <c r="AJ45" s="35" t="str">
        <f t="shared" si="22"/>
        <v>0</v>
      </c>
      <c r="AK45" s="35" t="str">
        <f t="shared" si="22"/>
        <v>0</v>
      </c>
      <c r="AL45" s="35" t="str">
        <f t="shared" si="22"/>
        <v>0</v>
      </c>
      <c r="AM45" s="35" t="str">
        <f t="shared" si="22"/>
        <v>0</v>
      </c>
      <c r="AN45" s="35" t="str">
        <f t="shared" si="22"/>
        <v>0</v>
      </c>
      <c r="AO45" s="35" t="str">
        <f t="shared" si="22"/>
        <v>0</v>
      </c>
      <c r="AP45" s="35" t="str">
        <f t="shared" si="22"/>
        <v>0</v>
      </c>
      <c r="AQ45" s="35" t="str">
        <f t="shared" si="22"/>
        <v>0</v>
      </c>
      <c r="AR45" s="35" t="str">
        <f t="shared" si="22"/>
        <v>0</v>
      </c>
      <c r="AS45" s="35" t="str">
        <f t="shared" si="22"/>
        <v>0</v>
      </c>
      <c r="AT45" s="35" t="str">
        <f t="shared" si="22"/>
        <v>0</v>
      </c>
      <c r="AU45" s="35" t="str">
        <f t="shared" si="22"/>
        <v>0</v>
      </c>
      <c r="AV45" s="35" t="str">
        <f t="shared" si="22"/>
        <v>0</v>
      </c>
      <c r="AW45" s="35" t="str">
        <f>IF(COUNTIF(AW6:AW37,"з")=0,"0",COUNTIF(AW6:AW37,"з"))</f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30"/>
      <c r="B46" s="230"/>
      <c r="C46" s="82" t="s">
        <v>19</v>
      </c>
      <c r="D46" s="82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IF(COUNTIF(V6:V37,"н")=0,"0",COUNTIF(V6:V37,"н"))</f>
        <v>0</v>
      </c>
      <c r="W46" s="35"/>
      <c r="X46" s="35"/>
      <c r="Y46" s="35" t="str">
        <f>IF(COUNTIF(Y6:Y37,"н")=0," ",COUNTIF(Y6:Y37,"н"))</f>
        <v xml:space="preserve"> </v>
      </c>
      <c r="Z46" s="35" t="str">
        <f>IF(COUNTIF(Z6:Z37,"н")=0," ",COUNTIF(Z6:Z37,"н"))</f>
        <v xml:space="preserve"> </v>
      </c>
      <c r="AA46" s="35" t="str">
        <f>IF(COUNTIF(AA6:AA37,"н")=0," ",COUNTIF(AA6:AA37,"н"))</f>
        <v xml:space="preserve"> </v>
      </c>
      <c r="AB46" s="35" t="str">
        <f>IF(COUNTIF(AB6:AB37,"н")=0," ",COUNTIF(AB6:AB37,"н"))</f>
        <v xml:space="preserve"> </v>
      </c>
      <c r="AC46" s="35"/>
      <c r="AD46" s="35" t="str">
        <f>IF(COUNTIF(AD6:AD37,"н")=0," ",COUNTIF(AD6:AD37,"н"))</f>
        <v xml:space="preserve"> </v>
      </c>
      <c r="AE46" s="61" t="str">
        <f>IF(COUNTIF(AE6:AE37,"н")=0," ",COUNTIF(AE6:AE37,"н"))</f>
        <v xml:space="preserve"> </v>
      </c>
      <c r="AF46" s="35" t="str">
        <f>IF(COUNTIF(AF6:AF37,"н")=0," ",COUNTIF(AF6:AF37,"н"))</f>
        <v xml:space="preserve"> </v>
      </c>
      <c r="AG46" s="35" t="str">
        <f t="shared" ref="AG46:AV46" si="23">IF(COUNTIF(AG6:AG37,"н")=0,"0",COUNTIF(AG6:AG37,"н"))</f>
        <v>0</v>
      </c>
      <c r="AH46" s="35" t="str">
        <f t="shared" si="23"/>
        <v>0</v>
      </c>
      <c r="AI46" s="35" t="str">
        <f t="shared" si="23"/>
        <v>0</v>
      </c>
      <c r="AJ46" s="35" t="str">
        <f t="shared" si="23"/>
        <v>0</v>
      </c>
      <c r="AK46" s="35" t="str">
        <f t="shared" si="23"/>
        <v>0</v>
      </c>
      <c r="AL46" s="35" t="str">
        <f t="shared" si="23"/>
        <v>0</v>
      </c>
      <c r="AM46" s="35" t="str">
        <f t="shared" si="23"/>
        <v>0</v>
      </c>
      <c r="AN46" s="35" t="str">
        <f t="shared" si="23"/>
        <v>0</v>
      </c>
      <c r="AO46" s="35" t="str">
        <f t="shared" si="23"/>
        <v>0</v>
      </c>
      <c r="AP46" s="35" t="str">
        <f t="shared" si="23"/>
        <v>0</v>
      </c>
      <c r="AQ46" s="35" t="str">
        <f t="shared" si="23"/>
        <v>0</v>
      </c>
      <c r="AR46" s="35" t="str">
        <f t="shared" si="23"/>
        <v>0</v>
      </c>
      <c r="AS46" s="35" t="str">
        <f t="shared" si="23"/>
        <v>0</v>
      </c>
      <c r="AT46" s="35" t="str">
        <f t="shared" si="23"/>
        <v>0</v>
      </c>
      <c r="AU46" s="35" t="str">
        <f t="shared" si="23"/>
        <v>0</v>
      </c>
      <c r="AV46" s="35" t="str">
        <f t="shared" si="23"/>
        <v>0</v>
      </c>
      <c r="AW46" s="35" t="str">
        <f>IF(COUNTIF(AW6:AW37,"н")=0,"0",COUNTIF(AW6:AW37,"н"))</f>
        <v>0</v>
      </c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51"/>
      <c r="X47" s="351"/>
      <c r="Y47" s="351"/>
      <c r="Z47" s="351"/>
      <c r="AA47" s="351"/>
      <c r="AB47" s="351"/>
      <c r="AC47" s="351"/>
      <c r="AD47" s="35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51"/>
      <c r="X48" s="351"/>
      <c r="Y48" s="351"/>
      <c r="Z48" s="351"/>
      <c r="AA48" s="351"/>
      <c r="AB48" s="351"/>
      <c r="AC48" s="351"/>
      <c r="AD48" s="351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51"/>
      <c r="X49" s="351"/>
      <c r="Y49" s="351"/>
      <c r="Z49" s="351"/>
      <c r="AA49" s="351"/>
      <c r="AB49" s="351"/>
      <c r="AC49" s="351"/>
      <c r="AD49" s="351"/>
      <c r="AE49" s="9"/>
      <c r="AF49" s="9"/>
      <c r="AG49" s="10"/>
      <c r="AH49" s="10"/>
      <c r="AI49" s="10" t="str">
        <f>IF(COUNTIF(AI6:AI41,"н")=0,"0",COUNTIF(AI6:AI41,"н"))</f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51"/>
      <c r="X50" s="351"/>
      <c r="Y50" s="351"/>
      <c r="Z50" s="351"/>
      <c r="AA50" s="351"/>
      <c r="AB50" s="351"/>
      <c r="AC50" s="351"/>
      <c r="AD50" s="35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51"/>
      <c r="X51" s="351"/>
      <c r="Y51" s="351"/>
      <c r="Z51" s="351"/>
      <c r="AA51" s="351"/>
      <c r="AB51" s="351"/>
      <c r="AC51" s="351"/>
      <c r="AD51" s="35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51"/>
      <c r="X52" s="351"/>
      <c r="Y52" s="351"/>
      <c r="Z52" s="351"/>
      <c r="AA52" s="351"/>
      <c r="AB52" s="351"/>
      <c r="AC52" s="351"/>
      <c r="AD52" s="35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51"/>
      <c r="X53" s="351"/>
      <c r="Y53" s="351"/>
      <c r="Z53" s="351"/>
      <c r="AA53" s="351"/>
      <c r="AB53" s="351"/>
      <c r="AC53" s="351"/>
      <c r="AD53" s="35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51"/>
      <c r="X54" s="351"/>
      <c r="Y54" s="351"/>
      <c r="Z54" s="351"/>
      <c r="AA54" s="351"/>
      <c r="AB54" s="351"/>
      <c r="AC54" s="351"/>
      <c r="AD54" s="35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6:105" x14ac:dyDescent="0.2"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351"/>
      <c r="X55" s="351"/>
      <c r="Y55" s="351"/>
      <c r="Z55" s="351"/>
      <c r="AA55" s="351"/>
      <c r="AB55" s="351"/>
      <c r="AC55" s="351"/>
      <c r="AD55" s="351"/>
      <c r="AE55" s="9"/>
      <c r="AF55" s="9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1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</sheetData>
  <sortState ref="C7:D37">
    <sortCondition ref="D7:D37"/>
  </sortState>
  <mergeCells count="9">
    <mergeCell ref="H2:M2"/>
    <mergeCell ref="BP3:CE3"/>
    <mergeCell ref="X40:AB40"/>
    <mergeCell ref="A3:C4"/>
    <mergeCell ref="AD3:AD5"/>
    <mergeCell ref="AG3:AW3"/>
    <mergeCell ref="AX3:BM3"/>
    <mergeCell ref="T2:U2"/>
    <mergeCell ref="N2:Q2"/>
  </mergeCells>
  <conditionalFormatting sqref="C5 Y5 AI5 AG5">
    <cfRule type="cellIs" dxfId="18924" priority="662" stopIfTrue="1" operator="equal">
      <formula>5</formula>
    </cfRule>
    <cfRule type="cellIs" dxfId="18923" priority="663" stopIfTrue="1" operator="equal">
      <formula>4</formula>
    </cfRule>
    <cfRule type="cellIs" dxfId="18922" priority="664" stopIfTrue="1" operator="equal">
      <formula>3</formula>
    </cfRule>
  </conditionalFormatting>
  <conditionalFormatting sqref="E6:E46">
    <cfRule type="cellIs" dxfId="18921" priority="660" stopIfTrue="1" operator="equal">
      <formula>4</formula>
    </cfRule>
    <cfRule type="cellIs" dxfId="18920" priority="661" stopIfTrue="1" operator="equal">
      <formula>3</formula>
    </cfRule>
  </conditionalFormatting>
  <conditionalFormatting sqref="Z5:AC5 W41:AF44 AE6:AE40 W40 F38:Q46 AG44:CB44 W45:AW46 AG6:AW43 G6:I6 R40:V46 R39:U39 M6:M31 R6:V38 H7:I31 H31:J37 G7:G37 L33:M37 O33:Q37 O6:Q31">
    <cfRule type="cellIs" dxfId="18919" priority="657" stopIfTrue="1" operator="equal">
      <formula>5</formula>
    </cfRule>
    <cfRule type="cellIs" dxfId="18918" priority="658" stopIfTrue="1" operator="equal">
      <formula>4</formula>
    </cfRule>
    <cfRule type="cellIs" dxfId="18917" priority="659" stopIfTrue="1" operator="equal">
      <formula>3</formula>
    </cfRule>
  </conditionalFormatting>
  <conditionalFormatting sqref="AF6:AF38">
    <cfRule type="expression" dxfId="18916" priority="655" stopIfTrue="1">
      <formula>VALUE(RIGHT(AF6))&gt;AE6</formula>
    </cfRule>
    <cfRule type="expression" dxfId="18915" priority="656" stopIfTrue="1">
      <formula>EXACT(RIGHT(AF6,3),"зач")</formula>
    </cfRule>
  </conditionalFormatting>
  <conditionalFormatting sqref="AE3:AJ4 Q3:T3 V3:AC4">
    <cfRule type="expression" dxfId="18914" priority="653" stopIfTrue="1">
      <formula>$D$1&lt;Q3</formula>
    </cfRule>
    <cfRule type="expression" dxfId="18913" priority="654" stopIfTrue="1">
      <formula>$D$1&gt;Q3</formula>
    </cfRule>
  </conditionalFormatting>
  <conditionalFormatting sqref="T3">
    <cfRule type="expression" dxfId="18912" priority="626" stopIfTrue="1">
      <formula>$D$1&lt;T3</formula>
    </cfRule>
    <cfRule type="expression" dxfId="18911" priority="627" stopIfTrue="1">
      <formula>$D$1&gt;T3</formula>
    </cfRule>
  </conditionalFormatting>
  <conditionalFormatting sqref="Q3">
    <cfRule type="expression" dxfId="18910" priority="624" stopIfTrue="1">
      <formula>$D$1&lt;Q3</formula>
    </cfRule>
    <cfRule type="expression" dxfId="18909" priority="625" stopIfTrue="1">
      <formula>$D$1&gt;Q3</formula>
    </cfRule>
  </conditionalFormatting>
  <conditionalFormatting sqref="F6:F36">
    <cfRule type="cellIs" dxfId="18908" priority="610" stopIfTrue="1" operator="equal">
      <formula>5</formula>
    </cfRule>
    <cfRule type="cellIs" dxfId="18907" priority="611" stopIfTrue="1" operator="equal">
      <formula>4</formula>
    </cfRule>
    <cfRule type="cellIs" dxfId="18906" priority="612" stopIfTrue="1" operator="equal">
      <formula>3</formula>
    </cfRule>
  </conditionalFormatting>
  <conditionalFormatting sqref="F5">
    <cfRule type="cellIs" dxfId="18905" priority="607" stopIfTrue="1" operator="equal">
      <formula>5</formula>
    </cfRule>
    <cfRule type="cellIs" dxfId="18904" priority="608" stopIfTrue="1" operator="equal">
      <formula>4</formula>
    </cfRule>
    <cfRule type="cellIs" dxfId="18903" priority="609" stopIfTrue="1" operator="equal">
      <formula>3</formula>
    </cfRule>
  </conditionalFormatting>
  <conditionalFormatting sqref="F3">
    <cfRule type="expression" dxfId="18902" priority="605" stopIfTrue="1">
      <formula>$D$1&lt;F3</formula>
    </cfRule>
    <cfRule type="expression" dxfId="18901" priority="606" stopIfTrue="1">
      <formula>$D$1&gt;F3</formula>
    </cfRule>
  </conditionalFormatting>
  <conditionalFormatting sqref="J6:L25 J25:J31 L25:L31 K25:K37">
    <cfRule type="cellIs" dxfId="18900" priority="560" stopIfTrue="1" operator="equal">
      <formula>5</formula>
    </cfRule>
    <cfRule type="cellIs" dxfId="18899" priority="561" stopIfTrue="1" operator="equal">
      <formula>4</formula>
    </cfRule>
    <cfRule type="cellIs" dxfId="18898" priority="562" stopIfTrue="1" operator="equal">
      <formula>3</formula>
    </cfRule>
  </conditionalFormatting>
  <conditionalFormatting sqref="F4">
    <cfRule type="expression" dxfId="18897" priority="514" stopIfTrue="1">
      <formula>$D$1&lt;F4</formula>
    </cfRule>
    <cfRule type="expression" dxfId="18896" priority="515" stopIfTrue="1">
      <formula>$D$1&gt;F4</formula>
    </cfRule>
  </conditionalFormatting>
  <conditionalFormatting sqref="L31:L33">
    <cfRule type="cellIs" dxfId="18895" priority="505" stopIfTrue="1" operator="equal">
      <formula>5</formula>
    </cfRule>
    <cfRule type="cellIs" dxfId="18894" priority="506" stopIfTrue="1" operator="equal">
      <formula>4</formula>
    </cfRule>
    <cfRule type="cellIs" dxfId="18893" priority="507" stopIfTrue="1" operator="equal">
      <formula>3</formula>
    </cfRule>
  </conditionalFormatting>
  <conditionalFormatting sqref="O31:O33">
    <cfRule type="cellIs" dxfId="18892" priority="308" stopIfTrue="1" operator="equal">
      <formula>5</formula>
    </cfRule>
    <cfRule type="cellIs" dxfId="18891" priority="309" stopIfTrue="1" operator="equal">
      <formula>4</formula>
    </cfRule>
    <cfRule type="cellIs" dxfId="18890" priority="310" stopIfTrue="1" operator="equal">
      <formula>3</formula>
    </cfRule>
  </conditionalFormatting>
  <conditionalFormatting sqref="P31:P33">
    <cfRule type="cellIs" dxfId="18889" priority="305" stopIfTrue="1" operator="equal">
      <formula>5</formula>
    </cfRule>
    <cfRule type="cellIs" dxfId="18888" priority="306" stopIfTrue="1" operator="equal">
      <formula>4</formula>
    </cfRule>
    <cfRule type="cellIs" dxfId="18887" priority="307" stopIfTrue="1" operator="equal">
      <formula>3</formula>
    </cfRule>
  </conditionalFormatting>
  <conditionalFormatting sqref="Q31:Q33">
    <cfRule type="cellIs" dxfId="18886" priority="302" stopIfTrue="1" operator="equal">
      <formula>5</formula>
    </cfRule>
    <cfRule type="cellIs" dxfId="18885" priority="303" stopIfTrue="1" operator="equal">
      <formula>4</formula>
    </cfRule>
    <cfRule type="cellIs" dxfId="18884" priority="304" stopIfTrue="1" operator="equal">
      <formula>3</formula>
    </cfRule>
  </conditionalFormatting>
  <conditionalFormatting sqref="N3:O3">
    <cfRule type="expression" dxfId="18883" priority="300" stopIfTrue="1">
      <formula>$D$1&lt;N3</formula>
    </cfRule>
    <cfRule type="expression" dxfId="18882" priority="301" stopIfTrue="1">
      <formula>$D$1&gt;N3</formula>
    </cfRule>
  </conditionalFormatting>
  <conditionalFormatting sqref="G5">
    <cfRule type="cellIs" dxfId="18881" priority="281" stopIfTrue="1" operator="equal">
      <formula>5</formula>
    </cfRule>
    <cfRule type="cellIs" dxfId="18880" priority="282" stopIfTrue="1" operator="equal">
      <formula>4</formula>
    </cfRule>
    <cfRule type="cellIs" dxfId="18879" priority="283" stopIfTrue="1" operator="equal">
      <formula>3</formula>
    </cfRule>
  </conditionalFormatting>
  <conditionalFormatting sqref="G4">
    <cfRule type="expression" dxfId="18878" priority="279" stopIfTrue="1">
      <formula>$D$1&lt;G4</formula>
    </cfRule>
    <cfRule type="expression" dxfId="18877" priority="280" stopIfTrue="1">
      <formula>$D$1&gt;G4</formula>
    </cfRule>
  </conditionalFormatting>
  <conditionalFormatting sqref="P3">
    <cfRule type="expression" dxfId="18876" priority="275" stopIfTrue="1">
      <formula>$D$1&lt;P3</formula>
    </cfRule>
    <cfRule type="expression" dxfId="18875" priority="276" stopIfTrue="1">
      <formula>$D$1&gt;P3</formula>
    </cfRule>
  </conditionalFormatting>
  <conditionalFormatting sqref="G3 L3">
    <cfRule type="expression" dxfId="18874" priority="298" stopIfTrue="1">
      <formula>$D$1&lt;G3</formula>
    </cfRule>
    <cfRule type="expression" dxfId="18873" priority="299" stopIfTrue="1">
      <formula>$D$1&gt;G3</formula>
    </cfRule>
  </conditionalFormatting>
  <conditionalFormatting sqref="H3:I3">
    <cfRule type="expression" dxfId="18872" priority="293" stopIfTrue="1">
      <formula>$D$1&lt;H3</formula>
    </cfRule>
    <cfRule type="expression" dxfId="18871" priority="294" stopIfTrue="1">
      <formula>$D$1&gt;H3</formula>
    </cfRule>
  </conditionalFormatting>
  <conditionalFormatting sqref="J3">
    <cfRule type="expression" dxfId="18870" priority="288" stopIfTrue="1">
      <formula>$D$4&lt;J3</formula>
    </cfRule>
    <cfRule type="expression" dxfId="18869" priority="289" stopIfTrue="1">
      <formula>$D$4&gt;J3</formula>
    </cfRule>
  </conditionalFormatting>
  <conditionalFormatting sqref="J3">
    <cfRule type="expression" dxfId="18868" priority="286" stopIfTrue="1">
      <formula>$D$1&lt;J3</formula>
    </cfRule>
    <cfRule type="expression" dxfId="18867" priority="287" stopIfTrue="1">
      <formula>$D$1&gt;J3</formula>
    </cfRule>
  </conditionalFormatting>
  <conditionalFormatting sqref="P3">
    <cfRule type="expression" dxfId="18866" priority="277" stopIfTrue="1">
      <formula>$D$4&lt;P3</formula>
    </cfRule>
    <cfRule type="expression" dxfId="18865" priority="278" stopIfTrue="1">
      <formula>$D$4&gt;P3</formula>
    </cfRule>
  </conditionalFormatting>
  <conditionalFormatting sqref="K3">
    <cfRule type="expression" dxfId="18864" priority="264" stopIfTrue="1">
      <formula>$D$4&lt;K3</formula>
    </cfRule>
    <cfRule type="expression" dxfId="18863" priority="265" stopIfTrue="1">
      <formula>$D$4&gt;K3</formula>
    </cfRule>
  </conditionalFormatting>
  <conditionalFormatting sqref="K3">
    <cfRule type="expression" dxfId="18862" priority="262" stopIfTrue="1">
      <formula>$D$1&lt;K3</formula>
    </cfRule>
    <cfRule type="expression" dxfId="18861" priority="263" stopIfTrue="1">
      <formula>$D$1&gt;K3</formula>
    </cfRule>
  </conditionalFormatting>
  <conditionalFormatting sqref="M3">
    <cfRule type="expression" dxfId="18860" priority="246" stopIfTrue="1">
      <formula>$D$1&lt;M3</formula>
    </cfRule>
    <cfRule type="expression" dxfId="18859" priority="247" stopIfTrue="1">
      <formula>$D$1&gt;M3</formula>
    </cfRule>
  </conditionalFormatting>
  <conditionalFormatting sqref="M31:M33">
    <cfRule type="cellIs" dxfId="18858" priority="226" stopIfTrue="1" operator="equal">
      <formula>5</formula>
    </cfRule>
    <cfRule type="cellIs" dxfId="18857" priority="227" stopIfTrue="1" operator="equal">
      <formula>4</formula>
    </cfRule>
    <cfRule type="cellIs" dxfId="18856" priority="228" stopIfTrue="1" operator="equal">
      <formula>3</formula>
    </cfRule>
  </conditionalFormatting>
  <conditionalFormatting sqref="N33:N37 N6:N31">
    <cfRule type="cellIs" dxfId="18855" priority="223" stopIfTrue="1" operator="equal">
      <formula>5</formula>
    </cfRule>
    <cfRule type="cellIs" dxfId="18854" priority="224" stopIfTrue="1" operator="equal">
      <formula>4</formula>
    </cfRule>
    <cfRule type="cellIs" dxfId="18853" priority="225" stopIfTrue="1" operator="equal">
      <formula>3</formula>
    </cfRule>
  </conditionalFormatting>
  <conditionalFormatting sqref="N31:N33">
    <cfRule type="cellIs" dxfId="18852" priority="220" stopIfTrue="1" operator="equal">
      <formula>5</formula>
    </cfRule>
    <cfRule type="cellIs" dxfId="18851" priority="221" stopIfTrue="1" operator="equal">
      <formula>4</formula>
    </cfRule>
    <cfRule type="cellIs" dxfId="18850" priority="222" stopIfTrue="1" operator="equal">
      <formula>3</formula>
    </cfRule>
  </conditionalFormatting>
  <conditionalFormatting sqref="F37">
    <cfRule type="cellIs" dxfId="18849" priority="217" stopIfTrue="1" operator="equal">
      <formula>5</formula>
    </cfRule>
    <cfRule type="cellIs" dxfId="18848" priority="218" stopIfTrue="1" operator="equal">
      <formula>4</formula>
    </cfRule>
    <cfRule type="cellIs" dxfId="18847" priority="219" stopIfTrue="1" operator="equal">
      <formula>3</formula>
    </cfRule>
  </conditionalFormatting>
  <conditionalFormatting sqref="H5">
    <cfRule type="cellIs" dxfId="18846" priority="214" stopIfTrue="1" operator="equal">
      <formula>5</formula>
    </cfRule>
    <cfRule type="cellIs" dxfId="18845" priority="215" stopIfTrue="1" operator="equal">
      <formula>4</formula>
    </cfRule>
    <cfRule type="cellIs" dxfId="18844" priority="216" stopIfTrue="1" operator="equal">
      <formula>3</formula>
    </cfRule>
  </conditionalFormatting>
  <conditionalFormatting sqref="H4">
    <cfRule type="expression" dxfId="18843" priority="212" stopIfTrue="1">
      <formula>$D$1&lt;H4</formula>
    </cfRule>
    <cfRule type="expression" dxfId="18842" priority="213" stopIfTrue="1">
      <formula>$D$1&gt;H4</formula>
    </cfRule>
  </conditionalFormatting>
  <conditionalFormatting sqref="H4">
    <cfRule type="expression" dxfId="18841" priority="210" stopIfTrue="1">
      <formula>$D$1&lt;H4</formula>
    </cfRule>
    <cfRule type="expression" dxfId="18840" priority="211" stopIfTrue="1">
      <formula>$D$1&gt;H4</formula>
    </cfRule>
  </conditionalFormatting>
  <conditionalFormatting sqref="H5">
    <cfRule type="cellIs" dxfId="18839" priority="207" stopIfTrue="1" operator="equal">
      <formula>5</formula>
    </cfRule>
    <cfRule type="cellIs" dxfId="18838" priority="208" stopIfTrue="1" operator="equal">
      <formula>4</formula>
    </cfRule>
    <cfRule type="cellIs" dxfId="18837" priority="209" stopIfTrue="1" operator="equal">
      <formula>3</formula>
    </cfRule>
  </conditionalFormatting>
  <conditionalFormatting sqref="H4">
    <cfRule type="expression" dxfId="18836" priority="205" stopIfTrue="1">
      <formula>$D$1&lt;H4</formula>
    </cfRule>
    <cfRule type="expression" dxfId="18835" priority="206" stopIfTrue="1">
      <formula>$D$1&gt;H4</formula>
    </cfRule>
  </conditionalFormatting>
  <conditionalFormatting sqref="H5">
    <cfRule type="cellIs" dxfId="18834" priority="202" stopIfTrue="1" operator="equal">
      <formula>5</formula>
    </cfRule>
    <cfRule type="cellIs" dxfId="18833" priority="203" stopIfTrue="1" operator="equal">
      <formula>4</formula>
    </cfRule>
    <cfRule type="cellIs" dxfId="18832" priority="204" stopIfTrue="1" operator="equal">
      <formula>3</formula>
    </cfRule>
  </conditionalFormatting>
  <conditionalFormatting sqref="H4">
    <cfRule type="expression" dxfId="18831" priority="200" stopIfTrue="1">
      <formula>$D$1&lt;H4</formula>
    </cfRule>
    <cfRule type="expression" dxfId="18830" priority="201" stopIfTrue="1">
      <formula>$D$1&gt;H4</formula>
    </cfRule>
  </conditionalFormatting>
  <conditionalFormatting sqref="H5">
    <cfRule type="cellIs" dxfId="18829" priority="197" stopIfTrue="1" operator="equal">
      <formula>5</formula>
    </cfRule>
    <cfRule type="cellIs" dxfId="18828" priority="198" stopIfTrue="1" operator="equal">
      <formula>4</formula>
    </cfRule>
    <cfRule type="cellIs" dxfId="18827" priority="199" stopIfTrue="1" operator="equal">
      <formula>3</formula>
    </cfRule>
  </conditionalFormatting>
  <conditionalFormatting sqref="H4">
    <cfRule type="expression" dxfId="18826" priority="195" stopIfTrue="1">
      <formula>$D$1&lt;H4</formula>
    </cfRule>
    <cfRule type="expression" dxfId="18825" priority="196" stopIfTrue="1">
      <formula>$D$1&gt;H4</formula>
    </cfRule>
  </conditionalFormatting>
  <conditionalFormatting sqref="H5">
    <cfRule type="cellIs" dxfId="18824" priority="192" stopIfTrue="1" operator="equal">
      <formula>5</formula>
    </cfRule>
    <cfRule type="cellIs" dxfId="18823" priority="193" stopIfTrue="1" operator="equal">
      <formula>4</formula>
    </cfRule>
    <cfRule type="cellIs" dxfId="18822" priority="194" stopIfTrue="1" operator="equal">
      <formula>3</formula>
    </cfRule>
  </conditionalFormatting>
  <conditionalFormatting sqref="H4">
    <cfRule type="expression" dxfId="18821" priority="190" stopIfTrue="1">
      <formula>$D$1&lt;H4</formula>
    </cfRule>
    <cfRule type="expression" dxfId="18820" priority="191" stopIfTrue="1">
      <formula>$D$1&gt;H4</formula>
    </cfRule>
  </conditionalFormatting>
  <conditionalFormatting sqref="H5">
    <cfRule type="cellIs" dxfId="18819" priority="187" stopIfTrue="1" operator="equal">
      <formula>5</formula>
    </cfRule>
    <cfRule type="cellIs" dxfId="18818" priority="188" stopIfTrue="1" operator="equal">
      <formula>4</formula>
    </cfRule>
    <cfRule type="cellIs" dxfId="18817" priority="189" stopIfTrue="1" operator="equal">
      <formula>3</formula>
    </cfRule>
  </conditionalFormatting>
  <conditionalFormatting sqref="H4">
    <cfRule type="expression" dxfId="18816" priority="185" stopIfTrue="1">
      <formula>$D$1&lt;H4</formula>
    </cfRule>
    <cfRule type="expression" dxfId="18815" priority="186" stopIfTrue="1">
      <formula>$D$1&gt;H4</formula>
    </cfRule>
  </conditionalFormatting>
  <conditionalFormatting sqref="H5">
    <cfRule type="cellIs" dxfId="18814" priority="182" stopIfTrue="1" operator="equal">
      <formula>5</formula>
    </cfRule>
    <cfRule type="cellIs" dxfId="18813" priority="183" stopIfTrue="1" operator="equal">
      <formula>4</formula>
    </cfRule>
    <cfRule type="cellIs" dxfId="18812" priority="184" stopIfTrue="1" operator="equal">
      <formula>3</formula>
    </cfRule>
  </conditionalFormatting>
  <conditionalFormatting sqref="H4">
    <cfRule type="expression" dxfId="18811" priority="161" stopIfTrue="1">
      <formula>$D$1&lt;H4</formula>
    </cfRule>
    <cfRule type="expression" dxfId="18810" priority="162" stopIfTrue="1">
      <formula>$D$1&gt;H4</formula>
    </cfRule>
  </conditionalFormatting>
  <conditionalFormatting sqref="H4">
    <cfRule type="expression" dxfId="18809" priority="159" stopIfTrue="1">
      <formula>$D$1&lt;H4</formula>
    </cfRule>
    <cfRule type="expression" dxfId="18808" priority="160" stopIfTrue="1">
      <formula>$D$1&gt;H4</formula>
    </cfRule>
  </conditionalFormatting>
  <conditionalFormatting sqref="H4">
    <cfRule type="expression" dxfId="18807" priority="157" stopIfTrue="1">
      <formula>$D$1&lt;H4</formula>
    </cfRule>
    <cfRule type="expression" dxfId="18806" priority="158" stopIfTrue="1">
      <formula>$D$1&gt;H4</formula>
    </cfRule>
  </conditionalFormatting>
  <conditionalFormatting sqref="H4">
    <cfRule type="expression" dxfId="18805" priority="180" stopIfTrue="1">
      <formula>$D$1&lt;H4</formula>
    </cfRule>
    <cfRule type="expression" dxfId="18804" priority="181" stopIfTrue="1">
      <formula>$D$1&gt;H4</formula>
    </cfRule>
  </conditionalFormatting>
  <conditionalFormatting sqref="H4">
    <cfRule type="expression" dxfId="18803" priority="178" stopIfTrue="1">
      <formula>$D$1&lt;H4</formula>
    </cfRule>
    <cfRule type="expression" dxfId="18802" priority="179" stopIfTrue="1">
      <formula>$D$1&gt;H4</formula>
    </cfRule>
  </conditionalFormatting>
  <conditionalFormatting sqref="H4">
    <cfRule type="expression" dxfId="18801" priority="176" stopIfTrue="1">
      <formula>$D$1&lt;H4</formula>
    </cfRule>
    <cfRule type="expression" dxfId="18800" priority="177" stopIfTrue="1">
      <formula>$D$1&gt;H4</formula>
    </cfRule>
  </conditionalFormatting>
  <conditionalFormatting sqref="H4">
    <cfRule type="expression" dxfId="18799" priority="174" stopIfTrue="1">
      <formula>$D$1&lt;H4</formula>
    </cfRule>
    <cfRule type="expression" dxfId="18798" priority="175" stopIfTrue="1">
      <formula>$D$1&gt;H4</formula>
    </cfRule>
  </conditionalFormatting>
  <conditionalFormatting sqref="H5">
    <cfRule type="cellIs" dxfId="18797" priority="171" stopIfTrue="1" operator="equal">
      <formula>5</formula>
    </cfRule>
    <cfRule type="cellIs" dxfId="18796" priority="172" stopIfTrue="1" operator="equal">
      <formula>4</formula>
    </cfRule>
    <cfRule type="cellIs" dxfId="18795" priority="173" stopIfTrue="1" operator="equal">
      <formula>3</formula>
    </cfRule>
  </conditionalFormatting>
  <conditionalFormatting sqref="H4">
    <cfRule type="expression" dxfId="18794" priority="169" stopIfTrue="1">
      <formula>$D$1&lt;H4</formula>
    </cfRule>
    <cfRule type="expression" dxfId="18793" priority="170" stopIfTrue="1">
      <formula>$D$1&gt;H4</formula>
    </cfRule>
  </conditionalFormatting>
  <conditionalFormatting sqref="H4">
    <cfRule type="expression" dxfId="18792" priority="167" stopIfTrue="1">
      <formula>$D$1&lt;H4</formula>
    </cfRule>
    <cfRule type="expression" dxfId="18791" priority="168" stopIfTrue="1">
      <formula>$D$1&gt;H4</formula>
    </cfRule>
  </conditionalFormatting>
  <conditionalFormatting sqref="H4">
    <cfRule type="expression" dxfId="18790" priority="165" stopIfTrue="1">
      <formula>$D$1&lt;H4</formula>
    </cfRule>
    <cfRule type="expression" dxfId="18789" priority="166" stopIfTrue="1">
      <formula>$D$1&gt;H4</formula>
    </cfRule>
  </conditionalFormatting>
  <conditionalFormatting sqref="H4">
    <cfRule type="expression" dxfId="18788" priority="163" stopIfTrue="1">
      <formula>$D$1&lt;H4</formula>
    </cfRule>
    <cfRule type="expression" dxfId="18787" priority="164" stopIfTrue="1">
      <formula>$D$1&gt;H4</formula>
    </cfRule>
  </conditionalFormatting>
  <conditionalFormatting sqref="H4">
    <cfRule type="expression" dxfId="18786" priority="155" stopIfTrue="1">
      <formula>$D$1&lt;H4</formula>
    </cfRule>
    <cfRule type="expression" dxfId="18785" priority="156" stopIfTrue="1">
      <formula>$D$1&gt;H4</formula>
    </cfRule>
  </conditionalFormatting>
  <conditionalFormatting sqref="H4">
    <cfRule type="expression" dxfId="18784" priority="153" stopIfTrue="1">
      <formula>$D$1&lt;H4</formula>
    </cfRule>
    <cfRule type="expression" dxfId="18783" priority="154" stopIfTrue="1">
      <formula>$D$1&gt;H4</formula>
    </cfRule>
  </conditionalFormatting>
  <conditionalFormatting sqref="H5">
    <cfRule type="cellIs" dxfId="18782" priority="150" stopIfTrue="1" operator="equal">
      <formula>5</formula>
    </cfRule>
    <cfRule type="cellIs" dxfId="18781" priority="151" stopIfTrue="1" operator="equal">
      <formula>4</formula>
    </cfRule>
    <cfRule type="cellIs" dxfId="18780" priority="152" stopIfTrue="1" operator="equal">
      <formula>3</formula>
    </cfRule>
  </conditionalFormatting>
  <conditionalFormatting sqref="H4">
    <cfRule type="expression" dxfId="18779" priority="148" stopIfTrue="1">
      <formula>$D$1&lt;H4</formula>
    </cfRule>
    <cfRule type="expression" dxfId="18778" priority="149" stopIfTrue="1">
      <formula>$D$1&gt;H4</formula>
    </cfRule>
  </conditionalFormatting>
  <conditionalFormatting sqref="H5">
    <cfRule type="cellIs" dxfId="18777" priority="145" stopIfTrue="1" operator="equal">
      <formula>5</formula>
    </cfRule>
    <cfRule type="cellIs" dxfId="18776" priority="146" stopIfTrue="1" operator="equal">
      <formula>4</formula>
    </cfRule>
    <cfRule type="cellIs" dxfId="18775" priority="147" stopIfTrue="1" operator="equal">
      <formula>3</formula>
    </cfRule>
  </conditionalFormatting>
  <conditionalFormatting sqref="H4">
    <cfRule type="expression" dxfId="18774" priority="143" stopIfTrue="1">
      <formula>$D$1&lt;H4</formula>
    </cfRule>
    <cfRule type="expression" dxfId="18773" priority="144" stopIfTrue="1">
      <formula>$D$1&gt;H4</formula>
    </cfRule>
  </conditionalFormatting>
  <conditionalFormatting sqref="H5">
    <cfRule type="cellIs" dxfId="18772" priority="140" stopIfTrue="1" operator="equal">
      <formula>5</formula>
    </cfRule>
    <cfRule type="cellIs" dxfId="18771" priority="141" stopIfTrue="1" operator="equal">
      <formula>4</formula>
    </cfRule>
    <cfRule type="cellIs" dxfId="18770" priority="142" stopIfTrue="1" operator="equal">
      <formula>3</formula>
    </cfRule>
  </conditionalFormatting>
  <conditionalFormatting sqref="H4">
    <cfRule type="expression" dxfId="18769" priority="138" stopIfTrue="1">
      <formula>$D$1&lt;H4</formula>
    </cfRule>
    <cfRule type="expression" dxfId="18768" priority="139" stopIfTrue="1">
      <formula>$D$1&gt;H4</formula>
    </cfRule>
  </conditionalFormatting>
  <conditionalFormatting sqref="H5">
    <cfRule type="cellIs" dxfId="18767" priority="135" stopIfTrue="1" operator="equal">
      <formula>5</formula>
    </cfRule>
    <cfRule type="cellIs" dxfId="18766" priority="136" stopIfTrue="1" operator="equal">
      <formula>4</formula>
    </cfRule>
    <cfRule type="cellIs" dxfId="18765" priority="137" stopIfTrue="1" operator="equal">
      <formula>3</formula>
    </cfRule>
  </conditionalFormatting>
  <conditionalFormatting sqref="H4">
    <cfRule type="expression" dxfId="18764" priority="133" stopIfTrue="1">
      <formula>$D$1&lt;H4</formula>
    </cfRule>
    <cfRule type="expression" dxfId="18763" priority="134" stopIfTrue="1">
      <formula>$D$1&gt;H4</formula>
    </cfRule>
  </conditionalFormatting>
  <conditionalFormatting sqref="H5">
    <cfRule type="cellIs" dxfId="18762" priority="130" stopIfTrue="1" operator="equal">
      <formula>5</formula>
    </cfRule>
    <cfRule type="cellIs" dxfId="18761" priority="131" stopIfTrue="1" operator="equal">
      <formula>4</formula>
    </cfRule>
    <cfRule type="cellIs" dxfId="18760" priority="132" stopIfTrue="1" operator="equal">
      <formula>3</formula>
    </cfRule>
  </conditionalFormatting>
  <conditionalFormatting sqref="H4">
    <cfRule type="expression" dxfId="18759" priority="128" stopIfTrue="1">
      <formula>$D$1&lt;H4</formula>
    </cfRule>
    <cfRule type="expression" dxfId="18758" priority="129" stopIfTrue="1">
      <formula>$D$1&gt;H4</formula>
    </cfRule>
  </conditionalFormatting>
  <conditionalFormatting sqref="Q4">
    <cfRule type="expression" dxfId="18757" priority="126" stopIfTrue="1">
      <formula>$D$1&lt;Q4</formula>
    </cfRule>
    <cfRule type="expression" dxfId="18756" priority="127" stopIfTrue="1">
      <formula>$D$1&gt;Q4</formula>
    </cfRule>
  </conditionalFormatting>
  <conditionalFormatting sqref="R4">
    <cfRule type="expression" dxfId="18755" priority="114" stopIfTrue="1">
      <formula>$D$1&lt;R4</formula>
    </cfRule>
    <cfRule type="expression" dxfId="18754" priority="115" stopIfTrue="1">
      <formula>$D$1&gt;R4</formula>
    </cfRule>
  </conditionalFormatting>
  <conditionalFormatting sqref="R4">
    <cfRule type="expression" dxfId="18753" priority="112" stopIfTrue="1">
      <formula>$D$1&lt;R4</formula>
    </cfRule>
    <cfRule type="expression" dxfId="18752" priority="113" stopIfTrue="1">
      <formula>$D$1&gt;R4</formula>
    </cfRule>
  </conditionalFormatting>
  <conditionalFormatting sqref="S4">
    <cfRule type="expression" dxfId="18751" priority="97" stopIfTrue="1">
      <formula>$D$1&lt;S4</formula>
    </cfRule>
    <cfRule type="expression" dxfId="18750" priority="98" stopIfTrue="1">
      <formula>$D$1&gt;S4</formula>
    </cfRule>
  </conditionalFormatting>
  <conditionalFormatting sqref="Q5">
    <cfRule type="cellIs" dxfId="18749" priority="123" stopIfTrue="1" operator="equal">
      <formula>5</formula>
    </cfRule>
    <cfRule type="cellIs" dxfId="18748" priority="124" stopIfTrue="1" operator="equal">
      <formula>4</formula>
    </cfRule>
    <cfRule type="cellIs" dxfId="18747" priority="125" stopIfTrue="1" operator="equal">
      <formula>3</formula>
    </cfRule>
  </conditionalFormatting>
  <conditionalFormatting sqref="Q4">
    <cfRule type="expression" dxfId="18746" priority="121" stopIfTrue="1">
      <formula>$D$1&lt;Q4</formula>
    </cfRule>
    <cfRule type="expression" dxfId="18745" priority="122" stopIfTrue="1">
      <formula>$D$1&gt;Q4</formula>
    </cfRule>
  </conditionalFormatting>
  <conditionalFormatting sqref="Q4">
    <cfRule type="expression" dxfId="18744" priority="119" stopIfTrue="1">
      <formula>$D$1&lt;Q4</formula>
    </cfRule>
    <cfRule type="expression" dxfId="18743" priority="120" stopIfTrue="1">
      <formula>$D$1&gt;Q4</formula>
    </cfRule>
  </conditionalFormatting>
  <conditionalFormatting sqref="R5">
    <cfRule type="cellIs" dxfId="18742" priority="116" stopIfTrue="1" operator="equal">
      <formula>5</formula>
    </cfRule>
    <cfRule type="cellIs" dxfId="18741" priority="117" stopIfTrue="1" operator="equal">
      <formula>4</formula>
    </cfRule>
    <cfRule type="cellIs" dxfId="18740" priority="118" stopIfTrue="1" operator="equal">
      <formula>3</formula>
    </cfRule>
  </conditionalFormatting>
  <conditionalFormatting sqref="R4">
    <cfRule type="expression" dxfId="18739" priority="104" stopIfTrue="1">
      <formula>$D$1&lt;R4</formula>
    </cfRule>
    <cfRule type="expression" dxfId="18738" priority="105" stopIfTrue="1">
      <formula>$D$1&gt;R4</formula>
    </cfRule>
  </conditionalFormatting>
  <conditionalFormatting sqref="R4">
    <cfRule type="expression" dxfId="18737" priority="110" stopIfTrue="1">
      <formula>$D$1&lt;R4</formula>
    </cfRule>
    <cfRule type="expression" dxfId="18736" priority="111" stopIfTrue="1">
      <formula>$D$1&gt;R4</formula>
    </cfRule>
  </conditionalFormatting>
  <conditionalFormatting sqref="R4">
    <cfRule type="expression" dxfId="18735" priority="108" stopIfTrue="1">
      <formula>$D$1&lt;R4</formula>
    </cfRule>
    <cfRule type="expression" dxfId="18734" priority="109" stopIfTrue="1">
      <formula>$D$1&gt;R4</formula>
    </cfRule>
  </conditionalFormatting>
  <conditionalFormatting sqref="R4">
    <cfRule type="expression" dxfId="18733" priority="106" stopIfTrue="1">
      <formula>$D$1&lt;R4</formula>
    </cfRule>
    <cfRule type="expression" dxfId="18732" priority="107" stopIfTrue="1">
      <formula>$D$1&gt;R4</formula>
    </cfRule>
  </conditionalFormatting>
  <conditionalFormatting sqref="S5">
    <cfRule type="cellIs" dxfId="18731" priority="101" stopIfTrue="1" operator="equal">
      <formula>5</formula>
    </cfRule>
    <cfRule type="cellIs" dxfId="18730" priority="102" stopIfTrue="1" operator="equal">
      <formula>4</formula>
    </cfRule>
    <cfRule type="cellIs" dxfId="18729" priority="103" stopIfTrue="1" operator="equal">
      <formula>3</formula>
    </cfRule>
  </conditionalFormatting>
  <conditionalFormatting sqref="S4">
    <cfRule type="expression" dxfId="18728" priority="99" stopIfTrue="1">
      <formula>$D$1&lt;S4</formula>
    </cfRule>
    <cfRule type="expression" dxfId="18727" priority="100" stopIfTrue="1">
      <formula>$D$1&gt;S4</formula>
    </cfRule>
  </conditionalFormatting>
  <conditionalFormatting sqref="S4">
    <cfRule type="expression" dxfId="18726" priority="95" stopIfTrue="1">
      <formula>$D$1&lt;S4</formula>
    </cfRule>
    <cfRule type="expression" dxfId="18725" priority="96" stopIfTrue="1">
      <formula>$D$1&gt;S4</formula>
    </cfRule>
  </conditionalFormatting>
  <conditionalFormatting sqref="S4">
    <cfRule type="expression" dxfId="18724" priority="93" stopIfTrue="1">
      <formula>$D$1&lt;S4</formula>
    </cfRule>
    <cfRule type="expression" dxfId="18723" priority="94" stopIfTrue="1">
      <formula>$D$1&gt;S4</formula>
    </cfRule>
  </conditionalFormatting>
  <conditionalFormatting sqref="S4">
    <cfRule type="expression" dxfId="18722" priority="91" stopIfTrue="1">
      <formula>$D$1&lt;S4</formula>
    </cfRule>
    <cfRule type="expression" dxfId="18721" priority="92" stopIfTrue="1">
      <formula>$D$1&gt;S4</formula>
    </cfRule>
  </conditionalFormatting>
  <conditionalFormatting sqref="S4">
    <cfRule type="expression" dxfId="18720" priority="89" stopIfTrue="1">
      <formula>$D$1&lt;S4</formula>
    </cfRule>
    <cfRule type="expression" dxfId="18719" priority="90" stopIfTrue="1">
      <formula>$D$1&gt;S4</formula>
    </cfRule>
  </conditionalFormatting>
  <conditionalFormatting sqref="N4">
    <cfRule type="expression" dxfId="18718" priority="45" stopIfTrue="1">
      <formula>$D$1&lt;N4</formula>
    </cfRule>
    <cfRule type="expression" dxfId="18717" priority="46" stopIfTrue="1">
      <formula>$D$1&gt;N4</formula>
    </cfRule>
  </conditionalFormatting>
  <conditionalFormatting sqref="N4">
    <cfRule type="expression" dxfId="18716" priority="43" stopIfTrue="1">
      <formula>$D$1&lt;N4</formula>
    </cfRule>
    <cfRule type="expression" dxfId="18715" priority="44" stopIfTrue="1">
      <formula>$D$1&gt;N4</formula>
    </cfRule>
  </conditionalFormatting>
  <conditionalFormatting sqref="N4">
    <cfRule type="expression" dxfId="18714" priority="41" stopIfTrue="1">
      <formula>$D$1&lt;N4</formula>
    </cfRule>
    <cfRule type="expression" dxfId="18713" priority="42" stopIfTrue="1">
      <formula>$D$1&gt;N4</formula>
    </cfRule>
  </conditionalFormatting>
  <conditionalFormatting sqref="N4">
    <cfRule type="expression" dxfId="18712" priority="39" stopIfTrue="1">
      <formula>$D$1&lt;N4</formula>
    </cfRule>
    <cfRule type="expression" dxfId="18711" priority="40" stopIfTrue="1">
      <formula>$D$1&gt;N4</formula>
    </cfRule>
  </conditionalFormatting>
  <conditionalFormatting sqref="N4">
    <cfRule type="expression" dxfId="18710" priority="37" stopIfTrue="1">
      <formula>$D$1&lt;N4</formula>
    </cfRule>
    <cfRule type="expression" dxfId="18709" priority="38" stopIfTrue="1">
      <formula>$D$1&gt;N4</formula>
    </cfRule>
  </conditionalFormatting>
  <conditionalFormatting sqref="N4">
    <cfRule type="expression" dxfId="18708" priority="35" stopIfTrue="1">
      <formula>$D$1&lt;N4</formula>
    </cfRule>
    <cfRule type="expression" dxfId="18707" priority="36" stopIfTrue="1">
      <formula>$D$1&gt;N4</formula>
    </cfRule>
  </conditionalFormatting>
  <conditionalFormatting sqref="I5">
    <cfRule type="cellIs" dxfId="18706" priority="86" stopIfTrue="1" operator="equal">
      <formula>5</formula>
    </cfRule>
    <cfRule type="cellIs" dxfId="18705" priority="87" stopIfTrue="1" operator="equal">
      <formula>4</formula>
    </cfRule>
    <cfRule type="cellIs" dxfId="18704" priority="88" stopIfTrue="1" operator="equal">
      <formula>3</formula>
    </cfRule>
  </conditionalFormatting>
  <conditionalFormatting sqref="I4">
    <cfRule type="expression" dxfId="18703" priority="84" stopIfTrue="1">
      <formula>$D$1&lt;I4</formula>
    </cfRule>
    <cfRule type="expression" dxfId="18702" priority="85" stopIfTrue="1">
      <formula>$D$1&gt;I4</formula>
    </cfRule>
  </conditionalFormatting>
  <conditionalFormatting sqref="J5">
    <cfRule type="cellIs" dxfId="18701" priority="81" stopIfTrue="1" operator="equal">
      <formula>5</formula>
    </cfRule>
    <cfRule type="cellIs" dxfId="18700" priority="82" stopIfTrue="1" operator="equal">
      <formula>4</formula>
    </cfRule>
    <cfRule type="cellIs" dxfId="18699" priority="83" stopIfTrue="1" operator="equal">
      <formula>3</formula>
    </cfRule>
  </conditionalFormatting>
  <conditionalFormatting sqref="J4">
    <cfRule type="expression" dxfId="18698" priority="79" stopIfTrue="1">
      <formula>$D$4&lt;J4</formula>
    </cfRule>
    <cfRule type="expression" dxfId="18697" priority="80" stopIfTrue="1">
      <formula>$D$4&gt;J4</formula>
    </cfRule>
  </conditionalFormatting>
  <conditionalFormatting sqref="J4">
    <cfRule type="expression" dxfId="18696" priority="77" stopIfTrue="1">
      <formula>$D$1&lt;J4</formula>
    </cfRule>
    <cfRule type="expression" dxfId="18695" priority="78" stopIfTrue="1">
      <formula>$D$1&gt;J4</formula>
    </cfRule>
  </conditionalFormatting>
  <conditionalFormatting sqref="J4">
    <cfRule type="expression" dxfId="18694" priority="75" stopIfTrue="1">
      <formula>$D$4&lt;J4</formula>
    </cfRule>
    <cfRule type="expression" dxfId="18693" priority="76" stopIfTrue="1">
      <formula>$D$4&gt;J4</formula>
    </cfRule>
  </conditionalFormatting>
  <conditionalFormatting sqref="P4">
    <cfRule type="expression" dxfId="18692" priority="73" stopIfTrue="1">
      <formula>$D$4&lt;P4</formula>
    </cfRule>
    <cfRule type="expression" dxfId="18691" priority="74" stopIfTrue="1">
      <formula>$D$4&gt;P4</formula>
    </cfRule>
  </conditionalFormatting>
  <conditionalFormatting sqref="P4">
    <cfRule type="expression" dxfId="18690" priority="71" stopIfTrue="1">
      <formula>$D$1&lt;P4</formula>
    </cfRule>
    <cfRule type="expression" dxfId="18689" priority="72" stopIfTrue="1">
      <formula>$D$1&gt;P4</formula>
    </cfRule>
  </conditionalFormatting>
  <conditionalFormatting sqref="P4">
    <cfRule type="expression" dxfId="18688" priority="69" stopIfTrue="1">
      <formula>$D$4&lt;P4</formula>
    </cfRule>
    <cfRule type="expression" dxfId="18687" priority="70" stopIfTrue="1">
      <formula>$D$4&gt;P4</formula>
    </cfRule>
  </conditionalFormatting>
  <conditionalFormatting sqref="P5">
    <cfRule type="cellIs" dxfId="18686" priority="66" stopIfTrue="1" operator="equal">
      <formula>5</formula>
    </cfRule>
    <cfRule type="cellIs" dxfId="18685" priority="67" stopIfTrue="1" operator="equal">
      <formula>4</formula>
    </cfRule>
    <cfRule type="cellIs" dxfId="18684" priority="68" stopIfTrue="1" operator="equal">
      <formula>3</formula>
    </cfRule>
  </conditionalFormatting>
  <conditionalFormatting sqref="K4">
    <cfRule type="expression" dxfId="18683" priority="64" stopIfTrue="1">
      <formula>$D$4&lt;K4</formula>
    </cfRule>
    <cfRule type="expression" dxfId="18682" priority="65" stopIfTrue="1">
      <formula>$D$4&gt;K4</formula>
    </cfRule>
  </conditionalFormatting>
  <conditionalFormatting sqref="K4">
    <cfRule type="expression" dxfId="18681" priority="62" stopIfTrue="1">
      <formula>$D$1&lt;K4</formula>
    </cfRule>
    <cfRule type="expression" dxfId="18680" priority="63" stopIfTrue="1">
      <formula>$D$1&gt;K4</formula>
    </cfRule>
  </conditionalFormatting>
  <conditionalFormatting sqref="K4">
    <cfRule type="expression" dxfId="18679" priority="60" stopIfTrue="1">
      <formula>$D$4&lt;K4</formula>
    </cfRule>
    <cfRule type="expression" dxfId="18678" priority="61" stopIfTrue="1">
      <formula>$D$4&gt;K4</formula>
    </cfRule>
  </conditionalFormatting>
  <conditionalFormatting sqref="K5">
    <cfRule type="cellIs" dxfId="18677" priority="57" stopIfTrue="1" operator="equal">
      <formula>5</formula>
    </cfRule>
    <cfRule type="cellIs" dxfId="18676" priority="58" stopIfTrue="1" operator="equal">
      <formula>4</formula>
    </cfRule>
    <cfRule type="cellIs" dxfId="18675" priority="59" stopIfTrue="1" operator="equal">
      <formula>3</formula>
    </cfRule>
  </conditionalFormatting>
  <conditionalFormatting sqref="L5">
    <cfRule type="cellIs" dxfId="18674" priority="54" stopIfTrue="1" operator="equal">
      <formula>5</formula>
    </cfRule>
    <cfRule type="cellIs" dxfId="18673" priority="55" stopIfTrue="1" operator="equal">
      <formula>4</formula>
    </cfRule>
    <cfRule type="cellIs" dxfId="18672" priority="56" stopIfTrue="1" operator="equal">
      <formula>3</formula>
    </cfRule>
  </conditionalFormatting>
  <conditionalFormatting sqref="L4">
    <cfRule type="expression" dxfId="18671" priority="52" stopIfTrue="1">
      <formula>$D$1&lt;L4</formula>
    </cfRule>
    <cfRule type="expression" dxfId="18670" priority="53" stopIfTrue="1">
      <formula>$D$1&gt;L4</formula>
    </cfRule>
  </conditionalFormatting>
  <conditionalFormatting sqref="M4">
    <cfRule type="expression" dxfId="18669" priority="50" stopIfTrue="1">
      <formula>$D$1&lt;M4</formula>
    </cfRule>
    <cfRule type="expression" dxfId="18668" priority="51" stopIfTrue="1">
      <formula>$D$1&gt;M4</formula>
    </cfRule>
  </conditionalFormatting>
  <conditionalFormatting sqref="N5">
    <cfRule type="cellIs" dxfId="18667" priority="47" stopIfTrue="1" operator="equal">
      <formula>5</formula>
    </cfRule>
    <cfRule type="cellIs" dxfId="18666" priority="48" stopIfTrue="1" operator="equal">
      <formula>4</formula>
    </cfRule>
    <cfRule type="cellIs" dxfId="18665" priority="49" stopIfTrue="1" operator="equal">
      <formula>3</formula>
    </cfRule>
  </conditionalFormatting>
  <conditionalFormatting sqref="O5">
    <cfRule type="cellIs" dxfId="18664" priority="32" stopIfTrue="1" operator="equal">
      <formula>5</formula>
    </cfRule>
    <cfRule type="cellIs" dxfId="18663" priority="33" stopIfTrue="1" operator="equal">
      <formula>4</formula>
    </cfRule>
    <cfRule type="cellIs" dxfId="18662" priority="34" stopIfTrue="1" operator="equal">
      <formula>3</formula>
    </cfRule>
  </conditionalFormatting>
  <conditionalFormatting sqref="O4">
    <cfRule type="expression" dxfId="18661" priority="30" stopIfTrue="1">
      <formula>$D$4&lt;O4</formula>
    </cfRule>
    <cfRule type="expression" dxfId="18660" priority="31" stopIfTrue="1">
      <formula>$D$4&gt;O4</formula>
    </cfRule>
  </conditionalFormatting>
  <conditionalFormatting sqref="O4">
    <cfRule type="expression" dxfId="18659" priority="28" stopIfTrue="1">
      <formula>$D$1&lt;O4</formula>
    </cfRule>
    <cfRule type="expression" dxfId="18658" priority="29" stopIfTrue="1">
      <formula>$D$1&gt;O4</formula>
    </cfRule>
  </conditionalFormatting>
  <conditionalFormatting sqref="O4">
    <cfRule type="expression" dxfId="18657" priority="26" stopIfTrue="1">
      <formula>$D$4&lt;O4</formula>
    </cfRule>
    <cfRule type="expression" dxfId="18656" priority="27" stopIfTrue="1">
      <formula>$D$4&gt;O4</formula>
    </cfRule>
  </conditionalFormatting>
  <conditionalFormatting sqref="T5">
    <cfRule type="cellIs" dxfId="18655" priority="23" stopIfTrue="1" operator="equal">
      <formula>5</formula>
    </cfRule>
    <cfRule type="cellIs" dxfId="18654" priority="24" stopIfTrue="1" operator="equal">
      <formula>4</formula>
    </cfRule>
    <cfRule type="cellIs" dxfId="18653" priority="25" stopIfTrue="1" operator="equal">
      <formula>3</formula>
    </cfRule>
  </conditionalFormatting>
  <conditionalFormatting sqref="T4">
    <cfRule type="expression" dxfId="18652" priority="21" stopIfTrue="1">
      <formula>$D$4&lt;T4</formula>
    </cfRule>
    <cfRule type="expression" dxfId="18651" priority="22" stopIfTrue="1">
      <formula>$D$4&gt;T4</formula>
    </cfRule>
  </conditionalFormatting>
  <conditionalFormatting sqref="T4">
    <cfRule type="expression" dxfId="18650" priority="19" stopIfTrue="1">
      <formula>$D$1&lt;T4</formula>
    </cfRule>
    <cfRule type="expression" dxfId="18649" priority="20" stopIfTrue="1">
      <formula>$D$1&gt;T4</formula>
    </cfRule>
  </conditionalFormatting>
  <conditionalFormatting sqref="T4">
    <cfRule type="expression" dxfId="18648" priority="17" stopIfTrue="1">
      <formula>$D$4&lt;T4</formula>
    </cfRule>
    <cfRule type="expression" dxfId="18647" priority="18" stopIfTrue="1">
      <formula>$D$4&gt;T4</formula>
    </cfRule>
  </conditionalFormatting>
  <conditionalFormatting sqref="U4">
    <cfRule type="expression" dxfId="18646" priority="15" stopIfTrue="1">
      <formula>$D$4&lt;U4</formula>
    </cfRule>
    <cfRule type="expression" dxfId="18645" priority="16" stopIfTrue="1">
      <formula>$D$4&gt;U4</formula>
    </cfRule>
  </conditionalFormatting>
  <conditionalFormatting sqref="U4">
    <cfRule type="expression" dxfId="18644" priority="13" stopIfTrue="1">
      <formula>$D$1&lt;U4</formula>
    </cfRule>
    <cfRule type="expression" dxfId="18643" priority="14" stopIfTrue="1">
      <formula>$D$1&gt;U4</formula>
    </cfRule>
  </conditionalFormatting>
  <conditionalFormatting sqref="U4">
    <cfRule type="expression" dxfId="18642" priority="11" stopIfTrue="1">
      <formula>$D$4&lt;U4</formula>
    </cfRule>
    <cfRule type="expression" dxfId="18641" priority="12" stopIfTrue="1">
      <formula>$D$4&gt;U4</formula>
    </cfRule>
  </conditionalFormatting>
  <conditionalFormatting sqref="U3">
    <cfRule type="expression" dxfId="18640" priority="9" stopIfTrue="1">
      <formula>$D$4&lt;U3</formula>
    </cfRule>
    <cfRule type="expression" dxfId="18639" priority="10" stopIfTrue="1">
      <formula>$D$4&gt;U3</formula>
    </cfRule>
  </conditionalFormatting>
  <conditionalFormatting sqref="U3">
    <cfRule type="expression" dxfId="18638" priority="7" stopIfTrue="1">
      <formula>$D$1&lt;U3</formula>
    </cfRule>
    <cfRule type="expression" dxfId="18637" priority="8" stopIfTrue="1">
      <formula>$D$1&gt;U3</formula>
    </cfRule>
  </conditionalFormatting>
  <conditionalFormatting sqref="F36">
    <cfRule type="cellIs" dxfId="18636" priority="4" stopIfTrue="1" operator="equal">
      <formula>5</formula>
    </cfRule>
    <cfRule type="cellIs" dxfId="18635" priority="5" stopIfTrue="1" operator="equal">
      <formula>4</formula>
    </cfRule>
    <cfRule type="cellIs" dxfId="18634" priority="6" stopIfTrue="1" operator="equal">
      <formula>3</formula>
    </cfRule>
  </conditionalFormatting>
  <conditionalFormatting sqref="U5">
    <cfRule type="cellIs" dxfId="18633" priority="1" stopIfTrue="1" operator="equal">
      <formula>5</formula>
    </cfRule>
    <cfRule type="cellIs" dxfId="18632" priority="2" stopIfTrue="1" operator="equal">
      <formula>4</formula>
    </cfRule>
    <cfRule type="cellIs" dxfId="18631" priority="3" stopIfTrue="1" operator="equal">
      <formula>3</formula>
    </cfRule>
  </conditionalFormatting>
  <pageMargins left="0.70866141732283472" right="0" top="0.74803149606299213" bottom="0" header="0.31496062992125984" footer="0.31496062992125984"/>
  <pageSetup paperSize="9" scale="61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70" zoomScaleNormal="100" zoomScaleSheetLayoutView="70" workbookViewId="0">
      <selection activeCell="Q15" sqref="Q1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7.5703125" style="13" bestFit="1" customWidth="1"/>
    <col min="5" max="5" width="6.7109375" style="13" hidden="1" customWidth="1"/>
    <col min="6" max="6" width="8.140625" customWidth="1"/>
    <col min="7" max="7" width="8.140625" hidden="1" customWidth="1"/>
    <col min="8" max="12" width="8.140625" customWidth="1"/>
    <col min="13" max="13" width="8.140625" hidden="1" customWidth="1"/>
    <col min="14" max="17" width="8.140625" customWidth="1"/>
    <col min="18" max="19" width="8.140625" hidden="1" customWidth="1"/>
    <col min="20" max="21" width="8.140625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43578.608695370371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1"/>
      <c r="Z1" s="351"/>
      <c r="AA1" s="351"/>
      <c r="AB1" s="351"/>
      <c r="AC1" s="351"/>
      <c r="AD1" s="35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39" t="s">
        <v>580</v>
      </c>
      <c r="G2" s="263" t="s">
        <v>539</v>
      </c>
      <c r="H2" s="539" t="s">
        <v>537</v>
      </c>
      <c r="I2" s="540"/>
      <c r="J2" s="540"/>
      <c r="K2" s="540"/>
      <c r="L2" s="540"/>
      <c r="M2" s="541"/>
      <c r="N2" s="539" t="s">
        <v>545</v>
      </c>
      <c r="O2" s="540"/>
      <c r="P2" s="540"/>
      <c r="Q2" s="541"/>
      <c r="R2" s="341"/>
      <c r="S2" s="340"/>
      <c r="T2" s="537" t="s">
        <v>540</v>
      </c>
      <c r="U2" s="538"/>
      <c r="V2" s="7"/>
      <c r="W2" s="8"/>
      <c r="X2" s="8"/>
      <c r="Y2" s="351"/>
      <c r="Z2" s="351"/>
      <c r="AA2" s="351"/>
      <c r="AB2" s="351"/>
      <c r="AC2" s="351"/>
      <c r="AD2" s="35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2551</v>
      </c>
      <c r="B3" s="528"/>
      <c r="C3" s="528"/>
      <c r="D3" s="211" t="s">
        <v>0</v>
      </c>
      <c r="E3" s="212"/>
      <c r="F3" s="213">
        <v>42822</v>
      </c>
      <c r="G3" s="213"/>
      <c r="H3" s="311">
        <v>42857</v>
      </c>
      <c r="I3" s="265">
        <v>42905</v>
      </c>
      <c r="J3" s="311">
        <v>42926</v>
      </c>
      <c r="K3" s="265">
        <v>42923</v>
      </c>
      <c r="L3" s="264">
        <v>42921</v>
      </c>
      <c r="M3" s="213"/>
      <c r="N3" s="264">
        <v>42944</v>
      </c>
      <c r="O3" s="213">
        <v>42938</v>
      </c>
      <c r="P3" s="168">
        <v>42934</v>
      </c>
      <c r="Q3" s="213">
        <v>42933</v>
      </c>
      <c r="R3" s="213"/>
      <c r="S3" s="213"/>
      <c r="T3" s="514">
        <v>42927</v>
      </c>
      <c r="U3" s="515">
        <v>42924</v>
      </c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51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0.75" customHeight="1" x14ac:dyDescent="0.2">
      <c r="A4" s="528"/>
      <c r="B4" s="528"/>
      <c r="C4" s="528"/>
      <c r="D4" s="220" t="s">
        <v>1</v>
      </c>
      <c r="E4" s="212"/>
      <c r="F4" s="221" t="s">
        <v>1402</v>
      </c>
      <c r="G4" s="221"/>
      <c r="H4" s="221" t="s">
        <v>1405</v>
      </c>
      <c r="I4" s="221" t="s">
        <v>1454</v>
      </c>
      <c r="J4" s="312" t="s">
        <v>1476</v>
      </c>
      <c r="K4" s="312" t="s">
        <v>1460</v>
      </c>
      <c r="L4" s="221" t="s">
        <v>1466</v>
      </c>
      <c r="M4" s="221"/>
      <c r="N4" s="221" t="s">
        <v>1455</v>
      </c>
      <c r="O4" s="312" t="s">
        <v>1458</v>
      </c>
      <c r="P4" s="312" t="s">
        <v>1421</v>
      </c>
      <c r="Q4" s="221" t="s">
        <v>1467</v>
      </c>
      <c r="R4" s="221"/>
      <c r="S4" s="221"/>
      <c r="T4" s="312" t="s">
        <v>1458</v>
      </c>
      <c r="U4" s="312" t="s">
        <v>1463</v>
      </c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51"/>
      <c r="AG4" s="351"/>
      <c r="AH4" s="351"/>
      <c r="AI4" s="351"/>
      <c r="AJ4" s="351"/>
      <c r="AK4" s="351"/>
      <c r="AL4" s="351"/>
      <c r="AM4" s="351"/>
      <c r="AN4" s="351"/>
      <c r="AO4" s="351"/>
      <c r="AP4" s="351"/>
      <c r="AQ4" s="351"/>
      <c r="AR4" s="351"/>
      <c r="AS4" s="351"/>
      <c r="AT4" s="351"/>
      <c r="AU4" s="351"/>
      <c r="AV4" s="351"/>
      <c r="AW4" s="9"/>
      <c r="AX4" s="352"/>
      <c r="AY4" s="352"/>
      <c r="AZ4" s="352"/>
      <c r="BA4" s="352"/>
      <c r="BB4" s="352"/>
      <c r="BC4" s="352"/>
      <c r="BD4" s="352"/>
      <c r="BE4" s="352"/>
      <c r="BF4" s="352"/>
      <c r="BG4" s="352"/>
      <c r="BH4" s="352"/>
      <c r="BI4" s="352"/>
      <c r="BJ4" s="352"/>
      <c r="BK4" s="352"/>
      <c r="BL4" s="352"/>
      <c r="BM4" s="352"/>
      <c r="BN4" s="11"/>
      <c r="BO4" s="11"/>
      <c r="BP4" s="352"/>
      <c r="BQ4" s="352"/>
      <c r="BR4" s="352"/>
      <c r="BS4" s="352"/>
      <c r="BT4" s="352"/>
      <c r="BU4" s="352"/>
      <c r="BV4" s="352"/>
      <c r="BW4" s="352"/>
      <c r="BX4" s="352"/>
      <c r="BY4" s="352"/>
      <c r="BZ4" s="352"/>
      <c r="CA4" s="352"/>
      <c r="CB4" s="352"/>
      <c r="CC4" s="352"/>
      <c r="CD4" s="352"/>
      <c r="CE4" s="35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81.75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 t="s">
        <v>1404</v>
      </c>
      <c r="G5" s="271"/>
      <c r="H5" s="309" t="s">
        <v>1406</v>
      </c>
      <c r="I5" s="271" t="s">
        <v>1453</v>
      </c>
      <c r="J5" s="271" t="s">
        <v>1459</v>
      </c>
      <c r="K5" s="271" t="s">
        <v>1461</v>
      </c>
      <c r="L5" s="271" t="s">
        <v>1465</v>
      </c>
      <c r="M5" s="511"/>
      <c r="N5" s="290" t="s">
        <v>1456</v>
      </c>
      <c r="O5" s="271" t="s">
        <v>1457</v>
      </c>
      <c r="P5" s="271" t="s">
        <v>1462</v>
      </c>
      <c r="Q5" s="511" t="s">
        <v>1468</v>
      </c>
      <c r="R5" s="290"/>
      <c r="S5" s="290"/>
      <c r="T5" s="271" t="s">
        <v>1457</v>
      </c>
      <c r="U5" s="175" t="s">
        <v>1464</v>
      </c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7.25" customHeight="1" x14ac:dyDescent="0.25">
      <c r="A6" s="295">
        <v>1</v>
      </c>
      <c r="B6" s="357"/>
      <c r="C6" s="368" t="s">
        <v>980</v>
      </c>
      <c r="D6" s="369" t="s">
        <v>1120</v>
      </c>
      <c r="E6" s="238">
        <v>2551</v>
      </c>
      <c r="F6" s="91" t="s">
        <v>1403</v>
      </c>
      <c r="G6" s="91"/>
      <c r="H6" s="91">
        <v>5</v>
      </c>
      <c r="I6" s="91">
        <v>4</v>
      </c>
      <c r="J6" s="91">
        <v>5</v>
      </c>
      <c r="K6" s="91">
        <v>4</v>
      </c>
      <c r="L6" s="91">
        <v>4</v>
      </c>
      <c r="M6" s="91"/>
      <c r="N6" s="91">
        <v>5</v>
      </c>
      <c r="O6" s="91">
        <v>4</v>
      </c>
      <c r="P6" s="91">
        <v>5</v>
      </c>
      <c r="Q6" s="91">
        <v>4</v>
      </c>
      <c r="R6" s="91"/>
      <c r="S6" s="91"/>
      <c r="T6" s="91">
        <v>5</v>
      </c>
      <c r="U6" s="23">
        <v>5</v>
      </c>
      <c r="V6" s="35">
        <f t="shared" ref="V6:V37" si="0">IF(AC6&gt;0,IF(SUM(X6:Y6)/AC6&gt;0,2,IF(AND(SUM(X6:Y6)/AC6=0,Z6/AC6&gt;0),3,IF(AND((AB6/AC6+AA6/AC6)=1,AA6/AC6&gt;0),4,5))),0)</f>
        <v>4</v>
      </c>
      <c r="W6" s="276">
        <f t="shared" ref="W6:W37" si="1">COUNTIF(AG6:AV6,"б")</f>
        <v>0</v>
      </c>
      <c r="X6" s="276">
        <f t="shared" ref="X6:X37" si="2">COUNTIF(AG6:AV6,"д")</f>
        <v>0</v>
      </c>
      <c r="Y6" s="276">
        <f t="shared" ref="Y6:Y37" si="3">COUNTIF(AG6:AV6,2)+COUNTIF(AG6:AV6,"н")+COUNTIF(AG6:AV6,"д")</f>
        <v>0</v>
      </c>
      <c r="Z6" s="276">
        <f t="shared" ref="Z6:Z37" si="4">COUNTIF(AG6:AV6,Z$5)</f>
        <v>0</v>
      </c>
      <c r="AA6" s="276">
        <f t="shared" ref="AA6:AA37" si="5">COUNTIF(AG6:AV6,AA$5)</f>
        <v>5</v>
      </c>
      <c r="AB6" s="276">
        <f t="shared" ref="AB6:AB37" si="6">COUNTIF(AG6:AV6,AB$5)</f>
        <v>6</v>
      </c>
      <c r="AC6" s="276">
        <f t="shared" ref="AC6:AC38" si="7">SUM(X6:AB6)</f>
        <v>11</v>
      </c>
      <c r="AD6" s="277">
        <f>IF(ISERROR(((X6+Y6)*2+Z6*3+AA6*4+AB6*5)/SUM(X6,Y6:AB6)),"",((X6+Y6)*2+Z6*3+AA6*4+AB6*5)/SUM(X6,Y6:AB6))</f>
        <v>4.5454545454545459</v>
      </c>
      <c r="AE6" s="278">
        <f t="shared" ref="AE6:AE34" si="8">IF(AX6=5,0.5,IF(AX6=4,0.25,IF(AX6&lt;=3,0)))</f>
        <v>0</v>
      </c>
      <c r="AF6" s="279"/>
      <c r="AG6" s="280" t="str">
        <f t="shared" ref="AG6:AV21" si="9">IF(ISERROR(VALUE(LEFT(F6))),LEFT(F6),VALUE(LEFT(F6)))</f>
        <v>з</v>
      </c>
      <c r="AH6" s="280" t="str">
        <f t="shared" si="9"/>
        <v/>
      </c>
      <c r="AI6" s="280">
        <f t="shared" si="9"/>
        <v>5</v>
      </c>
      <c r="AJ6" s="280">
        <f t="shared" si="9"/>
        <v>4</v>
      </c>
      <c r="AK6" s="280">
        <f t="shared" si="9"/>
        <v>5</v>
      </c>
      <c r="AL6" s="280">
        <f t="shared" si="9"/>
        <v>4</v>
      </c>
      <c r="AM6" s="280">
        <f t="shared" si="9"/>
        <v>4</v>
      </c>
      <c r="AN6" s="280" t="str">
        <f t="shared" si="9"/>
        <v/>
      </c>
      <c r="AO6" s="280">
        <f t="shared" si="9"/>
        <v>5</v>
      </c>
      <c r="AP6" s="280">
        <f t="shared" si="9"/>
        <v>4</v>
      </c>
      <c r="AQ6" s="280">
        <f t="shared" si="9"/>
        <v>5</v>
      </c>
      <c r="AR6" s="280">
        <f t="shared" si="9"/>
        <v>4</v>
      </c>
      <c r="AS6" s="280" t="str">
        <f t="shared" si="9"/>
        <v/>
      </c>
      <c r="AT6" s="280" t="str">
        <f t="shared" si="9"/>
        <v/>
      </c>
      <c r="AU6" s="280">
        <f t="shared" si="9"/>
        <v>5</v>
      </c>
      <c r="AV6" s="280">
        <f t="shared" si="9"/>
        <v>5</v>
      </c>
      <c r="AW6" s="35">
        <f t="shared" ref="AW6:AW37" si="10">COUNTIF(AG6:AV6,"з")</f>
        <v>1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7.25" customHeight="1" x14ac:dyDescent="0.25">
      <c r="A7" s="295">
        <v>2</v>
      </c>
      <c r="B7" s="357"/>
      <c r="C7" s="368" t="s">
        <v>34</v>
      </c>
      <c r="D7" s="369" t="s">
        <v>1109</v>
      </c>
      <c r="E7" s="238">
        <v>2551</v>
      </c>
      <c r="F7" s="91" t="s">
        <v>1403</v>
      </c>
      <c r="G7" s="91"/>
      <c r="H7" s="91">
        <v>4</v>
      </c>
      <c r="I7" s="91">
        <v>4</v>
      </c>
      <c r="J7" s="91">
        <v>4</v>
      </c>
      <c r="K7" s="91">
        <v>3</v>
      </c>
      <c r="L7" s="91">
        <v>3</v>
      </c>
      <c r="M7" s="91"/>
      <c r="N7" s="91">
        <v>3</v>
      </c>
      <c r="O7" s="91">
        <v>4</v>
      </c>
      <c r="P7" s="91">
        <v>5</v>
      </c>
      <c r="Q7" s="91">
        <v>3</v>
      </c>
      <c r="R7" s="91"/>
      <c r="S7" s="91"/>
      <c r="T7" s="91">
        <v>4</v>
      </c>
      <c r="U7" s="23">
        <v>4</v>
      </c>
      <c r="V7" s="35">
        <f t="shared" si="0"/>
        <v>3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4</v>
      </c>
      <c r="AA7" s="276">
        <f t="shared" si="5"/>
        <v>6</v>
      </c>
      <c r="AB7" s="276">
        <f t="shared" si="6"/>
        <v>1</v>
      </c>
      <c r="AC7" s="276">
        <f t="shared" si="7"/>
        <v>11</v>
      </c>
      <c r="AD7" s="277">
        <f t="shared" ref="AD7:AD37" si="11">IF(ISERROR(((X7+Y7)*2+Z7*3+AA7*4+AB7*5)/SUM(X7,Y7:AB7)),"",((X7+Y7)*2+Z7*3+AA7*4+AB7*5)/SUM(X7,Y7:AB7))</f>
        <v>3.7272727272727271</v>
      </c>
      <c r="AE7" s="278">
        <f t="shared" si="8"/>
        <v>0</v>
      </c>
      <c r="AF7" s="279"/>
      <c r="AG7" s="280" t="str">
        <f t="shared" si="9"/>
        <v>з</v>
      </c>
      <c r="AH7" s="280" t="str">
        <f t="shared" si="9"/>
        <v/>
      </c>
      <c r="AI7" s="280">
        <f t="shared" si="9"/>
        <v>4</v>
      </c>
      <c r="AJ7" s="280">
        <f t="shared" si="9"/>
        <v>4</v>
      </c>
      <c r="AK7" s="280">
        <f t="shared" si="9"/>
        <v>4</v>
      </c>
      <c r="AL7" s="280">
        <f t="shared" si="9"/>
        <v>3</v>
      </c>
      <c r="AM7" s="280">
        <f t="shared" si="9"/>
        <v>3</v>
      </c>
      <c r="AN7" s="280" t="str">
        <f t="shared" si="9"/>
        <v/>
      </c>
      <c r="AO7" s="280">
        <f t="shared" si="9"/>
        <v>3</v>
      </c>
      <c r="AP7" s="280">
        <f t="shared" si="9"/>
        <v>4</v>
      </c>
      <c r="AQ7" s="280">
        <f t="shared" si="9"/>
        <v>5</v>
      </c>
      <c r="AR7" s="280">
        <f t="shared" si="9"/>
        <v>3</v>
      </c>
      <c r="AS7" s="280" t="str">
        <f t="shared" si="9"/>
        <v/>
      </c>
      <c r="AT7" s="280" t="str">
        <f t="shared" si="9"/>
        <v/>
      </c>
      <c r="AU7" s="280">
        <f t="shared" si="9"/>
        <v>4</v>
      </c>
      <c r="AV7" s="280">
        <f t="shared" si="9"/>
        <v>4</v>
      </c>
      <c r="AW7" s="35">
        <f t="shared" si="10"/>
        <v>1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7.25" customHeight="1" x14ac:dyDescent="0.25">
      <c r="A8" s="295">
        <v>3</v>
      </c>
      <c r="B8" s="357"/>
      <c r="C8" s="368" t="s">
        <v>34</v>
      </c>
      <c r="D8" s="369" t="s">
        <v>1119</v>
      </c>
      <c r="E8" s="238">
        <v>2551</v>
      </c>
      <c r="F8" s="91" t="s">
        <v>1407</v>
      </c>
      <c r="G8" s="91"/>
      <c r="H8" s="91">
        <v>5</v>
      </c>
      <c r="I8" s="91">
        <v>5</v>
      </c>
      <c r="J8" s="91">
        <v>5</v>
      </c>
      <c r="K8" s="91">
        <v>4</v>
      </c>
      <c r="L8" s="91">
        <v>4</v>
      </c>
      <c r="M8" s="91"/>
      <c r="N8" s="91">
        <v>5</v>
      </c>
      <c r="O8" s="91">
        <v>5</v>
      </c>
      <c r="P8" s="91">
        <v>5</v>
      </c>
      <c r="Q8" s="91">
        <v>4</v>
      </c>
      <c r="R8" s="91"/>
      <c r="S8" s="91"/>
      <c r="T8" s="91">
        <v>4</v>
      </c>
      <c r="U8" s="23">
        <v>4</v>
      </c>
      <c r="V8" s="35">
        <f t="shared" si="0"/>
        <v>4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0</v>
      </c>
      <c r="AA8" s="276">
        <f t="shared" si="5"/>
        <v>5</v>
      </c>
      <c r="AB8" s="276">
        <f t="shared" si="6"/>
        <v>6</v>
      </c>
      <c r="AC8" s="276">
        <f t="shared" si="7"/>
        <v>11</v>
      </c>
      <c r="AD8" s="277">
        <f t="shared" si="11"/>
        <v>4.5454545454545459</v>
      </c>
      <c r="AE8" s="278">
        <f t="shared" si="8"/>
        <v>0</v>
      </c>
      <c r="AF8" s="279"/>
      <c r="AG8" s="280" t="str">
        <f t="shared" si="9"/>
        <v>а</v>
      </c>
      <c r="AH8" s="280" t="str">
        <f t="shared" si="9"/>
        <v/>
      </c>
      <c r="AI8" s="280">
        <f t="shared" si="9"/>
        <v>5</v>
      </c>
      <c r="AJ8" s="280">
        <f t="shared" si="9"/>
        <v>5</v>
      </c>
      <c r="AK8" s="280">
        <f t="shared" si="9"/>
        <v>5</v>
      </c>
      <c r="AL8" s="280">
        <f t="shared" si="9"/>
        <v>4</v>
      </c>
      <c r="AM8" s="280">
        <f t="shared" si="9"/>
        <v>4</v>
      </c>
      <c r="AN8" s="280" t="str">
        <f t="shared" si="9"/>
        <v/>
      </c>
      <c r="AO8" s="280">
        <f t="shared" si="9"/>
        <v>5</v>
      </c>
      <c r="AP8" s="280">
        <f t="shared" si="9"/>
        <v>5</v>
      </c>
      <c r="AQ8" s="280">
        <f t="shared" si="9"/>
        <v>5</v>
      </c>
      <c r="AR8" s="280">
        <f t="shared" si="9"/>
        <v>4</v>
      </c>
      <c r="AS8" s="280" t="str">
        <f t="shared" si="9"/>
        <v/>
      </c>
      <c r="AT8" s="280" t="str">
        <f t="shared" si="9"/>
        <v/>
      </c>
      <c r="AU8" s="280">
        <f t="shared" si="9"/>
        <v>4</v>
      </c>
      <c r="AV8" s="280">
        <f t="shared" si="9"/>
        <v>4</v>
      </c>
      <c r="AW8" s="35">
        <f t="shared" si="10"/>
        <v>0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7.25" customHeight="1" x14ac:dyDescent="0.25">
      <c r="A9" s="295">
        <v>4</v>
      </c>
      <c r="B9" s="357"/>
      <c r="C9" s="368" t="s">
        <v>34</v>
      </c>
      <c r="D9" s="390" t="s">
        <v>1127</v>
      </c>
      <c r="E9" s="238">
        <v>2551</v>
      </c>
      <c r="F9" s="91" t="s">
        <v>1403</v>
      </c>
      <c r="G9" s="91"/>
      <c r="H9" s="91">
        <v>5</v>
      </c>
      <c r="I9" s="91">
        <v>4</v>
      </c>
      <c r="J9" s="91">
        <v>5</v>
      </c>
      <c r="K9" s="91">
        <v>4</v>
      </c>
      <c r="L9" s="91">
        <v>4</v>
      </c>
      <c r="M9" s="91"/>
      <c r="N9" s="91">
        <v>5</v>
      </c>
      <c r="O9" s="91">
        <v>4</v>
      </c>
      <c r="P9" s="91">
        <v>5</v>
      </c>
      <c r="Q9" s="91">
        <v>4</v>
      </c>
      <c r="R9" s="91"/>
      <c r="S9" s="91"/>
      <c r="T9" s="91">
        <v>5</v>
      </c>
      <c r="U9" s="23">
        <v>5</v>
      </c>
      <c r="V9" s="35">
        <f t="shared" si="0"/>
        <v>4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0</v>
      </c>
      <c r="AA9" s="276">
        <f t="shared" si="5"/>
        <v>5</v>
      </c>
      <c r="AB9" s="276">
        <f t="shared" si="6"/>
        <v>6</v>
      </c>
      <c r="AC9" s="276">
        <f t="shared" si="7"/>
        <v>11</v>
      </c>
      <c r="AD9" s="277">
        <f t="shared" si="11"/>
        <v>4.5454545454545459</v>
      </c>
      <c r="AE9" s="278">
        <f t="shared" si="8"/>
        <v>0</v>
      </c>
      <c r="AF9" s="279"/>
      <c r="AG9" s="280" t="str">
        <f t="shared" si="9"/>
        <v>з</v>
      </c>
      <c r="AH9" s="280" t="str">
        <f t="shared" si="9"/>
        <v/>
      </c>
      <c r="AI9" s="280">
        <f t="shared" si="9"/>
        <v>5</v>
      </c>
      <c r="AJ9" s="280">
        <f t="shared" si="9"/>
        <v>4</v>
      </c>
      <c r="AK9" s="280">
        <f t="shared" si="9"/>
        <v>5</v>
      </c>
      <c r="AL9" s="280">
        <f t="shared" si="9"/>
        <v>4</v>
      </c>
      <c r="AM9" s="280">
        <f t="shared" si="9"/>
        <v>4</v>
      </c>
      <c r="AN9" s="280" t="str">
        <f t="shared" si="9"/>
        <v/>
      </c>
      <c r="AO9" s="280">
        <f t="shared" si="9"/>
        <v>5</v>
      </c>
      <c r="AP9" s="280">
        <f t="shared" si="9"/>
        <v>4</v>
      </c>
      <c r="AQ9" s="280">
        <f t="shared" si="9"/>
        <v>5</v>
      </c>
      <c r="AR9" s="280">
        <f t="shared" si="9"/>
        <v>4</v>
      </c>
      <c r="AS9" s="280" t="str">
        <f t="shared" si="9"/>
        <v/>
      </c>
      <c r="AT9" s="280" t="str">
        <f t="shared" si="9"/>
        <v/>
      </c>
      <c r="AU9" s="280">
        <f t="shared" si="9"/>
        <v>5</v>
      </c>
      <c r="AV9" s="280">
        <f t="shared" si="9"/>
        <v>5</v>
      </c>
      <c r="AW9" s="35">
        <f t="shared" si="10"/>
        <v>1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7.25" customHeight="1" x14ac:dyDescent="0.25">
      <c r="A10" s="295">
        <v>5</v>
      </c>
      <c r="B10" s="357"/>
      <c r="C10" s="368" t="s">
        <v>980</v>
      </c>
      <c r="D10" s="369" t="s">
        <v>1128</v>
      </c>
      <c r="E10" s="238">
        <v>2551</v>
      </c>
      <c r="F10" s="91" t="s">
        <v>1407</v>
      </c>
      <c r="G10" s="91"/>
      <c r="H10" s="91">
        <v>4</v>
      </c>
      <c r="I10" s="91">
        <v>4</v>
      </c>
      <c r="J10" s="91">
        <v>5</v>
      </c>
      <c r="K10" s="91">
        <v>4</v>
      </c>
      <c r="L10" s="91">
        <v>4</v>
      </c>
      <c r="M10" s="91"/>
      <c r="N10" s="91">
        <v>4</v>
      </c>
      <c r="O10" s="91">
        <v>3</v>
      </c>
      <c r="P10" s="91">
        <v>5</v>
      </c>
      <c r="Q10" s="91">
        <v>3</v>
      </c>
      <c r="R10" s="91"/>
      <c r="S10" s="91"/>
      <c r="T10" s="91">
        <v>4</v>
      </c>
      <c r="U10" s="23">
        <v>5</v>
      </c>
      <c r="V10" s="35">
        <f t="shared" si="0"/>
        <v>3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2</v>
      </c>
      <c r="AA10" s="276">
        <f t="shared" si="5"/>
        <v>6</v>
      </c>
      <c r="AB10" s="276">
        <f t="shared" si="6"/>
        <v>3</v>
      </c>
      <c r="AC10" s="276">
        <f t="shared" si="7"/>
        <v>11</v>
      </c>
      <c r="AD10" s="277">
        <f t="shared" si="11"/>
        <v>4.0909090909090908</v>
      </c>
      <c r="AE10" s="278">
        <f t="shared" si="8"/>
        <v>0</v>
      </c>
      <c r="AF10" s="279"/>
      <c r="AG10" s="280" t="str">
        <f t="shared" si="9"/>
        <v>а</v>
      </c>
      <c r="AH10" s="280" t="str">
        <f t="shared" si="9"/>
        <v/>
      </c>
      <c r="AI10" s="280">
        <f t="shared" si="9"/>
        <v>4</v>
      </c>
      <c r="AJ10" s="280">
        <f t="shared" si="9"/>
        <v>4</v>
      </c>
      <c r="AK10" s="280">
        <f t="shared" si="9"/>
        <v>5</v>
      </c>
      <c r="AL10" s="280">
        <f t="shared" si="9"/>
        <v>4</v>
      </c>
      <c r="AM10" s="280">
        <f t="shared" si="9"/>
        <v>4</v>
      </c>
      <c r="AN10" s="280" t="str">
        <f t="shared" si="9"/>
        <v/>
      </c>
      <c r="AO10" s="280">
        <f t="shared" si="9"/>
        <v>4</v>
      </c>
      <c r="AP10" s="280">
        <f t="shared" si="9"/>
        <v>3</v>
      </c>
      <c r="AQ10" s="280">
        <f t="shared" si="9"/>
        <v>5</v>
      </c>
      <c r="AR10" s="280">
        <f t="shared" si="9"/>
        <v>3</v>
      </c>
      <c r="AS10" s="280" t="str">
        <f t="shared" si="9"/>
        <v/>
      </c>
      <c r="AT10" s="280" t="str">
        <f t="shared" si="9"/>
        <v/>
      </c>
      <c r="AU10" s="280">
        <f t="shared" si="9"/>
        <v>4</v>
      </c>
      <c r="AV10" s="280">
        <f t="shared" si="9"/>
        <v>5</v>
      </c>
      <c r="AW10" s="35">
        <f t="shared" si="10"/>
        <v>0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7.25" customHeight="1" x14ac:dyDescent="0.25">
      <c r="A11" s="295">
        <v>6</v>
      </c>
      <c r="B11" s="357"/>
      <c r="C11" s="368" t="s">
        <v>34</v>
      </c>
      <c r="D11" s="369" t="s">
        <v>1122</v>
      </c>
      <c r="E11" s="238">
        <v>2551</v>
      </c>
      <c r="F11" s="91" t="s">
        <v>1403</v>
      </c>
      <c r="G11" s="91"/>
      <c r="H11" s="91">
        <v>4</v>
      </c>
      <c r="I11" s="91">
        <v>4</v>
      </c>
      <c r="J11" s="91">
        <v>4</v>
      </c>
      <c r="K11" s="91">
        <v>3</v>
      </c>
      <c r="L11" s="91">
        <v>3</v>
      </c>
      <c r="M11" s="91"/>
      <c r="N11" s="91">
        <v>4</v>
      </c>
      <c r="O11" s="91">
        <v>3</v>
      </c>
      <c r="P11" s="91">
        <v>4</v>
      </c>
      <c r="Q11" s="91">
        <v>3</v>
      </c>
      <c r="R11" s="91"/>
      <c r="S11" s="91"/>
      <c r="T11" s="91">
        <v>4</v>
      </c>
      <c r="U11" s="91">
        <v>4</v>
      </c>
      <c r="V11" s="35">
        <f t="shared" si="0"/>
        <v>3</v>
      </c>
      <c r="W11" s="276">
        <f t="shared" si="1"/>
        <v>0</v>
      </c>
      <c r="X11" s="276">
        <f t="shared" si="2"/>
        <v>0</v>
      </c>
      <c r="Y11" s="276">
        <f t="shared" si="3"/>
        <v>0</v>
      </c>
      <c r="Z11" s="276">
        <f t="shared" si="4"/>
        <v>4</v>
      </c>
      <c r="AA11" s="276">
        <f t="shared" si="5"/>
        <v>7</v>
      </c>
      <c r="AB11" s="276">
        <f t="shared" si="6"/>
        <v>0</v>
      </c>
      <c r="AC11" s="276">
        <f t="shared" si="7"/>
        <v>11</v>
      </c>
      <c r="AD11" s="277">
        <f t="shared" si="11"/>
        <v>3.6363636363636362</v>
      </c>
      <c r="AE11" s="287">
        <f t="shared" si="8"/>
        <v>0</v>
      </c>
      <c r="AG11" s="280" t="str">
        <f t="shared" si="9"/>
        <v>з</v>
      </c>
      <c r="AH11" s="280" t="str">
        <f t="shared" si="9"/>
        <v/>
      </c>
      <c r="AI11" s="280">
        <f t="shared" si="9"/>
        <v>4</v>
      </c>
      <c r="AJ11" s="280">
        <f t="shared" si="9"/>
        <v>4</v>
      </c>
      <c r="AK11" s="280">
        <f t="shared" si="9"/>
        <v>4</v>
      </c>
      <c r="AL11" s="280">
        <f t="shared" si="9"/>
        <v>3</v>
      </c>
      <c r="AM11" s="280">
        <f t="shared" si="9"/>
        <v>3</v>
      </c>
      <c r="AN11" s="280" t="str">
        <f t="shared" si="9"/>
        <v/>
      </c>
      <c r="AO11" s="280">
        <f t="shared" si="9"/>
        <v>4</v>
      </c>
      <c r="AP11" s="280">
        <f t="shared" si="9"/>
        <v>3</v>
      </c>
      <c r="AQ11" s="280">
        <f t="shared" si="9"/>
        <v>4</v>
      </c>
      <c r="AR11" s="280">
        <f t="shared" si="9"/>
        <v>3</v>
      </c>
      <c r="AS11" s="280" t="str">
        <f t="shared" si="9"/>
        <v/>
      </c>
      <c r="AT11" s="280" t="str">
        <f t="shared" si="9"/>
        <v/>
      </c>
      <c r="AU11" s="280">
        <f t="shared" si="9"/>
        <v>4</v>
      </c>
      <c r="AV11" s="280">
        <f t="shared" si="9"/>
        <v>4</v>
      </c>
      <c r="AW11" s="35">
        <f t="shared" si="10"/>
        <v>1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7.25" customHeight="1" x14ac:dyDescent="0.25">
      <c r="A12" s="295">
        <v>7</v>
      </c>
      <c r="B12" s="357"/>
      <c r="C12" s="368" t="s">
        <v>34</v>
      </c>
      <c r="D12" s="369" t="s">
        <v>1124</v>
      </c>
      <c r="E12" s="238">
        <v>2551</v>
      </c>
      <c r="F12" s="91" t="s">
        <v>1403</v>
      </c>
      <c r="G12" s="91"/>
      <c r="H12" s="91">
        <v>5</v>
      </c>
      <c r="I12" s="91">
        <v>4</v>
      </c>
      <c r="J12" s="91">
        <v>5</v>
      </c>
      <c r="K12" s="91">
        <v>4</v>
      </c>
      <c r="L12" s="91">
        <v>3</v>
      </c>
      <c r="M12" s="91"/>
      <c r="N12" s="91">
        <v>5</v>
      </c>
      <c r="O12" s="91">
        <v>5</v>
      </c>
      <c r="P12" s="91">
        <v>5</v>
      </c>
      <c r="Q12" s="91">
        <v>4</v>
      </c>
      <c r="R12" s="91"/>
      <c r="S12" s="91"/>
      <c r="T12" s="91">
        <v>4</v>
      </c>
      <c r="U12" s="23">
        <v>5</v>
      </c>
      <c r="V12" s="35">
        <f t="shared" si="0"/>
        <v>3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1</v>
      </c>
      <c r="AA12" s="276">
        <f t="shared" si="5"/>
        <v>4</v>
      </c>
      <c r="AB12" s="276">
        <f t="shared" si="6"/>
        <v>6</v>
      </c>
      <c r="AC12" s="276">
        <f t="shared" si="7"/>
        <v>11</v>
      </c>
      <c r="AD12" s="277">
        <f t="shared" si="11"/>
        <v>4.4545454545454541</v>
      </c>
      <c r="AE12" s="278">
        <f t="shared" si="8"/>
        <v>0</v>
      </c>
      <c r="AF12" s="279"/>
      <c r="AG12" s="280" t="str">
        <f t="shared" si="9"/>
        <v>з</v>
      </c>
      <c r="AH12" s="280" t="str">
        <f t="shared" si="9"/>
        <v/>
      </c>
      <c r="AI12" s="280">
        <f t="shared" si="9"/>
        <v>5</v>
      </c>
      <c r="AJ12" s="280">
        <f t="shared" si="9"/>
        <v>4</v>
      </c>
      <c r="AK12" s="280">
        <f t="shared" si="9"/>
        <v>5</v>
      </c>
      <c r="AL12" s="280">
        <f t="shared" si="9"/>
        <v>4</v>
      </c>
      <c r="AM12" s="280">
        <f t="shared" si="9"/>
        <v>3</v>
      </c>
      <c r="AN12" s="280" t="str">
        <f t="shared" si="9"/>
        <v/>
      </c>
      <c r="AO12" s="280">
        <f t="shared" si="9"/>
        <v>5</v>
      </c>
      <c r="AP12" s="280">
        <f t="shared" si="9"/>
        <v>5</v>
      </c>
      <c r="AQ12" s="280">
        <f t="shared" si="9"/>
        <v>5</v>
      </c>
      <c r="AR12" s="280">
        <f t="shared" si="9"/>
        <v>4</v>
      </c>
      <c r="AS12" s="280" t="str">
        <f t="shared" si="9"/>
        <v/>
      </c>
      <c r="AT12" s="280" t="str">
        <f t="shared" si="9"/>
        <v/>
      </c>
      <c r="AU12" s="280">
        <f t="shared" si="9"/>
        <v>4</v>
      </c>
      <c r="AV12" s="280">
        <f t="shared" si="9"/>
        <v>5</v>
      </c>
      <c r="AW12" s="35">
        <f t="shared" si="10"/>
        <v>1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7.25" customHeight="1" x14ac:dyDescent="0.25">
      <c r="A13" s="295">
        <v>8</v>
      </c>
      <c r="B13" s="357"/>
      <c r="C13" s="368" t="s">
        <v>34</v>
      </c>
      <c r="D13" s="372" t="s">
        <v>1107</v>
      </c>
      <c r="E13" s="238">
        <v>2551</v>
      </c>
      <c r="F13" s="91" t="s">
        <v>1403</v>
      </c>
      <c r="G13" s="91"/>
      <c r="H13" s="91">
        <v>4</v>
      </c>
      <c r="I13" s="91">
        <v>4</v>
      </c>
      <c r="J13" s="91">
        <v>5</v>
      </c>
      <c r="K13" s="91">
        <v>3</v>
      </c>
      <c r="L13" s="91">
        <v>4</v>
      </c>
      <c r="M13" s="91"/>
      <c r="N13" s="91">
        <v>4</v>
      </c>
      <c r="O13" s="91">
        <v>5</v>
      </c>
      <c r="P13" s="91">
        <v>5</v>
      </c>
      <c r="Q13" s="91">
        <v>4</v>
      </c>
      <c r="R13" s="91"/>
      <c r="S13" s="91"/>
      <c r="T13" s="91">
        <v>4</v>
      </c>
      <c r="U13" s="23">
        <v>5</v>
      </c>
      <c r="V13" s="35">
        <f t="shared" si="0"/>
        <v>3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1</v>
      </c>
      <c r="AA13" s="276">
        <f t="shared" si="5"/>
        <v>6</v>
      </c>
      <c r="AB13" s="276">
        <f t="shared" si="6"/>
        <v>4</v>
      </c>
      <c r="AC13" s="276">
        <f t="shared" si="7"/>
        <v>11</v>
      </c>
      <c r="AD13" s="277">
        <f t="shared" si="11"/>
        <v>4.2727272727272725</v>
      </c>
      <c r="AE13" s="278">
        <f t="shared" si="8"/>
        <v>0</v>
      </c>
      <c r="AF13" s="279"/>
      <c r="AG13" s="280" t="str">
        <f t="shared" si="9"/>
        <v>з</v>
      </c>
      <c r="AH13" s="280" t="str">
        <f t="shared" si="9"/>
        <v/>
      </c>
      <c r="AI13" s="280">
        <f t="shared" si="9"/>
        <v>4</v>
      </c>
      <c r="AJ13" s="280">
        <f t="shared" si="9"/>
        <v>4</v>
      </c>
      <c r="AK13" s="280">
        <f t="shared" si="9"/>
        <v>5</v>
      </c>
      <c r="AL13" s="280">
        <f t="shared" si="9"/>
        <v>3</v>
      </c>
      <c r="AM13" s="280">
        <f t="shared" si="9"/>
        <v>4</v>
      </c>
      <c r="AN13" s="280" t="str">
        <f t="shared" si="9"/>
        <v/>
      </c>
      <c r="AO13" s="280">
        <f t="shared" si="9"/>
        <v>4</v>
      </c>
      <c r="AP13" s="280">
        <f t="shared" si="9"/>
        <v>5</v>
      </c>
      <c r="AQ13" s="280">
        <f t="shared" si="9"/>
        <v>5</v>
      </c>
      <c r="AR13" s="280">
        <f t="shared" si="9"/>
        <v>4</v>
      </c>
      <c r="AS13" s="280" t="str">
        <f t="shared" si="9"/>
        <v/>
      </c>
      <c r="AT13" s="280" t="str">
        <f t="shared" si="9"/>
        <v/>
      </c>
      <c r="AU13" s="280">
        <f t="shared" si="9"/>
        <v>4</v>
      </c>
      <c r="AV13" s="280">
        <f t="shared" si="9"/>
        <v>5</v>
      </c>
      <c r="AW13" s="35">
        <f t="shared" si="10"/>
        <v>1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7.25" customHeight="1" x14ac:dyDescent="0.25">
      <c r="A14" s="295">
        <v>9</v>
      </c>
      <c r="B14" s="361"/>
      <c r="C14" s="368" t="s">
        <v>34</v>
      </c>
      <c r="D14" s="369" t="s">
        <v>1129</v>
      </c>
      <c r="E14" s="238">
        <v>2551</v>
      </c>
      <c r="F14" s="91" t="s">
        <v>1403</v>
      </c>
      <c r="G14" s="91"/>
      <c r="H14" s="91">
        <v>5</v>
      </c>
      <c r="I14" s="91">
        <v>4</v>
      </c>
      <c r="J14" s="91">
        <v>5</v>
      </c>
      <c r="K14" s="91">
        <v>4</v>
      </c>
      <c r="L14" s="91">
        <v>4</v>
      </c>
      <c r="M14" s="91"/>
      <c r="N14" s="91">
        <v>4</v>
      </c>
      <c r="O14" s="91">
        <v>4</v>
      </c>
      <c r="P14" s="91">
        <v>5</v>
      </c>
      <c r="Q14" s="91">
        <v>4</v>
      </c>
      <c r="R14" s="94"/>
      <c r="S14" s="91"/>
      <c r="T14" s="91">
        <v>4</v>
      </c>
      <c r="U14" s="23">
        <v>5</v>
      </c>
      <c r="V14" s="35">
        <f t="shared" si="0"/>
        <v>4</v>
      </c>
      <c r="W14" s="276">
        <f t="shared" si="1"/>
        <v>0</v>
      </c>
      <c r="X14" s="276">
        <f t="shared" si="2"/>
        <v>0</v>
      </c>
      <c r="Y14" s="276">
        <f t="shared" si="3"/>
        <v>0</v>
      </c>
      <c r="Z14" s="276">
        <f t="shared" si="4"/>
        <v>0</v>
      </c>
      <c r="AA14" s="276">
        <f t="shared" si="5"/>
        <v>7</v>
      </c>
      <c r="AB14" s="276">
        <f t="shared" si="6"/>
        <v>4</v>
      </c>
      <c r="AC14" s="276">
        <f t="shared" si="7"/>
        <v>11</v>
      </c>
      <c r="AD14" s="225">
        <f t="shared" si="11"/>
        <v>4.3636363636363633</v>
      </c>
      <c r="AE14" s="16">
        <f t="shared" si="8"/>
        <v>0</v>
      </c>
      <c r="AF14" s="9"/>
      <c r="AG14" s="280" t="str">
        <f t="shared" si="9"/>
        <v>з</v>
      </c>
      <c r="AH14" s="280" t="str">
        <f t="shared" si="9"/>
        <v/>
      </c>
      <c r="AI14" s="280">
        <f t="shared" si="9"/>
        <v>5</v>
      </c>
      <c r="AJ14" s="280">
        <f t="shared" si="9"/>
        <v>4</v>
      </c>
      <c r="AK14" s="280">
        <f t="shared" si="9"/>
        <v>5</v>
      </c>
      <c r="AL14" s="280">
        <f t="shared" si="9"/>
        <v>4</v>
      </c>
      <c r="AM14" s="280">
        <f t="shared" si="9"/>
        <v>4</v>
      </c>
      <c r="AN14" s="280" t="str">
        <f t="shared" si="9"/>
        <v/>
      </c>
      <c r="AO14" s="280">
        <f t="shared" si="9"/>
        <v>4</v>
      </c>
      <c r="AP14" s="280">
        <f t="shared" si="9"/>
        <v>4</v>
      </c>
      <c r="AQ14" s="280">
        <f t="shared" si="9"/>
        <v>5</v>
      </c>
      <c r="AR14" s="280">
        <f t="shared" si="9"/>
        <v>4</v>
      </c>
      <c r="AS14" s="280" t="str">
        <f t="shared" si="9"/>
        <v/>
      </c>
      <c r="AT14" s="280" t="str">
        <f t="shared" si="9"/>
        <v/>
      </c>
      <c r="AU14" s="280">
        <f t="shared" si="9"/>
        <v>4</v>
      </c>
      <c r="AV14" s="280">
        <f t="shared" si="9"/>
        <v>5</v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295">
        <v>10</v>
      </c>
      <c r="B15" s="361"/>
      <c r="C15" s="368" t="s">
        <v>34</v>
      </c>
      <c r="D15" s="369" t="s">
        <v>1108</v>
      </c>
      <c r="E15" s="238">
        <v>2551</v>
      </c>
      <c r="F15" s="91" t="s">
        <v>1403</v>
      </c>
      <c r="G15" s="91"/>
      <c r="H15" s="91">
        <v>5</v>
      </c>
      <c r="I15" s="91">
        <v>5</v>
      </c>
      <c r="J15" s="91">
        <v>5</v>
      </c>
      <c r="K15" s="91">
        <v>4</v>
      </c>
      <c r="L15" s="91">
        <v>3</v>
      </c>
      <c r="M15" s="91"/>
      <c r="N15" s="91">
        <v>5</v>
      </c>
      <c r="O15" s="91">
        <v>4</v>
      </c>
      <c r="P15" s="91">
        <v>5</v>
      </c>
      <c r="Q15" s="91" t="s">
        <v>1492</v>
      </c>
      <c r="R15" s="94"/>
      <c r="S15" s="91"/>
      <c r="T15" s="91">
        <v>5</v>
      </c>
      <c r="U15" s="23">
        <v>4</v>
      </c>
      <c r="V15" s="35">
        <f t="shared" si="0"/>
        <v>2</v>
      </c>
      <c r="W15" s="276">
        <f t="shared" si="1"/>
        <v>0</v>
      </c>
      <c r="X15" s="276">
        <f t="shared" si="2"/>
        <v>0</v>
      </c>
      <c r="Y15" s="276">
        <f t="shared" si="3"/>
        <v>1</v>
      </c>
      <c r="Z15" s="276">
        <f t="shared" si="4"/>
        <v>1</v>
      </c>
      <c r="AA15" s="276">
        <f t="shared" si="5"/>
        <v>3</v>
      </c>
      <c r="AB15" s="276">
        <f t="shared" si="6"/>
        <v>6</v>
      </c>
      <c r="AC15" s="276">
        <f t="shared" si="7"/>
        <v>11</v>
      </c>
      <c r="AD15" s="225">
        <f t="shared" si="11"/>
        <v>4.2727272727272725</v>
      </c>
      <c r="AE15" s="16">
        <f t="shared" si="8"/>
        <v>0</v>
      </c>
      <c r="AF15" s="9"/>
      <c r="AG15" s="280" t="str">
        <f t="shared" si="9"/>
        <v>з</v>
      </c>
      <c r="AH15" s="280" t="str">
        <f t="shared" si="9"/>
        <v/>
      </c>
      <c r="AI15" s="280">
        <f t="shared" si="9"/>
        <v>5</v>
      </c>
      <c r="AJ15" s="280">
        <f t="shared" si="9"/>
        <v>5</v>
      </c>
      <c r="AK15" s="280">
        <f t="shared" si="9"/>
        <v>5</v>
      </c>
      <c r="AL15" s="280">
        <f t="shared" si="9"/>
        <v>4</v>
      </c>
      <c r="AM15" s="280">
        <f t="shared" si="9"/>
        <v>3</v>
      </c>
      <c r="AN15" s="280" t="str">
        <f t="shared" si="9"/>
        <v/>
      </c>
      <c r="AO15" s="280">
        <f t="shared" si="9"/>
        <v>5</v>
      </c>
      <c r="AP15" s="280">
        <f t="shared" si="9"/>
        <v>4</v>
      </c>
      <c r="AQ15" s="280">
        <f t="shared" si="9"/>
        <v>5</v>
      </c>
      <c r="AR15" s="280">
        <f t="shared" si="9"/>
        <v>2</v>
      </c>
      <c r="AS15" s="280" t="str">
        <f t="shared" si="9"/>
        <v/>
      </c>
      <c r="AT15" s="280" t="str">
        <f t="shared" si="9"/>
        <v/>
      </c>
      <c r="AU15" s="280">
        <f t="shared" si="9"/>
        <v>5</v>
      </c>
      <c r="AV15" s="280">
        <f t="shared" si="9"/>
        <v>4</v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295">
        <v>11</v>
      </c>
      <c r="B16" s="361"/>
      <c r="C16" s="368" t="s">
        <v>34</v>
      </c>
      <c r="D16" s="373" t="s">
        <v>1125</v>
      </c>
      <c r="E16" s="238">
        <v>2551</v>
      </c>
      <c r="F16" s="91" t="s">
        <v>1403</v>
      </c>
      <c r="G16" s="91"/>
      <c r="H16" s="91">
        <v>4</v>
      </c>
      <c r="I16" s="91">
        <v>4</v>
      </c>
      <c r="J16" s="91">
        <v>5</v>
      </c>
      <c r="K16" s="91">
        <v>5</v>
      </c>
      <c r="L16" s="91">
        <v>3</v>
      </c>
      <c r="M16" s="91"/>
      <c r="N16" s="91">
        <v>5</v>
      </c>
      <c r="O16" s="91">
        <v>3</v>
      </c>
      <c r="P16" s="91">
        <v>5</v>
      </c>
      <c r="Q16" s="91">
        <v>3</v>
      </c>
      <c r="R16" s="94"/>
      <c r="S16" s="91"/>
      <c r="T16" s="91">
        <v>4</v>
      </c>
      <c r="U16" s="23">
        <v>4</v>
      </c>
      <c r="V16" s="35">
        <f t="shared" si="0"/>
        <v>3</v>
      </c>
      <c r="W16" s="276">
        <f t="shared" si="1"/>
        <v>0</v>
      </c>
      <c r="X16" s="276">
        <f t="shared" si="2"/>
        <v>0</v>
      </c>
      <c r="Y16" s="276">
        <f t="shared" si="3"/>
        <v>0</v>
      </c>
      <c r="Z16" s="276">
        <f t="shared" si="4"/>
        <v>3</v>
      </c>
      <c r="AA16" s="276">
        <f t="shared" si="5"/>
        <v>4</v>
      </c>
      <c r="AB16" s="276">
        <f t="shared" si="6"/>
        <v>4</v>
      </c>
      <c r="AC16" s="276">
        <f t="shared" si="7"/>
        <v>11</v>
      </c>
      <c r="AD16" s="225">
        <f t="shared" si="11"/>
        <v>4.0909090909090908</v>
      </c>
      <c r="AE16" s="16">
        <f t="shared" si="8"/>
        <v>0</v>
      </c>
      <c r="AF16" s="9"/>
      <c r="AG16" s="280" t="str">
        <f t="shared" si="9"/>
        <v>з</v>
      </c>
      <c r="AH16" s="280" t="str">
        <f t="shared" si="9"/>
        <v/>
      </c>
      <c r="AI16" s="280">
        <f t="shared" si="9"/>
        <v>4</v>
      </c>
      <c r="AJ16" s="280">
        <f t="shared" si="9"/>
        <v>4</v>
      </c>
      <c r="AK16" s="280">
        <f t="shared" si="9"/>
        <v>5</v>
      </c>
      <c r="AL16" s="280">
        <f t="shared" si="9"/>
        <v>5</v>
      </c>
      <c r="AM16" s="280">
        <f t="shared" si="9"/>
        <v>3</v>
      </c>
      <c r="AN16" s="280" t="str">
        <f t="shared" si="9"/>
        <v/>
      </c>
      <c r="AO16" s="280">
        <f t="shared" si="9"/>
        <v>5</v>
      </c>
      <c r="AP16" s="280">
        <f t="shared" si="9"/>
        <v>3</v>
      </c>
      <c r="AQ16" s="280">
        <f t="shared" si="9"/>
        <v>5</v>
      </c>
      <c r="AR16" s="280">
        <f t="shared" si="9"/>
        <v>3</v>
      </c>
      <c r="AS16" s="280" t="str">
        <f t="shared" si="9"/>
        <v/>
      </c>
      <c r="AT16" s="280" t="str">
        <f t="shared" si="9"/>
        <v/>
      </c>
      <c r="AU16" s="280">
        <f t="shared" si="9"/>
        <v>4</v>
      </c>
      <c r="AV16" s="280">
        <f t="shared" si="9"/>
        <v>4</v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295">
        <v>12</v>
      </c>
      <c r="B17" s="240"/>
      <c r="C17" s="368" t="s">
        <v>34</v>
      </c>
      <c r="D17" s="369" t="s">
        <v>1116</v>
      </c>
      <c r="E17" s="238">
        <v>2551</v>
      </c>
      <c r="F17" s="91" t="s">
        <v>1403</v>
      </c>
      <c r="G17" s="91"/>
      <c r="H17" s="91">
        <v>4</v>
      </c>
      <c r="I17" s="91">
        <v>4</v>
      </c>
      <c r="J17" s="91">
        <v>5</v>
      </c>
      <c r="K17" s="91">
        <v>3</v>
      </c>
      <c r="L17" s="91">
        <v>3</v>
      </c>
      <c r="M17" s="91"/>
      <c r="N17" s="91">
        <v>5</v>
      </c>
      <c r="O17" s="91">
        <v>3</v>
      </c>
      <c r="P17" s="91">
        <v>3</v>
      </c>
      <c r="Q17" s="91" t="s">
        <v>1492</v>
      </c>
      <c r="R17" s="94"/>
      <c r="S17" s="91"/>
      <c r="T17" s="91">
        <v>4</v>
      </c>
      <c r="U17" s="23">
        <v>5</v>
      </c>
      <c r="V17" s="35">
        <f t="shared" si="0"/>
        <v>2</v>
      </c>
      <c r="W17" s="276">
        <f t="shared" si="1"/>
        <v>0</v>
      </c>
      <c r="X17" s="276">
        <f t="shared" si="2"/>
        <v>0</v>
      </c>
      <c r="Y17" s="276">
        <f t="shared" si="3"/>
        <v>1</v>
      </c>
      <c r="Z17" s="276">
        <f t="shared" si="4"/>
        <v>4</v>
      </c>
      <c r="AA17" s="276">
        <f t="shared" si="5"/>
        <v>3</v>
      </c>
      <c r="AB17" s="276">
        <f t="shared" si="6"/>
        <v>3</v>
      </c>
      <c r="AC17" s="276">
        <f t="shared" si="7"/>
        <v>11</v>
      </c>
      <c r="AD17" s="225">
        <f t="shared" si="11"/>
        <v>3.7272727272727271</v>
      </c>
      <c r="AE17" s="16">
        <f t="shared" si="8"/>
        <v>0</v>
      </c>
      <c r="AF17" s="9"/>
      <c r="AG17" s="280" t="str">
        <f t="shared" si="9"/>
        <v>з</v>
      </c>
      <c r="AH17" s="280" t="str">
        <f t="shared" si="9"/>
        <v/>
      </c>
      <c r="AI17" s="280">
        <f t="shared" si="9"/>
        <v>4</v>
      </c>
      <c r="AJ17" s="280">
        <f t="shared" si="9"/>
        <v>4</v>
      </c>
      <c r="AK17" s="280">
        <f t="shared" si="9"/>
        <v>5</v>
      </c>
      <c r="AL17" s="280">
        <f t="shared" si="9"/>
        <v>3</v>
      </c>
      <c r="AM17" s="280">
        <f t="shared" si="9"/>
        <v>3</v>
      </c>
      <c r="AN17" s="280" t="str">
        <f t="shared" si="9"/>
        <v/>
      </c>
      <c r="AO17" s="280">
        <f t="shared" si="9"/>
        <v>5</v>
      </c>
      <c r="AP17" s="280">
        <f t="shared" si="9"/>
        <v>3</v>
      </c>
      <c r="AQ17" s="280">
        <f t="shared" si="9"/>
        <v>3</v>
      </c>
      <c r="AR17" s="280">
        <f t="shared" si="9"/>
        <v>2</v>
      </c>
      <c r="AS17" s="280" t="str">
        <f t="shared" si="9"/>
        <v/>
      </c>
      <c r="AT17" s="280" t="str">
        <f t="shared" si="9"/>
        <v/>
      </c>
      <c r="AU17" s="280">
        <f t="shared" si="9"/>
        <v>4</v>
      </c>
      <c r="AV17" s="280">
        <f t="shared" si="9"/>
        <v>5</v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295">
        <v>13</v>
      </c>
      <c r="B18" s="178"/>
      <c r="C18" s="368" t="s">
        <v>34</v>
      </c>
      <c r="D18" s="369" t="s">
        <v>1123</v>
      </c>
      <c r="E18" s="238">
        <v>2551</v>
      </c>
      <c r="F18" s="91" t="s">
        <v>1403</v>
      </c>
      <c r="G18" s="91"/>
      <c r="H18" s="91">
        <v>5</v>
      </c>
      <c r="I18" s="91">
        <v>4</v>
      </c>
      <c r="J18" s="91">
        <v>5</v>
      </c>
      <c r="K18" s="91">
        <v>3</v>
      </c>
      <c r="L18" s="91">
        <v>3</v>
      </c>
      <c r="M18" s="91"/>
      <c r="N18" s="91">
        <v>5</v>
      </c>
      <c r="O18" s="91">
        <v>3</v>
      </c>
      <c r="P18" s="91">
        <v>5</v>
      </c>
      <c r="Q18" s="91">
        <v>4</v>
      </c>
      <c r="R18" s="94"/>
      <c r="S18" s="91"/>
      <c r="T18" s="91">
        <v>4</v>
      </c>
      <c r="U18" s="23">
        <v>4</v>
      </c>
      <c r="V18" s="35">
        <f t="shared" si="0"/>
        <v>3</v>
      </c>
      <c r="W18" s="276">
        <f t="shared" si="1"/>
        <v>0</v>
      </c>
      <c r="X18" s="276">
        <f t="shared" si="2"/>
        <v>0</v>
      </c>
      <c r="Y18" s="276">
        <f t="shared" si="3"/>
        <v>0</v>
      </c>
      <c r="Z18" s="276">
        <f t="shared" si="4"/>
        <v>3</v>
      </c>
      <c r="AA18" s="276">
        <f t="shared" si="5"/>
        <v>4</v>
      </c>
      <c r="AB18" s="276">
        <f t="shared" si="6"/>
        <v>4</v>
      </c>
      <c r="AC18" s="276">
        <f t="shared" si="7"/>
        <v>11</v>
      </c>
      <c r="AD18" s="225">
        <f t="shared" si="11"/>
        <v>4.0909090909090908</v>
      </c>
      <c r="AE18" s="16">
        <f t="shared" si="8"/>
        <v>0</v>
      </c>
      <c r="AF18" s="9"/>
      <c r="AG18" s="280" t="str">
        <f t="shared" si="9"/>
        <v>з</v>
      </c>
      <c r="AH18" s="280" t="str">
        <f t="shared" si="9"/>
        <v/>
      </c>
      <c r="AI18" s="280">
        <f t="shared" si="9"/>
        <v>5</v>
      </c>
      <c r="AJ18" s="280">
        <f t="shared" si="9"/>
        <v>4</v>
      </c>
      <c r="AK18" s="280">
        <f t="shared" si="9"/>
        <v>5</v>
      </c>
      <c r="AL18" s="280">
        <f t="shared" si="9"/>
        <v>3</v>
      </c>
      <c r="AM18" s="280">
        <f t="shared" si="9"/>
        <v>3</v>
      </c>
      <c r="AN18" s="280" t="str">
        <f t="shared" si="9"/>
        <v/>
      </c>
      <c r="AO18" s="280">
        <f t="shared" si="9"/>
        <v>5</v>
      </c>
      <c r="AP18" s="280">
        <f t="shared" si="9"/>
        <v>3</v>
      </c>
      <c r="AQ18" s="280">
        <f t="shared" si="9"/>
        <v>5</v>
      </c>
      <c r="AR18" s="280">
        <f t="shared" si="9"/>
        <v>4</v>
      </c>
      <c r="AS18" s="280" t="str">
        <f t="shared" si="9"/>
        <v/>
      </c>
      <c r="AT18" s="280" t="str">
        <f t="shared" si="9"/>
        <v/>
      </c>
      <c r="AU18" s="280">
        <f t="shared" si="9"/>
        <v>4</v>
      </c>
      <c r="AV18" s="280">
        <f t="shared" si="9"/>
        <v>4</v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295">
        <v>14</v>
      </c>
      <c r="B19" s="178"/>
      <c r="C19" s="368" t="s">
        <v>34</v>
      </c>
      <c r="D19" s="369" t="s">
        <v>1112</v>
      </c>
      <c r="E19" s="238">
        <v>2551</v>
      </c>
      <c r="F19" s="91" t="s">
        <v>1403</v>
      </c>
      <c r="G19" s="91"/>
      <c r="H19" s="91">
        <v>4</v>
      </c>
      <c r="I19" s="91">
        <v>3</v>
      </c>
      <c r="J19" s="91">
        <v>4</v>
      </c>
      <c r="K19" s="91">
        <v>3</v>
      </c>
      <c r="L19" s="91">
        <v>3</v>
      </c>
      <c r="M19" s="91"/>
      <c r="N19" s="91">
        <v>4</v>
      </c>
      <c r="O19" s="91">
        <v>4</v>
      </c>
      <c r="P19" s="91">
        <v>3</v>
      </c>
      <c r="Q19" s="91" t="s">
        <v>1491</v>
      </c>
      <c r="R19" s="91"/>
      <c r="S19" s="91"/>
      <c r="T19" s="91">
        <v>4</v>
      </c>
      <c r="U19" s="23">
        <v>4</v>
      </c>
      <c r="V19" s="35">
        <f t="shared" si="0"/>
        <v>2</v>
      </c>
      <c r="W19" s="276">
        <f t="shared" si="1"/>
        <v>0</v>
      </c>
      <c r="X19" s="276">
        <f t="shared" si="2"/>
        <v>0</v>
      </c>
      <c r="Y19" s="276">
        <f t="shared" si="3"/>
        <v>1</v>
      </c>
      <c r="Z19" s="276">
        <f t="shared" si="4"/>
        <v>4</v>
      </c>
      <c r="AA19" s="276">
        <f t="shared" si="5"/>
        <v>6</v>
      </c>
      <c r="AB19" s="276">
        <f t="shared" si="6"/>
        <v>0</v>
      </c>
      <c r="AC19" s="276">
        <f t="shared" si="7"/>
        <v>11</v>
      </c>
      <c r="AD19" s="225">
        <f t="shared" si="11"/>
        <v>3.4545454545454546</v>
      </c>
      <c r="AE19" s="16">
        <f t="shared" si="8"/>
        <v>0</v>
      </c>
      <c r="AF19" s="9"/>
      <c r="AG19" s="280" t="str">
        <f t="shared" si="9"/>
        <v>з</v>
      </c>
      <c r="AH19" s="280" t="str">
        <f t="shared" si="9"/>
        <v/>
      </c>
      <c r="AI19" s="280">
        <f t="shared" si="9"/>
        <v>4</v>
      </c>
      <c r="AJ19" s="280">
        <f t="shared" si="9"/>
        <v>3</v>
      </c>
      <c r="AK19" s="280">
        <f t="shared" si="9"/>
        <v>4</v>
      </c>
      <c r="AL19" s="280">
        <f t="shared" si="9"/>
        <v>3</v>
      </c>
      <c r="AM19" s="280">
        <f t="shared" si="9"/>
        <v>3</v>
      </c>
      <c r="AN19" s="280" t="str">
        <f t="shared" si="9"/>
        <v/>
      </c>
      <c r="AO19" s="280">
        <f t="shared" si="9"/>
        <v>4</v>
      </c>
      <c r="AP19" s="280">
        <f t="shared" si="9"/>
        <v>4</v>
      </c>
      <c r="AQ19" s="280">
        <f t="shared" si="9"/>
        <v>3</v>
      </c>
      <c r="AR19" s="280">
        <f t="shared" si="9"/>
        <v>2</v>
      </c>
      <c r="AS19" s="280" t="str">
        <f t="shared" si="9"/>
        <v/>
      </c>
      <c r="AT19" s="280" t="str">
        <f t="shared" si="9"/>
        <v/>
      </c>
      <c r="AU19" s="280">
        <f t="shared" si="9"/>
        <v>4</v>
      </c>
      <c r="AV19" s="280">
        <f t="shared" si="9"/>
        <v>4</v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295">
        <v>15</v>
      </c>
      <c r="B20" s="178"/>
      <c r="C20" s="368" t="s">
        <v>980</v>
      </c>
      <c r="D20" s="369" t="s">
        <v>1110</v>
      </c>
      <c r="E20" s="238">
        <v>2551</v>
      </c>
      <c r="F20" s="91" t="s">
        <v>1403</v>
      </c>
      <c r="G20" s="91"/>
      <c r="H20" s="91">
        <v>5</v>
      </c>
      <c r="I20" s="91">
        <v>4</v>
      </c>
      <c r="J20" s="91">
        <v>5</v>
      </c>
      <c r="K20" s="91">
        <v>4</v>
      </c>
      <c r="L20" s="91">
        <v>4</v>
      </c>
      <c r="M20" s="91"/>
      <c r="N20" s="91">
        <v>5</v>
      </c>
      <c r="O20" s="91">
        <v>3</v>
      </c>
      <c r="P20" s="91">
        <v>4</v>
      </c>
      <c r="Q20" s="91">
        <v>3</v>
      </c>
      <c r="R20" s="94"/>
      <c r="S20" s="91"/>
      <c r="T20" s="91">
        <v>4</v>
      </c>
      <c r="U20" s="23">
        <v>5</v>
      </c>
      <c r="V20" s="35">
        <f t="shared" si="0"/>
        <v>3</v>
      </c>
      <c r="W20" s="276">
        <f t="shared" si="1"/>
        <v>0</v>
      </c>
      <c r="X20" s="276">
        <f t="shared" si="2"/>
        <v>0</v>
      </c>
      <c r="Y20" s="276">
        <f t="shared" si="3"/>
        <v>0</v>
      </c>
      <c r="Z20" s="276">
        <f t="shared" si="4"/>
        <v>2</v>
      </c>
      <c r="AA20" s="276">
        <f t="shared" si="5"/>
        <v>5</v>
      </c>
      <c r="AB20" s="276">
        <f t="shared" si="6"/>
        <v>4</v>
      </c>
      <c r="AC20" s="276">
        <f t="shared" si="7"/>
        <v>11</v>
      </c>
      <c r="AD20" s="225">
        <f t="shared" si="11"/>
        <v>4.1818181818181817</v>
      </c>
      <c r="AE20" s="16">
        <f t="shared" si="8"/>
        <v>0</v>
      </c>
      <c r="AF20" s="9"/>
      <c r="AG20" s="280" t="str">
        <f t="shared" si="9"/>
        <v>з</v>
      </c>
      <c r="AH20" s="280" t="str">
        <f t="shared" si="9"/>
        <v/>
      </c>
      <c r="AI20" s="280">
        <f t="shared" si="9"/>
        <v>5</v>
      </c>
      <c r="AJ20" s="280">
        <f t="shared" si="9"/>
        <v>4</v>
      </c>
      <c r="AK20" s="280">
        <f t="shared" si="9"/>
        <v>5</v>
      </c>
      <c r="AL20" s="280">
        <f t="shared" si="9"/>
        <v>4</v>
      </c>
      <c r="AM20" s="280">
        <f t="shared" si="9"/>
        <v>4</v>
      </c>
      <c r="AN20" s="280" t="str">
        <f t="shared" si="9"/>
        <v/>
      </c>
      <c r="AO20" s="280">
        <f t="shared" si="9"/>
        <v>5</v>
      </c>
      <c r="AP20" s="280">
        <f t="shared" si="9"/>
        <v>3</v>
      </c>
      <c r="AQ20" s="280">
        <f t="shared" si="9"/>
        <v>4</v>
      </c>
      <c r="AR20" s="280">
        <f t="shared" si="9"/>
        <v>3</v>
      </c>
      <c r="AS20" s="280" t="str">
        <f t="shared" si="9"/>
        <v/>
      </c>
      <c r="AT20" s="280" t="str">
        <f t="shared" si="9"/>
        <v/>
      </c>
      <c r="AU20" s="280">
        <f t="shared" si="9"/>
        <v>4</v>
      </c>
      <c r="AV20" s="280">
        <f t="shared" si="9"/>
        <v>5</v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295">
        <v>16</v>
      </c>
      <c r="B21" s="178"/>
      <c r="C21" s="368" t="s">
        <v>34</v>
      </c>
      <c r="D21" s="369" t="s">
        <v>1399</v>
      </c>
      <c r="E21" s="238">
        <v>2551</v>
      </c>
      <c r="F21" s="91" t="s">
        <v>1403</v>
      </c>
      <c r="G21" s="91"/>
      <c r="H21" s="91">
        <v>5</v>
      </c>
      <c r="I21" s="91">
        <v>4</v>
      </c>
      <c r="J21" s="91">
        <v>5</v>
      </c>
      <c r="K21" s="91">
        <v>4</v>
      </c>
      <c r="L21" s="91">
        <v>3</v>
      </c>
      <c r="M21" s="91"/>
      <c r="N21" s="91">
        <v>5</v>
      </c>
      <c r="O21" s="91">
        <v>3</v>
      </c>
      <c r="P21" s="91">
        <v>5</v>
      </c>
      <c r="Q21" s="91">
        <v>4</v>
      </c>
      <c r="R21" s="94"/>
      <c r="S21" s="91"/>
      <c r="T21" s="91">
        <v>4</v>
      </c>
      <c r="U21" s="23">
        <v>4</v>
      </c>
      <c r="V21" s="35">
        <f t="shared" si="0"/>
        <v>3</v>
      </c>
      <c r="W21" s="276">
        <f t="shared" si="1"/>
        <v>0</v>
      </c>
      <c r="X21" s="276">
        <f t="shared" si="2"/>
        <v>0</v>
      </c>
      <c r="Y21" s="276">
        <f t="shared" si="3"/>
        <v>0</v>
      </c>
      <c r="Z21" s="276">
        <f t="shared" si="4"/>
        <v>2</v>
      </c>
      <c r="AA21" s="276">
        <f t="shared" si="5"/>
        <v>5</v>
      </c>
      <c r="AB21" s="276">
        <f t="shared" si="6"/>
        <v>4</v>
      </c>
      <c r="AC21" s="276">
        <f t="shared" si="7"/>
        <v>11</v>
      </c>
      <c r="AD21" s="225">
        <f t="shared" si="11"/>
        <v>4.1818181818181817</v>
      </c>
      <c r="AE21" s="16">
        <f t="shared" si="8"/>
        <v>0</v>
      </c>
      <c r="AF21" s="9"/>
      <c r="AG21" s="280" t="str">
        <f t="shared" si="9"/>
        <v>з</v>
      </c>
      <c r="AH21" s="280" t="str">
        <f t="shared" si="9"/>
        <v/>
      </c>
      <c r="AI21" s="280">
        <f t="shared" si="9"/>
        <v>5</v>
      </c>
      <c r="AJ21" s="280">
        <f t="shared" si="9"/>
        <v>4</v>
      </c>
      <c r="AK21" s="280">
        <f t="shared" si="9"/>
        <v>5</v>
      </c>
      <c r="AL21" s="280">
        <f t="shared" si="9"/>
        <v>4</v>
      </c>
      <c r="AM21" s="280">
        <f t="shared" si="9"/>
        <v>3</v>
      </c>
      <c r="AN21" s="280" t="str">
        <f t="shared" si="9"/>
        <v/>
      </c>
      <c r="AO21" s="280">
        <f t="shared" si="9"/>
        <v>5</v>
      </c>
      <c r="AP21" s="280">
        <f t="shared" si="9"/>
        <v>3</v>
      </c>
      <c r="AQ21" s="280">
        <f t="shared" si="9"/>
        <v>5</v>
      </c>
      <c r="AR21" s="280">
        <f t="shared" si="9"/>
        <v>4</v>
      </c>
      <c r="AS21" s="280" t="str">
        <f t="shared" si="9"/>
        <v/>
      </c>
      <c r="AT21" s="280" t="str">
        <f t="shared" si="9"/>
        <v/>
      </c>
      <c r="AU21" s="280">
        <f t="shared" si="9"/>
        <v>4</v>
      </c>
      <c r="AV21" s="280">
        <f t="shared" ref="AG21:AV37" si="12">IF(ISERROR(VALUE(LEFT(U21))),LEFT(U21),VALUE(LEFT(U21)))</f>
        <v>4</v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295">
        <v>17</v>
      </c>
      <c r="B22" s="178"/>
      <c r="C22" s="368" t="s">
        <v>34</v>
      </c>
      <c r="D22" s="369" t="s">
        <v>1126</v>
      </c>
      <c r="E22" s="238">
        <v>2551</v>
      </c>
      <c r="F22" s="91" t="s">
        <v>1403</v>
      </c>
      <c r="G22" s="91"/>
      <c r="H22" s="91">
        <v>4</v>
      </c>
      <c r="I22" s="91">
        <v>5</v>
      </c>
      <c r="J22" s="91">
        <v>5</v>
      </c>
      <c r="K22" s="91">
        <v>4</v>
      </c>
      <c r="L22" s="91">
        <v>4</v>
      </c>
      <c r="M22" s="91"/>
      <c r="N22" s="91">
        <v>4</v>
      </c>
      <c r="O22" s="91">
        <v>4</v>
      </c>
      <c r="P22" s="91">
        <v>5</v>
      </c>
      <c r="Q22" s="91">
        <v>3</v>
      </c>
      <c r="R22" s="94"/>
      <c r="S22" s="91"/>
      <c r="T22" s="91">
        <v>4</v>
      </c>
      <c r="U22" s="23">
        <v>4</v>
      </c>
      <c r="V22" s="35">
        <f t="shared" si="0"/>
        <v>3</v>
      </c>
      <c r="W22" s="276">
        <f t="shared" si="1"/>
        <v>0</v>
      </c>
      <c r="X22" s="276">
        <f t="shared" si="2"/>
        <v>0</v>
      </c>
      <c r="Y22" s="276">
        <f t="shared" si="3"/>
        <v>0</v>
      </c>
      <c r="Z22" s="276">
        <f t="shared" si="4"/>
        <v>1</v>
      </c>
      <c r="AA22" s="276">
        <f t="shared" si="5"/>
        <v>7</v>
      </c>
      <c r="AB22" s="276">
        <f t="shared" si="6"/>
        <v>3</v>
      </c>
      <c r="AC22" s="276">
        <f t="shared" si="7"/>
        <v>11</v>
      </c>
      <c r="AD22" s="225">
        <f t="shared" si="11"/>
        <v>4.1818181818181817</v>
      </c>
      <c r="AE22" s="16">
        <f t="shared" si="8"/>
        <v>0</v>
      </c>
      <c r="AF22" s="9"/>
      <c r="AG22" s="280" t="str">
        <f t="shared" si="12"/>
        <v>з</v>
      </c>
      <c r="AH22" s="280" t="str">
        <f t="shared" si="12"/>
        <v/>
      </c>
      <c r="AI22" s="280">
        <f t="shared" si="12"/>
        <v>4</v>
      </c>
      <c r="AJ22" s="280">
        <f t="shared" si="12"/>
        <v>5</v>
      </c>
      <c r="AK22" s="280">
        <f t="shared" si="12"/>
        <v>5</v>
      </c>
      <c r="AL22" s="280">
        <f t="shared" si="12"/>
        <v>4</v>
      </c>
      <c r="AM22" s="280">
        <f t="shared" si="12"/>
        <v>4</v>
      </c>
      <c r="AN22" s="280" t="str">
        <f t="shared" si="12"/>
        <v/>
      </c>
      <c r="AO22" s="280">
        <f t="shared" si="12"/>
        <v>4</v>
      </c>
      <c r="AP22" s="280">
        <f t="shared" si="12"/>
        <v>4</v>
      </c>
      <c r="AQ22" s="280">
        <f t="shared" si="12"/>
        <v>5</v>
      </c>
      <c r="AR22" s="280">
        <f t="shared" si="12"/>
        <v>3</v>
      </c>
      <c r="AS22" s="280" t="str">
        <f t="shared" si="12"/>
        <v/>
      </c>
      <c r="AT22" s="280" t="str">
        <f t="shared" si="12"/>
        <v/>
      </c>
      <c r="AU22" s="280">
        <f t="shared" si="12"/>
        <v>4</v>
      </c>
      <c r="AV22" s="280">
        <f t="shared" si="12"/>
        <v>4</v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295">
        <v>18</v>
      </c>
      <c r="B23" s="178"/>
      <c r="C23" s="368" t="s">
        <v>34</v>
      </c>
      <c r="D23" s="369" t="s">
        <v>1130</v>
      </c>
      <c r="E23" s="238">
        <v>2551</v>
      </c>
      <c r="F23" s="91" t="s">
        <v>1403</v>
      </c>
      <c r="G23" s="91"/>
      <c r="H23" s="91">
        <v>5</v>
      </c>
      <c r="I23" s="91">
        <v>4</v>
      </c>
      <c r="J23" s="91">
        <v>5</v>
      </c>
      <c r="K23" s="91">
        <v>4</v>
      </c>
      <c r="L23" s="91">
        <v>4</v>
      </c>
      <c r="M23" s="91"/>
      <c r="N23" s="91">
        <v>5</v>
      </c>
      <c r="O23" s="91">
        <v>5</v>
      </c>
      <c r="P23" s="91">
        <v>5</v>
      </c>
      <c r="Q23" s="91">
        <v>3</v>
      </c>
      <c r="R23" s="94"/>
      <c r="S23" s="91"/>
      <c r="T23" s="91">
        <v>5</v>
      </c>
      <c r="U23" s="23">
        <v>5</v>
      </c>
      <c r="V23" s="35">
        <f t="shared" si="0"/>
        <v>3</v>
      </c>
      <c r="W23" s="276">
        <f t="shared" si="1"/>
        <v>0</v>
      </c>
      <c r="X23" s="276">
        <f t="shared" si="2"/>
        <v>0</v>
      </c>
      <c r="Y23" s="276">
        <f t="shared" si="3"/>
        <v>0</v>
      </c>
      <c r="Z23" s="276">
        <f t="shared" si="4"/>
        <v>1</v>
      </c>
      <c r="AA23" s="276">
        <f t="shared" si="5"/>
        <v>3</v>
      </c>
      <c r="AB23" s="276">
        <f t="shared" si="6"/>
        <v>7</v>
      </c>
      <c r="AC23" s="276">
        <f t="shared" si="7"/>
        <v>11</v>
      </c>
      <c r="AD23" s="225">
        <f t="shared" si="11"/>
        <v>4.5454545454545459</v>
      </c>
      <c r="AE23" s="16">
        <f t="shared" si="8"/>
        <v>0</v>
      </c>
      <c r="AF23" s="9"/>
      <c r="AG23" s="280" t="str">
        <f t="shared" si="12"/>
        <v>з</v>
      </c>
      <c r="AH23" s="280" t="str">
        <f t="shared" si="12"/>
        <v/>
      </c>
      <c r="AI23" s="280">
        <f t="shared" si="12"/>
        <v>5</v>
      </c>
      <c r="AJ23" s="280">
        <f t="shared" si="12"/>
        <v>4</v>
      </c>
      <c r="AK23" s="280">
        <f t="shared" si="12"/>
        <v>5</v>
      </c>
      <c r="AL23" s="280">
        <f t="shared" si="12"/>
        <v>4</v>
      </c>
      <c r="AM23" s="280">
        <f t="shared" si="12"/>
        <v>4</v>
      </c>
      <c r="AN23" s="280" t="str">
        <f t="shared" si="12"/>
        <v/>
      </c>
      <c r="AO23" s="280">
        <f t="shared" si="12"/>
        <v>5</v>
      </c>
      <c r="AP23" s="280">
        <f t="shared" si="12"/>
        <v>5</v>
      </c>
      <c r="AQ23" s="280">
        <f t="shared" si="12"/>
        <v>5</v>
      </c>
      <c r="AR23" s="280">
        <f t="shared" si="12"/>
        <v>3</v>
      </c>
      <c r="AS23" s="280" t="str">
        <f t="shared" si="12"/>
        <v/>
      </c>
      <c r="AT23" s="280" t="str">
        <f t="shared" si="12"/>
        <v/>
      </c>
      <c r="AU23" s="280">
        <f t="shared" si="12"/>
        <v>5</v>
      </c>
      <c r="AV23" s="280">
        <f t="shared" si="12"/>
        <v>5</v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295">
        <v>19</v>
      </c>
      <c r="B24" s="178"/>
      <c r="C24" s="368" t="s">
        <v>34</v>
      </c>
      <c r="D24" s="369" t="s">
        <v>1118</v>
      </c>
      <c r="E24" s="238">
        <v>2551</v>
      </c>
      <c r="F24" s="91" t="s">
        <v>1403</v>
      </c>
      <c r="G24" s="91"/>
      <c r="H24" s="91">
        <v>4</v>
      </c>
      <c r="I24" s="91">
        <v>5</v>
      </c>
      <c r="J24" s="91">
        <v>5</v>
      </c>
      <c r="K24" s="91">
        <v>4</v>
      </c>
      <c r="L24" s="91">
        <v>3</v>
      </c>
      <c r="M24" s="91"/>
      <c r="N24" s="91">
        <v>5</v>
      </c>
      <c r="O24" s="91">
        <v>3</v>
      </c>
      <c r="P24" s="91">
        <v>4</v>
      </c>
      <c r="Q24" s="91">
        <v>3</v>
      </c>
      <c r="R24" s="94"/>
      <c r="S24" s="91"/>
      <c r="T24" s="91">
        <v>5</v>
      </c>
      <c r="U24" s="23">
        <v>4</v>
      </c>
      <c r="V24" s="35">
        <f t="shared" si="0"/>
        <v>3</v>
      </c>
      <c r="W24" s="276">
        <f t="shared" si="1"/>
        <v>0</v>
      </c>
      <c r="X24" s="276">
        <f t="shared" si="2"/>
        <v>0</v>
      </c>
      <c r="Y24" s="276">
        <f t="shared" si="3"/>
        <v>0</v>
      </c>
      <c r="Z24" s="276">
        <f t="shared" si="4"/>
        <v>3</v>
      </c>
      <c r="AA24" s="276">
        <f t="shared" si="5"/>
        <v>4</v>
      </c>
      <c r="AB24" s="276">
        <f t="shared" si="6"/>
        <v>4</v>
      </c>
      <c r="AC24" s="276">
        <f t="shared" si="7"/>
        <v>11</v>
      </c>
      <c r="AD24" s="225">
        <f t="shared" si="11"/>
        <v>4.0909090909090908</v>
      </c>
      <c r="AE24" s="16">
        <f t="shared" si="8"/>
        <v>0</v>
      </c>
      <c r="AF24" s="9"/>
      <c r="AG24" s="280" t="str">
        <f t="shared" si="12"/>
        <v>з</v>
      </c>
      <c r="AH24" s="280" t="str">
        <f t="shared" si="12"/>
        <v/>
      </c>
      <c r="AI24" s="280">
        <f t="shared" si="12"/>
        <v>4</v>
      </c>
      <c r="AJ24" s="280">
        <f t="shared" si="12"/>
        <v>5</v>
      </c>
      <c r="AK24" s="280">
        <f t="shared" si="12"/>
        <v>5</v>
      </c>
      <c r="AL24" s="280">
        <f t="shared" si="12"/>
        <v>4</v>
      </c>
      <c r="AM24" s="280">
        <f t="shared" si="12"/>
        <v>3</v>
      </c>
      <c r="AN24" s="280" t="str">
        <f t="shared" si="12"/>
        <v/>
      </c>
      <c r="AO24" s="280">
        <f t="shared" si="12"/>
        <v>5</v>
      </c>
      <c r="AP24" s="280">
        <f t="shared" si="12"/>
        <v>3</v>
      </c>
      <c r="AQ24" s="280">
        <f t="shared" si="12"/>
        <v>4</v>
      </c>
      <c r="AR24" s="280">
        <f t="shared" si="12"/>
        <v>3</v>
      </c>
      <c r="AS24" s="280" t="str">
        <f t="shared" si="12"/>
        <v/>
      </c>
      <c r="AT24" s="280" t="str">
        <f t="shared" si="12"/>
        <v/>
      </c>
      <c r="AU24" s="280">
        <f t="shared" si="12"/>
        <v>5</v>
      </c>
      <c r="AV24" s="280">
        <f t="shared" si="12"/>
        <v>4</v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295">
        <v>20</v>
      </c>
      <c r="B25" s="178"/>
      <c r="C25" s="368" t="s">
        <v>34</v>
      </c>
      <c r="D25" s="369" t="s">
        <v>1115</v>
      </c>
      <c r="E25" s="238">
        <v>2551</v>
      </c>
      <c r="F25" s="91" t="s">
        <v>1403</v>
      </c>
      <c r="G25" s="91"/>
      <c r="H25" s="91">
        <v>4</v>
      </c>
      <c r="I25" s="91">
        <v>4</v>
      </c>
      <c r="J25" s="91">
        <v>5</v>
      </c>
      <c r="K25" s="91">
        <v>3</v>
      </c>
      <c r="L25" s="91" t="s">
        <v>1491</v>
      </c>
      <c r="M25" s="91"/>
      <c r="N25" s="91">
        <v>4</v>
      </c>
      <c r="O25" s="91">
        <v>3</v>
      </c>
      <c r="P25" s="91">
        <v>5</v>
      </c>
      <c r="Q25" s="91">
        <v>3</v>
      </c>
      <c r="R25" s="94"/>
      <c r="S25" s="91"/>
      <c r="T25" s="91">
        <v>3</v>
      </c>
      <c r="U25" s="23">
        <v>4</v>
      </c>
      <c r="V25" s="35">
        <f t="shared" si="0"/>
        <v>2</v>
      </c>
      <c r="W25" s="276">
        <f t="shared" si="1"/>
        <v>0</v>
      </c>
      <c r="X25" s="276">
        <f t="shared" si="2"/>
        <v>0</v>
      </c>
      <c r="Y25" s="276">
        <f t="shared" si="3"/>
        <v>1</v>
      </c>
      <c r="Z25" s="276">
        <f t="shared" si="4"/>
        <v>4</v>
      </c>
      <c r="AA25" s="276">
        <f t="shared" si="5"/>
        <v>4</v>
      </c>
      <c r="AB25" s="276">
        <f t="shared" si="6"/>
        <v>2</v>
      </c>
      <c r="AC25" s="276">
        <f t="shared" si="7"/>
        <v>11</v>
      </c>
      <c r="AD25" s="225">
        <f t="shared" si="11"/>
        <v>3.6363636363636362</v>
      </c>
      <c r="AE25" s="16">
        <f t="shared" si="8"/>
        <v>0</v>
      </c>
      <c r="AF25" s="9"/>
      <c r="AG25" s="280" t="str">
        <f t="shared" si="12"/>
        <v>з</v>
      </c>
      <c r="AH25" s="280" t="str">
        <f t="shared" si="12"/>
        <v/>
      </c>
      <c r="AI25" s="280">
        <f t="shared" si="12"/>
        <v>4</v>
      </c>
      <c r="AJ25" s="280">
        <f t="shared" si="12"/>
        <v>4</v>
      </c>
      <c r="AK25" s="280">
        <f t="shared" si="12"/>
        <v>5</v>
      </c>
      <c r="AL25" s="280">
        <f t="shared" si="12"/>
        <v>3</v>
      </c>
      <c r="AM25" s="280">
        <f t="shared" si="12"/>
        <v>2</v>
      </c>
      <c r="AN25" s="280" t="str">
        <f t="shared" si="12"/>
        <v/>
      </c>
      <c r="AO25" s="280">
        <f t="shared" si="12"/>
        <v>4</v>
      </c>
      <c r="AP25" s="280">
        <f t="shared" si="12"/>
        <v>3</v>
      </c>
      <c r="AQ25" s="280">
        <f t="shared" si="12"/>
        <v>5</v>
      </c>
      <c r="AR25" s="280">
        <f t="shared" si="12"/>
        <v>3</v>
      </c>
      <c r="AS25" s="280" t="str">
        <f t="shared" si="12"/>
        <v/>
      </c>
      <c r="AT25" s="280" t="str">
        <f t="shared" si="12"/>
        <v/>
      </c>
      <c r="AU25" s="280">
        <f t="shared" si="12"/>
        <v>3</v>
      </c>
      <c r="AV25" s="280">
        <f t="shared" si="12"/>
        <v>4</v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295">
        <v>21</v>
      </c>
      <c r="B26" s="178"/>
      <c r="C26" s="368" t="s">
        <v>980</v>
      </c>
      <c r="D26" s="369" t="s">
        <v>1117</v>
      </c>
      <c r="E26" s="238">
        <v>2551</v>
      </c>
      <c r="F26" s="91" t="s">
        <v>1403</v>
      </c>
      <c r="G26" s="91"/>
      <c r="H26" s="91">
        <v>5</v>
      </c>
      <c r="I26" s="91">
        <v>4</v>
      </c>
      <c r="J26" s="91">
        <v>5</v>
      </c>
      <c r="K26" s="91">
        <v>4</v>
      </c>
      <c r="L26" s="91">
        <v>3</v>
      </c>
      <c r="M26" s="91"/>
      <c r="N26" s="91">
        <v>3</v>
      </c>
      <c r="O26" s="91">
        <v>3</v>
      </c>
      <c r="P26" s="91">
        <v>4</v>
      </c>
      <c r="Q26" s="91" t="s">
        <v>1491</v>
      </c>
      <c r="R26" s="94"/>
      <c r="S26" s="91"/>
      <c r="T26" s="91">
        <v>4</v>
      </c>
      <c r="U26" s="23">
        <v>5</v>
      </c>
      <c r="V26" s="35">
        <f t="shared" si="0"/>
        <v>2</v>
      </c>
      <c r="W26" s="276">
        <f t="shared" si="1"/>
        <v>0</v>
      </c>
      <c r="X26" s="276">
        <f t="shared" si="2"/>
        <v>0</v>
      </c>
      <c r="Y26" s="276">
        <f t="shared" si="3"/>
        <v>1</v>
      </c>
      <c r="Z26" s="276">
        <f t="shared" si="4"/>
        <v>3</v>
      </c>
      <c r="AA26" s="276">
        <f t="shared" si="5"/>
        <v>4</v>
      </c>
      <c r="AB26" s="276">
        <f t="shared" si="6"/>
        <v>3</v>
      </c>
      <c r="AC26" s="276">
        <f t="shared" si="7"/>
        <v>11</v>
      </c>
      <c r="AD26" s="225">
        <f t="shared" si="11"/>
        <v>3.8181818181818183</v>
      </c>
      <c r="AE26" s="16">
        <f t="shared" si="8"/>
        <v>0</v>
      </c>
      <c r="AF26" s="9"/>
      <c r="AG26" s="280" t="str">
        <f t="shared" si="12"/>
        <v>з</v>
      </c>
      <c r="AH26" s="280" t="str">
        <f t="shared" si="12"/>
        <v/>
      </c>
      <c r="AI26" s="280">
        <f t="shared" si="12"/>
        <v>5</v>
      </c>
      <c r="AJ26" s="280">
        <f t="shared" si="12"/>
        <v>4</v>
      </c>
      <c r="AK26" s="280">
        <f t="shared" si="12"/>
        <v>5</v>
      </c>
      <c r="AL26" s="280">
        <f t="shared" si="12"/>
        <v>4</v>
      </c>
      <c r="AM26" s="280">
        <f t="shared" si="12"/>
        <v>3</v>
      </c>
      <c r="AN26" s="280" t="str">
        <f t="shared" si="12"/>
        <v/>
      </c>
      <c r="AO26" s="280">
        <f t="shared" si="12"/>
        <v>3</v>
      </c>
      <c r="AP26" s="280">
        <f t="shared" si="12"/>
        <v>3</v>
      </c>
      <c r="AQ26" s="280">
        <f t="shared" si="12"/>
        <v>4</v>
      </c>
      <c r="AR26" s="280">
        <f t="shared" si="12"/>
        <v>2</v>
      </c>
      <c r="AS26" s="280" t="str">
        <f t="shared" si="12"/>
        <v/>
      </c>
      <c r="AT26" s="280" t="str">
        <f t="shared" si="12"/>
        <v/>
      </c>
      <c r="AU26" s="280">
        <f t="shared" si="12"/>
        <v>4</v>
      </c>
      <c r="AV26" s="280">
        <f t="shared" si="12"/>
        <v>5</v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customHeight="1" x14ac:dyDescent="0.25">
      <c r="A27" s="295">
        <v>22</v>
      </c>
      <c r="B27" s="178"/>
      <c r="C27" s="368" t="s">
        <v>34</v>
      </c>
      <c r="D27" s="369" t="s">
        <v>1106</v>
      </c>
      <c r="E27" s="238">
        <v>2551</v>
      </c>
      <c r="F27" s="91" t="s">
        <v>1403</v>
      </c>
      <c r="G27" s="91"/>
      <c r="H27" s="91">
        <v>4</v>
      </c>
      <c r="I27" s="91">
        <v>4</v>
      </c>
      <c r="J27" s="91">
        <v>5</v>
      </c>
      <c r="K27" s="91">
        <v>4</v>
      </c>
      <c r="L27" s="91">
        <v>3</v>
      </c>
      <c r="M27" s="91"/>
      <c r="N27" s="91">
        <v>3</v>
      </c>
      <c r="O27" s="91">
        <v>3</v>
      </c>
      <c r="P27" s="91">
        <v>5</v>
      </c>
      <c r="Q27" s="91">
        <v>3</v>
      </c>
      <c r="R27" s="94"/>
      <c r="S27" s="91"/>
      <c r="T27" s="91">
        <v>4</v>
      </c>
      <c r="U27" s="23">
        <v>4</v>
      </c>
      <c r="V27" s="35">
        <f t="shared" si="0"/>
        <v>3</v>
      </c>
      <c r="W27" s="276">
        <f t="shared" si="1"/>
        <v>0</v>
      </c>
      <c r="X27" s="276">
        <f t="shared" si="2"/>
        <v>0</v>
      </c>
      <c r="Y27" s="276">
        <f t="shared" si="3"/>
        <v>0</v>
      </c>
      <c r="Z27" s="276">
        <f t="shared" si="4"/>
        <v>4</v>
      </c>
      <c r="AA27" s="276">
        <f t="shared" si="5"/>
        <v>5</v>
      </c>
      <c r="AB27" s="276">
        <f t="shared" si="6"/>
        <v>2</v>
      </c>
      <c r="AC27" s="276">
        <f t="shared" si="7"/>
        <v>11</v>
      </c>
      <c r="AD27" s="225">
        <f t="shared" si="11"/>
        <v>3.8181818181818183</v>
      </c>
      <c r="AE27" s="16">
        <f t="shared" si="8"/>
        <v>0</v>
      </c>
      <c r="AF27" s="9"/>
      <c r="AG27" s="280" t="str">
        <f t="shared" si="12"/>
        <v>з</v>
      </c>
      <c r="AH27" s="280" t="str">
        <f t="shared" si="12"/>
        <v/>
      </c>
      <c r="AI27" s="280">
        <f t="shared" si="12"/>
        <v>4</v>
      </c>
      <c r="AJ27" s="280">
        <f t="shared" si="12"/>
        <v>4</v>
      </c>
      <c r="AK27" s="280">
        <f t="shared" si="12"/>
        <v>5</v>
      </c>
      <c r="AL27" s="280">
        <f t="shared" si="12"/>
        <v>4</v>
      </c>
      <c r="AM27" s="280">
        <f t="shared" si="12"/>
        <v>3</v>
      </c>
      <c r="AN27" s="280" t="str">
        <f t="shared" si="12"/>
        <v/>
      </c>
      <c r="AO27" s="280">
        <f t="shared" si="12"/>
        <v>3</v>
      </c>
      <c r="AP27" s="280">
        <f t="shared" si="12"/>
        <v>3</v>
      </c>
      <c r="AQ27" s="280">
        <f t="shared" si="12"/>
        <v>5</v>
      </c>
      <c r="AR27" s="280">
        <f t="shared" si="12"/>
        <v>3</v>
      </c>
      <c r="AS27" s="280" t="str">
        <f t="shared" si="12"/>
        <v/>
      </c>
      <c r="AT27" s="280" t="str">
        <f t="shared" si="12"/>
        <v/>
      </c>
      <c r="AU27" s="280">
        <f t="shared" si="12"/>
        <v>4</v>
      </c>
      <c r="AV27" s="280">
        <f t="shared" si="12"/>
        <v>4</v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customHeight="1" x14ac:dyDescent="0.25">
      <c r="A28" s="295">
        <v>23</v>
      </c>
      <c r="B28" s="178"/>
      <c r="C28" s="368" t="s">
        <v>34</v>
      </c>
      <c r="D28" s="369" t="s">
        <v>1105</v>
      </c>
      <c r="E28" s="238">
        <v>2551</v>
      </c>
      <c r="F28" s="91" t="s">
        <v>1403</v>
      </c>
      <c r="G28" s="91"/>
      <c r="H28" s="91">
        <v>5</v>
      </c>
      <c r="I28" s="91">
        <v>4</v>
      </c>
      <c r="J28" s="91">
        <v>5</v>
      </c>
      <c r="K28" s="91">
        <v>4</v>
      </c>
      <c r="L28" s="91">
        <v>3</v>
      </c>
      <c r="M28" s="91"/>
      <c r="N28" s="91">
        <v>4</v>
      </c>
      <c r="O28" s="91">
        <v>3</v>
      </c>
      <c r="P28" s="91">
        <v>5</v>
      </c>
      <c r="Q28" s="91">
        <v>3</v>
      </c>
      <c r="R28" s="94"/>
      <c r="S28" s="91"/>
      <c r="T28" s="91">
        <v>4</v>
      </c>
      <c r="U28" s="23">
        <v>4</v>
      </c>
      <c r="V28" s="35">
        <f t="shared" si="0"/>
        <v>3</v>
      </c>
      <c r="W28" s="276">
        <f t="shared" si="1"/>
        <v>0</v>
      </c>
      <c r="X28" s="276">
        <f t="shared" si="2"/>
        <v>0</v>
      </c>
      <c r="Y28" s="276">
        <f t="shared" si="3"/>
        <v>0</v>
      </c>
      <c r="Z28" s="276">
        <f t="shared" si="4"/>
        <v>3</v>
      </c>
      <c r="AA28" s="276">
        <f t="shared" si="5"/>
        <v>5</v>
      </c>
      <c r="AB28" s="276">
        <f t="shared" si="6"/>
        <v>3</v>
      </c>
      <c r="AC28" s="276">
        <f t="shared" si="7"/>
        <v>11</v>
      </c>
      <c r="AD28" s="225">
        <f t="shared" si="11"/>
        <v>4</v>
      </c>
      <c r="AE28" s="16">
        <f t="shared" si="8"/>
        <v>0</v>
      </c>
      <c r="AF28" s="9"/>
      <c r="AG28" s="280" t="str">
        <f t="shared" si="12"/>
        <v>з</v>
      </c>
      <c r="AH28" s="280" t="str">
        <f t="shared" si="12"/>
        <v/>
      </c>
      <c r="AI28" s="280">
        <f t="shared" si="12"/>
        <v>5</v>
      </c>
      <c r="AJ28" s="280">
        <f t="shared" si="12"/>
        <v>4</v>
      </c>
      <c r="AK28" s="280">
        <f t="shared" si="12"/>
        <v>5</v>
      </c>
      <c r="AL28" s="280">
        <f t="shared" si="12"/>
        <v>4</v>
      </c>
      <c r="AM28" s="280">
        <f t="shared" si="12"/>
        <v>3</v>
      </c>
      <c r="AN28" s="280" t="str">
        <f t="shared" si="12"/>
        <v/>
      </c>
      <c r="AO28" s="280">
        <f t="shared" si="12"/>
        <v>4</v>
      </c>
      <c r="AP28" s="280">
        <f t="shared" si="12"/>
        <v>3</v>
      </c>
      <c r="AQ28" s="280">
        <f t="shared" si="12"/>
        <v>5</v>
      </c>
      <c r="AR28" s="280">
        <f t="shared" si="12"/>
        <v>3</v>
      </c>
      <c r="AS28" s="280" t="str">
        <f t="shared" si="12"/>
        <v/>
      </c>
      <c r="AT28" s="280" t="str">
        <f t="shared" si="12"/>
        <v/>
      </c>
      <c r="AU28" s="280">
        <f t="shared" si="12"/>
        <v>4</v>
      </c>
      <c r="AV28" s="280">
        <f t="shared" si="12"/>
        <v>4</v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customHeight="1" x14ac:dyDescent="0.25">
      <c r="A29" s="295">
        <v>24</v>
      </c>
      <c r="B29" s="178"/>
      <c r="C29" s="368" t="s">
        <v>34</v>
      </c>
      <c r="D29" s="390" t="s">
        <v>1121</v>
      </c>
      <c r="E29" s="238">
        <v>2551</v>
      </c>
      <c r="F29" s="91" t="s">
        <v>1403</v>
      </c>
      <c r="G29" s="91"/>
      <c r="H29" s="91">
        <v>5</v>
      </c>
      <c r="I29" s="91">
        <v>5</v>
      </c>
      <c r="J29" s="91">
        <v>5</v>
      </c>
      <c r="K29" s="91">
        <v>5</v>
      </c>
      <c r="L29" s="91">
        <v>5</v>
      </c>
      <c r="M29" s="91"/>
      <c r="N29" s="91">
        <v>5</v>
      </c>
      <c r="O29" s="91">
        <v>5</v>
      </c>
      <c r="P29" s="91">
        <v>5</v>
      </c>
      <c r="Q29" s="91">
        <v>5</v>
      </c>
      <c r="R29" s="94"/>
      <c r="S29" s="91"/>
      <c r="T29" s="91">
        <v>5</v>
      </c>
      <c r="U29" s="23">
        <v>5</v>
      </c>
      <c r="V29" s="35">
        <f t="shared" si="0"/>
        <v>5</v>
      </c>
      <c r="W29" s="276">
        <f t="shared" si="1"/>
        <v>0</v>
      </c>
      <c r="X29" s="276">
        <f t="shared" si="2"/>
        <v>0</v>
      </c>
      <c r="Y29" s="276">
        <f t="shared" si="3"/>
        <v>0</v>
      </c>
      <c r="Z29" s="276">
        <f t="shared" si="4"/>
        <v>0</v>
      </c>
      <c r="AA29" s="276">
        <f t="shared" si="5"/>
        <v>0</v>
      </c>
      <c r="AB29" s="276">
        <f t="shared" si="6"/>
        <v>11</v>
      </c>
      <c r="AC29" s="276">
        <f t="shared" si="7"/>
        <v>11</v>
      </c>
      <c r="AD29" s="225">
        <f t="shared" si="11"/>
        <v>5</v>
      </c>
      <c r="AE29" s="16">
        <f t="shared" si="8"/>
        <v>0</v>
      </c>
      <c r="AF29" s="9"/>
      <c r="AG29" s="280" t="str">
        <f t="shared" si="12"/>
        <v>з</v>
      </c>
      <c r="AH29" s="280" t="str">
        <f t="shared" si="12"/>
        <v/>
      </c>
      <c r="AI29" s="280">
        <f t="shared" si="12"/>
        <v>5</v>
      </c>
      <c r="AJ29" s="280">
        <f t="shared" si="12"/>
        <v>5</v>
      </c>
      <c r="AK29" s="280">
        <f t="shared" si="12"/>
        <v>5</v>
      </c>
      <c r="AL29" s="280">
        <f t="shared" si="12"/>
        <v>5</v>
      </c>
      <c r="AM29" s="280">
        <f t="shared" si="12"/>
        <v>5</v>
      </c>
      <c r="AN29" s="280" t="str">
        <f t="shared" si="12"/>
        <v/>
      </c>
      <c r="AO29" s="280">
        <f t="shared" si="12"/>
        <v>5</v>
      </c>
      <c r="AP29" s="280">
        <f t="shared" si="12"/>
        <v>5</v>
      </c>
      <c r="AQ29" s="280">
        <f t="shared" si="12"/>
        <v>5</v>
      </c>
      <c r="AR29" s="280">
        <f t="shared" si="12"/>
        <v>5</v>
      </c>
      <c r="AS29" s="280" t="str">
        <f t="shared" si="12"/>
        <v/>
      </c>
      <c r="AT29" s="280" t="str">
        <f t="shared" si="12"/>
        <v/>
      </c>
      <c r="AU29" s="280">
        <f t="shared" si="12"/>
        <v>5</v>
      </c>
      <c r="AV29" s="280">
        <f t="shared" si="12"/>
        <v>5</v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customHeight="1" x14ac:dyDescent="0.25">
      <c r="A30" s="295">
        <v>25</v>
      </c>
      <c r="B30" s="178"/>
      <c r="C30" s="368" t="s">
        <v>34</v>
      </c>
      <c r="D30" s="369" t="s">
        <v>1113</v>
      </c>
      <c r="E30" s="238">
        <v>2551</v>
      </c>
      <c r="F30" s="91" t="s">
        <v>1403</v>
      </c>
      <c r="G30" s="91"/>
      <c r="H30" s="91">
        <v>5</v>
      </c>
      <c r="I30" s="91">
        <v>4</v>
      </c>
      <c r="J30" s="91">
        <v>5</v>
      </c>
      <c r="K30" s="91">
        <v>3</v>
      </c>
      <c r="L30" s="91">
        <v>3</v>
      </c>
      <c r="M30" s="91"/>
      <c r="N30" s="91">
        <v>4</v>
      </c>
      <c r="O30" s="91">
        <v>3</v>
      </c>
      <c r="P30" s="91">
        <v>5</v>
      </c>
      <c r="Q30" s="91">
        <v>3</v>
      </c>
      <c r="R30" s="94"/>
      <c r="S30" s="91"/>
      <c r="T30" s="91">
        <v>3</v>
      </c>
      <c r="U30" s="23">
        <v>4</v>
      </c>
      <c r="V30" s="35">
        <f t="shared" si="0"/>
        <v>3</v>
      </c>
      <c r="W30" s="276">
        <f t="shared" si="1"/>
        <v>0</v>
      </c>
      <c r="X30" s="276">
        <f t="shared" si="2"/>
        <v>0</v>
      </c>
      <c r="Y30" s="276">
        <f t="shared" si="3"/>
        <v>0</v>
      </c>
      <c r="Z30" s="276">
        <f t="shared" si="4"/>
        <v>5</v>
      </c>
      <c r="AA30" s="276">
        <f t="shared" si="5"/>
        <v>3</v>
      </c>
      <c r="AB30" s="276">
        <f t="shared" si="6"/>
        <v>3</v>
      </c>
      <c r="AC30" s="276">
        <f t="shared" si="7"/>
        <v>11</v>
      </c>
      <c r="AD30" s="225">
        <f t="shared" si="11"/>
        <v>3.8181818181818183</v>
      </c>
      <c r="AE30" s="16">
        <f t="shared" si="8"/>
        <v>0</v>
      </c>
      <c r="AF30" s="9"/>
      <c r="AG30" s="280" t="str">
        <f t="shared" si="12"/>
        <v>з</v>
      </c>
      <c r="AH30" s="280" t="str">
        <f t="shared" si="12"/>
        <v/>
      </c>
      <c r="AI30" s="280">
        <f t="shared" si="12"/>
        <v>5</v>
      </c>
      <c r="AJ30" s="280">
        <f t="shared" si="12"/>
        <v>4</v>
      </c>
      <c r="AK30" s="280">
        <f t="shared" si="12"/>
        <v>5</v>
      </c>
      <c r="AL30" s="280">
        <f t="shared" si="12"/>
        <v>3</v>
      </c>
      <c r="AM30" s="280">
        <f t="shared" si="12"/>
        <v>3</v>
      </c>
      <c r="AN30" s="280" t="str">
        <f t="shared" si="12"/>
        <v/>
      </c>
      <c r="AO30" s="280">
        <f t="shared" si="12"/>
        <v>4</v>
      </c>
      <c r="AP30" s="280">
        <f t="shared" si="12"/>
        <v>3</v>
      </c>
      <c r="AQ30" s="280">
        <f t="shared" si="12"/>
        <v>5</v>
      </c>
      <c r="AR30" s="280">
        <f t="shared" si="12"/>
        <v>3</v>
      </c>
      <c r="AS30" s="280" t="str">
        <f t="shared" si="12"/>
        <v/>
      </c>
      <c r="AT30" s="280" t="str">
        <f t="shared" si="12"/>
        <v/>
      </c>
      <c r="AU30" s="280">
        <f t="shared" si="12"/>
        <v>3</v>
      </c>
      <c r="AV30" s="280">
        <f t="shared" si="12"/>
        <v>4</v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customHeight="1" x14ac:dyDescent="0.25">
      <c r="A31" s="295">
        <v>26</v>
      </c>
      <c r="B31" s="178"/>
      <c r="C31" s="368" t="s">
        <v>34</v>
      </c>
      <c r="D31" s="369" t="s">
        <v>1114</v>
      </c>
      <c r="E31" s="238">
        <v>2551</v>
      </c>
      <c r="F31" s="91" t="s">
        <v>1403</v>
      </c>
      <c r="G31" s="91"/>
      <c r="H31" s="91">
        <v>4</v>
      </c>
      <c r="I31" s="91">
        <v>5</v>
      </c>
      <c r="J31" s="91">
        <v>5</v>
      </c>
      <c r="K31" s="91">
        <v>4</v>
      </c>
      <c r="L31" s="91">
        <v>3</v>
      </c>
      <c r="M31" s="91"/>
      <c r="N31" s="91">
        <v>4</v>
      </c>
      <c r="O31" s="91">
        <v>4</v>
      </c>
      <c r="P31" s="91">
        <v>5</v>
      </c>
      <c r="Q31" s="91">
        <v>3</v>
      </c>
      <c r="R31" s="24"/>
      <c r="S31" s="23"/>
      <c r="T31" s="23">
        <v>4</v>
      </c>
      <c r="U31" s="23">
        <v>4</v>
      </c>
      <c r="V31" s="35">
        <f t="shared" si="0"/>
        <v>3</v>
      </c>
      <c r="W31" s="276">
        <f t="shared" si="1"/>
        <v>0</v>
      </c>
      <c r="X31" s="276">
        <f t="shared" si="2"/>
        <v>0</v>
      </c>
      <c r="Y31" s="276">
        <f t="shared" si="3"/>
        <v>0</v>
      </c>
      <c r="Z31" s="276">
        <f t="shared" si="4"/>
        <v>2</v>
      </c>
      <c r="AA31" s="276">
        <f t="shared" si="5"/>
        <v>6</v>
      </c>
      <c r="AB31" s="276">
        <f t="shared" si="6"/>
        <v>3</v>
      </c>
      <c r="AC31" s="276">
        <f t="shared" si="7"/>
        <v>11</v>
      </c>
      <c r="AD31" s="225">
        <f t="shared" si="11"/>
        <v>4.0909090909090908</v>
      </c>
      <c r="AE31" s="16">
        <f t="shared" si="8"/>
        <v>0</v>
      </c>
      <c r="AF31" s="9"/>
      <c r="AG31" s="280" t="str">
        <f t="shared" si="12"/>
        <v>з</v>
      </c>
      <c r="AH31" s="280" t="str">
        <f t="shared" si="12"/>
        <v/>
      </c>
      <c r="AI31" s="280">
        <f t="shared" si="12"/>
        <v>4</v>
      </c>
      <c r="AJ31" s="280">
        <f t="shared" si="12"/>
        <v>5</v>
      </c>
      <c r="AK31" s="280">
        <f t="shared" si="12"/>
        <v>5</v>
      </c>
      <c r="AL31" s="280">
        <f t="shared" si="12"/>
        <v>4</v>
      </c>
      <c r="AM31" s="280">
        <f t="shared" si="12"/>
        <v>3</v>
      </c>
      <c r="AN31" s="280" t="str">
        <f t="shared" si="12"/>
        <v/>
      </c>
      <c r="AO31" s="280">
        <f t="shared" si="12"/>
        <v>4</v>
      </c>
      <c r="AP31" s="280">
        <f t="shared" si="12"/>
        <v>4</v>
      </c>
      <c r="AQ31" s="280">
        <f t="shared" si="12"/>
        <v>5</v>
      </c>
      <c r="AR31" s="280">
        <f t="shared" si="12"/>
        <v>3</v>
      </c>
      <c r="AS31" s="280" t="str">
        <f t="shared" si="12"/>
        <v/>
      </c>
      <c r="AT31" s="280" t="str">
        <f t="shared" si="12"/>
        <v/>
      </c>
      <c r="AU31" s="280">
        <f t="shared" si="12"/>
        <v>4</v>
      </c>
      <c r="AV31" s="280">
        <f t="shared" si="12"/>
        <v>4</v>
      </c>
      <c r="AW31" s="35">
        <f t="shared" si="10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customHeight="1" x14ac:dyDescent="0.25">
      <c r="A32" s="295">
        <v>27</v>
      </c>
      <c r="B32" s="226"/>
      <c r="C32" s="368" t="s">
        <v>34</v>
      </c>
      <c r="D32" s="369" t="s">
        <v>1111</v>
      </c>
      <c r="E32" s="238">
        <v>2551</v>
      </c>
      <c r="F32" s="91" t="s">
        <v>1403</v>
      </c>
      <c r="G32" s="91"/>
      <c r="H32" s="91">
        <v>5</v>
      </c>
      <c r="I32" s="91">
        <v>5</v>
      </c>
      <c r="J32" s="91">
        <v>5</v>
      </c>
      <c r="K32" s="91">
        <v>5</v>
      </c>
      <c r="L32" s="91">
        <v>4</v>
      </c>
      <c r="M32" s="91"/>
      <c r="N32" s="91">
        <v>5</v>
      </c>
      <c r="O32" s="91">
        <v>5</v>
      </c>
      <c r="P32" s="91">
        <v>5</v>
      </c>
      <c r="Q32" s="91">
        <v>5</v>
      </c>
      <c r="R32" s="24"/>
      <c r="S32" s="23"/>
      <c r="T32" s="23">
        <v>4</v>
      </c>
      <c r="U32" s="23">
        <v>5</v>
      </c>
      <c r="V32" s="35">
        <f t="shared" si="0"/>
        <v>4</v>
      </c>
      <c r="W32" s="276">
        <f t="shared" si="1"/>
        <v>0</v>
      </c>
      <c r="X32" s="276">
        <f t="shared" si="2"/>
        <v>0</v>
      </c>
      <c r="Y32" s="276">
        <f t="shared" si="3"/>
        <v>0</v>
      </c>
      <c r="Z32" s="276">
        <f t="shared" si="4"/>
        <v>0</v>
      </c>
      <c r="AA32" s="276">
        <f t="shared" si="5"/>
        <v>2</v>
      </c>
      <c r="AB32" s="276">
        <f t="shared" si="6"/>
        <v>9</v>
      </c>
      <c r="AC32" s="276">
        <f t="shared" si="7"/>
        <v>11</v>
      </c>
      <c r="AD32" s="225">
        <f t="shared" si="11"/>
        <v>4.8181818181818183</v>
      </c>
      <c r="AE32" s="16">
        <f t="shared" si="8"/>
        <v>0</v>
      </c>
      <c r="AF32" s="9"/>
      <c r="AG32" s="280" t="str">
        <f t="shared" si="12"/>
        <v>з</v>
      </c>
      <c r="AH32" s="280" t="str">
        <f t="shared" si="12"/>
        <v/>
      </c>
      <c r="AI32" s="280">
        <f t="shared" si="12"/>
        <v>5</v>
      </c>
      <c r="AJ32" s="280">
        <f t="shared" si="12"/>
        <v>5</v>
      </c>
      <c r="AK32" s="280">
        <f t="shared" si="12"/>
        <v>5</v>
      </c>
      <c r="AL32" s="280">
        <f t="shared" si="12"/>
        <v>5</v>
      </c>
      <c r="AM32" s="280">
        <f t="shared" si="12"/>
        <v>4</v>
      </c>
      <c r="AN32" s="280" t="str">
        <f t="shared" si="12"/>
        <v/>
      </c>
      <c r="AO32" s="280">
        <f t="shared" si="12"/>
        <v>5</v>
      </c>
      <c r="AP32" s="280">
        <f t="shared" si="12"/>
        <v>5</v>
      </c>
      <c r="AQ32" s="280">
        <f t="shared" si="12"/>
        <v>5</v>
      </c>
      <c r="AR32" s="280">
        <f t="shared" si="12"/>
        <v>5</v>
      </c>
      <c r="AS32" s="280" t="str">
        <f t="shared" si="12"/>
        <v/>
      </c>
      <c r="AT32" s="280" t="str">
        <f t="shared" si="12"/>
        <v/>
      </c>
      <c r="AU32" s="280">
        <f t="shared" si="12"/>
        <v>4</v>
      </c>
      <c r="AV32" s="280">
        <f t="shared" si="12"/>
        <v>5</v>
      </c>
      <c r="AW32" s="35">
        <f t="shared" si="10"/>
        <v>1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hidden="1" customHeight="1" x14ac:dyDescent="0.25">
      <c r="A33" s="295"/>
      <c r="B33" s="226"/>
      <c r="C33" s="368"/>
      <c r="D33" s="369"/>
      <c r="E33" s="238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24"/>
      <c r="S33" s="23"/>
      <c r="T33" s="23"/>
      <c r="U33" s="23"/>
      <c r="V33" s="35">
        <f t="shared" si="0"/>
        <v>0</v>
      </c>
      <c r="W33" s="276">
        <f t="shared" si="1"/>
        <v>0</v>
      </c>
      <c r="X33" s="276">
        <f t="shared" si="2"/>
        <v>0</v>
      </c>
      <c r="Y33" s="276">
        <f t="shared" si="3"/>
        <v>0</v>
      </c>
      <c r="Z33" s="276">
        <f t="shared" si="4"/>
        <v>0</v>
      </c>
      <c r="AA33" s="276">
        <f t="shared" si="5"/>
        <v>0</v>
      </c>
      <c r="AB33" s="276">
        <f t="shared" si="6"/>
        <v>0</v>
      </c>
      <c r="AC33" s="276">
        <f t="shared" si="7"/>
        <v>0</v>
      </c>
      <c r="AD33" s="225" t="str">
        <f t="shared" si="11"/>
        <v/>
      </c>
      <c r="AE33" s="16">
        <f t="shared" si="8"/>
        <v>0</v>
      </c>
      <c r="AF33" s="9"/>
      <c r="AG33" s="280" t="str">
        <f t="shared" si="12"/>
        <v/>
      </c>
      <c r="AH33" s="280" t="str">
        <f t="shared" si="12"/>
        <v/>
      </c>
      <c r="AI33" s="280" t="str">
        <f t="shared" si="12"/>
        <v/>
      </c>
      <c r="AJ33" s="280" t="str">
        <f t="shared" si="12"/>
        <v/>
      </c>
      <c r="AK33" s="280" t="str">
        <f t="shared" si="12"/>
        <v/>
      </c>
      <c r="AL33" s="280" t="str">
        <f t="shared" si="12"/>
        <v/>
      </c>
      <c r="AM33" s="280" t="str">
        <f t="shared" si="12"/>
        <v/>
      </c>
      <c r="AN33" s="280" t="str">
        <f t="shared" si="12"/>
        <v/>
      </c>
      <c r="AO33" s="280" t="str">
        <f t="shared" si="12"/>
        <v/>
      </c>
      <c r="AP33" s="280" t="str">
        <f t="shared" si="12"/>
        <v/>
      </c>
      <c r="AQ33" s="280" t="str">
        <f t="shared" si="12"/>
        <v/>
      </c>
      <c r="AR33" s="280" t="str">
        <f t="shared" si="12"/>
        <v/>
      </c>
      <c r="AS33" s="280" t="str">
        <f t="shared" si="12"/>
        <v/>
      </c>
      <c r="AT33" s="280" t="str">
        <f t="shared" si="12"/>
        <v/>
      </c>
      <c r="AU33" s="280" t="str">
        <f t="shared" si="12"/>
        <v/>
      </c>
      <c r="AV33" s="280" t="str">
        <f t="shared" si="12"/>
        <v/>
      </c>
      <c r="AW33" s="35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hidden="1" customHeight="1" x14ac:dyDescent="0.2">
      <c r="A34" s="295">
        <v>29</v>
      </c>
      <c r="B34" s="227"/>
      <c r="C34" s="228"/>
      <c r="D34" s="229"/>
      <c r="E34" s="238"/>
      <c r="F34" s="91"/>
      <c r="G34" s="91"/>
      <c r="H34" s="91"/>
      <c r="I34" s="91"/>
      <c r="J34" s="91"/>
      <c r="K34" s="91"/>
      <c r="L34" s="91"/>
      <c r="M34" s="91"/>
      <c r="N34" s="91"/>
      <c r="O34" s="94"/>
      <c r="P34" s="91"/>
      <c r="Q34" s="94"/>
      <c r="R34" s="24"/>
      <c r="S34" s="23"/>
      <c r="T34" s="23"/>
      <c r="U34" s="23"/>
      <c r="V34" s="35">
        <f t="shared" si="0"/>
        <v>0</v>
      </c>
      <c r="W34" s="276">
        <f t="shared" si="1"/>
        <v>0</v>
      </c>
      <c r="X34" s="276">
        <f t="shared" si="2"/>
        <v>0</v>
      </c>
      <c r="Y34" s="276">
        <f t="shared" si="3"/>
        <v>0</v>
      </c>
      <c r="Z34" s="276">
        <f t="shared" si="4"/>
        <v>0</v>
      </c>
      <c r="AA34" s="276">
        <f t="shared" si="5"/>
        <v>0</v>
      </c>
      <c r="AB34" s="276">
        <f t="shared" si="6"/>
        <v>0</v>
      </c>
      <c r="AC34" s="276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280" t="str">
        <f t="shared" si="12"/>
        <v/>
      </c>
      <c r="AH34" s="280" t="str">
        <f t="shared" si="12"/>
        <v/>
      </c>
      <c r="AI34" s="280" t="str">
        <f t="shared" si="12"/>
        <v/>
      </c>
      <c r="AJ34" s="280" t="str">
        <f t="shared" si="12"/>
        <v/>
      </c>
      <c r="AK34" s="280" t="str">
        <f t="shared" si="12"/>
        <v/>
      </c>
      <c r="AL34" s="280" t="str">
        <f t="shared" si="12"/>
        <v/>
      </c>
      <c r="AM34" s="280" t="str">
        <f t="shared" si="12"/>
        <v/>
      </c>
      <c r="AN34" s="280" t="str">
        <f t="shared" si="12"/>
        <v/>
      </c>
      <c r="AO34" s="280" t="str">
        <f t="shared" si="12"/>
        <v/>
      </c>
      <c r="AP34" s="280" t="str">
        <f t="shared" si="12"/>
        <v/>
      </c>
      <c r="AQ34" s="280" t="str">
        <f t="shared" si="12"/>
        <v/>
      </c>
      <c r="AR34" s="280" t="str">
        <f t="shared" si="12"/>
        <v/>
      </c>
      <c r="AS34" s="280" t="str">
        <f t="shared" si="12"/>
        <v/>
      </c>
      <c r="AT34" s="280" t="str">
        <f t="shared" si="12"/>
        <v/>
      </c>
      <c r="AU34" s="280" t="str">
        <f t="shared" si="12"/>
        <v/>
      </c>
      <c r="AV34" s="280" t="str">
        <f t="shared" si="12"/>
        <v/>
      </c>
      <c r="AW34" s="35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295">
        <v>30</v>
      </c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1"/>
      <c r="M35" s="91"/>
      <c r="N35" s="91"/>
      <c r="O35" s="94"/>
      <c r="P35" s="91"/>
      <c r="Q35" s="94"/>
      <c r="R35" s="24"/>
      <c r="S35" s="23"/>
      <c r="T35" s="23"/>
      <c r="U35" s="23"/>
      <c r="V35" s="35">
        <f t="shared" si="0"/>
        <v>0</v>
      </c>
      <c r="W35" s="276">
        <f t="shared" si="1"/>
        <v>0</v>
      </c>
      <c r="X35" s="276">
        <f t="shared" si="2"/>
        <v>0</v>
      </c>
      <c r="Y35" s="276">
        <f t="shared" si="3"/>
        <v>0</v>
      </c>
      <c r="Z35" s="276">
        <f t="shared" si="4"/>
        <v>0</v>
      </c>
      <c r="AA35" s="276">
        <f t="shared" si="5"/>
        <v>0</v>
      </c>
      <c r="AB35" s="276">
        <f t="shared" si="6"/>
        <v>0</v>
      </c>
      <c r="AC35" s="276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280" t="str">
        <f t="shared" si="12"/>
        <v/>
      </c>
      <c r="AH35" s="280" t="str">
        <f t="shared" si="12"/>
        <v/>
      </c>
      <c r="AI35" s="280" t="str">
        <f t="shared" si="12"/>
        <v/>
      </c>
      <c r="AJ35" s="280" t="str">
        <f t="shared" si="12"/>
        <v/>
      </c>
      <c r="AK35" s="280" t="str">
        <f t="shared" si="12"/>
        <v/>
      </c>
      <c r="AL35" s="280" t="str">
        <f t="shared" si="12"/>
        <v/>
      </c>
      <c r="AM35" s="280" t="str">
        <f t="shared" si="12"/>
        <v/>
      </c>
      <c r="AN35" s="280" t="str">
        <f t="shared" si="12"/>
        <v/>
      </c>
      <c r="AO35" s="280" t="str">
        <f t="shared" si="12"/>
        <v/>
      </c>
      <c r="AP35" s="280" t="str">
        <f t="shared" si="12"/>
        <v/>
      </c>
      <c r="AQ35" s="280" t="str">
        <f t="shared" si="12"/>
        <v/>
      </c>
      <c r="AR35" s="280" t="str">
        <f t="shared" si="12"/>
        <v/>
      </c>
      <c r="AS35" s="280" t="str">
        <f t="shared" si="12"/>
        <v/>
      </c>
      <c r="AT35" s="280" t="str">
        <f t="shared" si="12"/>
        <v/>
      </c>
      <c r="AU35" s="280" t="str">
        <f t="shared" si="12"/>
        <v/>
      </c>
      <c r="AV35" s="280" t="str">
        <f t="shared" si="12"/>
        <v/>
      </c>
      <c r="AW35" s="35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295">
        <v>31</v>
      </c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1"/>
      <c r="M36" s="91"/>
      <c r="N36" s="91"/>
      <c r="O36" s="94"/>
      <c r="P36" s="91"/>
      <c r="Q36" s="94"/>
      <c r="R36" s="24"/>
      <c r="S36" s="23"/>
      <c r="T36" s="23"/>
      <c r="U36" s="23"/>
      <c r="V36" s="35">
        <f t="shared" si="0"/>
        <v>0</v>
      </c>
      <c r="W36" s="276">
        <f t="shared" si="1"/>
        <v>0</v>
      </c>
      <c r="X36" s="276">
        <f t="shared" si="2"/>
        <v>0</v>
      </c>
      <c r="Y36" s="276">
        <f t="shared" si="3"/>
        <v>0</v>
      </c>
      <c r="Z36" s="276">
        <f t="shared" si="4"/>
        <v>0</v>
      </c>
      <c r="AA36" s="276">
        <f t="shared" si="5"/>
        <v>0</v>
      </c>
      <c r="AB36" s="276">
        <f t="shared" si="6"/>
        <v>0</v>
      </c>
      <c r="AC36" s="276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280" t="str">
        <f t="shared" si="12"/>
        <v/>
      </c>
      <c r="AH36" s="280" t="str">
        <f t="shared" si="12"/>
        <v/>
      </c>
      <c r="AI36" s="280" t="str">
        <f t="shared" si="12"/>
        <v/>
      </c>
      <c r="AJ36" s="280" t="str">
        <f t="shared" si="12"/>
        <v/>
      </c>
      <c r="AK36" s="280" t="str">
        <f t="shared" si="12"/>
        <v/>
      </c>
      <c r="AL36" s="280" t="str">
        <f t="shared" si="12"/>
        <v/>
      </c>
      <c r="AM36" s="280" t="str">
        <f t="shared" si="12"/>
        <v/>
      </c>
      <c r="AN36" s="280" t="str">
        <f t="shared" si="12"/>
        <v/>
      </c>
      <c r="AO36" s="280" t="str">
        <f t="shared" si="12"/>
        <v/>
      </c>
      <c r="AP36" s="280" t="str">
        <f t="shared" si="12"/>
        <v/>
      </c>
      <c r="AQ36" s="280" t="str">
        <f t="shared" si="12"/>
        <v/>
      </c>
      <c r="AR36" s="280" t="str">
        <f t="shared" si="12"/>
        <v/>
      </c>
      <c r="AS36" s="280" t="str">
        <f t="shared" si="12"/>
        <v/>
      </c>
      <c r="AT36" s="280" t="str">
        <f t="shared" si="12"/>
        <v/>
      </c>
      <c r="AU36" s="280" t="str">
        <f t="shared" si="12"/>
        <v/>
      </c>
      <c r="AV36" s="280" t="str">
        <f t="shared" si="12"/>
        <v/>
      </c>
      <c r="AW36" s="35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09"/>
      <c r="B37" s="110"/>
      <c r="C37" s="110"/>
      <c r="D37" s="110"/>
      <c r="E37" s="27">
        <f>COUNTIF(E6:E36,"2551")</f>
        <v>27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0"/>
        <v>0</v>
      </c>
      <c r="W37" s="276">
        <f t="shared" si="1"/>
        <v>0</v>
      </c>
      <c r="X37" s="276">
        <f t="shared" si="2"/>
        <v>0</v>
      </c>
      <c r="Y37" s="276">
        <f t="shared" si="3"/>
        <v>0</v>
      </c>
      <c r="Z37" s="276">
        <f t="shared" si="4"/>
        <v>0</v>
      </c>
      <c r="AA37" s="276">
        <f t="shared" si="5"/>
        <v>0</v>
      </c>
      <c r="AB37" s="276">
        <f t="shared" si="6"/>
        <v>0</v>
      </c>
      <c r="AC37" s="276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si="12"/>
        <v/>
      </c>
      <c r="AH37" s="17" t="str">
        <f t="shared" si="12"/>
        <v/>
      </c>
      <c r="AI37" s="17" t="str">
        <f t="shared" si="12"/>
        <v/>
      </c>
      <c r="AJ37" s="17" t="str">
        <f t="shared" si="12"/>
        <v/>
      </c>
      <c r="AK37" s="17" t="str">
        <f t="shared" si="12"/>
        <v/>
      </c>
      <c r="AL37" s="17" t="str">
        <f t="shared" si="12"/>
        <v/>
      </c>
      <c r="AM37" s="17" t="str">
        <f t="shared" si="12"/>
        <v/>
      </c>
      <c r="AN37" s="17" t="str">
        <f t="shared" si="12"/>
        <v/>
      </c>
      <c r="AO37" s="17" t="str">
        <f t="shared" si="12"/>
        <v/>
      </c>
      <c r="AP37" s="17" t="str">
        <f t="shared" si="12"/>
        <v/>
      </c>
      <c r="AQ37" s="17" t="str">
        <f t="shared" si="12"/>
        <v/>
      </c>
      <c r="AR37" s="17" t="str">
        <f t="shared" si="12"/>
        <v/>
      </c>
      <c r="AS37" s="17" t="str">
        <f t="shared" si="12"/>
        <v/>
      </c>
      <c r="AT37" s="17" t="str">
        <f t="shared" si="12"/>
        <v/>
      </c>
      <c r="AU37" s="17" t="str">
        <f t="shared" ref="AU37:AV37" si="13">IF(ISERROR(VALUE(LEFT(T37))),LEFT(T37),VALUE(LEFT(T37)))</f>
        <v/>
      </c>
      <c r="AV37" s="17" t="str">
        <f t="shared" si="13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 t="str">
        <f t="array" ref="F38:U45">AG38:AV45</f>
        <v xml:space="preserve"> </v>
      </c>
      <c r="G38" s="196" t="str">
        <v xml:space="preserve"> </v>
      </c>
      <c r="H38" s="196">
        <v>4.5555555555555554</v>
      </c>
      <c r="I38" s="196">
        <v>4.2222222222222223</v>
      </c>
      <c r="J38" s="196">
        <v>4.8888888888888893</v>
      </c>
      <c r="K38" s="196">
        <v>3.8148148148148149</v>
      </c>
      <c r="L38" s="196">
        <v>3.4074074074074074</v>
      </c>
      <c r="M38" s="196" t="str">
        <v xml:space="preserve"> </v>
      </c>
      <c r="N38" s="196">
        <v>4.4074074074074074</v>
      </c>
      <c r="O38" s="231">
        <v>3.7407407407407409</v>
      </c>
      <c r="P38" s="198">
        <v>4.7037037037037033</v>
      </c>
      <c r="Q38" s="198">
        <v>3.2962962962962963</v>
      </c>
      <c r="R38" s="198" t="str">
        <v xml:space="preserve"> </v>
      </c>
      <c r="S38" s="196" t="str">
        <v xml:space="preserve"> </v>
      </c>
      <c r="T38" s="196">
        <v>4.1481481481481479</v>
      </c>
      <c r="U38" s="196">
        <v>4.4444444444444446</v>
      </c>
      <c r="V38" s="18">
        <f>сводн.!T19</f>
        <v>3</v>
      </c>
      <c r="W38" s="92">
        <f>SUM(W6:W37)</f>
        <v>0</v>
      </c>
      <c r="X38" s="92">
        <f>SUM(X6:X37)</f>
        <v>0</v>
      </c>
      <c r="Y38" s="92">
        <f>SUM(Y6:Y37)-X38</f>
        <v>5</v>
      </c>
      <c r="Z38" s="92">
        <f>SUM(Z6:Z37)</f>
        <v>57</v>
      </c>
      <c r="AA38" s="92">
        <f>SUM(AA6:AA37)</f>
        <v>124</v>
      </c>
      <c r="AB38" s="92">
        <f>SUM(AB6:AB37)</f>
        <v>111</v>
      </c>
      <c r="AC38" s="92">
        <f t="shared" si="7"/>
        <v>297</v>
      </c>
      <c r="AD38" s="225">
        <f>IF(ISERROR(((X38+Y38)*2+Z38*3+AA38*4+AB38*5)/SUM(X38,Y38:AB38)),"",((X38+Y38)*2+Z38*3+AA38*4+AB38*5)/SUM(X38,Y38:AB38))</f>
        <v>4.1481481481481479</v>
      </c>
      <c r="AE38" s="32"/>
      <c r="AF38" s="9"/>
      <c r="AG38" s="33" t="str">
        <f t="shared" ref="AG38:AV38" si="14">IF(COUNT(AG6:AG37)=0," ",SUM(AG6:AG37)/COUNT(AG6:AG37))</f>
        <v xml:space="preserve"> </v>
      </c>
      <c r="AH38" s="33" t="str">
        <f t="shared" si="14"/>
        <v xml:space="preserve"> </v>
      </c>
      <c r="AI38" s="33">
        <f t="shared" si="14"/>
        <v>4.5555555555555554</v>
      </c>
      <c r="AJ38" s="33">
        <f t="shared" si="14"/>
        <v>4.2222222222222223</v>
      </c>
      <c r="AK38" s="33">
        <f t="shared" si="14"/>
        <v>4.8888888888888893</v>
      </c>
      <c r="AL38" s="33">
        <f t="shared" si="14"/>
        <v>3.8148148148148149</v>
      </c>
      <c r="AM38" s="33">
        <f t="shared" si="14"/>
        <v>3.4074074074074074</v>
      </c>
      <c r="AN38" s="33" t="str">
        <f t="shared" si="14"/>
        <v xml:space="preserve"> </v>
      </c>
      <c r="AO38" s="33">
        <f t="shared" si="14"/>
        <v>4.4074074074074074</v>
      </c>
      <c r="AP38" s="33">
        <f t="shared" si="14"/>
        <v>3.7407407407407409</v>
      </c>
      <c r="AQ38" s="33">
        <f t="shared" si="14"/>
        <v>4.7037037037037033</v>
      </c>
      <c r="AR38" s="33">
        <f t="shared" si="14"/>
        <v>3.2962962962962963</v>
      </c>
      <c r="AS38" s="33" t="str">
        <f t="shared" si="14"/>
        <v xml:space="preserve"> </v>
      </c>
      <c r="AT38" s="33" t="str">
        <f t="shared" si="14"/>
        <v xml:space="preserve"> </v>
      </c>
      <c r="AU38" s="33">
        <f t="shared" si="14"/>
        <v>4.1481481481481479</v>
      </c>
      <c r="AV38" s="34">
        <f t="shared" si="14"/>
        <v>4.4444444444444446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 t="str">
        <v>0</v>
      </c>
      <c r="G39" s="95" t="str">
        <v>0</v>
      </c>
      <c r="H39" s="95">
        <v>15</v>
      </c>
      <c r="I39" s="95">
        <v>7</v>
      </c>
      <c r="J39" s="95">
        <v>24</v>
      </c>
      <c r="K39" s="95">
        <v>3</v>
      </c>
      <c r="L39" s="95">
        <v>1</v>
      </c>
      <c r="M39" s="95" t="str">
        <v>0</v>
      </c>
      <c r="N39" s="95">
        <v>14</v>
      </c>
      <c r="O39" s="96">
        <v>6</v>
      </c>
      <c r="P39" s="96">
        <v>21</v>
      </c>
      <c r="Q39" s="96">
        <v>2</v>
      </c>
      <c r="R39" s="96" t="str">
        <v>0</v>
      </c>
      <c r="S39" s="95" t="str">
        <v>0</v>
      </c>
      <c r="T39" s="95">
        <v>6</v>
      </c>
      <c r="U39" s="95">
        <v>12</v>
      </c>
      <c r="V39" s="232">
        <f>IF(COUNTIF(V6:V37,5)=0,"0",COUNTIF(V6:V37,5))</f>
        <v>1</v>
      </c>
      <c r="W39" s="192"/>
      <c r="X39" s="527">
        <f>SUM(X38:AB38)</f>
        <v>297</v>
      </c>
      <c r="Y39" s="527"/>
      <c r="Z39" s="527"/>
      <c r="AA39" s="527"/>
      <c r="AB39" s="527"/>
      <c r="AC39" s="353"/>
      <c r="AD39" s="225">
        <f t="shared" ref="AD39" si="15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6">IF(COUNTIF(AG6:AG37,5)=0,"0",COUNTIF(AG6:AG37,5))</f>
        <v>0</v>
      </c>
      <c r="AH39" s="38" t="str">
        <f t="shared" si="16"/>
        <v>0</v>
      </c>
      <c r="AI39" s="38">
        <f t="shared" si="16"/>
        <v>15</v>
      </c>
      <c r="AJ39" s="38">
        <f t="shared" si="16"/>
        <v>7</v>
      </c>
      <c r="AK39" s="38">
        <f t="shared" si="16"/>
        <v>24</v>
      </c>
      <c r="AL39" s="38">
        <f t="shared" si="16"/>
        <v>3</v>
      </c>
      <c r="AM39" s="38">
        <f t="shared" si="16"/>
        <v>1</v>
      </c>
      <c r="AN39" s="38" t="str">
        <f t="shared" si="16"/>
        <v>0</v>
      </c>
      <c r="AO39" s="38">
        <f t="shared" si="16"/>
        <v>14</v>
      </c>
      <c r="AP39" s="38">
        <f t="shared" si="16"/>
        <v>6</v>
      </c>
      <c r="AQ39" s="38">
        <f t="shared" si="16"/>
        <v>21</v>
      </c>
      <c r="AR39" s="38">
        <f t="shared" si="16"/>
        <v>2</v>
      </c>
      <c r="AS39" s="38" t="str">
        <f t="shared" si="16"/>
        <v>0</v>
      </c>
      <c r="AT39" s="38" t="str">
        <f t="shared" si="16"/>
        <v>0</v>
      </c>
      <c r="AU39" s="38">
        <f t="shared" si="16"/>
        <v>6</v>
      </c>
      <c r="AV39" s="39">
        <f>IF(COUNTIF(AV6:AV37,5)=0," ",COUNTIF(AV6:AV37,5))</f>
        <v>12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 t="str">
        <v>0</v>
      </c>
      <c r="G40" s="97" t="str">
        <v>0</v>
      </c>
      <c r="H40" s="97">
        <v>12</v>
      </c>
      <c r="I40" s="97">
        <v>19</v>
      </c>
      <c r="J40" s="97">
        <v>3</v>
      </c>
      <c r="K40" s="97">
        <v>16</v>
      </c>
      <c r="L40" s="97">
        <v>10</v>
      </c>
      <c r="M40" s="97" t="str">
        <v>0</v>
      </c>
      <c r="N40" s="97">
        <v>10</v>
      </c>
      <c r="O40" s="98">
        <v>8</v>
      </c>
      <c r="P40" s="98">
        <v>4</v>
      </c>
      <c r="Q40" s="98">
        <v>8</v>
      </c>
      <c r="R40" s="98" t="str">
        <v>0</v>
      </c>
      <c r="S40" s="97" t="str">
        <v>0</v>
      </c>
      <c r="T40" s="97">
        <v>19</v>
      </c>
      <c r="U40" s="97">
        <v>15</v>
      </c>
      <c r="V40" s="233">
        <f>IF(COUNTIF(V6:V37,4)=0,"0",COUNTIF(V6:V37,4))</f>
        <v>5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6</v>
      </c>
      <c r="AA40" s="44">
        <f>IF(COUNTIF(AA6:AA37,4)=0," ",COUNTIF(AA6:AA37,4))</f>
        <v>6</v>
      </c>
      <c r="AB40" s="44">
        <f>IF(COUNTIF(AB6:AB37,4)=0," ",COUNTIF(AB6:AB37,4))</f>
        <v>7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 t="str">
        <f t="shared" si="17"/>
        <v>0</v>
      </c>
      <c r="AI40" s="44">
        <f t="shared" si="17"/>
        <v>12</v>
      </c>
      <c r="AJ40" s="44">
        <f t="shared" si="17"/>
        <v>19</v>
      </c>
      <c r="AK40" s="44">
        <f t="shared" si="17"/>
        <v>3</v>
      </c>
      <c r="AL40" s="44">
        <f t="shared" si="17"/>
        <v>16</v>
      </c>
      <c r="AM40" s="44">
        <f t="shared" si="17"/>
        <v>10</v>
      </c>
      <c r="AN40" s="44" t="str">
        <f t="shared" si="17"/>
        <v>0</v>
      </c>
      <c r="AO40" s="44">
        <f t="shared" si="17"/>
        <v>10</v>
      </c>
      <c r="AP40" s="44">
        <f t="shared" si="17"/>
        <v>8</v>
      </c>
      <c r="AQ40" s="44">
        <f t="shared" si="17"/>
        <v>4</v>
      </c>
      <c r="AR40" s="44">
        <f t="shared" si="17"/>
        <v>8</v>
      </c>
      <c r="AS40" s="44" t="str">
        <f t="shared" si="17"/>
        <v>0</v>
      </c>
      <c r="AT40" s="44" t="str">
        <f t="shared" si="17"/>
        <v>0</v>
      </c>
      <c r="AU40" s="44">
        <f t="shared" si="17"/>
        <v>19</v>
      </c>
      <c r="AV40" s="46">
        <f>IF(COUNTIF(AV6:AV37,4)=0," ",COUNTIF(AV6:AV37,4))</f>
        <v>15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 t="str">
        <v>0</v>
      </c>
      <c r="H41" s="99" t="str">
        <v>0</v>
      </c>
      <c r="I41" s="99">
        <v>1</v>
      </c>
      <c r="J41" s="99" t="str">
        <v>0</v>
      </c>
      <c r="K41" s="99">
        <v>8</v>
      </c>
      <c r="L41" s="99">
        <v>15</v>
      </c>
      <c r="M41" s="99" t="str">
        <v>0</v>
      </c>
      <c r="N41" s="99">
        <v>3</v>
      </c>
      <c r="O41" s="100">
        <v>13</v>
      </c>
      <c r="P41" s="100">
        <v>2</v>
      </c>
      <c r="Q41" s="100">
        <v>13</v>
      </c>
      <c r="R41" s="100" t="str">
        <v>0</v>
      </c>
      <c r="S41" s="99" t="str">
        <v>0</v>
      </c>
      <c r="T41" s="99">
        <v>2</v>
      </c>
      <c r="U41" s="99" t="str">
        <v xml:space="preserve"> </v>
      </c>
      <c r="V41" s="234">
        <f>IF(COUNTIF(V6:V37,3)=0,"0",COUNTIF(V6:V37,3))</f>
        <v>16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5</v>
      </c>
      <c r="AA41" s="52">
        <f>IF(COUNTIF(AA6:AA37,3)=0," ",COUNTIF(AA6:AA37,3))</f>
        <v>4</v>
      </c>
      <c r="AB41" s="52">
        <f>IF(COUNTIF(AB6:AB37,3)=0," ",COUNTIF(AB6:AB37,3))</f>
        <v>7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 t="str">
        <f t="shared" si="18"/>
        <v>0</v>
      </c>
      <c r="AI41" s="52" t="str">
        <f t="shared" si="18"/>
        <v>0</v>
      </c>
      <c r="AJ41" s="52">
        <f t="shared" si="18"/>
        <v>1</v>
      </c>
      <c r="AK41" s="52" t="str">
        <f t="shared" si="18"/>
        <v>0</v>
      </c>
      <c r="AL41" s="52">
        <f t="shared" si="18"/>
        <v>8</v>
      </c>
      <c r="AM41" s="52">
        <f t="shared" si="18"/>
        <v>15</v>
      </c>
      <c r="AN41" s="52" t="str">
        <f t="shared" si="18"/>
        <v>0</v>
      </c>
      <c r="AO41" s="52">
        <f t="shared" si="18"/>
        <v>3</v>
      </c>
      <c r="AP41" s="52">
        <f t="shared" si="18"/>
        <v>13</v>
      </c>
      <c r="AQ41" s="52">
        <f t="shared" si="18"/>
        <v>2</v>
      </c>
      <c r="AR41" s="52">
        <f t="shared" si="18"/>
        <v>13</v>
      </c>
      <c r="AS41" s="52" t="str">
        <f t="shared" si="18"/>
        <v>0</v>
      </c>
      <c r="AT41" s="52" t="str">
        <f t="shared" si="18"/>
        <v>0</v>
      </c>
      <c r="AU41" s="52">
        <f t="shared" si="18"/>
        <v>2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1</v>
      </c>
      <c r="M42" s="23">
        <v>0</v>
      </c>
      <c r="N42" s="23">
        <v>0</v>
      </c>
      <c r="O42" s="24">
        <v>0</v>
      </c>
      <c r="P42" s="24">
        <v>0</v>
      </c>
      <c r="Q42" s="24">
        <v>4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5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4</v>
      </c>
      <c r="AA42" s="35">
        <f>IF(COUNTIF(AA6:AA37,2)=0," ",COUNTIF(AA6:AA37,2))</f>
        <v>1</v>
      </c>
      <c r="AB42" s="35">
        <f>IF(COUNTIF(AB6:AB37,2)=0," ",COUNTIF(AB6:AB37,2))</f>
        <v>2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0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1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4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2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COUNTBLANK(AD6:AD32)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2</v>
      </c>
      <c r="AH43" s="60">
        <f t="shared" si="21"/>
        <v>0</v>
      </c>
      <c r="AI43" s="60">
        <f t="shared" si="21"/>
        <v>0</v>
      </c>
      <c r="AJ43" s="60">
        <f t="shared" si="21"/>
        <v>0</v>
      </c>
      <c r="AK43" s="60">
        <f t="shared" si="21"/>
        <v>0</v>
      </c>
      <c r="AL43" s="60">
        <f t="shared" si="21"/>
        <v>0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>
        <v>25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25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51"/>
      <c r="X46" s="351"/>
      <c r="Y46" s="351"/>
      <c r="Z46" s="351"/>
      <c r="AA46" s="351"/>
      <c r="AB46" s="351"/>
      <c r="AC46" s="351"/>
      <c r="AD46" s="35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51"/>
      <c r="X47" s="351"/>
      <c r="Y47" s="351"/>
      <c r="Z47" s="351"/>
      <c r="AA47" s="351"/>
      <c r="AB47" s="351"/>
      <c r="AC47" s="351"/>
      <c r="AD47" s="35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51"/>
      <c r="X48" s="351"/>
      <c r="Y48" s="351"/>
      <c r="Z48" s="351"/>
      <c r="AA48" s="351"/>
      <c r="AB48" s="351"/>
      <c r="AC48" s="351"/>
      <c r="AD48" s="35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51"/>
      <c r="X49" s="351"/>
      <c r="Y49" s="351"/>
      <c r="Z49" s="351"/>
      <c r="AA49" s="351"/>
      <c r="AB49" s="351"/>
      <c r="AC49" s="351"/>
      <c r="AD49" s="35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51"/>
      <c r="X50" s="351"/>
      <c r="Y50" s="351"/>
      <c r="Z50" s="351"/>
      <c r="AA50" s="351"/>
      <c r="AB50" s="351"/>
      <c r="AC50" s="351"/>
      <c r="AD50" s="35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51"/>
      <c r="X51" s="351"/>
      <c r="Y51" s="351"/>
      <c r="Z51" s="351"/>
      <c r="AA51" s="351"/>
      <c r="AB51" s="351"/>
      <c r="AC51" s="351"/>
      <c r="AD51" s="35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51"/>
      <c r="X52" s="351"/>
      <c r="Y52" s="351"/>
      <c r="Z52" s="351"/>
      <c r="AA52" s="351"/>
      <c r="AB52" s="351"/>
      <c r="AC52" s="351"/>
      <c r="AD52" s="35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51"/>
      <c r="X53" s="351"/>
      <c r="Y53" s="351"/>
      <c r="Z53" s="351"/>
      <c r="AA53" s="351"/>
      <c r="AB53" s="351"/>
      <c r="AC53" s="351"/>
      <c r="AD53" s="35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51"/>
      <c r="X54" s="351"/>
      <c r="Y54" s="351"/>
      <c r="Z54" s="351"/>
      <c r="AA54" s="351"/>
      <c r="AB54" s="351"/>
      <c r="AC54" s="351"/>
      <c r="AD54" s="35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D6:D33">
    <sortCondition ref="D6"/>
  </sortState>
  <mergeCells count="9">
    <mergeCell ref="BP3:CE3"/>
    <mergeCell ref="X39:AB39"/>
    <mergeCell ref="A3:C4"/>
    <mergeCell ref="AD3:AD5"/>
    <mergeCell ref="T2:U2"/>
    <mergeCell ref="H2:M2"/>
    <mergeCell ref="AG3:AW3"/>
    <mergeCell ref="AX3:BM3"/>
    <mergeCell ref="N2:Q2"/>
  </mergeCells>
  <conditionalFormatting sqref="C5 Y5 AI5 AG5">
    <cfRule type="cellIs" dxfId="18630" priority="512" stopIfTrue="1" operator="equal">
      <formula>5</formula>
    </cfRule>
    <cfRule type="cellIs" dxfId="18629" priority="513" stopIfTrue="1" operator="equal">
      <formula>4</formula>
    </cfRule>
    <cfRule type="cellIs" dxfId="18628" priority="514" stopIfTrue="1" operator="equal">
      <formula>3</formula>
    </cfRule>
  </conditionalFormatting>
  <conditionalFormatting sqref="E6:E45">
    <cfRule type="cellIs" dxfId="18627" priority="510" stopIfTrue="1" operator="equal">
      <formula>4</formula>
    </cfRule>
    <cfRule type="cellIs" dxfId="18626" priority="511" stopIfTrue="1" operator="equal">
      <formula>3</formula>
    </cfRule>
  </conditionalFormatting>
  <conditionalFormatting sqref="Z5:AC5 W40:AF43 AE6:AE39 W39 F37:Q45 AG43:CB43 W44:AW45 M34:Q36 AG6:AW42 M6:Q31 R6:V45 G6:I36">
    <cfRule type="cellIs" dxfId="18625" priority="507" stopIfTrue="1" operator="equal">
      <formula>5</formula>
    </cfRule>
    <cfRule type="cellIs" dxfId="18624" priority="508" stopIfTrue="1" operator="equal">
      <formula>4</formula>
    </cfRule>
    <cfRule type="cellIs" dxfId="18623" priority="509" stopIfTrue="1" operator="equal">
      <formula>3</formula>
    </cfRule>
  </conditionalFormatting>
  <conditionalFormatting sqref="AF6:AF37">
    <cfRule type="expression" dxfId="18622" priority="505" stopIfTrue="1">
      <formula>VALUE(RIGHT(AF6))&gt;AE6</formula>
    </cfRule>
    <cfRule type="expression" dxfId="18621" priority="506" stopIfTrue="1">
      <formula>EXACT(RIGHT(AF6,3),"зач")</formula>
    </cfRule>
  </conditionalFormatting>
  <conditionalFormatting sqref="AE3:AJ4 Q3:AC3 V4:AC4">
    <cfRule type="expression" dxfId="18620" priority="503" stopIfTrue="1">
      <formula>$D$1&lt;Q3</formula>
    </cfRule>
    <cfRule type="expression" dxfId="18619" priority="504" stopIfTrue="1">
      <formula>$D$1&gt;Q3</formula>
    </cfRule>
  </conditionalFormatting>
  <conditionalFormatting sqref="T3">
    <cfRule type="expression" dxfId="18618" priority="480" stopIfTrue="1">
      <formula>$D$1&lt;T3</formula>
    </cfRule>
    <cfRule type="expression" dxfId="18617" priority="481" stopIfTrue="1">
      <formula>$D$1&gt;T3</formula>
    </cfRule>
  </conditionalFormatting>
  <conditionalFormatting sqref="Q3">
    <cfRule type="expression" dxfId="18616" priority="478" stopIfTrue="1">
      <formula>$D$1&lt;Q3</formula>
    </cfRule>
    <cfRule type="expression" dxfId="18615" priority="479" stopIfTrue="1">
      <formula>$D$1&gt;Q3</formula>
    </cfRule>
  </conditionalFormatting>
  <conditionalFormatting sqref="F6:F36">
    <cfRule type="cellIs" dxfId="18614" priority="466" stopIfTrue="1" operator="equal">
      <formula>5</formula>
    </cfRule>
    <cfRule type="cellIs" dxfId="18613" priority="467" stopIfTrue="1" operator="equal">
      <formula>4</formula>
    </cfRule>
    <cfRule type="cellIs" dxfId="18612" priority="468" stopIfTrue="1" operator="equal">
      <formula>3</formula>
    </cfRule>
  </conditionalFormatting>
  <conditionalFormatting sqref="F3">
    <cfRule type="expression" dxfId="18611" priority="461" stopIfTrue="1">
      <formula>$D$1&lt;F3</formula>
    </cfRule>
    <cfRule type="expression" dxfId="18610" priority="462" stopIfTrue="1">
      <formula>$D$1&gt;F3</formula>
    </cfRule>
  </conditionalFormatting>
  <conditionalFormatting sqref="J6:L36">
    <cfRule type="cellIs" dxfId="18609" priority="404" stopIfTrue="1" operator="equal">
      <formula>5</formula>
    </cfRule>
    <cfRule type="cellIs" dxfId="18608" priority="405" stopIfTrue="1" operator="equal">
      <formula>4</formula>
    </cfRule>
    <cfRule type="cellIs" dxfId="18607" priority="406" stopIfTrue="1" operator="equal">
      <formula>3</formula>
    </cfRule>
  </conditionalFormatting>
  <conditionalFormatting sqref="S4">
    <cfRule type="expression" dxfId="18606" priority="80" stopIfTrue="1">
      <formula>$D$1&lt;S4</formula>
    </cfRule>
    <cfRule type="expression" dxfId="18605" priority="81" stopIfTrue="1">
      <formula>$D$1&gt;S4</formula>
    </cfRule>
  </conditionalFormatting>
  <conditionalFormatting sqref="R4">
    <cfRule type="expression" dxfId="18604" priority="99" stopIfTrue="1">
      <formula>$D$1&lt;R4</formula>
    </cfRule>
    <cfRule type="expression" dxfId="18603" priority="100" stopIfTrue="1">
      <formula>$D$1&gt;R4</formula>
    </cfRule>
  </conditionalFormatting>
  <conditionalFormatting sqref="S4">
    <cfRule type="expression" dxfId="18602" priority="78" stopIfTrue="1">
      <formula>$D$1&lt;S4</formula>
    </cfRule>
    <cfRule type="expression" dxfId="18601" priority="79" stopIfTrue="1">
      <formula>$D$1&gt;S4</formula>
    </cfRule>
  </conditionalFormatting>
  <conditionalFormatting sqref="R4">
    <cfRule type="expression" dxfId="18600" priority="97" stopIfTrue="1">
      <formula>$D$1&lt;R4</formula>
    </cfRule>
    <cfRule type="expression" dxfId="18599" priority="98" stopIfTrue="1">
      <formula>$D$1&gt;R4</formula>
    </cfRule>
  </conditionalFormatting>
  <conditionalFormatting sqref="R4">
    <cfRule type="expression" dxfId="18598" priority="93" stopIfTrue="1">
      <formula>$D$1&lt;R4</formula>
    </cfRule>
    <cfRule type="expression" dxfId="18597" priority="94" stopIfTrue="1">
      <formula>$D$1&gt;R4</formula>
    </cfRule>
  </conditionalFormatting>
  <conditionalFormatting sqref="R4">
    <cfRule type="expression" dxfId="18596" priority="95" stopIfTrue="1">
      <formula>$D$1&lt;R4</formula>
    </cfRule>
    <cfRule type="expression" dxfId="18595" priority="96" stopIfTrue="1">
      <formula>$D$1&gt;R4</formula>
    </cfRule>
  </conditionalFormatting>
  <conditionalFormatting sqref="S4">
    <cfRule type="expression" dxfId="18594" priority="84" stopIfTrue="1">
      <formula>$D$1&lt;S4</formula>
    </cfRule>
    <cfRule type="expression" dxfId="18593" priority="85" stopIfTrue="1">
      <formula>$D$1&gt;S4</formula>
    </cfRule>
  </conditionalFormatting>
  <conditionalFormatting sqref="S4">
    <cfRule type="expression" dxfId="18592" priority="82" stopIfTrue="1">
      <formula>$D$1&lt;S4</formula>
    </cfRule>
    <cfRule type="expression" dxfId="18591" priority="83" stopIfTrue="1">
      <formula>$D$1&gt;S4</formula>
    </cfRule>
  </conditionalFormatting>
  <conditionalFormatting sqref="M31:M33">
    <cfRule type="cellIs" dxfId="18590" priority="187" stopIfTrue="1" operator="equal">
      <formula>5</formula>
    </cfRule>
    <cfRule type="cellIs" dxfId="18589" priority="188" stopIfTrue="1" operator="equal">
      <formula>4</formula>
    </cfRule>
    <cfRule type="cellIs" dxfId="18588" priority="189" stopIfTrue="1" operator="equal">
      <formula>3</formula>
    </cfRule>
  </conditionalFormatting>
  <conditionalFormatting sqref="N31:N33">
    <cfRule type="cellIs" dxfId="18587" priority="184" stopIfTrue="1" operator="equal">
      <formula>5</formula>
    </cfRule>
    <cfRule type="cellIs" dxfId="18586" priority="185" stopIfTrue="1" operator="equal">
      <formula>4</formula>
    </cfRule>
    <cfRule type="cellIs" dxfId="18585" priority="186" stopIfTrue="1" operator="equal">
      <formula>3</formula>
    </cfRule>
  </conditionalFormatting>
  <conditionalFormatting sqref="P31:P33">
    <cfRule type="cellIs" dxfId="18584" priority="181" stopIfTrue="1" operator="equal">
      <formula>5</formula>
    </cfRule>
    <cfRule type="cellIs" dxfId="18583" priority="182" stopIfTrue="1" operator="equal">
      <formula>4</formula>
    </cfRule>
    <cfRule type="cellIs" dxfId="18582" priority="183" stopIfTrue="1" operator="equal">
      <formula>3</formula>
    </cfRule>
  </conditionalFormatting>
  <conditionalFormatting sqref="O31:O33">
    <cfRule type="cellIs" dxfId="18581" priority="178" stopIfTrue="1" operator="equal">
      <formula>5</formula>
    </cfRule>
    <cfRule type="cellIs" dxfId="18580" priority="179" stopIfTrue="1" operator="equal">
      <formula>4</formula>
    </cfRule>
    <cfRule type="cellIs" dxfId="18579" priority="180" stopIfTrue="1" operator="equal">
      <formula>3</formula>
    </cfRule>
  </conditionalFormatting>
  <conditionalFormatting sqref="Q31:Q33">
    <cfRule type="cellIs" dxfId="18578" priority="175" stopIfTrue="1" operator="equal">
      <formula>5</formula>
    </cfRule>
    <cfRule type="cellIs" dxfId="18577" priority="176" stopIfTrue="1" operator="equal">
      <formula>4</formula>
    </cfRule>
    <cfRule type="cellIs" dxfId="18576" priority="177" stopIfTrue="1" operator="equal">
      <formula>3</formula>
    </cfRule>
  </conditionalFormatting>
  <conditionalFormatting sqref="N3:O3">
    <cfRule type="expression" dxfId="18575" priority="173" stopIfTrue="1">
      <formula>$D$1&lt;N3</formula>
    </cfRule>
    <cfRule type="expression" dxfId="18574" priority="174" stopIfTrue="1">
      <formula>$D$1&gt;N3</formula>
    </cfRule>
  </conditionalFormatting>
  <conditionalFormatting sqref="G3">
    <cfRule type="expression" dxfId="18573" priority="153" stopIfTrue="1">
      <formula>$D$1&lt;G3</formula>
    </cfRule>
    <cfRule type="expression" dxfId="18572" priority="154" stopIfTrue="1">
      <formula>$D$1&gt;G3</formula>
    </cfRule>
  </conditionalFormatting>
  <conditionalFormatting sqref="J3:L3">
    <cfRule type="expression" dxfId="18571" priority="171" stopIfTrue="1">
      <formula>$D$1&lt;J3</formula>
    </cfRule>
    <cfRule type="expression" dxfId="18570" priority="172" stopIfTrue="1">
      <formula>$D$1&gt;J3</formula>
    </cfRule>
  </conditionalFormatting>
  <conditionalFormatting sqref="J3">
    <cfRule type="expression" dxfId="18569" priority="169" stopIfTrue="1">
      <formula>$D$1&lt;J3</formula>
    </cfRule>
    <cfRule type="expression" dxfId="18568" priority="170" stopIfTrue="1">
      <formula>$D$1&gt;J3</formula>
    </cfRule>
  </conditionalFormatting>
  <conditionalFormatting sqref="K4">
    <cfRule type="expression" dxfId="18567" priority="52" stopIfTrue="1">
      <formula>$D$1&lt;K4</formula>
    </cfRule>
    <cfRule type="expression" dxfId="18566" priority="53" stopIfTrue="1">
      <formula>$D$1&gt;K4</formula>
    </cfRule>
  </conditionalFormatting>
  <conditionalFormatting sqref="H3:I3">
    <cfRule type="expression" dxfId="18565" priority="162" stopIfTrue="1">
      <formula>$D$1&lt;H3</formula>
    </cfRule>
    <cfRule type="expression" dxfId="18564" priority="163" stopIfTrue="1">
      <formula>$D$1&gt;H3</formula>
    </cfRule>
  </conditionalFormatting>
  <conditionalFormatting sqref="H5">
    <cfRule type="cellIs" dxfId="18563" priority="157" stopIfTrue="1" operator="equal">
      <formula>5</formula>
    </cfRule>
    <cfRule type="cellIs" dxfId="18562" priority="158" stopIfTrue="1" operator="equal">
      <formula>4</formula>
    </cfRule>
    <cfRule type="cellIs" dxfId="18561" priority="159" stopIfTrue="1" operator="equal">
      <formula>3</formula>
    </cfRule>
  </conditionalFormatting>
  <conditionalFormatting sqref="H3">
    <cfRule type="expression" dxfId="18560" priority="160" stopIfTrue="1">
      <formula>$D$1&lt;H3</formula>
    </cfRule>
    <cfRule type="expression" dxfId="18559" priority="161" stopIfTrue="1">
      <formula>$D$1&gt;H3</formula>
    </cfRule>
  </conditionalFormatting>
  <conditionalFormatting sqref="H4:I4">
    <cfRule type="expression" dxfId="18558" priority="155" stopIfTrue="1">
      <formula>$D$1&lt;H4</formula>
    </cfRule>
    <cfRule type="expression" dxfId="18557" priority="156" stopIfTrue="1">
      <formula>$D$1&gt;H4</formula>
    </cfRule>
  </conditionalFormatting>
  <conditionalFormatting sqref="G5">
    <cfRule type="cellIs" dxfId="18556" priority="150" stopIfTrue="1" operator="equal">
      <formula>5</formula>
    </cfRule>
    <cfRule type="cellIs" dxfId="18555" priority="151" stopIfTrue="1" operator="equal">
      <formula>4</formula>
    </cfRule>
    <cfRule type="cellIs" dxfId="18554" priority="152" stopIfTrue="1" operator="equal">
      <formula>3</formula>
    </cfRule>
  </conditionalFormatting>
  <conditionalFormatting sqref="G4">
    <cfRule type="expression" dxfId="18553" priority="148" stopIfTrue="1">
      <formula>$D$1&lt;G4</formula>
    </cfRule>
    <cfRule type="expression" dxfId="18552" priority="149" stopIfTrue="1">
      <formula>$D$1&gt;G4</formula>
    </cfRule>
  </conditionalFormatting>
  <conditionalFormatting sqref="I5">
    <cfRule type="cellIs" dxfId="18551" priority="145" stopIfTrue="1" operator="equal">
      <formula>5</formula>
    </cfRule>
    <cfRule type="cellIs" dxfId="18550" priority="146" stopIfTrue="1" operator="equal">
      <formula>4</formula>
    </cfRule>
    <cfRule type="cellIs" dxfId="18549" priority="147" stopIfTrue="1" operator="equal">
      <formula>3</formula>
    </cfRule>
  </conditionalFormatting>
  <conditionalFormatting sqref="P3">
    <cfRule type="expression" dxfId="18548" priority="143" stopIfTrue="1">
      <formula>$D$4&lt;P3</formula>
    </cfRule>
    <cfRule type="expression" dxfId="18547" priority="144" stopIfTrue="1">
      <formula>$D$4&gt;P3</formula>
    </cfRule>
  </conditionalFormatting>
  <conditionalFormatting sqref="P3">
    <cfRule type="expression" dxfId="18546" priority="141" stopIfTrue="1">
      <formula>$D$1&lt;P3</formula>
    </cfRule>
    <cfRule type="expression" dxfId="18545" priority="142" stopIfTrue="1">
      <formula>$D$1&gt;P3</formula>
    </cfRule>
  </conditionalFormatting>
  <conditionalFormatting sqref="N4">
    <cfRule type="expression" dxfId="18544" priority="25" stopIfTrue="1">
      <formula>$D$1&lt;N4</formula>
    </cfRule>
    <cfRule type="expression" dxfId="18543" priority="26" stopIfTrue="1">
      <formula>$D$1&gt;N4</formula>
    </cfRule>
  </conditionalFormatting>
  <conditionalFormatting sqref="M3">
    <cfRule type="expression" dxfId="18542" priority="127" stopIfTrue="1">
      <formula>$D$1&lt;M3</formula>
    </cfRule>
    <cfRule type="expression" dxfId="18541" priority="128" stopIfTrue="1">
      <formula>$D$1&gt;M3</formula>
    </cfRule>
  </conditionalFormatting>
  <conditionalFormatting sqref="F5">
    <cfRule type="cellIs" dxfId="18540" priority="115" stopIfTrue="1" operator="equal">
      <formula>5</formula>
    </cfRule>
    <cfRule type="cellIs" dxfId="18539" priority="116" stopIfTrue="1" operator="equal">
      <formula>4</formula>
    </cfRule>
    <cfRule type="cellIs" dxfId="18538" priority="117" stopIfTrue="1" operator="equal">
      <formula>3</formula>
    </cfRule>
  </conditionalFormatting>
  <conditionalFormatting sqref="F4">
    <cfRule type="expression" dxfId="18537" priority="113" stopIfTrue="1">
      <formula>$D$1&lt;F4</formula>
    </cfRule>
    <cfRule type="expression" dxfId="18536" priority="114" stopIfTrue="1">
      <formula>$D$1&gt;F4</formula>
    </cfRule>
  </conditionalFormatting>
  <conditionalFormatting sqref="Q4">
    <cfRule type="expression" dxfId="18535" priority="111" stopIfTrue="1">
      <formula>$D$1&lt;Q4</formula>
    </cfRule>
    <cfRule type="expression" dxfId="18534" priority="112" stopIfTrue="1">
      <formula>$D$1&gt;Q4</formula>
    </cfRule>
  </conditionalFormatting>
  <conditionalFormatting sqref="Q5">
    <cfRule type="cellIs" dxfId="18533" priority="108" stopIfTrue="1" operator="equal">
      <formula>5</formula>
    </cfRule>
    <cfRule type="cellIs" dxfId="18532" priority="109" stopIfTrue="1" operator="equal">
      <formula>4</formula>
    </cfRule>
    <cfRule type="cellIs" dxfId="18531" priority="110" stopIfTrue="1" operator="equal">
      <formula>3</formula>
    </cfRule>
  </conditionalFormatting>
  <conditionalFormatting sqref="Q4">
    <cfRule type="expression" dxfId="18530" priority="106" stopIfTrue="1">
      <formula>$D$1&lt;Q4</formula>
    </cfRule>
    <cfRule type="expression" dxfId="18529" priority="107" stopIfTrue="1">
      <formula>$D$1&gt;Q4</formula>
    </cfRule>
  </conditionalFormatting>
  <conditionalFormatting sqref="Q4">
    <cfRule type="expression" dxfId="18528" priority="104" stopIfTrue="1">
      <formula>$D$1&lt;Q4</formula>
    </cfRule>
    <cfRule type="expression" dxfId="18527" priority="105" stopIfTrue="1">
      <formula>$D$1&gt;Q4</formula>
    </cfRule>
  </conditionalFormatting>
  <conditionalFormatting sqref="R5">
    <cfRule type="cellIs" dxfId="18526" priority="101" stopIfTrue="1" operator="equal">
      <formula>5</formula>
    </cfRule>
    <cfRule type="cellIs" dxfId="18525" priority="102" stopIfTrue="1" operator="equal">
      <formula>4</formula>
    </cfRule>
    <cfRule type="cellIs" dxfId="18524" priority="103" stopIfTrue="1" operator="equal">
      <formula>3</formula>
    </cfRule>
  </conditionalFormatting>
  <conditionalFormatting sqref="R4">
    <cfRule type="expression" dxfId="18523" priority="89" stopIfTrue="1">
      <formula>$D$1&lt;R4</formula>
    </cfRule>
    <cfRule type="expression" dxfId="18522" priority="90" stopIfTrue="1">
      <formula>$D$1&gt;R4</formula>
    </cfRule>
  </conditionalFormatting>
  <conditionalFormatting sqref="R4">
    <cfRule type="expression" dxfId="18521" priority="91" stopIfTrue="1">
      <formula>$D$1&lt;R4</formula>
    </cfRule>
    <cfRule type="expression" dxfId="18520" priority="92" stopIfTrue="1">
      <formula>$D$1&gt;R4</formula>
    </cfRule>
  </conditionalFormatting>
  <conditionalFormatting sqref="S5">
    <cfRule type="cellIs" dxfId="18519" priority="86" stopIfTrue="1" operator="equal">
      <formula>5</formula>
    </cfRule>
    <cfRule type="cellIs" dxfId="18518" priority="87" stopIfTrue="1" operator="equal">
      <formula>4</formula>
    </cfRule>
    <cfRule type="cellIs" dxfId="18517" priority="88" stopIfTrue="1" operator="equal">
      <formula>3</formula>
    </cfRule>
  </conditionalFormatting>
  <conditionalFormatting sqref="S4">
    <cfRule type="expression" dxfId="18516" priority="76" stopIfTrue="1">
      <formula>$D$1&lt;S4</formula>
    </cfRule>
    <cfRule type="expression" dxfId="18515" priority="77" stopIfTrue="1">
      <formula>$D$1&gt;S4</formula>
    </cfRule>
  </conditionalFormatting>
  <conditionalFormatting sqref="S4">
    <cfRule type="expression" dxfId="18514" priority="74" stopIfTrue="1">
      <formula>$D$1&lt;S4</formula>
    </cfRule>
    <cfRule type="expression" dxfId="18513" priority="75" stopIfTrue="1">
      <formula>$D$1&gt;S4</formula>
    </cfRule>
  </conditionalFormatting>
  <conditionalFormatting sqref="N4">
    <cfRule type="expression" dxfId="18512" priority="35" stopIfTrue="1">
      <formula>$D$1&lt;N4</formula>
    </cfRule>
    <cfRule type="expression" dxfId="18511" priority="36" stopIfTrue="1">
      <formula>$D$1&gt;N4</formula>
    </cfRule>
  </conditionalFormatting>
  <conditionalFormatting sqref="N4">
    <cfRule type="expression" dxfId="18510" priority="33" stopIfTrue="1">
      <formula>$D$1&lt;N4</formula>
    </cfRule>
    <cfRule type="expression" dxfId="18509" priority="34" stopIfTrue="1">
      <formula>$D$1&gt;N4</formula>
    </cfRule>
  </conditionalFormatting>
  <conditionalFormatting sqref="N4">
    <cfRule type="expression" dxfId="18508" priority="31" stopIfTrue="1">
      <formula>$D$1&lt;N4</formula>
    </cfRule>
    <cfRule type="expression" dxfId="18507" priority="32" stopIfTrue="1">
      <formula>$D$1&gt;N4</formula>
    </cfRule>
  </conditionalFormatting>
  <conditionalFormatting sqref="N4">
    <cfRule type="expression" dxfId="18506" priority="29" stopIfTrue="1">
      <formula>$D$1&lt;N4</formula>
    </cfRule>
    <cfRule type="expression" dxfId="18505" priority="30" stopIfTrue="1">
      <formula>$D$1&gt;N4</formula>
    </cfRule>
  </conditionalFormatting>
  <conditionalFormatting sqref="N4">
    <cfRule type="expression" dxfId="18504" priority="27" stopIfTrue="1">
      <formula>$D$1&lt;N4</formula>
    </cfRule>
    <cfRule type="expression" dxfId="18503" priority="28" stopIfTrue="1">
      <formula>$D$1&gt;N4</formula>
    </cfRule>
  </conditionalFormatting>
  <conditionalFormatting sqref="J5">
    <cfRule type="cellIs" dxfId="18502" priority="71" stopIfTrue="1" operator="equal">
      <formula>5</formula>
    </cfRule>
    <cfRule type="cellIs" dxfId="18501" priority="72" stopIfTrue="1" operator="equal">
      <formula>4</formula>
    </cfRule>
    <cfRule type="cellIs" dxfId="18500" priority="73" stopIfTrue="1" operator="equal">
      <formula>3</formula>
    </cfRule>
  </conditionalFormatting>
  <conditionalFormatting sqref="J4">
    <cfRule type="expression" dxfId="18499" priority="69" stopIfTrue="1">
      <formula>$D$4&lt;J4</formula>
    </cfRule>
    <cfRule type="expression" dxfId="18498" priority="70" stopIfTrue="1">
      <formula>$D$4&gt;J4</formula>
    </cfRule>
  </conditionalFormatting>
  <conditionalFormatting sqref="J4">
    <cfRule type="expression" dxfId="18497" priority="67" stopIfTrue="1">
      <formula>$D$1&lt;J4</formula>
    </cfRule>
    <cfRule type="expression" dxfId="18496" priority="68" stopIfTrue="1">
      <formula>$D$1&gt;J4</formula>
    </cfRule>
  </conditionalFormatting>
  <conditionalFormatting sqref="J4">
    <cfRule type="expression" dxfId="18495" priority="65" stopIfTrue="1">
      <formula>$D$4&lt;J4</formula>
    </cfRule>
    <cfRule type="expression" dxfId="18494" priority="66" stopIfTrue="1">
      <formula>$D$4&gt;J4</formula>
    </cfRule>
  </conditionalFormatting>
  <conditionalFormatting sqref="P4">
    <cfRule type="expression" dxfId="18493" priority="63" stopIfTrue="1">
      <formula>$D$4&lt;P4</formula>
    </cfRule>
    <cfRule type="expression" dxfId="18492" priority="64" stopIfTrue="1">
      <formula>$D$4&gt;P4</formula>
    </cfRule>
  </conditionalFormatting>
  <conditionalFormatting sqref="P4">
    <cfRule type="expression" dxfId="18491" priority="61" stopIfTrue="1">
      <formula>$D$1&lt;P4</formula>
    </cfRule>
    <cfRule type="expression" dxfId="18490" priority="62" stopIfTrue="1">
      <formula>$D$1&gt;P4</formula>
    </cfRule>
  </conditionalFormatting>
  <conditionalFormatting sqref="P4">
    <cfRule type="expression" dxfId="18489" priority="59" stopIfTrue="1">
      <formula>$D$4&lt;P4</formula>
    </cfRule>
    <cfRule type="expression" dxfId="18488" priority="60" stopIfTrue="1">
      <formula>$D$4&gt;P4</formula>
    </cfRule>
  </conditionalFormatting>
  <conditionalFormatting sqref="P5">
    <cfRule type="cellIs" dxfId="18487" priority="56" stopIfTrue="1" operator="equal">
      <formula>5</formula>
    </cfRule>
    <cfRule type="cellIs" dxfId="18486" priority="57" stopIfTrue="1" operator="equal">
      <formula>4</formula>
    </cfRule>
    <cfRule type="cellIs" dxfId="18485" priority="58" stopIfTrue="1" operator="equal">
      <formula>3</formula>
    </cfRule>
  </conditionalFormatting>
  <conditionalFormatting sqref="K4">
    <cfRule type="expression" dxfId="18484" priority="54" stopIfTrue="1">
      <formula>$D$4&lt;K4</formula>
    </cfRule>
    <cfRule type="expression" dxfId="18483" priority="55" stopIfTrue="1">
      <formula>$D$4&gt;K4</formula>
    </cfRule>
  </conditionalFormatting>
  <conditionalFormatting sqref="K4">
    <cfRule type="expression" dxfId="18482" priority="50" stopIfTrue="1">
      <formula>$D$4&lt;K4</formula>
    </cfRule>
    <cfRule type="expression" dxfId="18481" priority="51" stopIfTrue="1">
      <formula>$D$4&gt;K4</formula>
    </cfRule>
  </conditionalFormatting>
  <conditionalFormatting sqref="K5">
    <cfRule type="cellIs" dxfId="18480" priority="47" stopIfTrue="1" operator="equal">
      <formula>5</formula>
    </cfRule>
    <cfRule type="cellIs" dxfId="18479" priority="48" stopIfTrue="1" operator="equal">
      <formula>4</formula>
    </cfRule>
    <cfRule type="cellIs" dxfId="18478" priority="49" stopIfTrue="1" operator="equal">
      <formula>3</formula>
    </cfRule>
  </conditionalFormatting>
  <conditionalFormatting sqref="L5">
    <cfRule type="cellIs" dxfId="18477" priority="44" stopIfTrue="1" operator="equal">
      <formula>5</formula>
    </cfRule>
    <cfRule type="cellIs" dxfId="18476" priority="45" stopIfTrue="1" operator="equal">
      <formula>4</formula>
    </cfRule>
    <cfRule type="cellIs" dxfId="18475" priority="46" stopIfTrue="1" operator="equal">
      <formula>3</formula>
    </cfRule>
  </conditionalFormatting>
  <conditionalFormatting sqref="L4">
    <cfRule type="expression" dxfId="18474" priority="42" stopIfTrue="1">
      <formula>$D$1&lt;L4</formula>
    </cfRule>
    <cfRule type="expression" dxfId="18473" priority="43" stopIfTrue="1">
      <formula>$D$1&gt;L4</formula>
    </cfRule>
  </conditionalFormatting>
  <conditionalFormatting sqref="M4">
    <cfRule type="expression" dxfId="18472" priority="40" stopIfTrue="1">
      <formula>$D$1&lt;M4</formula>
    </cfRule>
    <cfRule type="expression" dxfId="18471" priority="41" stopIfTrue="1">
      <formula>$D$1&gt;M4</formula>
    </cfRule>
  </conditionalFormatting>
  <conditionalFormatting sqref="N5">
    <cfRule type="cellIs" dxfId="18470" priority="37" stopIfTrue="1" operator="equal">
      <formula>5</formula>
    </cfRule>
    <cfRule type="cellIs" dxfId="18469" priority="38" stopIfTrue="1" operator="equal">
      <formula>4</formula>
    </cfRule>
    <cfRule type="cellIs" dxfId="18468" priority="39" stopIfTrue="1" operator="equal">
      <formula>3</formula>
    </cfRule>
  </conditionalFormatting>
  <conditionalFormatting sqref="O5">
    <cfRule type="cellIs" dxfId="18467" priority="22" stopIfTrue="1" operator="equal">
      <formula>5</formula>
    </cfRule>
    <cfRule type="cellIs" dxfId="18466" priority="23" stopIfTrue="1" operator="equal">
      <formula>4</formula>
    </cfRule>
    <cfRule type="cellIs" dxfId="18465" priority="24" stopIfTrue="1" operator="equal">
      <formula>3</formula>
    </cfRule>
  </conditionalFormatting>
  <conditionalFormatting sqref="O4">
    <cfRule type="expression" dxfId="18464" priority="20" stopIfTrue="1">
      <formula>$D$4&lt;O4</formula>
    </cfRule>
    <cfRule type="expression" dxfId="18463" priority="21" stopIfTrue="1">
      <formula>$D$4&gt;O4</formula>
    </cfRule>
  </conditionalFormatting>
  <conditionalFormatting sqref="O4">
    <cfRule type="expression" dxfId="18462" priority="18" stopIfTrue="1">
      <formula>$D$1&lt;O4</formula>
    </cfRule>
    <cfRule type="expression" dxfId="18461" priority="19" stopIfTrue="1">
      <formula>$D$1&gt;O4</formula>
    </cfRule>
  </conditionalFormatting>
  <conditionalFormatting sqref="O4">
    <cfRule type="expression" dxfId="18460" priority="16" stopIfTrue="1">
      <formula>$D$4&lt;O4</formula>
    </cfRule>
    <cfRule type="expression" dxfId="18459" priority="17" stopIfTrue="1">
      <formula>$D$4&gt;O4</formula>
    </cfRule>
  </conditionalFormatting>
  <conditionalFormatting sqref="T5">
    <cfRule type="cellIs" dxfId="18458" priority="13" stopIfTrue="1" operator="equal">
      <formula>5</formula>
    </cfRule>
    <cfRule type="cellIs" dxfId="18457" priority="14" stopIfTrue="1" operator="equal">
      <formula>4</formula>
    </cfRule>
    <cfRule type="cellIs" dxfId="18456" priority="15" stopIfTrue="1" operator="equal">
      <formula>3</formula>
    </cfRule>
  </conditionalFormatting>
  <conditionalFormatting sqref="T4">
    <cfRule type="expression" dxfId="18455" priority="11" stopIfTrue="1">
      <formula>$D$4&lt;T4</formula>
    </cfRule>
    <cfRule type="expression" dxfId="18454" priority="12" stopIfTrue="1">
      <formula>$D$4&gt;T4</formula>
    </cfRule>
  </conditionalFormatting>
  <conditionalFormatting sqref="T4">
    <cfRule type="expression" dxfId="18453" priority="9" stopIfTrue="1">
      <formula>$D$1&lt;T4</formula>
    </cfRule>
    <cfRule type="expression" dxfId="18452" priority="10" stopIfTrue="1">
      <formula>$D$1&gt;T4</formula>
    </cfRule>
  </conditionalFormatting>
  <conditionalFormatting sqref="T4">
    <cfRule type="expression" dxfId="18451" priority="7" stopIfTrue="1">
      <formula>$D$4&lt;T4</formula>
    </cfRule>
    <cfRule type="expression" dxfId="18450" priority="8" stopIfTrue="1">
      <formula>$D$4&gt;T4</formula>
    </cfRule>
  </conditionalFormatting>
  <conditionalFormatting sqref="U4">
    <cfRule type="expression" dxfId="18449" priority="5" stopIfTrue="1">
      <formula>$D$4&lt;U4</formula>
    </cfRule>
    <cfRule type="expression" dxfId="18448" priority="6" stopIfTrue="1">
      <formula>$D$4&gt;U4</formula>
    </cfRule>
  </conditionalFormatting>
  <conditionalFormatting sqref="U4">
    <cfRule type="expression" dxfId="18447" priority="3" stopIfTrue="1">
      <formula>$D$1&lt;U4</formula>
    </cfRule>
    <cfRule type="expression" dxfId="18446" priority="4" stopIfTrue="1">
      <formula>$D$1&gt;U4</formula>
    </cfRule>
  </conditionalFormatting>
  <conditionalFormatting sqref="U4">
    <cfRule type="expression" dxfId="18445" priority="1" stopIfTrue="1">
      <formula>$D$4&lt;U4</formula>
    </cfRule>
    <cfRule type="expression" dxfId="18444" priority="2" stopIfTrue="1">
      <formula>$D$4&gt;U4</formula>
    </cfRule>
  </conditionalFormatting>
  <pageMargins left="0.70866141732283472" right="0" top="0.74803149606299213" bottom="0" header="0.31496062992125984" footer="0.31496062992125984"/>
  <pageSetup paperSize="9" scale="58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D1" zoomScale="85" zoomScaleNormal="100" zoomScaleSheetLayoutView="85" workbookViewId="0">
      <selection activeCell="Q14" sqref="Q1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2.7109375" style="13" bestFit="1" customWidth="1"/>
    <col min="5" max="5" width="6.7109375" style="13" hidden="1" customWidth="1"/>
    <col min="6" max="6" width="7.28515625" customWidth="1"/>
    <col min="7" max="7" width="7.28515625" hidden="1" customWidth="1"/>
    <col min="8" max="12" width="7.28515625" customWidth="1"/>
    <col min="13" max="13" width="7.28515625" hidden="1" customWidth="1"/>
    <col min="14" max="17" width="7.28515625" customWidth="1"/>
    <col min="18" max="19" width="7.28515625" hidden="1" customWidth="1"/>
    <col min="20" max="21" width="7.28515625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43578.608695370371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1"/>
      <c r="Z1" s="351"/>
      <c r="AA1" s="351"/>
      <c r="AB1" s="351"/>
      <c r="AC1" s="351"/>
      <c r="AD1" s="35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39" t="s">
        <v>580</v>
      </c>
      <c r="G2" s="339" t="s">
        <v>580</v>
      </c>
      <c r="H2" s="523" t="s">
        <v>581</v>
      </c>
      <c r="I2" s="524"/>
      <c r="J2" s="524"/>
      <c r="K2" s="524"/>
      <c r="L2" s="524"/>
      <c r="M2" s="525"/>
      <c r="N2" s="534" t="s">
        <v>545</v>
      </c>
      <c r="O2" s="534"/>
      <c r="P2" s="534"/>
      <c r="Q2" s="534"/>
      <c r="R2" s="338"/>
      <c r="S2" s="341"/>
      <c r="T2" s="523" t="s">
        <v>540</v>
      </c>
      <c r="U2" s="525"/>
      <c r="V2" s="7"/>
      <c r="W2" s="8"/>
      <c r="X2" s="8"/>
      <c r="Y2" s="351"/>
      <c r="Z2" s="351"/>
      <c r="AA2" s="351"/>
      <c r="AB2" s="351"/>
      <c r="AC2" s="351"/>
      <c r="AD2" s="35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2541</v>
      </c>
      <c r="B3" s="528"/>
      <c r="C3" s="528"/>
      <c r="D3" s="211" t="s">
        <v>0</v>
      </c>
      <c r="E3" s="212"/>
      <c r="F3" s="213">
        <v>42819</v>
      </c>
      <c r="G3" s="213"/>
      <c r="H3" s="311">
        <v>42865</v>
      </c>
      <c r="I3" s="213">
        <v>42912</v>
      </c>
      <c r="J3" s="168">
        <v>42926</v>
      </c>
      <c r="K3" s="213">
        <v>42919</v>
      </c>
      <c r="L3" s="213">
        <v>42927</v>
      </c>
      <c r="M3" s="213"/>
      <c r="N3" s="213">
        <v>42945</v>
      </c>
      <c r="O3" s="213">
        <v>42933</v>
      </c>
      <c r="P3" s="213">
        <v>42936</v>
      </c>
      <c r="Q3" s="213">
        <v>42941</v>
      </c>
      <c r="R3" s="213"/>
      <c r="S3" s="213"/>
      <c r="T3" s="213">
        <v>42922</v>
      </c>
      <c r="U3" s="213">
        <v>42919</v>
      </c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51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28"/>
      <c r="B4" s="528"/>
      <c r="C4" s="528"/>
      <c r="D4" s="220" t="s">
        <v>1</v>
      </c>
      <c r="E4" s="212"/>
      <c r="F4" s="221" t="s">
        <v>1402</v>
      </c>
      <c r="G4" s="221"/>
      <c r="H4" s="171" t="s">
        <v>1405</v>
      </c>
      <c r="I4" s="221" t="s">
        <v>1454</v>
      </c>
      <c r="J4" s="312" t="s">
        <v>1476</v>
      </c>
      <c r="K4" s="312" t="s">
        <v>1460</v>
      </c>
      <c r="L4" s="221" t="s">
        <v>1466</v>
      </c>
      <c r="M4" s="221"/>
      <c r="N4" s="221" t="s">
        <v>1455</v>
      </c>
      <c r="O4" s="312" t="s">
        <v>1458</v>
      </c>
      <c r="P4" s="312" t="s">
        <v>1421</v>
      </c>
      <c r="Q4" s="221" t="s">
        <v>1467</v>
      </c>
      <c r="R4" s="221"/>
      <c r="S4" s="221"/>
      <c r="T4" s="312" t="s">
        <v>1458</v>
      </c>
      <c r="U4" s="312" t="s">
        <v>1463</v>
      </c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51"/>
      <c r="AG4" s="351"/>
      <c r="AH4" s="351"/>
      <c r="AI4" s="351"/>
      <c r="AJ4" s="351"/>
      <c r="AK4" s="351"/>
      <c r="AL4" s="351"/>
      <c r="AM4" s="351"/>
      <c r="AN4" s="351"/>
      <c r="AO4" s="351"/>
      <c r="AP4" s="351"/>
      <c r="AQ4" s="351"/>
      <c r="AR4" s="351"/>
      <c r="AS4" s="351"/>
      <c r="AT4" s="351"/>
      <c r="AU4" s="351"/>
      <c r="AV4" s="351"/>
      <c r="AW4" s="9"/>
      <c r="AX4" s="352"/>
      <c r="AY4" s="352"/>
      <c r="AZ4" s="352"/>
      <c r="BA4" s="352"/>
      <c r="BB4" s="352"/>
      <c r="BC4" s="352"/>
      <c r="BD4" s="352"/>
      <c r="BE4" s="352"/>
      <c r="BF4" s="352"/>
      <c r="BG4" s="352"/>
      <c r="BH4" s="352"/>
      <c r="BI4" s="352"/>
      <c r="BJ4" s="352"/>
      <c r="BK4" s="352"/>
      <c r="BL4" s="352"/>
      <c r="BM4" s="352"/>
      <c r="BN4" s="11"/>
      <c r="BO4" s="11"/>
      <c r="BP4" s="352"/>
      <c r="BQ4" s="352"/>
      <c r="BR4" s="352"/>
      <c r="BS4" s="352"/>
      <c r="BT4" s="352"/>
      <c r="BU4" s="352"/>
      <c r="BV4" s="352"/>
      <c r="BW4" s="352"/>
      <c r="BX4" s="352"/>
      <c r="BY4" s="352"/>
      <c r="BZ4" s="352"/>
      <c r="CA4" s="352"/>
      <c r="CB4" s="352"/>
      <c r="CC4" s="352"/>
      <c r="CD4" s="352"/>
      <c r="CE4" s="35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8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 t="s">
        <v>1404</v>
      </c>
      <c r="G5" s="271"/>
      <c r="H5" s="309" t="s">
        <v>1406</v>
      </c>
      <c r="I5" s="271" t="s">
        <v>1453</v>
      </c>
      <c r="J5" s="271" t="s">
        <v>1459</v>
      </c>
      <c r="K5" s="271" t="s">
        <v>1461</v>
      </c>
      <c r="L5" s="271" t="s">
        <v>1465</v>
      </c>
      <c r="M5" s="511"/>
      <c r="N5" s="290" t="s">
        <v>1456</v>
      </c>
      <c r="O5" s="271" t="s">
        <v>1457</v>
      </c>
      <c r="P5" s="271" t="s">
        <v>1462</v>
      </c>
      <c r="Q5" s="511" t="s">
        <v>1468</v>
      </c>
      <c r="R5" s="290"/>
      <c r="S5" s="290"/>
      <c r="T5" s="271" t="s">
        <v>1457</v>
      </c>
      <c r="U5" s="175" t="s">
        <v>1464</v>
      </c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7.25" customHeight="1" x14ac:dyDescent="0.25">
      <c r="A6" s="295">
        <v>1</v>
      </c>
      <c r="B6" s="357"/>
      <c r="C6" s="368" t="s">
        <v>34</v>
      </c>
      <c r="D6" s="369" t="s">
        <v>1146</v>
      </c>
      <c r="E6" s="238">
        <v>2541</v>
      </c>
      <c r="F6" s="91" t="s">
        <v>1403</v>
      </c>
      <c r="G6" s="91"/>
      <c r="H6" s="91">
        <v>4</v>
      </c>
      <c r="I6" s="91">
        <v>4</v>
      </c>
      <c r="J6" s="91">
        <v>3</v>
      </c>
      <c r="K6" s="91">
        <v>3</v>
      </c>
      <c r="L6" s="91" t="s">
        <v>1491</v>
      </c>
      <c r="M6" s="91"/>
      <c r="N6" s="91">
        <v>3</v>
      </c>
      <c r="O6" s="91">
        <v>3</v>
      </c>
      <c r="P6" s="91">
        <v>4</v>
      </c>
      <c r="Q6" s="91">
        <v>3</v>
      </c>
      <c r="R6" s="91"/>
      <c r="S6" s="91"/>
      <c r="T6" s="91">
        <v>3</v>
      </c>
      <c r="U6" s="23">
        <v>3</v>
      </c>
      <c r="V6" s="35">
        <f t="shared" ref="V6" si="0">IF(AC6&gt;0,IF(SUM(X6:Y6)/AC6&gt;0,2,IF(AND(SUM(X6:Y6)/AC6=0,Z6/AC6&gt;0),3,IF(AND((AB6/AC6+AA6/AC6)=1,AA6/AC6&gt;0),4,5))),0)</f>
        <v>2</v>
      </c>
      <c r="W6" s="276">
        <f t="shared" ref="W6" si="1">COUNTIF(AG6:AV6,"б")</f>
        <v>0</v>
      </c>
      <c r="X6" s="276">
        <f t="shared" ref="X6" si="2">COUNTIF(AG6:AV6,"д")</f>
        <v>0</v>
      </c>
      <c r="Y6" s="276">
        <f t="shared" ref="Y6" si="3">COUNTIF(AG6:AV6,2)+COUNTIF(AG6:AV6,"н")+COUNTIF(AG6:AV6,"д")</f>
        <v>1</v>
      </c>
      <c r="Z6" s="276">
        <f t="shared" ref="Z6" si="4">COUNTIF(AG6:AV6,Z$5)</f>
        <v>7</v>
      </c>
      <c r="AA6" s="276">
        <f t="shared" ref="AA6" si="5">COUNTIF(AG6:AV6,AA$5)</f>
        <v>3</v>
      </c>
      <c r="AB6" s="276">
        <f t="shared" ref="AB6" si="6">COUNTIF(AG6:AV6,AB$5)</f>
        <v>0</v>
      </c>
      <c r="AC6" s="276">
        <f t="shared" ref="AC6:AC38" si="7">SUM(X6:AB6)</f>
        <v>11</v>
      </c>
      <c r="AD6" s="277">
        <f>IF(ISERROR(((X6+Y6)*2+Z6*3+AA6*4+AB6*5)/SUM(X6,Y6:AB6)),"",((X6+Y6)*2+Z6*3+AA6*4+AB6*5)/SUM(X6,Y6:AB6))</f>
        <v>3.1818181818181817</v>
      </c>
      <c r="AE6" s="278">
        <f t="shared" ref="AE6:AE34" si="8">IF(AX6=5,0.5,IF(AX6=4,0.25,IF(AX6&lt;=3,0)))</f>
        <v>0</v>
      </c>
      <c r="AF6" s="279"/>
      <c r="AG6" s="280" t="str">
        <f t="shared" ref="AG6:AV6" si="9">IF(ISERROR(VALUE(LEFT(F6))),LEFT(F6),VALUE(LEFT(F6)))</f>
        <v>з</v>
      </c>
      <c r="AH6" s="280" t="str">
        <f t="shared" si="9"/>
        <v/>
      </c>
      <c r="AI6" s="280">
        <f t="shared" si="9"/>
        <v>4</v>
      </c>
      <c r="AJ6" s="280">
        <f t="shared" si="9"/>
        <v>4</v>
      </c>
      <c r="AK6" s="280">
        <f t="shared" si="9"/>
        <v>3</v>
      </c>
      <c r="AL6" s="280">
        <f t="shared" si="9"/>
        <v>3</v>
      </c>
      <c r="AM6" s="280">
        <f t="shared" si="9"/>
        <v>2</v>
      </c>
      <c r="AN6" s="280" t="str">
        <f t="shared" si="9"/>
        <v/>
      </c>
      <c r="AO6" s="280">
        <f t="shared" si="9"/>
        <v>3</v>
      </c>
      <c r="AP6" s="280">
        <f t="shared" si="9"/>
        <v>3</v>
      </c>
      <c r="AQ6" s="280">
        <f t="shared" si="9"/>
        <v>4</v>
      </c>
      <c r="AR6" s="280">
        <f t="shared" si="9"/>
        <v>3</v>
      </c>
      <c r="AS6" s="280" t="str">
        <f t="shared" si="9"/>
        <v/>
      </c>
      <c r="AT6" s="280" t="str">
        <f t="shared" si="9"/>
        <v/>
      </c>
      <c r="AU6" s="280">
        <f t="shared" si="9"/>
        <v>3</v>
      </c>
      <c r="AV6" s="280">
        <f t="shared" si="9"/>
        <v>3</v>
      </c>
      <c r="AW6" s="35">
        <f t="shared" ref="AW6:AW37" si="10">COUNTIF(AG6:AV6,"з")</f>
        <v>1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7.25" customHeight="1" x14ac:dyDescent="0.25">
      <c r="A7" s="295">
        <v>2</v>
      </c>
      <c r="B7" s="357"/>
      <c r="C7" s="368" t="s">
        <v>34</v>
      </c>
      <c r="D7" s="369" t="s">
        <v>1131</v>
      </c>
      <c r="E7" s="238">
        <v>2541</v>
      </c>
      <c r="F7" s="91" t="s">
        <v>1403</v>
      </c>
      <c r="G7" s="91"/>
      <c r="H7" s="91">
        <v>4</v>
      </c>
      <c r="I7" s="91">
        <v>5</v>
      </c>
      <c r="J7" s="91" t="s">
        <v>1478</v>
      </c>
      <c r="K7" s="91" t="s">
        <v>1477</v>
      </c>
      <c r="L7" s="91" t="s">
        <v>1478</v>
      </c>
      <c r="M7" s="91"/>
      <c r="N7" s="91">
        <v>3</v>
      </c>
      <c r="O7" s="91">
        <v>3</v>
      </c>
      <c r="P7" s="91">
        <v>5</v>
      </c>
      <c r="Q7" s="91">
        <v>3</v>
      </c>
      <c r="R7" s="91"/>
      <c r="S7" s="91"/>
      <c r="T7" s="91" t="s">
        <v>1478</v>
      </c>
      <c r="U7" s="23">
        <v>3</v>
      </c>
      <c r="V7" s="35">
        <f t="shared" ref="V7:V37" si="11">IF(AC7&gt;0,IF(SUM(X7:Y7)/AC7&gt;0,2,IF(AND(SUM(X7:Y7)/AC7=0,Z7/AC7&gt;0),3,IF(AND((AB7/AC7+AA7/AC7)=1,AA7/AC7&gt;0),4,5))),0)</f>
        <v>3</v>
      </c>
      <c r="W7" s="276">
        <f t="shared" ref="W7:W37" si="12">COUNTIF(AG7:AV7,"б")</f>
        <v>0</v>
      </c>
      <c r="X7" s="276">
        <f t="shared" ref="X7:X37" si="13">COUNTIF(AG7:AV7,"д")</f>
        <v>0</v>
      </c>
      <c r="Y7" s="276">
        <f t="shared" ref="Y7:Y37" si="14">COUNTIF(AG7:AV7,2)+COUNTIF(AG7:AV7,"н")+COUNTIF(AG7:AV7,"д")</f>
        <v>0</v>
      </c>
      <c r="Z7" s="276">
        <f t="shared" ref="Z7:Z37" si="15">COUNTIF(AG7:AV7,Z$5)</f>
        <v>4</v>
      </c>
      <c r="AA7" s="276">
        <f t="shared" ref="AA7:AA37" si="16">COUNTIF(AG7:AV7,AA$5)</f>
        <v>1</v>
      </c>
      <c r="AB7" s="276">
        <f t="shared" ref="AB7:AB37" si="17">COUNTIF(AG7:AV7,AB$5)</f>
        <v>2</v>
      </c>
      <c r="AC7" s="276">
        <f t="shared" ref="AC7:AC37" si="18">SUM(X7:AB7)</f>
        <v>7</v>
      </c>
      <c r="AD7" s="277">
        <f t="shared" ref="AD7:AD37" si="19">IF(ISERROR(((X7+Y7)*2+Z7*3+AA7*4+AB7*5)/SUM(X7,Y7:AB7)),"",((X7+Y7)*2+Z7*3+AA7*4+AB7*5)/SUM(X7,Y7:AB7))</f>
        <v>3.7142857142857144</v>
      </c>
      <c r="AE7" s="278">
        <f t="shared" si="8"/>
        <v>0</v>
      </c>
      <c r="AF7" s="279"/>
      <c r="AG7" s="280" t="str">
        <f t="shared" ref="AG7:AV22" si="20">IF(ISERROR(VALUE(LEFT(F7))),LEFT(F7),VALUE(LEFT(F7)))</f>
        <v>з</v>
      </c>
      <c r="AH7" s="280" t="str">
        <f t="shared" si="20"/>
        <v/>
      </c>
      <c r="AI7" s="280">
        <f t="shared" si="20"/>
        <v>4</v>
      </c>
      <c r="AJ7" s="280">
        <f t="shared" si="20"/>
        <v>5</v>
      </c>
      <c r="AK7" s="280" t="str">
        <f t="shared" si="20"/>
        <v>а</v>
      </c>
      <c r="AL7" s="280" t="str">
        <f t="shared" si="20"/>
        <v>а</v>
      </c>
      <c r="AM7" s="280" t="str">
        <f t="shared" si="20"/>
        <v>а</v>
      </c>
      <c r="AN7" s="280" t="str">
        <f t="shared" si="20"/>
        <v/>
      </c>
      <c r="AO7" s="280">
        <f t="shared" si="20"/>
        <v>3</v>
      </c>
      <c r="AP7" s="280">
        <f t="shared" si="20"/>
        <v>3</v>
      </c>
      <c r="AQ7" s="280">
        <f t="shared" si="20"/>
        <v>5</v>
      </c>
      <c r="AR7" s="280">
        <f t="shared" si="20"/>
        <v>3</v>
      </c>
      <c r="AS7" s="280" t="str">
        <f t="shared" si="20"/>
        <v/>
      </c>
      <c r="AT7" s="280" t="str">
        <f t="shared" si="20"/>
        <v/>
      </c>
      <c r="AU7" s="280" t="str">
        <f t="shared" si="20"/>
        <v>а</v>
      </c>
      <c r="AV7" s="280">
        <f t="shared" si="20"/>
        <v>3</v>
      </c>
      <c r="AW7" s="35">
        <f t="shared" ref="AW7:AW36" si="21">COUNTIF(AG7:AV7,"з")</f>
        <v>1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7.25" customHeight="1" x14ac:dyDescent="0.25">
      <c r="A8" s="295">
        <v>3</v>
      </c>
      <c r="B8" s="357"/>
      <c r="C8" s="368" t="s">
        <v>34</v>
      </c>
      <c r="D8" s="369" t="s">
        <v>1151</v>
      </c>
      <c r="E8" s="238">
        <v>2541</v>
      </c>
      <c r="F8" s="91" t="s">
        <v>1403</v>
      </c>
      <c r="G8" s="91"/>
      <c r="H8" s="91">
        <v>4</v>
      </c>
      <c r="I8" s="91">
        <v>4</v>
      </c>
      <c r="J8" s="91">
        <v>3</v>
      </c>
      <c r="K8" s="91">
        <v>3</v>
      </c>
      <c r="L8" s="91">
        <v>3</v>
      </c>
      <c r="M8" s="91"/>
      <c r="N8" s="91">
        <v>3</v>
      </c>
      <c r="O8" s="91">
        <v>3</v>
      </c>
      <c r="P8" s="91">
        <v>5</v>
      </c>
      <c r="Q8" s="91">
        <v>4</v>
      </c>
      <c r="R8" s="91"/>
      <c r="S8" s="91"/>
      <c r="T8" s="91">
        <v>4</v>
      </c>
      <c r="U8" s="23">
        <v>4</v>
      </c>
      <c r="V8" s="35">
        <f t="shared" si="11"/>
        <v>3</v>
      </c>
      <c r="W8" s="276">
        <f t="shared" si="12"/>
        <v>0</v>
      </c>
      <c r="X8" s="276">
        <f t="shared" si="13"/>
        <v>0</v>
      </c>
      <c r="Y8" s="276">
        <f t="shared" si="14"/>
        <v>0</v>
      </c>
      <c r="Z8" s="276">
        <f t="shared" si="15"/>
        <v>5</v>
      </c>
      <c r="AA8" s="276">
        <f t="shared" si="16"/>
        <v>5</v>
      </c>
      <c r="AB8" s="276">
        <f t="shared" si="17"/>
        <v>1</v>
      </c>
      <c r="AC8" s="276">
        <f t="shared" si="18"/>
        <v>11</v>
      </c>
      <c r="AD8" s="277">
        <f t="shared" si="19"/>
        <v>3.6363636363636362</v>
      </c>
      <c r="AE8" s="278">
        <f t="shared" si="8"/>
        <v>0</v>
      </c>
      <c r="AF8" s="279"/>
      <c r="AG8" s="280" t="str">
        <f t="shared" si="20"/>
        <v>з</v>
      </c>
      <c r="AH8" s="280" t="str">
        <f t="shared" si="20"/>
        <v/>
      </c>
      <c r="AI8" s="280">
        <f t="shared" si="20"/>
        <v>4</v>
      </c>
      <c r="AJ8" s="280">
        <f t="shared" si="20"/>
        <v>4</v>
      </c>
      <c r="AK8" s="280">
        <f t="shared" si="20"/>
        <v>3</v>
      </c>
      <c r="AL8" s="280">
        <f t="shared" si="20"/>
        <v>3</v>
      </c>
      <c r="AM8" s="280">
        <f t="shared" si="20"/>
        <v>3</v>
      </c>
      <c r="AN8" s="280" t="str">
        <f t="shared" si="20"/>
        <v/>
      </c>
      <c r="AO8" s="280">
        <f t="shared" si="20"/>
        <v>3</v>
      </c>
      <c r="AP8" s="280">
        <f t="shared" si="20"/>
        <v>3</v>
      </c>
      <c r="AQ8" s="280">
        <f t="shared" si="20"/>
        <v>5</v>
      </c>
      <c r="AR8" s="280">
        <f t="shared" si="20"/>
        <v>4</v>
      </c>
      <c r="AS8" s="280" t="str">
        <f t="shared" si="20"/>
        <v/>
      </c>
      <c r="AT8" s="280" t="str">
        <f t="shared" si="20"/>
        <v/>
      </c>
      <c r="AU8" s="280">
        <f t="shared" si="20"/>
        <v>4</v>
      </c>
      <c r="AV8" s="280">
        <f t="shared" si="20"/>
        <v>4</v>
      </c>
      <c r="AW8" s="35">
        <f t="shared" si="21"/>
        <v>1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7.25" customHeight="1" x14ac:dyDescent="0.25">
      <c r="A9" s="295">
        <v>4</v>
      </c>
      <c r="B9" s="357"/>
      <c r="C9" s="368" t="s">
        <v>35</v>
      </c>
      <c r="D9" s="369" t="s">
        <v>1149</v>
      </c>
      <c r="E9" s="238">
        <v>2541</v>
      </c>
      <c r="F9" s="91" t="s">
        <v>1403</v>
      </c>
      <c r="G9" s="91"/>
      <c r="H9" s="91">
        <v>5</v>
      </c>
      <c r="I9" s="91">
        <v>4</v>
      </c>
      <c r="J9" s="91">
        <v>4</v>
      </c>
      <c r="K9" s="91">
        <v>4</v>
      </c>
      <c r="L9" s="91" t="s">
        <v>1491</v>
      </c>
      <c r="M9" s="91"/>
      <c r="N9" s="91">
        <v>5</v>
      </c>
      <c r="O9" s="91">
        <v>4</v>
      </c>
      <c r="P9" s="91">
        <v>5</v>
      </c>
      <c r="Q9" s="91">
        <v>3</v>
      </c>
      <c r="R9" s="91"/>
      <c r="S9" s="91"/>
      <c r="T9" s="91">
        <v>4</v>
      </c>
      <c r="U9" s="23">
        <v>4</v>
      </c>
      <c r="V9" s="35">
        <f t="shared" si="11"/>
        <v>2</v>
      </c>
      <c r="W9" s="276">
        <f t="shared" si="12"/>
        <v>0</v>
      </c>
      <c r="X9" s="276">
        <f t="shared" si="13"/>
        <v>0</v>
      </c>
      <c r="Y9" s="276">
        <f t="shared" si="14"/>
        <v>1</v>
      </c>
      <c r="Z9" s="276">
        <f t="shared" si="15"/>
        <v>1</v>
      </c>
      <c r="AA9" s="276">
        <f t="shared" si="16"/>
        <v>6</v>
      </c>
      <c r="AB9" s="276">
        <f t="shared" si="17"/>
        <v>3</v>
      </c>
      <c r="AC9" s="276">
        <f t="shared" si="18"/>
        <v>11</v>
      </c>
      <c r="AD9" s="277">
        <f t="shared" si="19"/>
        <v>4</v>
      </c>
      <c r="AE9" s="278">
        <f t="shared" si="8"/>
        <v>0</v>
      </c>
      <c r="AF9" s="279"/>
      <c r="AG9" s="280" t="str">
        <f t="shared" si="20"/>
        <v>з</v>
      </c>
      <c r="AH9" s="280" t="str">
        <f t="shared" si="20"/>
        <v/>
      </c>
      <c r="AI9" s="280">
        <f t="shared" si="20"/>
        <v>5</v>
      </c>
      <c r="AJ9" s="280">
        <f t="shared" si="20"/>
        <v>4</v>
      </c>
      <c r="AK9" s="280">
        <f t="shared" si="20"/>
        <v>4</v>
      </c>
      <c r="AL9" s="280">
        <f t="shared" si="20"/>
        <v>4</v>
      </c>
      <c r="AM9" s="280">
        <f t="shared" si="20"/>
        <v>2</v>
      </c>
      <c r="AN9" s="280" t="str">
        <f t="shared" si="20"/>
        <v/>
      </c>
      <c r="AO9" s="280">
        <f t="shared" si="20"/>
        <v>5</v>
      </c>
      <c r="AP9" s="280">
        <f t="shared" si="20"/>
        <v>4</v>
      </c>
      <c r="AQ9" s="280">
        <f t="shared" si="20"/>
        <v>5</v>
      </c>
      <c r="AR9" s="280">
        <f t="shared" si="20"/>
        <v>3</v>
      </c>
      <c r="AS9" s="280" t="str">
        <f t="shared" si="20"/>
        <v/>
      </c>
      <c r="AT9" s="280" t="str">
        <f t="shared" si="20"/>
        <v/>
      </c>
      <c r="AU9" s="280">
        <f t="shared" si="20"/>
        <v>4</v>
      </c>
      <c r="AV9" s="280">
        <f t="shared" si="20"/>
        <v>4</v>
      </c>
      <c r="AW9" s="35">
        <f t="shared" si="21"/>
        <v>1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7.25" customHeight="1" x14ac:dyDescent="0.25">
      <c r="A10" s="295">
        <v>5</v>
      </c>
      <c r="B10" s="357"/>
      <c r="C10" s="368" t="s">
        <v>980</v>
      </c>
      <c r="D10" s="369" t="s">
        <v>1133</v>
      </c>
      <c r="E10" s="238">
        <v>2541</v>
      </c>
      <c r="F10" s="91" t="s">
        <v>1403</v>
      </c>
      <c r="G10" s="91"/>
      <c r="H10" s="91">
        <v>5</v>
      </c>
      <c r="I10" s="91">
        <v>4</v>
      </c>
      <c r="J10" s="91">
        <v>4</v>
      </c>
      <c r="K10" s="91">
        <v>4</v>
      </c>
      <c r="L10" s="91">
        <v>3</v>
      </c>
      <c r="M10" s="91"/>
      <c r="N10" s="91">
        <v>5</v>
      </c>
      <c r="O10" s="91">
        <v>4</v>
      </c>
      <c r="P10" s="91">
        <v>5</v>
      </c>
      <c r="Q10" s="91">
        <v>3</v>
      </c>
      <c r="R10" s="91"/>
      <c r="S10" s="91"/>
      <c r="T10" s="91">
        <v>4</v>
      </c>
      <c r="U10" s="23">
        <v>4</v>
      </c>
      <c r="V10" s="35">
        <f t="shared" si="11"/>
        <v>3</v>
      </c>
      <c r="W10" s="276">
        <f t="shared" si="12"/>
        <v>0</v>
      </c>
      <c r="X10" s="276">
        <f t="shared" si="13"/>
        <v>0</v>
      </c>
      <c r="Y10" s="276">
        <f t="shared" si="14"/>
        <v>0</v>
      </c>
      <c r="Z10" s="276">
        <f t="shared" si="15"/>
        <v>2</v>
      </c>
      <c r="AA10" s="276">
        <f t="shared" si="16"/>
        <v>6</v>
      </c>
      <c r="AB10" s="276">
        <f t="shared" si="17"/>
        <v>3</v>
      </c>
      <c r="AC10" s="276">
        <f t="shared" si="18"/>
        <v>11</v>
      </c>
      <c r="AD10" s="277">
        <f t="shared" si="19"/>
        <v>4.0909090909090908</v>
      </c>
      <c r="AE10" s="278">
        <f t="shared" si="8"/>
        <v>0</v>
      </c>
      <c r="AF10" s="279"/>
      <c r="AG10" s="280" t="str">
        <f t="shared" si="20"/>
        <v>з</v>
      </c>
      <c r="AH10" s="280" t="str">
        <f t="shared" si="20"/>
        <v/>
      </c>
      <c r="AI10" s="280">
        <f t="shared" si="20"/>
        <v>5</v>
      </c>
      <c r="AJ10" s="280">
        <f t="shared" si="20"/>
        <v>4</v>
      </c>
      <c r="AK10" s="280">
        <f t="shared" si="20"/>
        <v>4</v>
      </c>
      <c r="AL10" s="280">
        <f t="shared" si="20"/>
        <v>4</v>
      </c>
      <c r="AM10" s="280">
        <f t="shared" si="20"/>
        <v>3</v>
      </c>
      <c r="AN10" s="280" t="str">
        <f t="shared" si="20"/>
        <v/>
      </c>
      <c r="AO10" s="280">
        <f t="shared" si="20"/>
        <v>5</v>
      </c>
      <c r="AP10" s="280">
        <f t="shared" si="20"/>
        <v>4</v>
      </c>
      <c r="AQ10" s="280">
        <f t="shared" si="20"/>
        <v>5</v>
      </c>
      <c r="AR10" s="280">
        <f t="shared" si="20"/>
        <v>3</v>
      </c>
      <c r="AS10" s="280" t="str">
        <f t="shared" si="20"/>
        <v/>
      </c>
      <c r="AT10" s="280" t="str">
        <f t="shared" si="20"/>
        <v/>
      </c>
      <c r="AU10" s="280">
        <f t="shared" si="20"/>
        <v>4</v>
      </c>
      <c r="AV10" s="280">
        <f t="shared" si="20"/>
        <v>4</v>
      </c>
      <c r="AW10" s="35">
        <f t="shared" si="21"/>
        <v>1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7.25" customHeight="1" x14ac:dyDescent="0.25">
      <c r="A11" s="295">
        <v>6</v>
      </c>
      <c r="B11" s="357"/>
      <c r="C11" s="368" t="s">
        <v>34</v>
      </c>
      <c r="D11" s="369" t="s">
        <v>1143</v>
      </c>
      <c r="E11" s="238">
        <v>2541</v>
      </c>
      <c r="F11" s="91" t="s">
        <v>1403</v>
      </c>
      <c r="G11" s="91"/>
      <c r="H11" s="91">
        <v>5</v>
      </c>
      <c r="I11" s="91">
        <v>5</v>
      </c>
      <c r="J11" s="91">
        <v>4</v>
      </c>
      <c r="K11" s="91">
        <v>4</v>
      </c>
      <c r="L11" s="91">
        <v>3</v>
      </c>
      <c r="M11" s="91"/>
      <c r="N11" s="91">
        <v>5</v>
      </c>
      <c r="O11" s="91">
        <v>4</v>
      </c>
      <c r="P11" s="91">
        <v>5</v>
      </c>
      <c r="Q11" s="91">
        <v>5</v>
      </c>
      <c r="R11" s="91"/>
      <c r="S11" s="91"/>
      <c r="T11" s="91">
        <v>4</v>
      </c>
      <c r="U11" s="91">
        <v>4</v>
      </c>
      <c r="V11" s="35">
        <f t="shared" si="11"/>
        <v>3</v>
      </c>
      <c r="W11" s="276">
        <f t="shared" si="12"/>
        <v>0</v>
      </c>
      <c r="X11" s="276">
        <f t="shared" si="13"/>
        <v>0</v>
      </c>
      <c r="Y11" s="276">
        <f t="shared" si="14"/>
        <v>0</v>
      </c>
      <c r="Z11" s="276">
        <f t="shared" si="15"/>
        <v>1</v>
      </c>
      <c r="AA11" s="276">
        <f t="shared" si="16"/>
        <v>5</v>
      </c>
      <c r="AB11" s="276">
        <f t="shared" si="17"/>
        <v>5</v>
      </c>
      <c r="AC11" s="276">
        <f t="shared" si="18"/>
        <v>11</v>
      </c>
      <c r="AD11" s="277">
        <f t="shared" si="19"/>
        <v>4.3636363636363633</v>
      </c>
      <c r="AE11" s="287">
        <f t="shared" si="8"/>
        <v>0</v>
      </c>
      <c r="AG11" s="280" t="str">
        <f t="shared" si="20"/>
        <v>з</v>
      </c>
      <c r="AH11" s="280" t="str">
        <f t="shared" si="20"/>
        <v/>
      </c>
      <c r="AI11" s="280">
        <f t="shared" si="20"/>
        <v>5</v>
      </c>
      <c r="AJ11" s="280">
        <f t="shared" si="20"/>
        <v>5</v>
      </c>
      <c r="AK11" s="280">
        <f t="shared" si="20"/>
        <v>4</v>
      </c>
      <c r="AL11" s="280">
        <f t="shared" si="20"/>
        <v>4</v>
      </c>
      <c r="AM11" s="280">
        <f t="shared" si="20"/>
        <v>3</v>
      </c>
      <c r="AN11" s="280" t="str">
        <f t="shared" si="20"/>
        <v/>
      </c>
      <c r="AO11" s="280">
        <f t="shared" si="20"/>
        <v>5</v>
      </c>
      <c r="AP11" s="280">
        <f t="shared" si="20"/>
        <v>4</v>
      </c>
      <c r="AQ11" s="280">
        <f t="shared" si="20"/>
        <v>5</v>
      </c>
      <c r="AR11" s="280">
        <f t="shared" si="20"/>
        <v>5</v>
      </c>
      <c r="AS11" s="280" t="str">
        <f t="shared" si="20"/>
        <v/>
      </c>
      <c r="AT11" s="280" t="str">
        <f t="shared" si="20"/>
        <v/>
      </c>
      <c r="AU11" s="280">
        <f t="shared" si="20"/>
        <v>4</v>
      </c>
      <c r="AV11" s="280">
        <f t="shared" si="20"/>
        <v>4</v>
      </c>
      <c r="AW11" s="35">
        <f t="shared" si="21"/>
        <v>1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7.25" customHeight="1" x14ac:dyDescent="0.25">
      <c r="A12" s="295">
        <v>7</v>
      </c>
      <c r="B12" s="357"/>
      <c r="C12" s="368" t="s">
        <v>34</v>
      </c>
      <c r="D12" s="369" t="s">
        <v>1148</v>
      </c>
      <c r="E12" s="238">
        <v>2541</v>
      </c>
      <c r="F12" s="91" t="s">
        <v>1403</v>
      </c>
      <c r="G12" s="91"/>
      <c r="H12" s="91">
        <v>4</v>
      </c>
      <c r="I12" s="91">
        <v>4</v>
      </c>
      <c r="J12" s="91">
        <v>3</v>
      </c>
      <c r="K12" s="91">
        <v>3</v>
      </c>
      <c r="L12" s="91" t="s">
        <v>1495</v>
      </c>
      <c r="M12" s="91"/>
      <c r="N12" s="91">
        <v>3</v>
      </c>
      <c r="O12" s="91">
        <v>3</v>
      </c>
      <c r="P12" s="91">
        <v>4</v>
      </c>
      <c r="Q12" s="91" t="s">
        <v>1495</v>
      </c>
      <c r="R12" s="91"/>
      <c r="S12" s="91"/>
      <c r="T12" s="91">
        <v>3</v>
      </c>
      <c r="U12" s="23">
        <v>3</v>
      </c>
      <c r="V12" s="35">
        <f t="shared" si="11"/>
        <v>2</v>
      </c>
      <c r="W12" s="276">
        <f t="shared" si="12"/>
        <v>0</v>
      </c>
      <c r="X12" s="276">
        <f t="shared" si="13"/>
        <v>0</v>
      </c>
      <c r="Y12" s="276">
        <f t="shared" si="14"/>
        <v>2</v>
      </c>
      <c r="Z12" s="276">
        <f t="shared" si="15"/>
        <v>6</v>
      </c>
      <c r="AA12" s="276">
        <f t="shared" si="16"/>
        <v>3</v>
      </c>
      <c r="AB12" s="276">
        <f t="shared" si="17"/>
        <v>0</v>
      </c>
      <c r="AC12" s="276">
        <f t="shared" si="18"/>
        <v>11</v>
      </c>
      <c r="AD12" s="277">
        <f t="shared" si="19"/>
        <v>3.0909090909090908</v>
      </c>
      <c r="AE12" s="278">
        <f t="shared" si="8"/>
        <v>0</v>
      </c>
      <c r="AF12" s="279"/>
      <c r="AG12" s="280" t="str">
        <f t="shared" si="20"/>
        <v>з</v>
      </c>
      <c r="AH12" s="280" t="str">
        <f t="shared" si="20"/>
        <v/>
      </c>
      <c r="AI12" s="280">
        <f t="shared" si="20"/>
        <v>4</v>
      </c>
      <c r="AJ12" s="280">
        <f t="shared" si="20"/>
        <v>4</v>
      </c>
      <c r="AK12" s="280">
        <f t="shared" si="20"/>
        <v>3</v>
      </c>
      <c r="AL12" s="280">
        <f t="shared" si="20"/>
        <v>3</v>
      </c>
      <c r="AM12" s="280">
        <f t="shared" si="20"/>
        <v>2</v>
      </c>
      <c r="AN12" s="280" t="str">
        <f t="shared" si="20"/>
        <v/>
      </c>
      <c r="AO12" s="280">
        <f t="shared" si="20"/>
        <v>3</v>
      </c>
      <c r="AP12" s="280">
        <f t="shared" si="20"/>
        <v>3</v>
      </c>
      <c r="AQ12" s="280">
        <f t="shared" si="20"/>
        <v>4</v>
      </c>
      <c r="AR12" s="280">
        <f t="shared" si="20"/>
        <v>2</v>
      </c>
      <c r="AS12" s="280" t="str">
        <f t="shared" si="20"/>
        <v/>
      </c>
      <c r="AT12" s="280" t="str">
        <f t="shared" si="20"/>
        <v/>
      </c>
      <c r="AU12" s="280">
        <f t="shared" si="20"/>
        <v>3</v>
      </c>
      <c r="AV12" s="280">
        <f t="shared" si="20"/>
        <v>3</v>
      </c>
      <c r="AW12" s="35">
        <f t="shared" si="21"/>
        <v>1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7.25" customHeight="1" x14ac:dyDescent="0.25">
      <c r="A13" s="295">
        <v>8</v>
      </c>
      <c r="B13" s="357"/>
      <c r="C13" s="368" t="s">
        <v>34</v>
      </c>
      <c r="D13" s="369" t="s">
        <v>1150</v>
      </c>
      <c r="E13" s="238">
        <v>2541</v>
      </c>
      <c r="F13" s="91" t="s">
        <v>1403</v>
      </c>
      <c r="G13" s="91"/>
      <c r="H13" s="91">
        <v>4</v>
      </c>
      <c r="I13" s="91">
        <v>4</v>
      </c>
      <c r="J13" s="91">
        <v>3</v>
      </c>
      <c r="K13" s="91">
        <v>3</v>
      </c>
      <c r="L13" s="91">
        <v>3</v>
      </c>
      <c r="M13" s="91"/>
      <c r="N13" s="91">
        <v>3</v>
      </c>
      <c r="O13" s="91">
        <v>3</v>
      </c>
      <c r="P13" s="91">
        <v>5</v>
      </c>
      <c r="Q13" s="91">
        <v>3</v>
      </c>
      <c r="R13" s="91"/>
      <c r="S13" s="91"/>
      <c r="T13" s="91">
        <v>4</v>
      </c>
      <c r="U13" s="23">
        <v>3</v>
      </c>
      <c r="V13" s="35">
        <f t="shared" si="11"/>
        <v>3</v>
      </c>
      <c r="W13" s="276">
        <f t="shared" si="12"/>
        <v>0</v>
      </c>
      <c r="X13" s="276">
        <f t="shared" si="13"/>
        <v>0</v>
      </c>
      <c r="Y13" s="276">
        <f t="shared" si="14"/>
        <v>0</v>
      </c>
      <c r="Z13" s="276">
        <f t="shared" si="15"/>
        <v>7</v>
      </c>
      <c r="AA13" s="276">
        <f t="shared" si="16"/>
        <v>3</v>
      </c>
      <c r="AB13" s="276">
        <f t="shared" si="17"/>
        <v>1</v>
      </c>
      <c r="AC13" s="276">
        <f t="shared" si="18"/>
        <v>11</v>
      </c>
      <c r="AD13" s="277">
        <f t="shared" si="19"/>
        <v>3.4545454545454546</v>
      </c>
      <c r="AE13" s="278">
        <f t="shared" si="8"/>
        <v>0</v>
      </c>
      <c r="AF13" s="279"/>
      <c r="AG13" s="280" t="str">
        <f t="shared" si="20"/>
        <v>з</v>
      </c>
      <c r="AH13" s="280" t="str">
        <f t="shared" si="20"/>
        <v/>
      </c>
      <c r="AI13" s="280">
        <f t="shared" si="20"/>
        <v>4</v>
      </c>
      <c r="AJ13" s="280">
        <f t="shared" si="20"/>
        <v>4</v>
      </c>
      <c r="AK13" s="280">
        <f t="shared" si="20"/>
        <v>3</v>
      </c>
      <c r="AL13" s="280">
        <f t="shared" si="20"/>
        <v>3</v>
      </c>
      <c r="AM13" s="280">
        <f t="shared" si="20"/>
        <v>3</v>
      </c>
      <c r="AN13" s="280" t="str">
        <f t="shared" si="20"/>
        <v/>
      </c>
      <c r="AO13" s="280">
        <f t="shared" si="20"/>
        <v>3</v>
      </c>
      <c r="AP13" s="280">
        <f t="shared" si="20"/>
        <v>3</v>
      </c>
      <c r="AQ13" s="280">
        <f t="shared" si="20"/>
        <v>5</v>
      </c>
      <c r="AR13" s="280">
        <f t="shared" si="20"/>
        <v>3</v>
      </c>
      <c r="AS13" s="280" t="str">
        <f t="shared" si="20"/>
        <v/>
      </c>
      <c r="AT13" s="280" t="str">
        <f t="shared" si="20"/>
        <v/>
      </c>
      <c r="AU13" s="280">
        <f t="shared" si="20"/>
        <v>4</v>
      </c>
      <c r="AV13" s="280">
        <f t="shared" si="20"/>
        <v>3</v>
      </c>
      <c r="AW13" s="35">
        <f t="shared" si="21"/>
        <v>1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7.25" customHeight="1" x14ac:dyDescent="0.25">
      <c r="A14" s="295">
        <v>9</v>
      </c>
      <c r="B14" s="361"/>
      <c r="C14" s="368" t="s">
        <v>34</v>
      </c>
      <c r="D14" s="373" t="s">
        <v>1140</v>
      </c>
      <c r="E14" s="238">
        <v>2541</v>
      </c>
      <c r="F14" s="91" t="s">
        <v>1403</v>
      </c>
      <c r="G14" s="91"/>
      <c r="H14" s="91">
        <v>4</v>
      </c>
      <c r="I14" s="91">
        <v>5</v>
      </c>
      <c r="J14" s="91">
        <v>4</v>
      </c>
      <c r="K14" s="91">
        <v>4</v>
      </c>
      <c r="L14" s="91">
        <v>3</v>
      </c>
      <c r="M14" s="91"/>
      <c r="N14" s="91">
        <v>3</v>
      </c>
      <c r="O14" s="91">
        <v>3</v>
      </c>
      <c r="P14" s="91">
        <v>5</v>
      </c>
      <c r="Q14" s="91">
        <v>4</v>
      </c>
      <c r="R14" s="94"/>
      <c r="S14" s="91"/>
      <c r="T14" s="91">
        <v>4</v>
      </c>
      <c r="U14" s="23">
        <v>3</v>
      </c>
      <c r="V14" s="35">
        <f t="shared" si="11"/>
        <v>3</v>
      </c>
      <c r="W14" s="276">
        <f t="shared" si="12"/>
        <v>0</v>
      </c>
      <c r="X14" s="276">
        <f t="shared" si="13"/>
        <v>0</v>
      </c>
      <c r="Y14" s="276">
        <f t="shared" si="14"/>
        <v>0</v>
      </c>
      <c r="Z14" s="276">
        <f t="shared" si="15"/>
        <v>4</v>
      </c>
      <c r="AA14" s="276">
        <f t="shared" si="16"/>
        <v>5</v>
      </c>
      <c r="AB14" s="276">
        <f t="shared" si="17"/>
        <v>2</v>
      </c>
      <c r="AC14" s="276">
        <f t="shared" si="18"/>
        <v>11</v>
      </c>
      <c r="AD14" s="225">
        <f t="shared" si="19"/>
        <v>3.8181818181818183</v>
      </c>
      <c r="AE14" s="16">
        <f t="shared" si="8"/>
        <v>0</v>
      </c>
      <c r="AF14" s="9"/>
      <c r="AG14" s="280" t="str">
        <f t="shared" si="20"/>
        <v>з</v>
      </c>
      <c r="AH14" s="280" t="str">
        <f t="shared" si="20"/>
        <v/>
      </c>
      <c r="AI14" s="280">
        <f t="shared" si="20"/>
        <v>4</v>
      </c>
      <c r="AJ14" s="280">
        <f t="shared" si="20"/>
        <v>5</v>
      </c>
      <c r="AK14" s="280">
        <f t="shared" si="20"/>
        <v>4</v>
      </c>
      <c r="AL14" s="280">
        <f t="shared" si="20"/>
        <v>4</v>
      </c>
      <c r="AM14" s="280">
        <f t="shared" si="20"/>
        <v>3</v>
      </c>
      <c r="AN14" s="280" t="str">
        <f t="shared" si="20"/>
        <v/>
      </c>
      <c r="AO14" s="280">
        <f t="shared" si="20"/>
        <v>3</v>
      </c>
      <c r="AP14" s="280">
        <f t="shared" si="20"/>
        <v>3</v>
      </c>
      <c r="AQ14" s="280">
        <f t="shared" si="20"/>
        <v>5</v>
      </c>
      <c r="AR14" s="280">
        <f t="shared" si="20"/>
        <v>4</v>
      </c>
      <c r="AS14" s="280" t="str">
        <f t="shared" si="20"/>
        <v/>
      </c>
      <c r="AT14" s="280" t="str">
        <f t="shared" si="20"/>
        <v/>
      </c>
      <c r="AU14" s="280">
        <f t="shared" si="20"/>
        <v>4</v>
      </c>
      <c r="AV14" s="280">
        <f t="shared" si="20"/>
        <v>3</v>
      </c>
      <c r="AW14" s="35">
        <f t="shared" si="21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295">
        <v>10</v>
      </c>
      <c r="B15" s="361"/>
      <c r="C15" s="368" t="s">
        <v>34</v>
      </c>
      <c r="D15" s="390" t="s">
        <v>1134</v>
      </c>
      <c r="E15" s="238">
        <v>2541</v>
      </c>
      <c r="F15" s="91" t="s">
        <v>1403</v>
      </c>
      <c r="G15" s="91"/>
      <c r="H15" s="91">
        <v>5</v>
      </c>
      <c r="I15" s="91">
        <v>5</v>
      </c>
      <c r="J15" s="91">
        <v>5</v>
      </c>
      <c r="K15" s="91">
        <v>5</v>
      </c>
      <c r="L15" s="91">
        <v>4</v>
      </c>
      <c r="M15" s="91"/>
      <c r="N15" s="91">
        <v>5</v>
      </c>
      <c r="O15" s="91">
        <v>4</v>
      </c>
      <c r="P15" s="91">
        <v>5</v>
      </c>
      <c r="Q15" s="91">
        <v>5</v>
      </c>
      <c r="R15" s="94"/>
      <c r="S15" s="91"/>
      <c r="T15" s="91">
        <v>5</v>
      </c>
      <c r="U15" s="23">
        <v>5</v>
      </c>
      <c r="V15" s="35">
        <f t="shared" si="11"/>
        <v>4</v>
      </c>
      <c r="W15" s="276">
        <f t="shared" si="12"/>
        <v>0</v>
      </c>
      <c r="X15" s="276">
        <f t="shared" si="13"/>
        <v>0</v>
      </c>
      <c r="Y15" s="276">
        <f t="shared" si="14"/>
        <v>0</v>
      </c>
      <c r="Z15" s="276">
        <f t="shared" si="15"/>
        <v>0</v>
      </c>
      <c r="AA15" s="276">
        <f t="shared" si="16"/>
        <v>2</v>
      </c>
      <c r="AB15" s="276">
        <f t="shared" si="17"/>
        <v>9</v>
      </c>
      <c r="AC15" s="276">
        <f t="shared" si="18"/>
        <v>11</v>
      </c>
      <c r="AD15" s="225">
        <f t="shared" si="19"/>
        <v>4.8181818181818183</v>
      </c>
      <c r="AE15" s="16">
        <f t="shared" si="8"/>
        <v>0</v>
      </c>
      <c r="AF15" s="9"/>
      <c r="AG15" s="280" t="str">
        <f t="shared" si="20"/>
        <v>з</v>
      </c>
      <c r="AH15" s="280" t="str">
        <f t="shared" si="20"/>
        <v/>
      </c>
      <c r="AI15" s="280">
        <f t="shared" si="20"/>
        <v>5</v>
      </c>
      <c r="AJ15" s="280">
        <f t="shared" si="20"/>
        <v>5</v>
      </c>
      <c r="AK15" s="280">
        <f t="shared" si="20"/>
        <v>5</v>
      </c>
      <c r="AL15" s="280">
        <f t="shared" si="20"/>
        <v>5</v>
      </c>
      <c r="AM15" s="280">
        <f t="shared" si="20"/>
        <v>4</v>
      </c>
      <c r="AN15" s="280" t="str">
        <f t="shared" si="20"/>
        <v/>
      </c>
      <c r="AO15" s="280">
        <f t="shared" si="20"/>
        <v>5</v>
      </c>
      <c r="AP15" s="280">
        <f t="shared" si="20"/>
        <v>4</v>
      </c>
      <c r="AQ15" s="280">
        <f t="shared" si="20"/>
        <v>5</v>
      </c>
      <c r="AR15" s="280">
        <f t="shared" si="20"/>
        <v>5</v>
      </c>
      <c r="AS15" s="280" t="str">
        <f t="shared" si="20"/>
        <v/>
      </c>
      <c r="AT15" s="280" t="str">
        <f t="shared" si="20"/>
        <v/>
      </c>
      <c r="AU15" s="280">
        <f t="shared" si="20"/>
        <v>5</v>
      </c>
      <c r="AV15" s="280">
        <f t="shared" si="20"/>
        <v>5</v>
      </c>
      <c r="AW15" s="35">
        <f t="shared" si="21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295">
        <v>11</v>
      </c>
      <c r="B16" s="361"/>
      <c r="C16" s="368" t="s">
        <v>34</v>
      </c>
      <c r="D16" s="390" t="s">
        <v>1138</v>
      </c>
      <c r="E16" s="238">
        <v>2541</v>
      </c>
      <c r="F16" s="91" t="s">
        <v>1403</v>
      </c>
      <c r="G16" s="91"/>
      <c r="H16" s="91">
        <v>5</v>
      </c>
      <c r="I16" s="91">
        <v>5</v>
      </c>
      <c r="J16" s="91">
        <v>5</v>
      </c>
      <c r="K16" s="91">
        <v>5</v>
      </c>
      <c r="L16" s="91">
        <v>3</v>
      </c>
      <c r="M16" s="91"/>
      <c r="N16" s="91">
        <v>4</v>
      </c>
      <c r="O16" s="91">
        <v>4</v>
      </c>
      <c r="P16" s="91">
        <v>5</v>
      </c>
      <c r="Q16" s="91">
        <v>4</v>
      </c>
      <c r="R16" s="94"/>
      <c r="S16" s="91"/>
      <c r="T16" s="91">
        <v>5</v>
      </c>
      <c r="U16" s="23">
        <v>5</v>
      </c>
      <c r="V16" s="35">
        <f t="shared" si="11"/>
        <v>3</v>
      </c>
      <c r="W16" s="276">
        <f t="shared" si="12"/>
        <v>0</v>
      </c>
      <c r="X16" s="276">
        <f t="shared" si="13"/>
        <v>0</v>
      </c>
      <c r="Y16" s="276">
        <f t="shared" si="14"/>
        <v>0</v>
      </c>
      <c r="Z16" s="276">
        <f t="shared" si="15"/>
        <v>1</v>
      </c>
      <c r="AA16" s="276">
        <f t="shared" si="16"/>
        <v>3</v>
      </c>
      <c r="AB16" s="276">
        <f t="shared" si="17"/>
        <v>7</v>
      </c>
      <c r="AC16" s="276">
        <f t="shared" si="18"/>
        <v>11</v>
      </c>
      <c r="AD16" s="225">
        <f t="shared" si="19"/>
        <v>4.5454545454545459</v>
      </c>
      <c r="AE16" s="16">
        <f t="shared" si="8"/>
        <v>0</v>
      </c>
      <c r="AF16" s="9"/>
      <c r="AG16" s="280" t="str">
        <f t="shared" si="20"/>
        <v>з</v>
      </c>
      <c r="AH16" s="280" t="str">
        <f t="shared" si="20"/>
        <v/>
      </c>
      <c r="AI16" s="280">
        <f t="shared" si="20"/>
        <v>5</v>
      </c>
      <c r="AJ16" s="280">
        <f t="shared" si="20"/>
        <v>5</v>
      </c>
      <c r="AK16" s="280">
        <f t="shared" si="20"/>
        <v>5</v>
      </c>
      <c r="AL16" s="280">
        <f t="shared" si="20"/>
        <v>5</v>
      </c>
      <c r="AM16" s="280">
        <f t="shared" si="20"/>
        <v>3</v>
      </c>
      <c r="AN16" s="280" t="str">
        <f t="shared" si="20"/>
        <v/>
      </c>
      <c r="AO16" s="280">
        <f t="shared" si="20"/>
        <v>4</v>
      </c>
      <c r="AP16" s="280">
        <f t="shared" si="20"/>
        <v>4</v>
      </c>
      <c r="AQ16" s="280">
        <f t="shared" si="20"/>
        <v>5</v>
      </c>
      <c r="AR16" s="280">
        <f t="shared" si="20"/>
        <v>4</v>
      </c>
      <c r="AS16" s="280" t="str">
        <f t="shared" si="20"/>
        <v/>
      </c>
      <c r="AT16" s="280" t="str">
        <f t="shared" si="20"/>
        <v/>
      </c>
      <c r="AU16" s="280">
        <f t="shared" si="20"/>
        <v>5</v>
      </c>
      <c r="AV16" s="280">
        <f t="shared" si="20"/>
        <v>5</v>
      </c>
      <c r="AW16" s="35">
        <f t="shared" si="21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295">
        <v>12</v>
      </c>
      <c r="B17" s="240"/>
      <c r="C17" s="368" t="s">
        <v>34</v>
      </c>
      <c r="D17" s="390" t="s">
        <v>1132</v>
      </c>
      <c r="E17" s="238">
        <v>2541</v>
      </c>
      <c r="F17" s="91" t="s">
        <v>1403</v>
      </c>
      <c r="G17" s="91"/>
      <c r="H17" s="91">
        <v>5</v>
      </c>
      <c r="I17" s="91">
        <v>5</v>
      </c>
      <c r="J17" s="91">
        <v>5</v>
      </c>
      <c r="K17" s="91">
        <v>5</v>
      </c>
      <c r="L17" s="91">
        <v>5</v>
      </c>
      <c r="M17" s="91"/>
      <c r="N17" s="91">
        <v>5</v>
      </c>
      <c r="O17" s="91">
        <v>5</v>
      </c>
      <c r="P17" s="91">
        <v>5</v>
      </c>
      <c r="Q17" s="91">
        <v>5</v>
      </c>
      <c r="R17" s="94"/>
      <c r="S17" s="91"/>
      <c r="T17" s="91">
        <v>5</v>
      </c>
      <c r="U17" s="23">
        <v>5</v>
      </c>
      <c r="V17" s="35">
        <f t="shared" si="11"/>
        <v>5</v>
      </c>
      <c r="W17" s="276">
        <f t="shared" si="12"/>
        <v>0</v>
      </c>
      <c r="X17" s="276">
        <f t="shared" si="13"/>
        <v>0</v>
      </c>
      <c r="Y17" s="276">
        <f t="shared" si="14"/>
        <v>0</v>
      </c>
      <c r="Z17" s="276">
        <f t="shared" si="15"/>
        <v>0</v>
      </c>
      <c r="AA17" s="276">
        <f t="shared" si="16"/>
        <v>0</v>
      </c>
      <c r="AB17" s="276">
        <f t="shared" si="17"/>
        <v>11</v>
      </c>
      <c r="AC17" s="276">
        <f t="shared" si="18"/>
        <v>11</v>
      </c>
      <c r="AD17" s="225">
        <f t="shared" si="19"/>
        <v>5</v>
      </c>
      <c r="AE17" s="16">
        <f t="shared" si="8"/>
        <v>0</v>
      </c>
      <c r="AF17" s="9"/>
      <c r="AG17" s="280" t="str">
        <f t="shared" si="20"/>
        <v>з</v>
      </c>
      <c r="AH17" s="280" t="str">
        <f t="shared" si="20"/>
        <v/>
      </c>
      <c r="AI17" s="280">
        <f t="shared" si="20"/>
        <v>5</v>
      </c>
      <c r="AJ17" s="280">
        <f t="shared" si="20"/>
        <v>5</v>
      </c>
      <c r="AK17" s="280">
        <f t="shared" si="20"/>
        <v>5</v>
      </c>
      <c r="AL17" s="280">
        <f t="shared" si="20"/>
        <v>5</v>
      </c>
      <c r="AM17" s="280">
        <f t="shared" si="20"/>
        <v>5</v>
      </c>
      <c r="AN17" s="280" t="str">
        <f t="shared" si="20"/>
        <v/>
      </c>
      <c r="AO17" s="280">
        <f t="shared" si="20"/>
        <v>5</v>
      </c>
      <c r="AP17" s="280">
        <f t="shared" si="20"/>
        <v>5</v>
      </c>
      <c r="AQ17" s="280">
        <f t="shared" si="20"/>
        <v>5</v>
      </c>
      <c r="AR17" s="280">
        <f t="shared" si="20"/>
        <v>5</v>
      </c>
      <c r="AS17" s="280" t="str">
        <f t="shared" si="20"/>
        <v/>
      </c>
      <c r="AT17" s="280" t="str">
        <f t="shared" si="20"/>
        <v/>
      </c>
      <c r="AU17" s="280">
        <f t="shared" si="20"/>
        <v>5</v>
      </c>
      <c r="AV17" s="280">
        <f t="shared" si="20"/>
        <v>5</v>
      </c>
      <c r="AW17" s="35">
        <f t="shared" si="21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295">
        <v>13</v>
      </c>
      <c r="B18" s="178"/>
      <c r="C18" s="368" t="s">
        <v>980</v>
      </c>
      <c r="D18" s="390" t="s">
        <v>1136</v>
      </c>
      <c r="E18" s="238">
        <v>2541</v>
      </c>
      <c r="F18" s="91" t="s">
        <v>1403</v>
      </c>
      <c r="G18" s="91"/>
      <c r="H18" s="91">
        <v>5</v>
      </c>
      <c r="I18" s="91">
        <v>5</v>
      </c>
      <c r="J18" s="91">
        <v>5</v>
      </c>
      <c r="K18" s="91">
        <v>5</v>
      </c>
      <c r="L18" s="91">
        <v>4</v>
      </c>
      <c r="M18" s="91"/>
      <c r="N18" s="91">
        <v>5</v>
      </c>
      <c r="O18" s="91">
        <v>5</v>
      </c>
      <c r="P18" s="91">
        <v>5</v>
      </c>
      <c r="Q18" s="91">
        <v>4</v>
      </c>
      <c r="R18" s="94"/>
      <c r="S18" s="91"/>
      <c r="T18" s="91">
        <v>5</v>
      </c>
      <c r="U18" s="23">
        <v>5</v>
      </c>
      <c r="V18" s="35">
        <f t="shared" si="11"/>
        <v>4</v>
      </c>
      <c r="W18" s="276">
        <f t="shared" si="12"/>
        <v>0</v>
      </c>
      <c r="X18" s="276">
        <f t="shared" si="13"/>
        <v>0</v>
      </c>
      <c r="Y18" s="276">
        <f t="shared" si="14"/>
        <v>0</v>
      </c>
      <c r="Z18" s="276">
        <f t="shared" si="15"/>
        <v>0</v>
      </c>
      <c r="AA18" s="276">
        <f t="shared" si="16"/>
        <v>2</v>
      </c>
      <c r="AB18" s="276">
        <f t="shared" si="17"/>
        <v>9</v>
      </c>
      <c r="AC18" s="276">
        <f t="shared" si="18"/>
        <v>11</v>
      </c>
      <c r="AD18" s="225">
        <f t="shared" si="19"/>
        <v>4.8181818181818183</v>
      </c>
      <c r="AE18" s="16">
        <f t="shared" si="8"/>
        <v>0</v>
      </c>
      <c r="AF18" s="9"/>
      <c r="AG18" s="280" t="str">
        <f t="shared" si="20"/>
        <v>з</v>
      </c>
      <c r="AH18" s="280" t="str">
        <f t="shared" si="20"/>
        <v/>
      </c>
      <c r="AI18" s="280">
        <f t="shared" si="20"/>
        <v>5</v>
      </c>
      <c r="AJ18" s="280">
        <f t="shared" si="20"/>
        <v>5</v>
      </c>
      <c r="AK18" s="280">
        <f t="shared" si="20"/>
        <v>5</v>
      </c>
      <c r="AL18" s="280">
        <f t="shared" si="20"/>
        <v>5</v>
      </c>
      <c r="AM18" s="280">
        <f t="shared" si="20"/>
        <v>4</v>
      </c>
      <c r="AN18" s="280" t="str">
        <f t="shared" si="20"/>
        <v/>
      </c>
      <c r="AO18" s="280">
        <f t="shared" si="20"/>
        <v>5</v>
      </c>
      <c r="AP18" s="280">
        <f t="shared" si="20"/>
        <v>5</v>
      </c>
      <c r="AQ18" s="280">
        <f t="shared" si="20"/>
        <v>5</v>
      </c>
      <c r="AR18" s="280">
        <f t="shared" si="20"/>
        <v>4</v>
      </c>
      <c r="AS18" s="280" t="str">
        <f t="shared" si="20"/>
        <v/>
      </c>
      <c r="AT18" s="280" t="str">
        <f t="shared" si="20"/>
        <v/>
      </c>
      <c r="AU18" s="280">
        <f t="shared" si="20"/>
        <v>5</v>
      </c>
      <c r="AV18" s="280">
        <f t="shared" si="20"/>
        <v>5</v>
      </c>
      <c r="AW18" s="35">
        <f t="shared" si="21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295">
        <v>14</v>
      </c>
      <c r="B19" s="178"/>
      <c r="C19" s="368" t="s">
        <v>980</v>
      </c>
      <c r="D19" s="369" t="s">
        <v>1147</v>
      </c>
      <c r="E19" s="238">
        <v>2541</v>
      </c>
      <c r="F19" s="91" t="s">
        <v>1403</v>
      </c>
      <c r="G19" s="91"/>
      <c r="H19" s="91">
        <v>5</v>
      </c>
      <c r="I19" s="91">
        <v>4</v>
      </c>
      <c r="J19" s="91">
        <v>4</v>
      </c>
      <c r="K19" s="91">
        <v>4</v>
      </c>
      <c r="L19" s="91">
        <v>4</v>
      </c>
      <c r="M19" s="91"/>
      <c r="N19" s="91">
        <v>5</v>
      </c>
      <c r="O19" s="91">
        <v>4</v>
      </c>
      <c r="P19" s="91">
        <v>5</v>
      </c>
      <c r="Q19" s="91">
        <v>5</v>
      </c>
      <c r="R19" s="91"/>
      <c r="S19" s="91"/>
      <c r="T19" s="91">
        <v>5</v>
      </c>
      <c r="U19" s="23">
        <v>4</v>
      </c>
      <c r="V19" s="35">
        <f t="shared" si="11"/>
        <v>4</v>
      </c>
      <c r="W19" s="276">
        <f t="shared" si="12"/>
        <v>0</v>
      </c>
      <c r="X19" s="276">
        <f t="shared" si="13"/>
        <v>0</v>
      </c>
      <c r="Y19" s="276">
        <f t="shared" si="14"/>
        <v>0</v>
      </c>
      <c r="Z19" s="276">
        <f t="shared" si="15"/>
        <v>0</v>
      </c>
      <c r="AA19" s="276">
        <f t="shared" si="16"/>
        <v>6</v>
      </c>
      <c r="AB19" s="276">
        <f t="shared" si="17"/>
        <v>5</v>
      </c>
      <c r="AC19" s="276">
        <f t="shared" si="18"/>
        <v>11</v>
      </c>
      <c r="AD19" s="225">
        <f t="shared" si="19"/>
        <v>4.4545454545454541</v>
      </c>
      <c r="AE19" s="16">
        <f t="shared" si="8"/>
        <v>0</v>
      </c>
      <c r="AF19" s="9"/>
      <c r="AG19" s="280" t="str">
        <f t="shared" si="20"/>
        <v>з</v>
      </c>
      <c r="AH19" s="280" t="str">
        <f t="shared" si="20"/>
        <v/>
      </c>
      <c r="AI19" s="280">
        <f t="shared" si="20"/>
        <v>5</v>
      </c>
      <c r="AJ19" s="280">
        <f t="shared" si="20"/>
        <v>4</v>
      </c>
      <c r="AK19" s="280">
        <f t="shared" si="20"/>
        <v>4</v>
      </c>
      <c r="AL19" s="280">
        <f t="shared" si="20"/>
        <v>4</v>
      </c>
      <c r="AM19" s="280">
        <f t="shared" si="20"/>
        <v>4</v>
      </c>
      <c r="AN19" s="280" t="str">
        <f t="shared" si="20"/>
        <v/>
      </c>
      <c r="AO19" s="280">
        <f t="shared" si="20"/>
        <v>5</v>
      </c>
      <c r="AP19" s="280">
        <f t="shared" si="20"/>
        <v>4</v>
      </c>
      <c r="AQ19" s="280">
        <f t="shared" si="20"/>
        <v>5</v>
      </c>
      <c r="AR19" s="280">
        <f t="shared" si="20"/>
        <v>5</v>
      </c>
      <c r="AS19" s="280" t="str">
        <f t="shared" si="20"/>
        <v/>
      </c>
      <c r="AT19" s="280" t="str">
        <f t="shared" si="20"/>
        <v/>
      </c>
      <c r="AU19" s="280">
        <f t="shared" si="20"/>
        <v>5</v>
      </c>
      <c r="AV19" s="280">
        <f t="shared" si="20"/>
        <v>4</v>
      </c>
      <c r="AW19" s="35">
        <f t="shared" si="21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295">
        <v>15</v>
      </c>
      <c r="B20" s="178"/>
      <c r="C20" s="368" t="s">
        <v>34</v>
      </c>
      <c r="D20" s="369" t="s">
        <v>1144</v>
      </c>
      <c r="E20" s="238">
        <v>2541</v>
      </c>
      <c r="F20" s="91" t="s">
        <v>1403</v>
      </c>
      <c r="G20" s="91"/>
      <c r="H20" s="91">
        <v>5</v>
      </c>
      <c r="I20" s="91">
        <v>4</v>
      </c>
      <c r="J20" s="91">
        <v>4</v>
      </c>
      <c r="K20" s="91">
        <v>3</v>
      </c>
      <c r="L20" s="91">
        <v>3</v>
      </c>
      <c r="M20" s="91"/>
      <c r="N20" s="91">
        <v>5</v>
      </c>
      <c r="O20" s="91">
        <v>4</v>
      </c>
      <c r="P20" s="91">
        <v>5</v>
      </c>
      <c r="Q20" s="91">
        <v>3</v>
      </c>
      <c r="R20" s="94"/>
      <c r="S20" s="91"/>
      <c r="T20" s="91">
        <v>4</v>
      </c>
      <c r="U20" s="23">
        <v>4</v>
      </c>
      <c r="V20" s="35">
        <f t="shared" si="11"/>
        <v>3</v>
      </c>
      <c r="W20" s="276">
        <f t="shared" si="12"/>
        <v>0</v>
      </c>
      <c r="X20" s="276">
        <f t="shared" si="13"/>
        <v>0</v>
      </c>
      <c r="Y20" s="276">
        <f t="shared" si="14"/>
        <v>0</v>
      </c>
      <c r="Z20" s="276">
        <f t="shared" si="15"/>
        <v>3</v>
      </c>
      <c r="AA20" s="276">
        <f t="shared" si="16"/>
        <v>5</v>
      </c>
      <c r="AB20" s="276">
        <f t="shared" si="17"/>
        <v>3</v>
      </c>
      <c r="AC20" s="276">
        <f t="shared" si="18"/>
        <v>11</v>
      </c>
      <c r="AD20" s="225">
        <f t="shared" si="19"/>
        <v>4</v>
      </c>
      <c r="AE20" s="16">
        <f t="shared" si="8"/>
        <v>0</v>
      </c>
      <c r="AF20" s="9"/>
      <c r="AG20" s="280" t="str">
        <f t="shared" si="20"/>
        <v>з</v>
      </c>
      <c r="AH20" s="280" t="str">
        <f t="shared" si="20"/>
        <v/>
      </c>
      <c r="AI20" s="280">
        <f t="shared" si="20"/>
        <v>5</v>
      </c>
      <c r="AJ20" s="280">
        <f t="shared" si="20"/>
        <v>4</v>
      </c>
      <c r="AK20" s="280">
        <f t="shared" si="20"/>
        <v>4</v>
      </c>
      <c r="AL20" s="280">
        <f t="shared" si="20"/>
        <v>3</v>
      </c>
      <c r="AM20" s="280">
        <f t="shared" si="20"/>
        <v>3</v>
      </c>
      <c r="AN20" s="280" t="str">
        <f t="shared" si="20"/>
        <v/>
      </c>
      <c r="AO20" s="280">
        <f t="shared" si="20"/>
        <v>5</v>
      </c>
      <c r="AP20" s="280">
        <f t="shared" si="20"/>
        <v>4</v>
      </c>
      <c r="AQ20" s="280">
        <f t="shared" si="20"/>
        <v>5</v>
      </c>
      <c r="AR20" s="280">
        <f t="shared" si="20"/>
        <v>3</v>
      </c>
      <c r="AS20" s="280" t="str">
        <f t="shared" si="20"/>
        <v/>
      </c>
      <c r="AT20" s="280" t="str">
        <f t="shared" si="20"/>
        <v/>
      </c>
      <c r="AU20" s="280">
        <f t="shared" si="20"/>
        <v>4</v>
      </c>
      <c r="AV20" s="280">
        <f t="shared" si="20"/>
        <v>4</v>
      </c>
      <c r="AW20" s="35">
        <f t="shared" si="21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295">
        <v>16</v>
      </c>
      <c r="B21" s="178"/>
      <c r="C21" s="368" t="s">
        <v>34</v>
      </c>
      <c r="D21" s="369" t="s">
        <v>1142</v>
      </c>
      <c r="E21" s="238">
        <v>2541</v>
      </c>
      <c r="F21" s="91" t="s">
        <v>1403</v>
      </c>
      <c r="G21" s="91"/>
      <c r="H21" s="91">
        <v>4</v>
      </c>
      <c r="I21" s="91">
        <v>4</v>
      </c>
      <c r="J21" s="91">
        <v>4</v>
      </c>
      <c r="K21" s="91">
        <v>4</v>
      </c>
      <c r="L21" s="91">
        <v>3</v>
      </c>
      <c r="M21" s="91"/>
      <c r="N21" s="91">
        <v>3</v>
      </c>
      <c r="O21" s="91">
        <v>4</v>
      </c>
      <c r="P21" s="91">
        <v>5</v>
      </c>
      <c r="Q21" s="91">
        <v>3</v>
      </c>
      <c r="R21" s="94"/>
      <c r="S21" s="91"/>
      <c r="T21" s="91">
        <v>4</v>
      </c>
      <c r="U21" s="23">
        <v>3</v>
      </c>
      <c r="V21" s="35">
        <f t="shared" si="11"/>
        <v>3</v>
      </c>
      <c r="W21" s="276">
        <f t="shared" si="12"/>
        <v>0</v>
      </c>
      <c r="X21" s="276">
        <f t="shared" si="13"/>
        <v>0</v>
      </c>
      <c r="Y21" s="276">
        <f t="shared" si="14"/>
        <v>0</v>
      </c>
      <c r="Z21" s="276">
        <f t="shared" si="15"/>
        <v>4</v>
      </c>
      <c r="AA21" s="276">
        <f t="shared" si="16"/>
        <v>6</v>
      </c>
      <c r="AB21" s="276">
        <f t="shared" si="17"/>
        <v>1</v>
      </c>
      <c r="AC21" s="276">
        <f t="shared" si="18"/>
        <v>11</v>
      </c>
      <c r="AD21" s="225">
        <f t="shared" si="19"/>
        <v>3.7272727272727271</v>
      </c>
      <c r="AE21" s="16">
        <f t="shared" si="8"/>
        <v>0</v>
      </c>
      <c r="AF21" s="9"/>
      <c r="AG21" s="280" t="str">
        <f t="shared" si="20"/>
        <v>з</v>
      </c>
      <c r="AH21" s="280" t="str">
        <f t="shared" si="20"/>
        <v/>
      </c>
      <c r="AI21" s="280">
        <f t="shared" si="20"/>
        <v>4</v>
      </c>
      <c r="AJ21" s="280">
        <f t="shared" si="20"/>
        <v>4</v>
      </c>
      <c r="AK21" s="280">
        <f t="shared" si="20"/>
        <v>4</v>
      </c>
      <c r="AL21" s="280">
        <f t="shared" si="20"/>
        <v>4</v>
      </c>
      <c r="AM21" s="280">
        <f t="shared" si="20"/>
        <v>3</v>
      </c>
      <c r="AN21" s="280" t="str">
        <f t="shared" si="20"/>
        <v/>
      </c>
      <c r="AO21" s="280">
        <f t="shared" si="20"/>
        <v>3</v>
      </c>
      <c r="AP21" s="280">
        <f t="shared" si="20"/>
        <v>4</v>
      </c>
      <c r="AQ21" s="280">
        <f t="shared" si="20"/>
        <v>5</v>
      </c>
      <c r="AR21" s="280">
        <f t="shared" si="20"/>
        <v>3</v>
      </c>
      <c r="AS21" s="280" t="str">
        <f t="shared" si="20"/>
        <v/>
      </c>
      <c r="AT21" s="280" t="str">
        <f t="shared" si="20"/>
        <v/>
      </c>
      <c r="AU21" s="280">
        <f t="shared" si="20"/>
        <v>4</v>
      </c>
      <c r="AV21" s="280">
        <f t="shared" si="20"/>
        <v>3</v>
      </c>
      <c r="AW21" s="35">
        <f t="shared" si="21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295">
        <v>17</v>
      </c>
      <c r="B22" s="178"/>
      <c r="C22" s="368" t="s">
        <v>980</v>
      </c>
      <c r="D22" s="369" t="s">
        <v>1135</v>
      </c>
      <c r="E22" s="238">
        <v>2541</v>
      </c>
      <c r="F22" s="91" t="s">
        <v>1403</v>
      </c>
      <c r="G22" s="91"/>
      <c r="H22" s="91">
        <v>5</v>
      </c>
      <c r="I22" s="91">
        <v>4</v>
      </c>
      <c r="J22" s="91">
        <v>4</v>
      </c>
      <c r="K22" s="91">
        <v>4</v>
      </c>
      <c r="L22" s="91">
        <v>3</v>
      </c>
      <c r="M22" s="91"/>
      <c r="N22" s="91">
        <v>4</v>
      </c>
      <c r="O22" s="91">
        <v>4</v>
      </c>
      <c r="P22" s="91">
        <v>5</v>
      </c>
      <c r="Q22" s="91">
        <v>4</v>
      </c>
      <c r="R22" s="94"/>
      <c r="S22" s="91"/>
      <c r="T22" s="91">
        <v>5</v>
      </c>
      <c r="U22" s="23">
        <v>4</v>
      </c>
      <c r="V22" s="35">
        <f t="shared" si="11"/>
        <v>3</v>
      </c>
      <c r="W22" s="276">
        <f t="shared" si="12"/>
        <v>0</v>
      </c>
      <c r="X22" s="276">
        <f t="shared" si="13"/>
        <v>0</v>
      </c>
      <c r="Y22" s="276">
        <f t="shared" si="14"/>
        <v>0</v>
      </c>
      <c r="Z22" s="276">
        <f t="shared" si="15"/>
        <v>1</v>
      </c>
      <c r="AA22" s="276">
        <f t="shared" si="16"/>
        <v>7</v>
      </c>
      <c r="AB22" s="276">
        <f t="shared" si="17"/>
        <v>3</v>
      </c>
      <c r="AC22" s="276">
        <f t="shared" si="18"/>
        <v>11</v>
      </c>
      <c r="AD22" s="225">
        <f t="shared" si="19"/>
        <v>4.1818181818181817</v>
      </c>
      <c r="AE22" s="16">
        <f t="shared" si="8"/>
        <v>0</v>
      </c>
      <c r="AF22" s="9"/>
      <c r="AG22" s="280" t="str">
        <f t="shared" si="20"/>
        <v>з</v>
      </c>
      <c r="AH22" s="280" t="str">
        <f t="shared" si="20"/>
        <v/>
      </c>
      <c r="AI22" s="280">
        <f t="shared" si="20"/>
        <v>5</v>
      </c>
      <c r="AJ22" s="280">
        <f t="shared" si="20"/>
        <v>4</v>
      </c>
      <c r="AK22" s="280">
        <f t="shared" si="20"/>
        <v>4</v>
      </c>
      <c r="AL22" s="280">
        <f t="shared" si="20"/>
        <v>4</v>
      </c>
      <c r="AM22" s="280">
        <f t="shared" si="20"/>
        <v>3</v>
      </c>
      <c r="AN22" s="280" t="str">
        <f t="shared" si="20"/>
        <v/>
      </c>
      <c r="AO22" s="280">
        <f t="shared" si="20"/>
        <v>4</v>
      </c>
      <c r="AP22" s="280">
        <f t="shared" si="20"/>
        <v>4</v>
      </c>
      <c r="AQ22" s="280">
        <f t="shared" si="20"/>
        <v>5</v>
      </c>
      <c r="AR22" s="280">
        <f t="shared" si="20"/>
        <v>4</v>
      </c>
      <c r="AS22" s="280" t="str">
        <f t="shared" si="20"/>
        <v/>
      </c>
      <c r="AT22" s="280" t="str">
        <f t="shared" si="20"/>
        <v/>
      </c>
      <c r="AU22" s="280">
        <f t="shared" si="20"/>
        <v>5</v>
      </c>
      <c r="AV22" s="280">
        <f t="shared" ref="AG22:AV36" si="22">IF(ISERROR(VALUE(LEFT(U22))),LEFT(U22),VALUE(LEFT(U22)))</f>
        <v>4</v>
      </c>
      <c r="AW22" s="35">
        <f t="shared" si="21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295">
        <v>18</v>
      </c>
      <c r="B23" s="178"/>
      <c r="C23" s="368" t="s">
        <v>34</v>
      </c>
      <c r="D23" s="369" t="s">
        <v>1137</v>
      </c>
      <c r="E23" s="238">
        <v>2541</v>
      </c>
      <c r="F23" s="91" t="s">
        <v>1403</v>
      </c>
      <c r="G23" s="91"/>
      <c r="H23" s="91">
        <v>4</v>
      </c>
      <c r="I23" s="91">
        <v>4</v>
      </c>
      <c r="J23" s="91">
        <v>3</v>
      </c>
      <c r="K23" s="91">
        <v>3</v>
      </c>
      <c r="L23" s="91">
        <v>3</v>
      </c>
      <c r="M23" s="91"/>
      <c r="N23" s="91">
        <v>4</v>
      </c>
      <c r="O23" s="91">
        <v>3</v>
      </c>
      <c r="P23" s="91">
        <v>4</v>
      </c>
      <c r="Q23" s="91">
        <v>4</v>
      </c>
      <c r="R23" s="94"/>
      <c r="S23" s="91"/>
      <c r="T23" s="91">
        <v>4</v>
      </c>
      <c r="U23" s="23">
        <v>3</v>
      </c>
      <c r="V23" s="35">
        <f t="shared" si="11"/>
        <v>3</v>
      </c>
      <c r="W23" s="276">
        <f t="shared" si="12"/>
        <v>0</v>
      </c>
      <c r="X23" s="276">
        <f t="shared" si="13"/>
        <v>0</v>
      </c>
      <c r="Y23" s="276">
        <f t="shared" si="14"/>
        <v>0</v>
      </c>
      <c r="Z23" s="276">
        <f t="shared" si="15"/>
        <v>5</v>
      </c>
      <c r="AA23" s="276">
        <f t="shared" si="16"/>
        <v>6</v>
      </c>
      <c r="AB23" s="276">
        <f t="shared" si="17"/>
        <v>0</v>
      </c>
      <c r="AC23" s="276">
        <f t="shared" si="18"/>
        <v>11</v>
      </c>
      <c r="AD23" s="225">
        <f t="shared" si="19"/>
        <v>3.5454545454545454</v>
      </c>
      <c r="AE23" s="16">
        <f t="shared" si="8"/>
        <v>0</v>
      </c>
      <c r="AF23" s="9"/>
      <c r="AG23" s="280" t="str">
        <f t="shared" si="22"/>
        <v>з</v>
      </c>
      <c r="AH23" s="280" t="str">
        <f t="shared" si="22"/>
        <v/>
      </c>
      <c r="AI23" s="280">
        <f t="shared" si="22"/>
        <v>4</v>
      </c>
      <c r="AJ23" s="280">
        <f t="shared" si="22"/>
        <v>4</v>
      </c>
      <c r="AK23" s="280">
        <f t="shared" si="22"/>
        <v>3</v>
      </c>
      <c r="AL23" s="280">
        <f t="shared" si="22"/>
        <v>3</v>
      </c>
      <c r="AM23" s="280">
        <f t="shared" si="22"/>
        <v>3</v>
      </c>
      <c r="AN23" s="280" t="str">
        <f t="shared" si="22"/>
        <v/>
      </c>
      <c r="AO23" s="280">
        <f t="shared" si="22"/>
        <v>4</v>
      </c>
      <c r="AP23" s="280">
        <f t="shared" si="22"/>
        <v>3</v>
      </c>
      <c r="AQ23" s="280">
        <f t="shared" si="22"/>
        <v>4</v>
      </c>
      <c r="AR23" s="280">
        <f t="shared" si="22"/>
        <v>4</v>
      </c>
      <c r="AS23" s="280" t="str">
        <f t="shared" si="22"/>
        <v/>
      </c>
      <c r="AT23" s="280" t="str">
        <f t="shared" si="22"/>
        <v/>
      </c>
      <c r="AU23" s="280">
        <f t="shared" si="22"/>
        <v>4</v>
      </c>
      <c r="AV23" s="280">
        <f t="shared" si="22"/>
        <v>3</v>
      </c>
      <c r="AW23" s="35">
        <f t="shared" si="21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295">
        <v>19</v>
      </c>
      <c r="B24" s="178"/>
      <c r="C24" s="368" t="s">
        <v>35</v>
      </c>
      <c r="D24" s="369" t="s">
        <v>1152</v>
      </c>
      <c r="E24" s="238">
        <v>2541</v>
      </c>
      <c r="F24" s="91" t="s">
        <v>1403</v>
      </c>
      <c r="G24" s="91"/>
      <c r="H24" s="91">
        <v>5</v>
      </c>
      <c r="I24" s="91">
        <v>4</v>
      </c>
      <c r="J24" s="91">
        <v>4</v>
      </c>
      <c r="K24" s="91">
        <v>4</v>
      </c>
      <c r="L24" s="91">
        <v>3</v>
      </c>
      <c r="M24" s="91"/>
      <c r="N24" s="91">
        <v>5</v>
      </c>
      <c r="O24" s="91">
        <v>3</v>
      </c>
      <c r="P24" s="91">
        <v>4</v>
      </c>
      <c r="Q24" s="91">
        <v>5</v>
      </c>
      <c r="R24" s="94"/>
      <c r="S24" s="91"/>
      <c r="T24" s="91">
        <v>5</v>
      </c>
      <c r="U24" s="23">
        <v>4</v>
      </c>
      <c r="V24" s="35">
        <f t="shared" si="11"/>
        <v>3</v>
      </c>
      <c r="W24" s="276">
        <f t="shared" si="12"/>
        <v>0</v>
      </c>
      <c r="X24" s="276">
        <f t="shared" si="13"/>
        <v>0</v>
      </c>
      <c r="Y24" s="276">
        <f t="shared" si="14"/>
        <v>0</v>
      </c>
      <c r="Z24" s="276">
        <f t="shared" si="15"/>
        <v>2</v>
      </c>
      <c r="AA24" s="276">
        <f t="shared" si="16"/>
        <v>5</v>
      </c>
      <c r="AB24" s="276">
        <f t="shared" si="17"/>
        <v>4</v>
      </c>
      <c r="AC24" s="276">
        <f t="shared" si="18"/>
        <v>11</v>
      </c>
      <c r="AD24" s="225">
        <f t="shared" si="19"/>
        <v>4.1818181818181817</v>
      </c>
      <c r="AE24" s="16">
        <f t="shared" si="8"/>
        <v>0</v>
      </c>
      <c r="AF24" s="9"/>
      <c r="AG24" s="280" t="str">
        <f t="shared" si="22"/>
        <v>з</v>
      </c>
      <c r="AH24" s="280" t="str">
        <f t="shared" si="22"/>
        <v/>
      </c>
      <c r="AI24" s="280">
        <f t="shared" si="22"/>
        <v>5</v>
      </c>
      <c r="AJ24" s="280">
        <f t="shared" si="22"/>
        <v>4</v>
      </c>
      <c r="AK24" s="280">
        <f t="shared" si="22"/>
        <v>4</v>
      </c>
      <c r="AL24" s="280">
        <f t="shared" si="22"/>
        <v>4</v>
      </c>
      <c r="AM24" s="280">
        <f t="shared" si="22"/>
        <v>3</v>
      </c>
      <c r="AN24" s="280" t="str">
        <f t="shared" si="22"/>
        <v/>
      </c>
      <c r="AO24" s="280">
        <f t="shared" si="22"/>
        <v>5</v>
      </c>
      <c r="AP24" s="280">
        <f t="shared" si="22"/>
        <v>3</v>
      </c>
      <c r="AQ24" s="280">
        <f t="shared" si="22"/>
        <v>4</v>
      </c>
      <c r="AR24" s="280">
        <f t="shared" si="22"/>
        <v>5</v>
      </c>
      <c r="AS24" s="280" t="str">
        <f t="shared" si="22"/>
        <v/>
      </c>
      <c r="AT24" s="280" t="str">
        <f t="shared" si="22"/>
        <v/>
      </c>
      <c r="AU24" s="280">
        <f t="shared" si="22"/>
        <v>5</v>
      </c>
      <c r="AV24" s="280">
        <f t="shared" si="22"/>
        <v>4</v>
      </c>
      <c r="AW24" s="35">
        <f t="shared" si="21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295">
        <v>20</v>
      </c>
      <c r="B25" s="178"/>
      <c r="C25" s="368" t="s">
        <v>34</v>
      </c>
      <c r="D25" s="369" t="s">
        <v>1139</v>
      </c>
      <c r="E25" s="238">
        <v>2541</v>
      </c>
      <c r="F25" s="91" t="s">
        <v>1403</v>
      </c>
      <c r="G25" s="91"/>
      <c r="H25" s="91">
        <v>5</v>
      </c>
      <c r="I25" s="91">
        <v>3</v>
      </c>
      <c r="J25" s="91">
        <v>4</v>
      </c>
      <c r="K25" s="91">
        <v>4</v>
      </c>
      <c r="L25" s="91">
        <v>3</v>
      </c>
      <c r="M25" s="91"/>
      <c r="N25" s="91">
        <v>3</v>
      </c>
      <c r="O25" s="91">
        <v>4</v>
      </c>
      <c r="P25" s="91">
        <v>5</v>
      </c>
      <c r="Q25" s="91">
        <v>3</v>
      </c>
      <c r="R25" s="94"/>
      <c r="S25" s="91"/>
      <c r="T25" s="91">
        <v>5</v>
      </c>
      <c r="U25" s="23">
        <v>4</v>
      </c>
      <c r="V25" s="35">
        <f t="shared" si="11"/>
        <v>3</v>
      </c>
      <c r="W25" s="276">
        <f t="shared" si="12"/>
        <v>0</v>
      </c>
      <c r="X25" s="276">
        <f t="shared" si="13"/>
        <v>0</v>
      </c>
      <c r="Y25" s="276">
        <f t="shared" si="14"/>
        <v>0</v>
      </c>
      <c r="Z25" s="276">
        <f t="shared" si="15"/>
        <v>4</v>
      </c>
      <c r="AA25" s="276">
        <f t="shared" si="16"/>
        <v>4</v>
      </c>
      <c r="AB25" s="276">
        <f t="shared" si="17"/>
        <v>3</v>
      </c>
      <c r="AC25" s="276">
        <f t="shared" si="18"/>
        <v>11</v>
      </c>
      <c r="AD25" s="225">
        <f t="shared" si="19"/>
        <v>3.9090909090909092</v>
      </c>
      <c r="AE25" s="16">
        <f t="shared" si="8"/>
        <v>0</v>
      </c>
      <c r="AF25" s="9"/>
      <c r="AG25" s="280" t="str">
        <f t="shared" si="22"/>
        <v>з</v>
      </c>
      <c r="AH25" s="280" t="str">
        <f t="shared" si="22"/>
        <v/>
      </c>
      <c r="AI25" s="280">
        <f t="shared" si="22"/>
        <v>5</v>
      </c>
      <c r="AJ25" s="280">
        <f t="shared" si="22"/>
        <v>3</v>
      </c>
      <c r="AK25" s="280">
        <f t="shared" si="22"/>
        <v>4</v>
      </c>
      <c r="AL25" s="280">
        <f t="shared" si="22"/>
        <v>4</v>
      </c>
      <c r="AM25" s="280">
        <f t="shared" si="22"/>
        <v>3</v>
      </c>
      <c r="AN25" s="280" t="str">
        <f t="shared" si="22"/>
        <v/>
      </c>
      <c r="AO25" s="280">
        <f t="shared" si="22"/>
        <v>3</v>
      </c>
      <c r="AP25" s="280">
        <f t="shared" si="22"/>
        <v>4</v>
      </c>
      <c r="AQ25" s="280">
        <f t="shared" si="22"/>
        <v>5</v>
      </c>
      <c r="AR25" s="280">
        <f t="shared" si="22"/>
        <v>3</v>
      </c>
      <c r="AS25" s="280" t="str">
        <f t="shared" si="22"/>
        <v/>
      </c>
      <c r="AT25" s="280" t="str">
        <f t="shared" si="22"/>
        <v/>
      </c>
      <c r="AU25" s="280">
        <f t="shared" si="22"/>
        <v>5</v>
      </c>
      <c r="AV25" s="280">
        <f t="shared" si="22"/>
        <v>4</v>
      </c>
      <c r="AW25" s="35">
        <f t="shared" si="21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295">
        <v>21</v>
      </c>
      <c r="B26" s="178"/>
      <c r="C26" s="368" t="s">
        <v>34</v>
      </c>
      <c r="D26" s="369" t="s">
        <v>1145</v>
      </c>
      <c r="E26" s="238">
        <v>2541</v>
      </c>
      <c r="F26" s="91" t="s">
        <v>1403</v>
      </c>
      <c r="G26" s="91"/>
      <c r="H26" s="91">
        <v>4</v>
      </c>
      <c r="I26" s="91">
        <v>3</v>
      </c>
      <c r="J26" s="91">
        <v>4</v>
      </c>
      <c r="K26" s="91">
        <v>4</v>
      </c>
      <c r="L26" s="91">
        <v>3</v>
      </c>
      <c r="M26" s="91"/>
      <c r="N26" s="91">
        <v>5</v>
      </c>
      <c r="O26" s="91">
        <v>4</v>
      </c>
      <c r="P26" s="91">
        <v>5</v>
      </c>
      <c r="Q26" s="91">
        <v>3</v>
      </c>
      <c r="R26" s="94"/>
      <c r="S26" s="91"/>
      <c r="T26" s="91">
        <v>5</v>
      </c>
      <c r="U26" s="23">
        <v>4</v>
      </c>
      <c r="V26" s="35">
        <f t="shared" si="11"/>
        <v>3</v>
      </c>
      <c r="W26" s="276">
        <f t="shared" si="12"/>
        <v>0</v>
      </c>
      <c r="X26" s="276">
        <f t="shared" si="13"/>
        <v>0</v>
      </c>
      <c r="Y26" s="276">
        <f t="shared" si="14"/>
        <v>0</v>
      </c>
      <c r="Z26" s="276">
        <f t="shared" si="15"/>
        <v>3</v>
      </c>
      <c r="AA26" s="276">
        <f t="shared" si="16"/>
        <v>5</v>
      </c>
      <c r="AB26" s="276">
        <f t="shared" si="17"/>
        <v>3</v>
      </c>
      <c r="AC26" s="276">
        <f t="shared" si="18"/>
        <v>11</v>
      </c>
      <c r="AD26" s="225">
        <f t="shared" si="19"/>
        <v>4</v>
      </c>
      <c r="AE26" s="16">
        <f t="shared" si="8"/>
        <v>0</v>
      </c>
      <c r="AF26" s="9"/>
      <c r="AG26" s="280" t="str">
        <f t="shared" si="22"/>
        <v>з</v>
      </c>
      <c r="AH26" s="280" t="str">
        <f t="shared" si="22"/>
        <v/>
      </c>
      <c r="AI26" s="280">
        <f t="shared" si="22"/>
        <v>4</v>
      </c>
      <c r="AJ26" s="280">
        <f t="shared" si="22"/>
        <v>3</v>
      </c>
      <c r="AK26" s="280">
        <f t="shared" si="22"/>
        <v>4</v>
      </c>
      <c r="AL26" s="280">
        <f t="shared" si="22"/>
        <v>4</v>
      </c>
      <c r="AM26" s="280">
        <f t="shared" si="22"/>
        <v>3</v>
      </c>
      <c r="AN26" s="280" t="str">
        <f t="shared" si="22"/>
        <v/>
      </c>
      <c r="AO26" s="280">
        <f t="shared" si="22"/>
        <v>5</v>
      </c>
      <c r="AP26" s="280">
        <f t="shared" si="22"/>
        <v>4</v>
      </c>
      <c r="AQ26" s="280">
        <f t="shared" si="22"/>
        <v>5</v>
      </c>
      <c r="AR26" s="280">
        <f t="shared" si="22"/>
        <v>3</v>
      </c>
      <c r="AS26" s="280" t="str">
        <f t="shared" si="22"/>
        <v/>
      </c>
      <c r="AT26" s="280" t="str">
        <f t="shared" si="22"/>
        <v/>
      </c>
      <c r="AU26" s="280">
        <f t="shared" si="22"/>
        <v>5</v>
      </c>
      <c r="AV26" s="280">
        <f t="shared" si="22"/>
        <v>4</v>
      </c>
      <c r="AW26" s="35">
        <f t="shared" si="21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customHeight="1" x14ac:dyDescent="0.25">
      <c r="A27" s="295">
        <v>22</v>
      </c>
      <c r="B27" s="178"/>
      <c r="C27" s="368" t="s">
        <v>34</v>
      </c>
      <c r="D27" s="369" t="s">
        <v>1141</v>
      </c>
      <c r="E27" s="238">
        <v>2541</v>
      </c>
      <c r="F27" s="91" t="s">
        <v>1403</v>
      </c>
      <c r="G27" s="91"/>
      <c r="H27" s="91">
        <v>4</v>
      </c>
      <c r="I27" s="91">
        <v>4</v>
      </c>
      <c r="J27" s="91">
        <v>4</v>
      </c>
      <c r="K27" s="91">
        <v>4</v>
      </c>
      <c r="L27" s="91">
        <v>3</v>
      </c>
      <c r="M27" s="91"/>
      <c r="N27" s="91">
        <v>3</v>
      </c>
      <c r="O27" s="91">
        <v>4</v>
      </c>
      <c r="P27" s="91">
        <v>5</v>
      </c>
      <c r="Q27" s="91" t="s">
        <v>1492</v>
      </c>
      <c r="R27" s="94"/>
      <c r="S27" s="91"/>
      <c r="T27" s="91">
        <v>4</v>
      </c>
      <c r="U27" s="23">
        <v>3</v>
      </c>
      <c r="V27" s="35">
        <f t="shared" si="11"/>
        <v>2</v>
      </c>
      <c r="W27" s="276">
        <f t="shared" si="12"/>
        <v>0</v>
      </c>
      <c r="X27" s="276">
        <f t="shared" si="13"/>
        <v>0</v>
      </c>
      <c r="Y27" s="276">
        <f t="shared" si="14"/>
        <v>1</v>
      </c>
      <c r="Z27" s="276">
        <f t="shared" si="15"/>
        <v>3</v>
      </c>
      <c r="AA27" s="276">
        <f t="shared" si="16"/>
        <v>6</v>
      </c>
      <c r="AB27" s="276">
        <f t="shared" si="17"/>
        <v>1</v>
      </c>
      <c r="AC27" s="276">
        <f t="shared" si="18"/>
        <v>11</v>
      </c>
      <c r="AD27" s="225">
        <f t="shared" si="19"/>
        <v>3.6363636363636362</v>
      </c>
      <c r="AE27" s="16">
        <f t="shared" si="8"/>
        <v>0</v>
      </c>
      <c r="AF27" s="9"/>
      <c r="AG27" s="280" t="str">
        <f t="shared" si="22"/>
        <v>з</v>
      </c>
      <c r="AH27" s="280" t="str">
        <f t="shared" si="22"/>
        <v/>
      </c>
      <c r="AI27" s="280">
        <f t="shared" si="22"/>
        <v>4</v>
      </c>
      <c r="AJ27" s="280">
        <f t="shared" si="22"/>
        <v>4</v>
      </c>
      <c r="AK27" s="280">
        <f t="shared" si="22"/>
        <v>4</v>
      </c>
      <c r="AL27" s="280">
        <f t="shared" si="22"/>
        <v>4</v>
      </c>
      <c r="AM27" s="280">
        <f t="shared" si="22"/>
        <v>3</v>
      </c>
      <c r="AN27" s="280" t="str">
        <f t="shared" si="22"/>
        <v/>
      </c>
      <c r="AO27" s="280">
        <f t="shared" si="22"/>
        <v>3</v>
      </c>
      <c r="AP27" s="280">
        <f t="shared" si="22"/>
        <v>4</v>
      </c>
      <c r="AQ27" s="280">
        <f t="shared" si="22"/>
        <v>5</v>
      </c>
      <c r="AR27" s="280">
        <f t="shared" si="22"/>
        <v>2</v>
      </c>
      <c r="AS27" s="280" t="str">
        <f t="shared" si="22"/>
        <v/>
      </c>
      <c r="AT27" s="280" t="str">
        <f t="shared" si="22"/>
        <v/>
      </c>
      <c r="AU27" s="280">
        <f t="shared" si="22"/>
        <v>4</v>
      </c>
      <c r="AV27" s="280">
        <f t="shared" si="22"/>
        <v>3</v>
      </c>
      <c r="AW27" s="35">
        <f t="shared" si="21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hidden="1" customHeight="1" x14ac:dyDescent="0.25">
      <c r="A28" s="295">
        <v>23</v>
      </c>
      <c r="B28" s="178"/>
      <c r="C28" s="320"/>
      <c r="D28" s="366"/>
      <c r="E28" s="238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4"/>
      <c r="S28" s="91"/>
      <c r="T28" s="91"/>
      <c r="U28" s="23"/>
      <c r="V28" s="35">
        <f t="shared" si="11"/>
        <v>0</v>
      </c>
      <c r="W28" s="276">
        <f t="shared" si="12"/>
        <v>0</v>
      </c>
      <c r="X28" s="276">
        <f t="shared" si="13"/>
        <v>0</v>
      </c>
      <c r="Y28" s="276">
        <f t="shared" si="14"/>
        <v>0</v>
      </c>
      <c r="Z28" s="276">
        <f t="shared" si="15"/>
        <v>0</v>
      </c>
      <c r="AA28" s="276">
        <f t="shared" si="16"/>
        <v>0</v>
      </c>
      <c r="AB28" s="276">
        <f t="shared" si="17"/>
        <v>0</v>
      </c>
      <c r="AC28" s="276">
        <f t="shared" si="18"/>
        <v>0</v>
      </c>
      <c r="AD28" s="225" t="str">
        <f t="shared" si="19"/>
        <v/>
      </c>
      <c r="AE28" s="16">
        <f t="shared" si="8"/>
        <v>0</v>
      </c>
      <c r="AF28" s="9"/>
      <c r="AG28" s="280" t="str">
        <f t="shared" si="22"/>
        <v/>
      </c>
      <c r="AH28" s="280" t="str">
        <f t="shared" si="22"/>
        <v/>
      </c>
      <c r="AI28" s="280" t="str">
        <f t="shared" si="22"/>
        <v/>
      </c>
      <c r="AJ28" s="280" t="str">
        <f t="shared" si="22"/>
        <v/>
      </c>
      <c r="AK28" s="280" t="str">
        <f t="shared" si="22"/>
        <v/>
      </c>
      <c r="AL28" s="280" t="str">
        <f t="shared" si="22"/>
        <v/>
      </c>
      <c r="AM28" s="280" t="str">
        <f t="shared" si="22"/>
        <v/>
      </c>
      <c r="AN28" s="280" t="str">
        <f t="shared" si="22"/>
        <v/>
      </c>
      <c r="AO28" s="280" t="str">
        <f t="shared" si="22"/>
        <v/>
      </c>
      <c r="AP28" s="280" t="str">
        <f t="shared" si="22"/>
        <v/>
      </c>
      <c r="AQ28" s="280" t="str">
        <f t="shared" si="22"/>
        <v/>
      </c>
      <c r="AR28" s="280" t="str">
        <f t="shared" si="22"/>
        <v/>
      </c>
      <c r="AS28" s="280" t="str">
        <f t="shared" si="22"/>
        <v/>
      </c>
      <c r="AT28" s="280" t="str">
        <f t="shared" si="22"/>
        <v/>
      </c>
      <c r="AU28" s="280" t="str">
        <f t="shared" si="22"/>
        <v/>
      </c>
      <c r="AV28" s="280" t="str">
        <f t="shared" si="22"/>
        <v/>
      </c>
      <c r="AW28" s="35">
        <f t="shared" si="2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hidden="1" customHeight="1" x14ac:dyDescent="0.25">
      <c r="A29" s="295">
        <v>24</v>
      </c>
      <c r="B29" s="178"/>
      <c r="C29" s="320"/>
      <c r="D29" s="366"/>
      <c r="E29" s="238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4"/>
      <c r="S29" s="91"/>
      <c r="T29" s="91"/>
      <c r="U29" s="23"/>
      <c r="V29" s="35">
        <f t="shared" si="11"/>
        <v>0</v>
      </c>
      <c r="W29" s="276">
        <f t="shared" si="12"/>
        <v>0</v>
      </c>
      <c r="X29" s="276">
        <f t="shared" si="13"/>
        <v>0</v>
      </c>
      <c r="Y29" s="276">
        <f t="shared" si="14"/>
        <v>0</v>
      </c>
      <c r="Z29" s="276">
        <f t="shared" si="15"/>
        <v>0</v>
      </c>
      <c r="AA29" s="276">
        <f t="shared" si="16"/>
        <v>0</v>
      </c>
      <c r="AB29" s="276">
        <f t="shared" si="17"/>
        <v>0</v>
      </c>
      <c r="AC29" s="276">
        <f t="shared" si="18"/>
        <v>0</v>
      </c>
      <c r="AD29" s="225" t="str">
        <f t="shared" si="19"/>
        <v/>
      </c>
      <c r="AE29" s="16">
        <f t="shared" si="8"/>
        <v>0</v>
      </c>
      <c r="AF29" s="9"/>
      <c r="AG29" s="280" t="str">
        <f t="shared" si="22"/>
        <v/>
      </c>
      <c r="AH29" s="280" t="str">
        <f t="shared" si="22"/>
        <v/>
      </c>
      <c r="AI29" s="280" t="str">
        <f t="shared" si="22"/>
        <v/>
      </c>
      <c r="AJ29" s="280" t="str">
        <f t="shared" si="22"/>
        <v/>
      </c>
      <c r="AK29" s="280" t="str">
        <f t="shared" si="22"/>
        <v/>
      </c>
      <c r="AL29" s="280" t="str">
        <f t="shared" si="22"/>
        <v/>
      </c>
      <c r="AM29" s="280" t="str">
        <f t="shared" si="22"/>
        <v/>
      </c>
      <c r="AN29" s="280" t="str">
        <f t="shared" si="22"/>
        <v/>
      </c>
      <c r="AO29" s="280" t="str">
        <f t="shared" si="22"/>
        <v/>
      </c>
      <c r="AP29" s="280" t="str">
        <f t="shared" si="22"/>
        <v/>
      </c>
      <c r="AQ29" s="280" t="str">
        <f t="shared" si="22"/>
        <v/>
      </c>
      <c r="AR29" s="280" t="str">
        <f t="shared" si="22"/>
        <v/>
      </c>
      <c r="AS29" s="280" t="str">
        <f t="shared" si="22"/>
        <v/>
      </c>
      <c r="AT29" s="280" t="str">
        <f t="shared" si="22"/>
        <v/>
      </c>
      <c r="AU29" s="280" t="str">
        <f t="shared" si="22"/>
        <v/>
      </c>
      <c r="AV29" s="280" t="str">
        <f t="shared" si="22"/>
        <v/>
      </c>
      <c r="AW29" s="35">
        <f t="shared" si="2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hidden="1" customHeight="1" x14ac:dyDescent="0.25">
      <c r="A30" s="295">
        <v>25</v>
      </c>
      <c r="B30" s="178"/>
      <c r="C30" s="320"/>
      <c r="D30" s="366"/>
      <c r="E30" s="238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4"/>
      <c r="S30" s="91"/>
      <c r="T30" s="91"/>
      <c r="U30" s="23"/>
      <c r="V30" s="35">
        <f t="shared" si="11"/>
        <v>0</v>
      </c>
      <c r="W30" s="276">
        <f t="shared" si="12"/>
        <v>0</v>
      </c>
      <c r="X30" s="276">
        <f t="shared" si="13"/>
        <v>0</v>
      </c>
      <c r="Y30" s="276">
        <f t="shared" si="14"/>
        <v>0</v>
      </c>
      <c r="Z30" s="276">
        <f t="shared" si="15"/>
        <v>0</v>
      </c>
      <c r="AA30" s="276">
        <f t="shared" si="16"/>
        <v>0</v>
      </c>
      <c r="AB30" s="276">
        <f t="shared" si="17"/>
        <v>0</v>
      </c>
      <c r="AC30" s="276">
        <f t="shared" si="18"/>
        <v>0</v>
      </c>
      <c r="AD30" s="225" t="str">
        <f t="shared" si="19"/>
        <v/>
      </c>
      <c r="AE30" s="16">
        <f t="shared" si="8"/>
        <v>0</v>
      </c>
      <c r="AF30" s="9"/>
      <c r="AG30" s="280" t="str">
        <f t="shared" si="22"/>
        <v/>
      </c>
      <c r="AH30" s="280" t="str">
        <f t="shared" si="22"/>
        <v/>
      </c>
      <c r="AI30" s="280" t="str">
        <f t="shared" si="22"/>
        <v/>
      </c>
      <c r="AJ30" s="280" t="str">
        <f t="shared" si="22"/>
        <v/>
      </c>
      <c r="AK30" s="280" t="str">
        <f t="shared" si="22"/>
        <v/>
      </c>
      <c r="AL30" s="280" t="str">
        <f t="shared" si="22"/>
        <v/>
      </c>
      <c r="AM30" s="280" t="str">
        <f t="shared" si="22"/>
        <v/>
      </c>
      <c r="AN30" s="280" t="str">
        <f t="shared" si="22"/>
        <v/>
      </c>
      <c r="AO30" s="280" t="str">
        <f t="shared" si="22"/>
        <v/>
      </c>
      <c r="AP30" s="280" t="str">
        <f t="shared" si="22"/>
        <v/>
      </c>
      <c r="AQ30" s="280" t="str">
        <f t="shared" si="22"/>
        <v/>
      </c>
      <c r="AR30" s="280" t="str">
        <f t="shared" si="22"/>
        <v/>
      </c>
      <c r="AS30" s="280" t="str">
        <f t="shared" si="22"/>
        <v/>
      </c>
      <c r="AT30" s="280" t="str">
        <f t="shared" si="22"/>
        <v/>
      </c>
      <c r="AU30" s="280" t="str">
        <f t="shared" si="22"/>
        <v/>
      </c>
      <c r="AV30" s="280" t="str">
        <f t="shared" si="22"/>
        <v/>
      </c>
      <c r="AW30" s="35">
        <f t="shared" si="2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hidden="1" customHeight="1" x14ac:dyDescent="0.25">
      <c r="A31" s="295">
        <v>26</v>
      </c>
      <c r="B31" s="178"/>
      <c r="C31" s="320"/>
      <c r="D31" s="366"/>
      <c r="E31" s="238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23"/>
      <c r="V31" s="35">
        <f t="shared" si="11"/>
        <v>0</v>
      </c>
      <c r="W31" s="276">
        <f t="shared" si="12"/>
        <v>0</v>
      </c>
      <c r="X31" s="276">
        <f t="shared" si="13"/>
        <v>0</v>
      </c>
      <c r="Y31" s="276">
        <f t="shared" si="14"/>
        <v>0</v>
      </c>
      <c r="Z31" s="276">
        <f t="shared" si="15"/>
        <v>0</v>
      </c>
      <c r="AA31" s="276">
        <f t="shared" si="16"/>
        <v>0</v>
      </c>
      <c r="AB31" s="276">
        <f t="shared" si="17"/>
        <v>0</v>
      </c>
      <c r="AC31" s="276">
        <f t="shared" si="18"/>
        <v>0</v>
      </c>
      <c r="AD31" s="225" t="str">
        <f t="shared" si="19"/>
        <v/>
      </c>
      <c r="AE31" s="16">
        <f t="shared" si="8"/>
        <v>0</v>
      </c>
      <c r="AF31" s="9"/>
      <c r="AG31" s="280" t="str">
        <f t="shared" si="22"/>
        <v/>
      </c>
      <c r="AH31" s="280" t="str">
        <f t="shared" si="22"/>
        <v/>
      </c>
      <c r="AI31" s="280" t="str">
        <f t="shared" si="22"/>
        <v/>
      </c>
      <c r="AJ31" s="280" t="str">
        <f t="shared" si="22"/>
        <v/>
      </c>
      <c r="AK31" s="280" t="str">
        <f t="shared" si="22"/>
        <v/>
      </c>
      <c r="AL31" s="280" t="str">
        <f t="shared" si="22"/>
        <v/>
      </c>
      <c r="AM31" s="280" t="str">
        <f t="shared" si="22"/>
        <v/>
      </c>
      <c r="AN31" s="280" t="str">
        <f t="shared" si="22"/>
        <v/>
      </c>
      <c r="AO31" s="280" t="str">
        <f t="shared" si="22"/>
        <v/>
      </c>
      <c r="AP31" s="280" t="str">
        <f t="shared" si="22"/>
        <v/>
      </c>
      <c r="AQ31" s="280" t="str">
        <f t="shared" si="22"/>
        <v/>
      </c>
      <c r="AR31" s="280" t="str">
        <f t="shared" si="22"/>
        <v/>
      </c>
      <c r="AS31" s="280" t="str">
        <f t="shared" si="22"/>
        <v/>
      </c>
      <c r="AT31" s="280" t="str">
        <f t="shared" si="22"/>
        <v/>
      </c>
      <c r="AU31" s="280" t="str">
        <f t="shared" si="22"/>
        <v/>
      </c>
      <c r="AV31" s="280" t="str">
        <f t="shared" si="22"/>
        <v/>
      </c>
      <c r="AW31" s="35">
        <f t="shared" si="2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hidden="1" customHeight="1" x14ac:dyDescent="0.2">
      <c r="A32" s="295">
        <v>27</v>
      </c>
      <c r="B32" s="226"/>
      <c r="C32" s="226"/>
      <c r="D32" s="321"/>
      <c r="E32" s="238"/>
      <c r="F32" s="91"/>
      <c r="G32" s="91"/>
      <c r="H32" s="91"/>
      <c r="I32" s="91"/>
      <c r="J32" s="91"/>
      <c r="K32" s="91"/>
      <c r="L32" s="91"/>
      <c r="M32" s="108"/>
      <c r="N32" s="108"/>
      <c r="O32" s="108"/>
      <c r="P32" s="108"/>
      <c r="Q32" s="108"/>
      <c r="R32" s="24"/>
      <c r="S32" s="23"/>
      <c r="T32" s="23"/>
      <c r="U32" s="23"/>
      <c r="V32" s="35">
        <f t="shared" si="11"/>
        <v>0</v>
      </c>
      <c r="W32" s="276">
        <f t="shared" si="12"/>
        <v>0</v>
      </c>
      <c r="X32" s="276">
        <f t="shared" si="13"/>
        <v>0</v>
      </c>
      <c r="Y32" s="276">
        <f t="shared" si="14"/>
        <v>0</v>
      </c>
      <c r="Z32" s="276">
        <f t="shared" si="15"/>
        <v>0</v>
      </c>
      <c r="AA32" s="276">
        <f t="shared" si="16"/>
        <v>0</v>
      </c>
      <c r="AB32" s="276">
        <f t="shared" si="17"/>
        <v>0</v>
      </c>
      <c r="AC32" s="276">
        <f t="shared" si="18"/>
        <v>0</v>
      </c>
      <c r="AD32" s="225" t="str">
        <f t="shared" si="19"/>
        <v/>
      </c>
      <c r="AE32" s="16">
        <f t="shared" si="8"/>
        <v>0</v>
      </c>
      <c r="AF32" s="9"/>
      <c r="AG32" s="280" t="str">
        <f t="shared" si="22"/>
        <v/>
      </c>
      <c r="AH32" s="280" t="str">
        <f t="shared" si="22"/>
        <v/>
      </c>
      <c r="AI32" s="280" t="str">
        <f t="shared" si="22"/>
        <v/>
      </c>
      <c r="AJ32" s="280" t="str">
        <f t="shared" si="22"/>
        <v/>
      </c>
      <c r="AK32" s="280" t="str">
        <f t="shared" si="22"/>
        <v/>
      </c>
      <c r="AL32" s="280" t="str">
        <f t="shared" si="22"/>
        <v/>
      </c>
      <c r="AM32" s="280" t="str">
        <f t="shared" si="22"/>
        <v/>
      </c>
      <c r="AN32" s="280" t="str">
        <f t="shared" si="22"/>
        <v/>
      </c>
      <c r="AO32" s="280" t="str">
        <f t="shared" si="22"/>
        <v/>
      </c>
      <c r="AP32" s="280" t="str">
        <f t="shared" si="22"/>
        <v/>
      </c>
      <c r="AQ32" s="280" t="str">
        <f t="shared" si="22"/>
        <v/>
      </c>
      <c r="AR32" s="280" t="str">
        <f t="shared" si="22"/>
        <v/>
      </c>
      <c r="AS32" s="280" t="str">
        <f t="shared" si="22"/>
        <v/>
      </c>
      <c r="AT32" s="280" t="str">
        <f t="shared" si="22"/>
        <v/>
      </c>
      <c r="AU32" s="280" t="str">
        <f t="shared" si="22"/>
        <v/>
      </c>
      <c r="AV32" s="280" t="str">
        <f t="shared" si="22"/>
        <v/>
      </c>
      <c r="AW32" s="35">
        <f t="shared" si="2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hidden="1" customHeight="1" x14ac:dyDescent="0.2">
      <c r="A33" s="295">
        <v>28</v>
      </c>
      <c r="B33" s="226"/>
      <c r="C33" s="226"/>
      <c r="D33" s="226"/>
      <c r="E33" s="238"/>
      <c r="F33" s="91"/>
      <c r="G33" s="91"/>
      <c r="H33" s="91"/>
      <c r="I33" s="91"/>
      <c r="J33" s="91"/>
      <c r="K33" s="91"/>
      <c r="L33" s="91"/>
      <c r="M33" s="108"/>
      <c r="N33" s="108"/>
      <c r="O33" s="108"/>
      <c r="P33" s="108"/>
      <c r="Q33" s="108"/>
      <c r="R33" s="24"/>
      <c r="S33" s="23"/>
      <c r="T33" s="23"/>
      <c r="U33" s="23"/>
      <c r="V33" s="35">
        <f t="shared" si="11"/>
        <v>0</v>
      </c>
      <c r="W33" s="276">
        <f t="shared" si="12"/>
        <v>0</v>
      </c>
      <c r="X33" s="276">
        <f t="shared" si="13"/>
        <v>0</v>
      </c>
      <c r="Y33" s="276">
        <f t="shared" si="14"/>
        <v>0</v>
      </c>
      <c r="Z33" s="276">
        <f t="shared" si="15"/>
        <v>0</v>
      </c>
      <c r="AA33" s="276">
        <f t="shared" si="16"/>
        <v>0</v>
      </c>
      <c r="AB33" s="276">
        <f t="shared" si="17"/>
        <v>0</v>
      </c>
      <c r="AC33" s="276">
        <f t="shared" si="18"/>
        <v>0</v>
      </c>
      <c r="AD33" s="225" t="str">
        <f t="shared" si="19"/>
        <v/>
      </c>
      <c r="AE33" s="16">
        <f t="shared" si="8"/>
        <v>0</v>
      </c>
      <c r="AF33" s="9"/>
      <c r="AG33" s="280" t="str">
        <f t="shared" si="22"/>
        <v/>
      </c>
      <c r="AH33" s="280" t="str">
        <f t="shared" si="22"/>
        <v/>
      </c>
      <c r="AI33" s="280" t="str">
        <f t="shared" si="22"/>
        <v/>
      </c>
      <c r="AJ33" s="280" t="str">
        <f t="shared" si="22"/>
        <v/>
      </c>
      <c r="AK33" s="280" t="str">
        <f t="shared" si="22"/>
        <v/>
      </c>
      <c r="AL33" s="280" t="str">
        <f t="shared" si="22"/>
        <v/>
      </c>
      <c r="AM33" s="280" t="str">
        <f t="shared" si="22"/>
        <v/>
      </c>
      <c r="AN33" s="280" t="str">
        <f t="shared" si="22"/>
        <v/>
      </c>
      <c r="AO33" s="280" t="str">
        <f t="shared" si="22"/>
        <v/>
      </c>
      <c r="AP33" s="280" t="str">
        <f t="shared" si="22"/>
        <v/>
      </c>
      <c r="AQ33" s="280" t="str">
        <f t="shared" si="22"/>
        <v/>
      </c>
      <c r="AR33" s="280" t="str">
        <f t="shared" si="22"/>
        <v/>
      </c>
      <c r="AS33" s="280" t="str">
        <f t="shared" si="22"/>
        <v/>
      </c>
      <c r="AT33" s="280" t="str">
        <f t="shared" si="22"/>
        <v/>
      </c>
      <c r="AU33" s="280" t="str">
        <f t="shared" si="22"/>
        <v/>
      </c>
      <c r="AV33" s="280" t="str">
        <f t="shared" si="22"/>
        <v/>
      </c>
      <c r="AW33" s="35">
        <f t="shared" si="2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hidden="1" customHeight="1" x14ac:dyDescent="0.2">
      <c r="A34" s="295">
        <v>29</v>
      </c>
      <c r="B34" s="227"/>
      <c r="C34" s="228"/>
      <c r="D34" s="229"/>
      <c r="E34" s="238"/>
      <c r="F34" s="91"/>
      <c r="G34" s="91"/>
      <c r="H34" s="91"/>
      <c r="I34" s="91"/>
      <c r="J34" s="91"/>
      <c r="K34" s="91"/>
      <c r="L34" s="91"/>
      <c r="M34" s="91"/>
      <c r="N34" s="91"/>
      <c r="O34" s="94"/>
      <c r="P34" s="91"/>
      <c r="Q34" s="94"/>
      <c r="R34" s="24"/>
      <c r="S34" s="23"/>
      <c r="T34" s="23"/>
      <c r="U34" s="23"/>
      <c r="V34" s="35">
        <f t="shared" si="11"/>
        <v>0</v>
      </c>
      <c r="W34" s="276">
        <f t="shared" si="12"/>
        <v>0</v>
      </c>
      <c r="X34" s="276">
        <f t="shared" si="13"/>
        <v>0</v>
      </c>
      <c r="Y34" s="276">
        <f t="shared" si="14"/>
        <v>0</v>
      </c>
      <c r="Z34" s="276">
        <f t="shared" si="15"/>
        <v>0</v>
      </c>
      <c r="AA34" s="276">
        <f t="shared" si="16"/>
        <v>0</v>
      </c>
      <c r="AB34" s="276">
        <f t="shared" si="17"/>
        <v>0</v>
      </c>
      <c r="AC34" s="276">
        <f t="shared" si="18"/>
        <v>0</v>
      </c>
      <c r="AD34" s="225" t="str">
        <f t="shared" si="19"/>
        <v/>
      </c>
      <c r="AE34" s="16">
        <f t="shared" si="8"/>
        <v>0</v>
      </c>
      <c r="AF34" s="9"/>
      <c r="AG34" s="280" t="str">
        <f t="shared" si="22"/>
        <v/>
      </c>
      <c r="AH34" s="280" t="str">
        <f t="shared" si="22"/>
        <v/>
      </c>
      <c r="AI34" s="280" t="str">
        <f t="shared" si="22"/>
        <v/>
      </c>
      <c r="AJ34" s="280" t="str">
        <f t="shared" si="22"/>
        <v/>
      </c>
      <c r="AK34" s="280" t="str">
        <f t="shared" si="22"/>
        <v/>
      </c>
      <c r="AL34" s="280" t="str">
        <f t="shared" si="22"/>
        <v/>
      </c>
      <c r="AM34" s="280" t="str">
        <f t="shared" si="22"/>
        <v/>
      </c>
      <c r="AN34" s="280" t="str">
        <f t="shared" si="22"/>
        <v/>
      </c>
      <c r="AO34" s="280" t="str">
        <f t="shared" si="22"/>
        <v/>
      </c>
      <c r="AP34" s="280" t="str">
        <f t="shared" si="22"/>
        <v/>
      </c>
      <c r="AQ34" s="280" t="str">
        <f t="shared" si="22"/>
        <v/>
      </c>
      <c r="AR34" s="280" t="str">
        <f t="shared" si="22"/>
        <v/>
      </c>
      <c r="AS34" s="280" t="str">
        <f t="shared" si="22"/>
        <v/>
      </c>
      <c r="AT34" s="280" t="str">
        <f t="shared" si="22"/>
        <v/>
      </c>
      <c r="AU34" s="280" t="str">
        <f t="shared" si="22"/>
        <v/>
      </c>
      <c r="AV34" s="280" t="str">
        <f t="shared" si="22"/>
        <v/>
      </c>
      <c r="AW34" s="35">
        <f t="shared" si="2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295">
        <v>30</v>
      </c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1"/>
      <c r="M35" s="91"/>
      <c r="N35" s="91"/>
      <c r="O35" s="94"/>
      <c r="P35" s="91"/>
      <c r="Q35" s="94"/>
      <c r="R35" s="24"/>
      <c r="S35" s="23"/>
      <c r="T35" s="23"/>
      <c r="U35" s="23"/>
      <c r="V35" s="35">
        <f t="shared" si="11"/>
        <v>0</v>
      </c>
      <c r="W35" s="276">
        <f t="shared" si="12"/>
        <v>0</v>
      </c>
      <c r="X35" s="276">
        <f t="shared" si="13"/>
        <v>0</v>
      </c>
      <c r="Y35" s="276">
        <f t="shared" si="14"/>
        <v>0</v>
      </c>
      <c r="Z35" s="276">
        <f t="shared" si="15"/>
        <v>0</v>
      </c>
      <c r="AA35" s="276">
        <f t="shared" si="16"/>
        <v>0</v>
      </c>
      <c r="AB35" s="276">
        <f t="shared" si="17"/>
        <v>0</v>
      </c>
      <c r="AC35" s="276">
        <f t="shared" si="18"/>
        <v>0</v>
      </c>
      <c r="AD35" s="225" t="str">
        <f t="shared" si="19"/>
        <v/>
      </c>
      <c r="AE35" s="16">
        <f>IF(AX35=5,0.5,IF(AX35=4,0.25,IF(AX35&lt;=3,0)))</f>
        <v>0</v>
      </c>
      <c r="AF35" s="9"/>
      <c r="AG35" s="280" t="str">
        <f t="shared" si="22"/>
        <v/>
      </c>
      <c r="AH35" s="280" t="str">
        <f t="shared" si="22"/>
        <v/>
      </c>
      <c r="AI35" s="280" t="str">
        <f t="shared" si="22"/>
        <v/>
      </c>
      <c r="AJ35" s="280" t="str">
        <f t="shared" si="22"/>
        <v/>
      </c>
      <c r="AK35" s="280" t="str">
        <f t="shared" si="22"/>
        <v/>
      </c>
      <c r="AL35" s="280" t="str">
        <f t="shared" si="22"/>
        <v/>
      </c>
      <c r="AM35" s="280" t="str">
        <f t="shared" si="22"/>
        <v/>
      </c>
      <c r="AN35" s="280" t="str">
        <f t="shared" si="22"/>
        <v/>
      </c>
      <c r="AO35" s="280" t="str">
        <f t="shared" si="22"/>
        <v/>
      </c>
      <c r="AP35" s="280" t="str">
        <f t="shared" si="22"/>
        <v/>
      </c>
      <c r="AQ35" s="280" t="str">
        <f t="shared" si="22"/>
        <v/>
      </c>
      <c r="AR35" s="280" t="str">
        <f t="shared" si="22"/>
        <v/>
      </c>
      <c r="AS35" s="280" t="str">
        <f t="shared" si="22"/>
        <v/>
      </c>
      <c r="AT35" s="280" t="str">
        <f t="shared" si="22"/>
        <v/>
      </c>
      <c r="AU35" s="280" t="str">
        <f t="shared" si="22"/>
        <v/>
      </c>
      <c r="AV35" s="280" t="str">
        <f t="shared" si="22"/>
        <v/>
      </c>
      <c r="AW35" s="35">
        <f t="shared" si="21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295">
        <v>31</v>
      </c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1"/>
      <c r="M36" s="91"/>
      <c r="N36" s="91"/>
      <c r="O36" s="94"/>
      <c r="P36" s="91"/>
      <c r="Q36" s="94"/>
      <c r="R36" s="24"/>
      <c r="S36" s="23"/>
      <c r="T36" s="23"/>
      <c r="U36" s="23"/>
      <c r="V36" s="35">
        <f t="shared" si="11"/>
        <v>0</v>
      </c>
      <c r="W36" s="276">
        <f t="shared" si="12"/>
        <v>0</v>
      </c>
      <c r="X36" s="276">
        <f t="shared" si="13"/>
        <v>0</v>
      </c>
      <c r="Y36" s="276">
        <f t="shared" si="14"/>
        <v>0</v>
      </c>
      <c r="Z36" s="276">
        <f t="shared" si="15"/>
        <v>0</v>
      </c>
      <c r="AA36" s="276">
        <f t="shared" si="16"/>
        <v>0</v>
      </c>
      <c r="AB36" s="276">
        <f t="shared" si="17"/>
        <v>0</v>
      </c>
      <c r="AC36" s="276">
        <f t="shared" si="18"/>
        <v>0</v>
      </c>
      <c r="AD36" s="225" t="str">
        <f t="shared" si="19"/>
        <v/>
      </c>
      <c r="AE36" s="16">
        <f>IF(AX36=5,0.5,IF(AX36=4,0.25,IF(AX36&lt;=3,0)))</f>
        <v>0</v>
      </c>
      <c r="AF36" s="9"/>
      <c r="AG36" s="280" t="str">
        <f t="shared" si="22"/>
        <v/>
      </c>
      <c r="AH36" s="280" t="str">
        <f t="shared" si="22"/>
        <v/>
      </c>
      <c r="AI36" s="280" t="str">
        <f t="shared" si="22"/>
        <v/>
      </c>
      <c r="AJ36" s="280" t="str">
        <f t="shared" si="22"/>
        <v/>
      </c>
      <c r="AK36" s="280" t="str">
        <f t="shared" si="22"/>
        <v/>
      </c>
      <c r="AL36" s="280" t="str">
        <f t="shared" si="22"/>
        <v/>
      </c>
      <c r="AM36" s="280" t="str">
        <f t="shared" si="22"/>
        <v/>
      </c>
      <c r="AN36" s="280" t="str">
        <f t="shared" si="22"/>
        <v/>
      </c>
      <c r="AO36" s="280" t="str">
        <f t="shared" si="22"/>
        <v/>
      </c>
      <c r="AP36" s="280" t="str">
        <f t="shared" si="22"/>
        <v/>
      </c>
      <c r="AQ36" s="280" t="str">
        <f t="shared" si="22"/>
        <v/>
      </c>
      <c r="AR36" s="280" t="str">
        <f t="shared" si="22"/>
        <v/>
      </c>
      <c r="AS36" s="280" t="str">
        <f t="shared" si="22"/>
        <v/>
      </c>
      <c r="AT36" s="280" t="str">
        <f t="shared" si="22"/>
        <v/>
      </c>
      <c r="AU36" s="280" t="str">
        <f t="shared" si="22"/>
        <v/>
      </c>
      <c r="AV36" s="280" t="str">
        <f t="shared" si="22"/>
        <v/>
      </c>
      <c r="AW36" s="35">
        <f t="shared" si="21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09"/>
      <c r="B37" s="110"/>
      <c r="C37" s="110"/>
      <c r="D37" s="110"/>
      <c r="E37" s="27">
        <f>COUNTIF(E6:E36,"2541")</f>
        <v>22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11"/>
        <v>0</v>
      </c>
      <c r="W37" s="276">
        <f t="shared" si="12"/>
        <v>0</v>
      </c>
      <c r="X37" s="276">
        <f t="shared" si="13"/>
        <v>0</v>
      </c>
      <c r="Y37" s="276">
        <f t="shared" si="14"/>
        <v>0</v>
      </c>
      <c r="Z37" s="276">
        <f t="shared" si="15"/>
        <v>0</v>
      </c>
      <c r="AA37" s="276">
        <f t="shared" si="16"/>
        <v>0</v>
      </c>
      <c r="AB37" s="276">
        <f t="shared" si="17"/>
        <v>0</v>
      </c>
      <c r="AC37" s="276">
        <f t="shared" si="18"/>
        <v>0</v>
      </c>
      <c r="AD37" s="225" t="str">
        <f t="shared" si="19"/>
        <v/>
      </c>
      <c r="AE37" s="31">
        <f>IF(AX37=5,0.5,IF(AX37=4,0.25,IF(AX37&lt;=3,0)))</f>
        <v>0</v>
      </c>
      <c r="AF37" s="9"/>
      <c r="AG37" s="17" t="str">
        <f t="shared" ref="AG37:AV37" si="23">IF(ISERROR(VALUE(LEFT(F37))),LEFT(F37),VALUE(LEFT(F37)))</f>
        <v/>
      </c>
      <c r="AH37" s="17" t="str">
        <f t="shared" si="23"/>
        <v/>
      </c>
      <c r="AI37" s="17" t="str">
        <f t="shared" si="23"/>
        <v/>
      </c>
      <c r="AJ37" s="17" t="str">
        <f t="shared" si="23"/>
        <v/>
      </c>
      <c r="AK37" s="17" t="str">
        <f t="shared" si="23"/>
        <v/>
      </c>
      <c r="AL37" s="17" t="str">
        <f t="shared" si="23"/>
        <v/>
      </c>
      <c r="AM37" s="17" t="str">
        <f t="shared" si="23"/>
        <v/>
      </c>
      <c r="AN37" s="17" t="str">
        <f t="shared" si="23"/>
        <v/>
      </c>
      <c r="AO37" s="17" t="str">
        <f t="shared" si="23"/>
        <v/>
      </c>
      <c r="AP37" s="17" t="str">
        <f t="shared" si="23"/>
        <v/>
      </c>
      <c r="AQ37" s="17" t="str">
        <f t="shared" si="23"/>
        <v/>
      </c>
      <c r="AR37" s="17" t="str">
        <f t="shared" si="23"/>
        <v/>
      </c>
      <c r="AS37" s="17" t="str">
        <f t="shared" si="23"/>
        <v/>
      </c>
      <c r="AT37" s="17" t="str">
        <f t="shared" si="23"/>
        <v/>
      </c>
      <c r="AU37" s="17" t="str">
        <f t="shared" si="23"/>
        <v/>
      </c>
      <c r="AV37" s="17" t="str">
        <f t="shared" si="23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 t="str">
        <f t="array" ref="F38:U45">AG38:AV45</f>
        <v xml:space="preserve"> </v>
      </c>
      <c r="G38" s="196" t="str">
        <v xml:space="preserve"> </v>
      </c>
      <c r="H38" s="196">
        <v>4.5454545454545459</v>
      </c>
      <c r="I38" s="196">
        <v>4.2272727272727275</v>
      </c>
      <c r="J38" s="196">
        <v>3.9523809523809526</v>
      </c>
      <c r="K38" s="196">
        <v>3.9047619047619047</v>
      </c>
      <c r="L38" s="196">
        <v>3.0952380952380953</v>
      </c>
      <c r="M38" s="196" t="str">
        <v xml:space="preserve"> </v>
      </c>
      <c r="N38" s="196">
        <v>4.0454545454545459</v>
      </c>
      <c r="O38" s="231">
        <v>3.7272727272727271</v>
      </c>
      <c r="P38" s="198">
        <v>4.8181818181818183</v>
      </c>
      <c r="Q38" s="198">
        <v>3.6363636363636362</v>
      </c>
      <c r="R38" s="198" t="str">
        <v xml:space="preserve"> </v>
      </c>
      <c r="S38" s="196" t="str">
        <v xml:space="preserve"> </v>
      </c>
      <c r="T38" s="196">
        <v>4.333333333333333</v>
      </c>
      <c r="U38" s="196">
        <v>3.8181818181818183</v>
      </c>
      <c r="V38" s="18">
        <f>сводн.!T20</f>
        <v>3</v>
      </c>
      <c r="W38" s="92">
        <f>SUM(W6:W37)</f>
        <v>0</v>
      </c>
      <c r="X38" s="92">
        <f>SUM(X6:X37)</f>
        <v>0</v>
      </c>
      <c r="Y38" s="92">
        <f>SUM(Y6:Y37)-X38</f>
        <v>5</v>
      </c>
      <c r="Z38" s="92">
        <f>SUM(Z6:Z37)</f>
        <v>63</v>
      </c>
      <c r="AA38" s="92">
        <f>SUM(AA6:AA37)</f>
        <v>94</v>
      </c>
      <c r="AB38" s="92">
        <f>SUM(AB6:AB37)</f>
        <v>76</v>
      </c>
      <c r="AC38" s="92">
        <f t="shared" si="7"/>
        <v>238</v>
      </c>
      <c r="AD38" s="225">
        <f>IF(ISERROR(((X38+Y38)*2+Z38*3+AA38*4+AB38*5)/SUM(X38,Y38:AB38)),"",((X38+Y38)*2+Z38*3+AA38*4+AB38*5)/SUM(X38,Y38:AB38))</f>
        <v>4.0126050420168067</v>
      </c>
      <c r="AE38" s="32"/>
      <c r="AF38" s="9"/>
      <c r="AG38" s="33" t="str">
        <f t="shared" ref="AG38:AV38" si="24">IF(COUNT(AG6:AG37)=0," ",SUM(AG6:AG37)/COUNT(AG6:AG37))</f>
        <v xml:space="preserve"> </v>
      </c>
      <c r="AH38" s="33" t="str">
        <f t="shared" si="24"/>
        <v xml:space="preserve"> </v>
      </c>
      <c r="AI38" s="33">
        <f t="shared" si="24"/>
        <v>4.5454545454545459</v>
      </c>
      <c r="AJ38" s="33">
        <f t="shared" si="24"/>
        <v>4.2272727272727275</v>
      </c>
      <c r="AK38" s="33">
        <f t="shared" si="24"/>
        <v>3.9523809523809526</v>
      </c>
      <c r="AL38" s="33">
        <f t="shared" si="24"/>
        <v>3.9047619047619047</v>
      </c>
      <c r="AM38" s="33">
        <f t="shared" si="24"/>
        <v>3.0952380952380953</v>
      </c>
      <c r="AN38" s="33" t="str">
        <f t="shared" si="24"/>
        <v xml:space="preserve"> </v>
      </c>
      <c r="AO38" s="33">
        <f t="shared" si="24"/>
        <v>4.0454545454545459</v>
      </c>
      <c r="AP38" s="33">
        <f t="shared" si="24"/>
        <v>3.7272727272727271</v>
      </c>
      <c r="AQ38" s="33">
        <f t="shared" si="24"/>
        <v>4.8181818181818183</v>
      </c>
      <c r="AR38" s="33">
        <f t="shared" si="24"/>
        <v>3.6363636363636362</v>
      </c>
      <c r="AS38" s="33" t="str">
        <f t="shared" si="24"/>
        <v xml:space="preserve"> </v>
      </c>
      <c r="AT38" s="33" t="str">
        <f t="shared" si="24"/>
        <v xml:space="preserve"> </v>
      </c>
      <c r="AU38" s="33">
        <f t="shared" si="24"/>
        <v>4.333333333333333</v>
      </c>
      <c r="AV38" s="34">
        <f t="shared" si="24"/>
        <v>3.8181818181818183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 t="str">
        <v>0</v>
      </c>
      <c r="G39" s="95" t="str">
        <v>0</v>
      </c>
      <c r="H39" s="95">
        <v>12</v>
      </c>
      <c r="I39" s="95">
        <v>7</v>
      </c>
      <c r="J39" s="95">
        <v>4</v>
      </c>
      <c r="K39" s="95">
        <v>4</v>
      </c>
      <c r="L39" s="95">
        <v>1</v>
      </c>
      <c r="M39" s="95" t="str">
        <v>0</v>
      </c>
      <c r="N39" s="95">
        <v>10</v>
      </c>
      <c r="O39" s="96">
        <v>2</v>
      </c>
      <c r="P39" s="96">
        <v>18</v>
      </c>
      <c r="Q39" s="96">
        <v>5</v>
      </c>
      <c r="R39" s="96" t="str">
        <v>0</v>
      </c>
      <c r="S39" s="95" t="str">
        <v>0</v>
      </c>
      <c r="T39" s="95">
        <v>9</v>
      </c>
      <c r="U39" s="95">
        <v>4</v>
      </c>
      <c r="V39" s="232">
        <f>IF(COUNTIF(V6:V37,5)=0,"0",COUNTIF(V6:V37,5))</f>
        <v>1</v>
      </c>
      <c r="W39" s="192"/>
      <c r="X39" s="527">
        <f>SUM(X38:AB38)</f>
        <v>238</v>
      </c>
      <c r="Y39" s="527"/>
      <c r="Z39" s="527"/>
      <c r="AA39" s="527"/>
      <c r="AB39" s="527"/>
      <c r="AC39" s="353"/>
      <c r="AD39" s="225">
        <f t="shared" ref="AD39" si="25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26">IF(COUNTIF(AG6:AG37,5)=0,"0",COUNTIF(AG6:AG37,5))</f>
        <v>0</v>
      </c>
      <c r="AH39" s="38" t="str">
        <f t="shared" si="26"/>
        <v>0</v>
      </c>
      <c r="AI39" s="38">
        <f t="shared" si="26"/>
        <v>12</v>
      </c>
      <c r="AJ39" s="38">
        <f t="shared" si="26"/>
        <v>7</v>
      </c>
      <c r="AK39" s="38">
        <f t="shared" si="26"/>
        <v>4</v>
      </c>
      <c r="AL39" s="38">
        <f t="shared" si="26"/>
        <v>4</v>
      </c>
      <c r="AM39" s="38">
        <f t="shared" si="26"/>
        <v>1</v>
      </c>
      <c r="AN39" s="38" t="str">
        <f t="shared" si="26"/>
        <v>0</v>
      </c>
      <c r="AO39" s="38">
        <f t="shared" si="26"/>
        <v>10</v>
      </c>
      <c r="AP39" s="38">
        <f t="shared" si="26"/>
        <v>2</v>
      </c>
      <c r="AQ39" s="38">
        <f t="shared" si="26"/>
        <v>18</v>
      </c>
      <c r="AR39" s="38">
        <f t="shared" si="26"/>
        <v>5</v>
      </c>
      <c r="AS39" s="38" t="str">
        <f t="shared" si="26"/>
        <v>0</v>
      </c>
      <c r="AT39" s="38" t="str">
        <f t="shared" si="26"/>
        <v>0</v>
      </c>
      <c r="AU39" s="38">
        <f t="shared" si="26"/>
        <v>9</v>
      </c>
      <c r="AV39" s="39">
        <f>IF(COUNTIF(AV6:AV37,5)=0," ",COUNTIF(AV6:AV37,5))</f>
        <v>4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 t="str">
        <v>0</v>
      </c>
      <c r="G40" s="97" t="str">
        <v>0</v>
      </c>
      <c r="H40" s="97">
        <v>10</v>
      </c>
      <c r="I40" s="97">
        <v>13</v>
      </c>
      <c r="J40" s="97">
        <v>12</v>
      </c>
      <c r="K40" s="97">
        <v>11</v>
      </c>
      <c r="L40" s="97">
        <v>3</v>
      </c>
      <c r="M40" s="97" t="str">
        <v>0</v>
      </c>
      <c r="N40" s="97">
        <v>3</v>
      </c>
      <c r="O40" s="98">
        <v>12</v>
      </c>
      <c r="P40" s="98">
        <v>4</v>
      </c>
      <c r="Q40" s="98">
        <v>6</v>
      </c>
      <c r="R40" s="98" t="str">
        <v>0</v>
      </c>
      <c r="S40" s="97" t="str">
        <v>0</v>
      </c>
      <c r="T40" s="97">
        <v>10</v>
      </c>
      <c r="U40" s="97">
        <v>10</v>
      </c>
      <c r="V40" s="233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4</v>
      </c>
      <c r="AA40" s="44">
        <f>IF(COUNTIF(AA6:AA37,4)=0," ",COUNTIF(AA6:AA37,4))</f>
        <v>1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27">IF(COUNTIF(AG6:AG37,4)=0,"0",COUNTIF(AG6:AG37,4))</f>
        <v>0</v>
      </c>
      <c r="AH40" s="44" t="str">
        <f t="shared" si="27"/>
        <v>0</v>
      </c>
      <c r="AI40" s="44">
        <f t="shared" si="27"/>
        <v>10</v>
      </c>
      <c r="AJ40" s="44">
        <f t="shared" si="27"/>
        <v>13</v>
      </c>
      <c r="AK40" s="44">
        <f t="shared" si="27"/>
        <v>12</v>
      </c>
      <c r="AL40" s="44">
        <f t="shared" si="27"/>
        <v>11</v>
      </c>
      <c r="AM40" s="44">
        <f t="shared" si="27"/>
        <v>3</v>
      </c>
      <c r="AN40" s="44" t="str">
        <f t="shared" si="27"/>
        <v>0</v>
      </c>
      <c r="AO40" s="44">
        <f t="shared" si="27"/>
        <v>3</v>
      </c>
      <c r="AP40" s="44">
        <f t="shared" si="27"/>
        <v>12</v>
      </c>
      <c r="AQ40" s="44">
        <f t="shared" si="27"/>
        <v>4</v>
      </c>
      <c r="AR40" s="44">
        <f t="shared" si="27"/>
        <v>6</v>
      </c>
      <c r="AS40" s="44" t="str">
        <f t="shared" si="27"/>
        <v>0</v>
      </c>
      <c r="AT40" s="44" t="str">
        <f t="shared" si="27"/>
        <v>0</v>
      </c>
      <c r="AU40" s="44">
        <f t="shared" si="27"/>
        <v>10</v>
      </c>
      <c r="AV40" s="46">
        <f>IF(COUNTIF(AV6:AV37,4)=0," ",COUNTIF(AV6:AV37,4))</f>
        <v>10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 t="str">
        <v>0</v>
      </c>
      <c r="H41" s="99" t="str">
        <v>0</v>
      </c>
      <c r="I41" s="99">
        <v>2</v>
      </c>
      <c r="J41" s="99">
        <v>5</v>
      </c>
      <c r="K41" s="99">
        <v>6</v>
      </c>
      <c r="L41" s="99">
        <v>14</v>
      </c>
      <c r="M41" s="99" t="str">
        <v>0</v>
      </c>
      <c r="N41" s="99">
        <v>9</v>
      </c>
      <c r="O41" s="100">
        <v>8</v>
      </c>
      <c r="P41" s="100" t="str">
        <v>0</v>
      </c>
      <c r="Q41" s="100">
        <v>9</v>
      </c>
      <c r="R41" s="100" t="str">
        <v>0</v>
      </c>
      <c r="S41" s="99" t="str">
        <v>0</v>
      </c>
      <c r="T41" s="99">
        <v>2</v>
      </c>
      <c r="U41" s="99">
        <v>8</v>
      </c>
      <c r="V41" s="234">
        <f>IF(COUNTIF(V6:V37,3)=0,"0",COUNTIF(V6:V37,3))</f>
        <v>14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4</v>
      </c>
      <c r="AB41" s="52">
        <f>IF(COUNTIF(AB6:AB37,3)=0," ",COUNTIF(AB6:AB37,3))</f>
        <v>6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8">IF(COUNTIF(AG6:AG37,3)=0,"0",COUNTIF(AG6:AG37,3))</f>
        <v>0</v>
      </c>
      <c r="AH41" s="52" t="str">
        <f t="shared" si="28"/>
        <v>0</v>
      </c>
      <c r="AI41" s="52" t="str">
        <f t="shared" si="28"/>
        <v>0</v>
      </c>
      <c r="AJ41" s="52">
        <f t="shared" si="28"/>
        <v>2</v>
      </c>
      <c r="AK41" s="52">
        <f t="shared" si="28"/>
        <v>5</v>
      </c>
      <c r="AL41" s="52">
        <f t="shared" si="28"/>
        <v>6</v>
      </c>
      <c r="AM41" s="52">
        <f t="shared" si="28"/>
        <v>14</v>
      </c>
      <c r="AN41" s="52" t="str">
        <f t="shared" si="28"/>
        <v>0</v>
      </c>
      <c r="AO41" s="52">
        <f t="shared" si="28"/>
        <v>9</v>
      </c>
      <c r="AP41" s="52">
        <f t="shared" si="28"/>
        <v>8</v>
      </c>
      <c r="AQ41" s="52" t="str">
        <f t="shared" si="28"/>
        <v>0</v>
      </c>
      <c r="AR41" s="52">
        <f t="shared" si="28"/>
        <v>9</v>
      </c>
      <c r="AS41" s="52" t="str">
        <f t="shared" si="28"/>
        <v>0</v>
      </c>
      <c r="AT41" s="52" t="str">
        <f t="shared" si="28"/>
        <v>0</v>
      </c>
      <c r="AU41" s="52">
        <f t="shared" si="28"/>
        <v>2</v>
      </c>
      <c r="AV41" s="54">
        <f>IF(COUNTIF(AV6:AV37,3)=0," ",COUNTIF(AV6:AV37,3))</f>
        <v>8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3</v>
      </c>
      <c r="M42" s="23">
        <v>0</v>
      </c>
      <c r="N42" s="23">
        <v>0</v>
      </c>
      <c r="O42" s="24">
        <v>0</v>
      </c>
      <c r="P42" s="24">
        <v>0</v>
      </c>
      <c r="Q42" s="24">
        <v>2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4</v>
      </c>
      <c r="W42" s="35"/>
      <c r="X42" s="35"/>
      <c r="Y42" s="35">
        <f>IF(COUNTIF(Y6:Y37,2)=0," ",COUNTIF(Y6:Y37,2))</f>
        <v>1</v>
      </c>
      <c r="Z42" s="35">
        <f>IF(COUNTIF(Z6:Z37,2)=0," ",COUNTIF(Z6:Z37,2))</f>
        <v>2</v>
      </c>
      <c r="AA42" s="35">
        <f>IF(COUNTIF(AA6:AA37,2)=0," ",COUNTIF(AA6:AA37,2))</f>
        <v>2</v>
      </c>
      <c r="AB42" s="35">
        <f>IF(COUNTIF(AB6:AB37,2)=0," ",COUNTIF(AB6:AB37,2))</f>
        <v>2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9">COUNTIF(AG6:AG36,2)+COUNTIF(AG6:AG36,"д")</f>
        <v>0</v>
      </c>
      <c r="AH42" s="35">
        <f t="shared" si="29"/>
        <v>0</v>
      </c>
      <c r="AI42" s="35">
        <f t="shared" si="29"/>
        <v>0</v>
      </c>
      <c r="AJ42" s="35">
        <f t="shared" si="29"/>
        <v>0</v>
      </c>
      <c r="AK42" s="35">
        <f t="shared" si="29"/>
        <v>0</v>
      </c>
      <c r="AL42" s="35">
        <f t="shared" si="29"/>
        <v>0</v>
      </c>
      <c r="AM42" s="35">
        <f t="shared" si="29"/>
        <v>3</v>
      </c>
      <c r="AN42" s="35">
        <f t="shared" si="29"/>
        <v>0</v>
      </c>
      <c r="AO42" s="35">
        <f t="shared" si="29"/>
        <v>0</v>
      </c>
      <c r="AP42" s="35">
        <f t="shared" si="29"/>
        <v>0</v>
      </c>
      <c r="AQ42" s="35">
        <f t="shared" si="29"/>
        <v>0</v>
      </c>
      <c r="AR42" s="35">
        <f t="shared" si="29"/>
        <v>2</v>
      </c>
      <c r="AS42" s="35">
        <f t="shared" si="29"/>
        <v>0</v>
      </c>
      <c r="AT42" s="35">
        <f t="shared" si="29"/>
        <v>0</v>
      </c>
      <c r="AU42" s="35">
        <f t="shared" si="29"/>
        <v>0</v>
      </c>
      <c r="AV42" s="35">
        <f t="shared" si="2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1</v>
      </c>
      <c r="K43" s="23">
        <v>1</v>
      </c>
      <c r="L43" s="23">
        <v>1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1</v>
      </c>
      <c r="U43" s="23">
        <v>0</v>
      </c>
      <c r="V43" s="35">
        <f t="shared" ref="V43:AB43" si="30">COUNTBLANK(V6:V26)</f>
        <v>0</v>
      </c>
      <c r="W43" s="35">
        <f t="shared" si="30"/>
        <v>0</v>
      </c>
      <c r="X43" s="35">
        <f t="shared" si="30"/>
        <v>0</v>
      </c>
      <c r="Y43" s="35">
        <f t="shared" si="30"/>
        <v>0</v>
      </c>
      <c r="Z43" s="35">
        <f t="shared" si="30"/>
        <v>0</v>
      </c>
      <c r="AA43" s="35">
        <f t="shared" si="30"/>
        <v>0</v>
      </c>
      <c r="AB43" s="35">
        <f t="shared" si="30"/>
        <v>0</v>
      </c>
      <c r="AC43" s="35"/>
      <c r="AD43" s="35">
        <f>COUNTBLANK(AD6:AD27)</f>
        <v>0</v>
      </c>
      <c r="AE43" s="61" t="str">
        <f>IF(COUNTIF(AE6:AE37,"б")=0," ",COUNTIF(AE6:AE37,"б"))</f>
        <v xml:space="preserve"> </v>
      </c>
      <c r="AF43" s="60">
        <f t="shared" ref="AF43:CB43" si="31">IF(COUNTIF(AF6:AF37,"б")=0+COUNTIF(AF6:AF37,"а")=0,"0",COUNTIF(AF6:AF37,"б")+COUNTIF(AF6:AF37,"а"))</f>
        <v>0</v>
      </c>
      <c r="AG43" s="60">
        <f t="shared" si="31"/>
        <v>0</v>
      </c>
      <c r="AH43" s="60">
        <f t="shared" si="31"/>
        <v>0</v>
      </c>
      <c r="AI43" s="60">
        <f t="shared" si="31"/>
        <v>0</v>
      </c>
      <c r="AJ43" s="60">
        <f t="shared" si="31"/>
        <v>0</v>
      </c>
      <c r="AK43" s="60">
        <f t="shared" si="31"/>
        <v>1</v>
      </c>
      <c r="AL43" s="60">
        <f t="shared" si="31"/>
        <v>1</v>
      </c>
      <c r="AM43" s="60">
        <f t="shared" si="31"/>
        <v>1</v>
      </c>
      <c r="AN43" s="60">
        <f t="shared" si="31"/>
        <v>0</v>
      </c>
      <c r="AO43" s="60">
        <f t="shared" si="31"/>
        <v>0</v>
      </c>
      <c r="AP43" s="60">
        <f t="shared" si="31"/>
        <v>0</v>
      </c>
      <c r="AQ43" s="60">
        <f t="shared" si="31"/>
        <v>0</v>
      </c>
      <c r="AR43" s="60">
        <f t="shared" si="31"/>
        <v>0</v>
      </c>
      <c r="AS43" s="60">
        <f t="shared" si="31"/>
        <v>0</v>
      </c>
      <c r="AT43" s="60">
        <f t="shared" si="31"/>
        <v>0</v>
      </c>
      <c r="AU43" s="60">
        <f t="shared" si="31"/>
        <v>1</v>
      </c>
      <c r="AV43" s="60">
        <f t="shared" si="31"/>
        <v>0</v>
      </c>
      <c r="AW43" s="60">
        <f t="shared" si="31"/>
        <v>0</v>
      </c>
      <c r="AX43" s="60">
        <f t="shared" si="31"/>
        <v>0</v>
      </c>
      <c r="AY43" s="60">
        <f t="shared" si="31"/>
        <v>0</v>
      </c>
      <c r="AZ43" s="60">
        <f t="shared" si="31"/>
        <v>0</v>
      </c>
      <c r="BA43" s="60">
        <f t="shared" si="31"/>
        <v>0</v>
      </c>
      <c r="BB43" s="60">
        <f t="shared" si="31"/>
        <v>0</v>
      </c>
      <c r="BC43" s="60">
        <f t="shared" si="31"/>
        <v>0</v>
      </c>
      <c r="BD43" s="60">
        <f t="shared" si="31"/>
        <v>0</v>
      </c>
      <c r="BE43" s="60">
        <f t="shared" si="31"/>
        <v>0</v>
      </c>
      <c r="BF43" s="60">
        <f t="shared" si="31"/>
        <v>0</v>
      </c>
      <c r="BG43" s="60">
        <f t="shared" si="31"/>
        <v>0</v>
      </c>
      <c r="BH43" s="60">
        <f t="shared" si="31"/>
        <v>0</v>
      </c>
      <c r="BI43" s="60">
        <f t="shared" si="31"/>
        <v>0</v>
      </c>
      <c r="BJ43" s="60">
        <f t="shared" si="31"/>
        <v>0</v>
      </c>
      <c r="BK43" s="60">
        <f t="shared" si="31"/>
        <v>0</v>
      </c>
      <c r="BL43" s="60">
        <f t="shared" si="31"/>
        <v>0</v>
      </c>
      <c r="BM43" s="60">
        <f t="shared" si="31"/>
        <v>0</v>
      </c>
      <c r="BN43" s="60">
        <f t="shared" si="31"/>
        <v>0</v>
      </c>
      <c r="BO43" s="60">
        <f t="shared" si="31"/>
        <v>0</v>
      </c>
      <c r="BP43" s="60">
        <f t="shared" si="31"/>
        <v>0</v>
      </c>
      <c r="BQ43" s="60">
        <f t="shared" si="31"/>
        <v>0</v>
      </c>
      <c r="BR43" s="60">
        <f t="shared" si="31"/>
        <v>0</v>
      </c>
      <c r="BS43" s="60">
        <f t="shared" si="31"/>
        <v>0</v>
      </c>
      <c r="BT43" s="60">
        <f t="shared" si="31"/>
        <v>0</v>
      </c>
      <c r="BU43" s="60">
        <f t="shared" si="31"/>
        <v>0</v>
      </c>
      <c r="BV43" s="60">
        <f t="shared" si="31"/>
        <v>0</v>
      </c>
      <c r="BW43" s="60">
        <f t="shared" si="31"/>
        <v>0</v>
      </c>
      <c r="BX43" s="60">
        <f t="shared" si="31"/>
        <v>0</v>
      </c>
      <c r="BY43" s="60">
        <f t="shared" si="31"/>
        <v>0</v>
      </c>
      <c r="BZ43" s="60">
        <f t="shared" si="31"/>
        <v>0</v>
      </c>
      <c r="CA43" s="60">
        <f t="shared" si="31"/>
        <v>0</v>
      </c>
      <c r="CB43" s="60">
        <f t="shared" si="3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>
        <v>22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32">IF(COUNTIF(AG6:AG37,"з")=0,"0",COUNTIF(AG6:AG37,"з"))</f>
        <v>22</v>
      </c>
      <c r="AH44" s="35" t="str">
        <f t="shared" si="32"/>
        <v>0</v>
      </c>
      <c r="AI44" s="35" t="str">
        <f t="shared" si="32"/>
        <v>0</v>
      </c>
      <c r="AJ44" s="35" t="str">
        <f t="shared" si="32"/>
        <v>0</v>
      </c>
      <c r="AK44" s="35" t="str">
        <f t="shared" si="32"/>
        <v>0</v>
      </c>
      <c r="AL44" s="35" t="str">
        <f t="shared" si="32"/>
        <v>0</v>
      </c>
      <c r="AM44" s="35" t="str">
        <f t="shared" si="32"/>
        <v>0</v>
      </c>
      <c r="AN44" s="35" t="str">
        <f t="shared" si="32"/>
        <v>0</v>
      </c>
      <c r="AO44" s="35" t="str">
        <f t="shared" si="32"/>
        <v>0</v>
      </c>
      <c r="AP44" s="35" t="str">
        <f t="shared" si="32"/>
        <v>0</v>
      </c>
      <c r="AQ44" s="35" t="str">
        <f t="shared" si="32"/>
        <v>0</v>
      </c>
      <c r="AR44" s="35" t="str">
        <f t="shared" si="32"/>
        <v>0</v>
      </c>
      <c r="AS44" s="35" t="str">
        <f t="shared" si="32"/>
        <v>0</v>
      </c>
      <c r="AT44" s="35" t="str">
        <f t="shared" si="32"/>
        <v>0</v>
      </c>
      <c r="AU44" s="35" t="str">
        <f t="shared" si="32"/>
        <v>0</v>
      </c>
      <c r="AV44" s="35" t="str">
        <f t="shared" si="32"/>
        <v>0</v>
      </c>
      <c r="AW44" s="35" t="str">
        <f t="shared" si="3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33">IF(COUNTIF(AG6:AG37,"н")=0,"0",COUNTIF(AG6:AG37,"н"))</f>
        <v>0</v>
      </c>
      <c r="AH45" s="35" t="str">
        <f t="shared" si="33"/>
        <v>0</v>
      </c>
      <c r="AI45" s="35" t="str">
        <f t="shared" si="33"/>
        <v>0</v>
      </c>
      <c r="AJ45" s="35" t="str">
        <f t="shared" si="33"/>
        <v>0</v>
      </c>
      <c r="AK45" s="35" t="str">
        <f t="shared" si="33"/>
        <v>0</v>
      </c>
      <c r="AL45" s="35" t="str">
        <f t="shared" si="33"/>
        <v>0</v>
      </c>
      <c r="AM45" s="35" t="str">
        <f t="shared" si="33"/>
        <v>0</v>
      </c>
      <c r="AN45" s="35" t="str">
        <f t="shared" si="33"/>
        <v>0</v>
      </c>
      <c r="AO45" s="35" t="str">
        <f t="shared" si="33"/>
        <v>0</v>
      </c>
      <c r="AP45" s="35" t="str">
        <f t="shared" si="33"/>
        <v>0</v>
      </c>
      <c r="AQ45" s="35" t="str">
        <f t="shared" si="33"/>
        <v>0</v>
      </c>
      <c r="AR45" s="35" t="str">
        <f t="shared" si="33"/>
        <v>0</v>
      </c>
      <c r="AS45" s="35" t="str">
        <f t="shared" si="33"/>
        <v>0</v>
      </c>
      <c r="AT45" s="35" t="str">
        <f t="shared" si="33"/>
        <v>0</v>
      </c>
      <c r="AU45" s="35" t="str">
        <f t="shared" si="33"/>
        <v>0</v>
      </c>
      <c r="AV45" s="35" t="str">
        <f t="shared" si="33"/>
        <v>0</v>
      </c>
      <c r="AW45" s="35" t="str">
        <f t="shared" si="3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51"/>
      <c r="X46" s="351"/>
      <c r="Y46" s="351"/>
      <c r="Z46" s="351"/>
      <c r="AA46" s="351"/>
      <c r="AB46" s="351"/>
      <c r="AC46" s="351"/>
      <c r="AD46" s="35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51"/>
      <c r="X47" s="351"/>
      <c r="Y47" s="351"/>
      <c r="Z47" s="351"/>
      <c r="AA47" s="351"/>
      <c r="AB47" s="351"/>
      <c r="AC47" s="351"/>
      <c r="AD47" s="35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51"/>
      <c r="X48" s="351"/>
      <c r="Y48" s="351"/>
      <c r="Z48" s="351"/>
      <c r="AA48" s="351"/>
      <c r="AB48" s="351"/>
      <c r="AC48" s="351"/>
      <c r="AD48" s="35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51"/>
      <c r="X49" s="351"/>
      <c r="Y49" s="351"/>
      <c r="Z49" s="351"/>
      <c r="AA49" s="351"/>
      <c r="AB49" s="351"/>
      <c r="AC49" s="351"/>
      <c r="AD49" s="35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51"/>
      <c r="X50" s="351"/>
      <c r="Y50" s="351"/>
      <c r="Z50" s="351"/>
      <c r="AA50" s="351"/>
      <c r="AB50" s="351"/>
      <c r="AC50" s="351"/>
      <c r="AD50" s="35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51"/>
      <c r="X51" s="351"/>
      <c r="Y51" s="351"/>
      <c r="Z51" s="351"/>
      <c r="AA51" s="351"/>
      <c r="AB51" s="351"/>
      <c r="AC51" s="351"/>
      <c r="AD51" s="35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51"/>
      <c r="X52" s="351"/>
      <c r="Y52" s="351"/>
      <c r="Z52" s="351"/>
      <c r="AA52" s="351"/>
      <c r="AB52" s="351"/>
      <c r="AC52" s="351"/>
      <c r="AD52" s="35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51"/>
      <c r="X53" s="351"/>
      <c r="Y53" s="351"/>
      <c r="Z53" s="351"/>
      <c r="AA53" s="351"/>
      <c r="AB53" s="351"/>
      <c r="AC53" s="351"/>
      <c r="AD53" s="35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51"/>
      <c r="X54" s="351"/>
      <c r="Y54" s="351"/>
      <c r="Z54" s="351"/>
      <c r="AA54" s="351"/>
      <c r="AB54" s="351"/>
      <c r="AC54" s="351"/>
      <c r="AD54" s="35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D6:D27">
    <sortCondition ref="D6"/>
  </sortState>
  <mergeCells count="9">
    <mergeCell ref="H2:M2"/>
    <mergeCell ref="BP3:CE3"/>
    <mergeCell ref="X39:AB39"/>
    <mergeCell ref="A3:C4"/>
    <mergeCell ref="AD3:AD5"/>
    <mergeCell ref="AG3:AW3"/>
    <mergeCell ref="AX3:BM3"/>
    <mergeCell ref="T2:U2"/>
    <mergeCell ref="N2:Q2"/>
  </mergeCells>
  <conditionalFormatting sqref="C5 Y5 AI5 AG5">
    <cfRule type="cellIs" dxfId="18443" priority="862" stopIfTrue="1" operator="equal">
      <formula>5</formula>
    </cfRule>
    <cfRule type="cellIs" dxfId="18442" priority="863" stopIfTrue="1" operator="equal">
      <formula>4</formula>
    </cfRule>
    <cfRule type="cellIs" dxfId="18441" priority="864" stopIfTrue="1" operator="equal">
      <formula>3</formula>
    </cfRule>
  </conditionalFormatting>
  <conditionalFormatting sqref="E6:E45">
    <cfRule type="cellIs" dxfId="18440" priority="860" stopIfTrue="1" operator="equal">
      <formula>4</formula>
    </cfRule>
    <cfRule type="cellIs" dxfId="18439" priority="861" stopIfTrue="1" operator="equal">
      <formula>3</formula>
    </cfRule>
  </conditionalFormatting>
  <conditionalFormatting sqref="Z5:AC5 W40:AF43 AE6:AE39 W39 F37:Q45 AG43:CB43 W44:AW45 M34:Q36 R6:V45 AG6:AW42 G6:I36 M6:Q31">
    <cfRule type="cellIs" dxfId="18438" priority="857" stopIfTrue="1" operator="equal">
      <formula>5</formula>
    </cfRule>
    <cfRule type="cellIs" dxfId="18437" priority="858" stopIfTrue="1" operator="equal">
      <formula>4</formula>
    </cfRule>
    <cfRule type="cellIs" dxfId="18436" priority="859" stopIfTrue="1" operator="equal">
      <formula>3</formula>
    </cfRule>
  </conditionalFormatting>
  <conditionalFormatting sqref="AF6:AF37">
    <cfRule type="expression" dxfId="18435" priority="855" stopIfTrue="1">
      <formula>VALUE(RIGHT(AF6))&gt;AE6</formula>
    </cfRule>
    <cfRule type="expression" dxfId="18434" priority="856" stopIfTrue="1">
      <formula>EXACT(RIGHT(AF6,3),"зач")</formula>
    </cfRule>
  </conditionalFormatting>
  <conditionalFormatting sqref="AE3:AJ4 Q3:S3 V3:AC4">
    <cfRule type="expression" dxfId="18433" priority="853" stopIfTrue="1">
      <formula>$D$1&lt;Q3</formula>
    </cfRule>
    <cfRule type="expression" dxfId="18432" priority="854" stopIfTrue="1">
      <formula>$D$1&gt;Q3</formula>
    </cfRule>
  </conditionalFormatting>
  <conditionalFormatting sqref="Q3">
    <cfRule type="expression" dxfId="18431" priority="824" stopIfTrue="1">
      <formula>$D$1&lt;Q3</formula>
    </cfRule>
    <cfRule type="expression" dxfId="18430" priority="825" stopIfTrue="1">
      <formula>$D$1&gt;Q3</formula>
    </cfRule>
  </conditionalFormatting>
  <conditionalFormatting sqref="F6:F36">
    <cfRule type="cellIs" dxfId="18429" priority="810" stopIfTrue="1" operator="equal">
      <formula>5</formula>
    </cfRule>
    <cfRule type="cellIs" dxfId="18428" priority="811" stopIfTrue="1" operator="equal">
      <formula>4</formula>
    </cfRule>
    <cfRule type="cellIs" dxfId="18427" priority="812" stopIfTrue="1" operator="equal">
      <formula>3</formula>
    </cfRule>
  </conditionalFormatting>
  <conditionalFormatting sqref="F3">
    <cfRule type="expression" dxfId="18426" priority="805" stopIfTrue="1">
      <formula>$D$1&lt;F3</formula>
    </cfRule>
    <cfRule type="expression" dxfId="18425" priority="806" stopIfTrue="1">
      <formula>$D$1&gt;F3</formula>
    </cfRule>
  </conditionalFormatting>
  <conditionalFormatting sqref="J6:L36">
    <cfRule type="cellIs" dxfId="18424" priority="721" stopIfTrue="1" operator="equal">
      <formula>5</formula>
    </cfRule>
    <cfRule type="cellIs" dxfId="18423" priority="722" stopIfTrue="1" operator="equal">
      <formula>4</formula>
    </cfRule>
    <cfRule type="cellIs" dxfId="18422" priority="723" stopIfTrue="1" operator="equal">
      <formula>3</formula>
    </cfRule>
  </conditionalFormatting>
  <conditionalFormatting sqref="L3:P3">
    <cfRule type="expression" dxfId="18421" priority="319" stopIfTrue="1">
      <formula>$D$1&lt;L3</formula>
    </cfRule>
    <cfRule type="expression" dxfId="18420" priority="320" stopIfTrue="1">
      <formula>$D$1&gt;L3</formula>
    </cfRule>
  </conditionalFormatting>
  <conditionalFormatting sqref="R3">
    <cfRule type="expression" dxfId="18419" priority="432" stopIfTrue="1">
      <formula>$D$1&lt;R3</formula>
    </cfRule>
    <cfRule type="expression" dxfId="18418" priority="433" stopIfTrue="1">
      <formula>$D$1&gt;R3</formula>
    </cfRule>
  </conditionalFormatting>
  <conditionalFormatting sqref="H3">
    <cfRule type="expression" dxfId="18417" priority="287" stopIfTrue="1">
      <formula>$D$1&lt;H3</formula>
    </cfRule>
    <cfRule type="expression" dxfId="18416" priority="288" stopIfTrue="1">
      <formula>$D$1&gt;H3</formula>
    </cfRule>
  </conditionalFormatting>
  <conditionalFormatting sqref="G4">
    <cfRule type="expression" dxfId="18415" priority="270" stopIfTrue="1">
      <formula>$D$1&lt;G4</formula>
    </cfRule>
    <cfRule type="expression" dxfId="18414" priority="271" stopIfTrue="1">
      <formula>$D$1&gt;G4</formula>
    </cfRule>
  </conditionalFormatting>
  <conditionalFormatting sqref="G4">
    <cfRule type="expression" dxfId="18413" priority="276" stopIfTrue="1">
      <formula>$D$1&lt;G4</formula>
    </cfRule>
    <cfRule type="expression" dxfId="18412" priority="277" stopIfTrue="1">
      <formula>$D$1&gt;G4</formula>
    </cfRule>
  </conditionalFormatting>
  <conditionalFormatting sqref="G4">
    <cfRule type="expression" dxfId="18411" priority="274" stopIfTrue="1">
      <formula>$D$1&lt;G4</formula>
    </cfRule>
    <cfRule type="expression" dxfId="18410" priority="275" stopIfTrue="1">
      <formula>$D$1&gt;G4</formula>
    </cfRule>
  </conditionalFormatting>
  <conditionalFormatting sqref="G4">
    <cfRule type="expression" dxfId="18409" priority="272" stopIfTrue="1">
      <formula>$D$1&lt;G4</formula>
    </cfRule>
    <cfRule type="expression" dxfId="18408" priority="273" stopIfTrue="1">
      <formula>$D$1&gt;G4</formula>
    </cfRule>
  </conditionalFormatting>
  <conditionalFormatting sqref="G5">
    <cfRule type="cellIs" dxfId="18407" priority="316" stopIfTrue="1" operator="equal">
      <formula>5</formula>
    </cfRule>
    <cfRule type="cellIs" dxfId="18406" priority="317" stopIfTrue="1" operator="equal">
      <formula>4</formula>
    </cfRule>
    <cfRule type="cellIs" dxfId="18405" priority="318" stopIfTrue="1" operator="equal">
      <formula>3</formula>
    </cfRule>
  </conditionalFormatting>
  <conditionalFormatting sqref="G3">
    <cfRule type="expression" dxfId="18404" priority="314" stopIfTrue="1">
      <formula>$D$1&lt;G3</formula>
    </cfRule>
    <cfRule type="expression" dxfId="18403" priority="315" stopIfTrue="1">
      <formula>$D$1&gt;G3</formula>
    </cfRule>
  </conditionalFormatting>
  <conditionalFormatting sqref="H3:I3">
    <cfRule type="expression" dxfId="18402" priority="299" stopIfTrue="1">
      <formula>$D$1&lt;H3</formula>
    </cfRule>
    <cfRule type="expression" dxfId="18401" priority="300" stopIfTrue="1">
      <formula>$D$1&gt;H3</formula>
    </cfRule>
  </conditionalFormatting>
  <conditionalFormatting sqref="H3">
    <cfRule type="expression" dxfId="18400" priority="282" stopIfTrue="1">
      <formula>$D$1&lt;H3</formula>
    </cfRule>
    <cfRule type="expression" dxfId="18399" priority="283" stopIfTrue="1">
      <formula>$D$1&gt;H3</formula>
    </cfRule>
  </conditionalFormatting>
  <conditionalFormatting sqref="H4">
    <cfRule type="expression" dxfId="18398" priority="163" stopIfTrue="1">
      <formula>$D$1&lt;H4</formula>
    </cfRule>
    <cfRule type="expression" dxfId="18397" priority="164" stopIfTrue="1">
      <formula>$D$1&gt;H4</formula>
    </cfRule>
  </conditionalFormatting>
  <conditionalFormatting sqref="G4">
    <cfRule type="expression" dxfId="18396" priority="278" stopIfTrue="1">
      <formula>$D$1&lt;G4</formula>
    </cfRule>
    <cfRule type="expression" dxfId="18395" priority="279" stopIfTrue="1">
      <formula>$D$1&gt;G4</formula>
    </cfRule>
  </conditionalFormatting>
  <conditionalFormatting sqref="J3">
    <cfRule type="expression" dxfId="18394" priority="265" stopIfTrue="1">
      <formula>$D$4&lt;J3</formula>
    </cfRule>
    <cfRule type="expression" dxfId="18393" priority="266" stopIfTrue="1">
      <formula>$D$4&gt;J3</formula>
    </cfRule>
  </conditionalFormatting>
  <conditionalFormatting sqref="J3">
    <cfRule type="expression" dxfId="18392" priority="263" stopIfTrue="1">
      <formula>$D$1&lt;J3</formula>
    </cfRule>
    <cfRule type="expression" dxfId="18391" priority="264" stopIfTrue="1">
      <formula>$D$1&gt;J3</formula>
    </cfRule>
  </conditionalFormatting>
  <conditionalFormatting sqref="K3">
    <cfRule type="expression" dxfId="18390" priority="259" stopIfTrue="1">
      <formula>$D$1&lt;K3</formula>
    </cfRule>
    <cfRule type="expression" dxfId="18389" priority="260" stopIfTrue="1">
      <formula>$D$1&gt;K3</formula>
    </cfRule>
  </conditionalFormatting>
  <conditionalFormatting sqref="H5">
    <cfRule type="cellIs" dxfId="18388" priority="139" stopIfTrue="1" operator="equal">
      <formula>5</formula>
    </cfRule>
    <cfRule type="cellIs" dxfId="18387" priority="140" stopIfTrue="1" operator="equal">
      <formula>4</formula>
    </cfRule>
    <cfRule type="cellIs" dxfId="18386" priority="141" stopIfTrue="1" operator="equal">
      <formula>3</formula>
    </cfRule>
  </conditionalFormatting>
  <conditionalFormatting sqref="H4">
    <cfRule type="expression" dxfId="18385" priority="137" stopIfTrue="1">
      <formula>$D$1&lt;H4</formula>
    </cfRule>
    <cfRule type="expression" dxfId="18384" priority="138" stopIfTrue="1">
      <formula>$D$1&gt;H4</formula>
    </cfRule>
  </conditionalFormatting>
  <conditionalFormatting sqref="H5">
    <cfRule type="cellIs" dxfId="18383" priority="134" stopIfTrue="1" operator="equal">
      <formula>5</formula>
    </cfRule>
    <cfRule type="cellIs" dxfId="18382" priority="135" stopIfTrue="1" operator="equal">
      <formula>4</formula>
    </cfRule>
    <cfRule type="cellIs" dxfId="18381" priority="136" stopIfTrue="1" operator="equal">
      <formula>3</formula>
    </cfRule>
  </conditionalFormatting>
  <conditionalFormatting sqref="F5">
    <cfRule type="cellIs" dxfId="18380" priority="213" stopIfTrue="1" operator="equal">
      <formula>5</formula>
    </cfRule>
    <cfRule type="cellIs" dxfId="18379" priority="214" stopIfTrue="1" operator="equal">
      <formula>4</formula>
    </cfRule>
    <cfRule type="cellIs" dxfId="18378" priority="215" stopIfTrue="1" operator="equal">
      <formula>3</formula>
    </cfRule>
  </conditionalFormatting>
  <conditionalFormatting sqref="F4">
    <cfRule type="expression" dxfId="18377" priority="211" stopIfTrue="1">
      <formula>$D$1&lt;F4</formula>
    </cfRule>
    <cfRule type="expression" dxfId="18376" priority="212" stopIfTrue="1">
      <formula>$D$1&gt;F4</formula>
    </cfRule>
  </conditionalFormatting>
  <conditionalFormatting sqref="H5">
    <cfRule type="cellIs" dxfId="18375" priority="208" stopIfTrue="1" operator="equal">
      <formula>5</formula>
    </cfRule>
    <cfRule type="cellIs" dxfId="18374" priority="209" stopIfTrue="1" operator="equal">
      <formula>4</formula>
    </cfRule>
    <cfRule type="cellIs" dxfId="18373" priority="210" stopIfTrue="1" operator="equal">
      <formula>3</formula>
    </cfRule>
  </conditionalFormatting>
  <conditionalFormatting sqref="H4">
    <cfRule type="expression" dxfId="18372" priority="206" stopIfTrue="1">
      <formula>$D$1&lt;H4</formula>
    </cfRule>
    <cfRule type="expression" dxfId="18371" priority="207" stopIfTrue="1">
      <formula>$D$1&gt;H4</formula>
    </cfRule>
  </conditionalFormatting>
  <conditionalFormatting sqref="H4">
    <cfRule type="expression" dxfId="18370" priority="204" stopIfTrue="1">
      <formula>$D$1&lt;H4</formula>
    </cfRule>
    <cfRule type="expression" dxfId="18369" priority="205" stopIfTrue="1">
      <formula>$D$1&gt;H4</formula>
    </cfRule>
  </conditionalFormatting>
  <conditionalFormatting sqref="H5">
    <cfRule type="cellIs" dxfId="18368" priority="201" stopIfTrue="1" operator="equal">
      <formula>5</formula>
    </cfRule>
    <cfRule type="cellIs" dxfId="18367" priority="202" stopIfTrue="1" operator="equal">
      <formula>4</formula>
    </cfRule>
    <cfRule type="cellIs" dxfId="18366" priority="203" stopIfTrue="1" operator="equal">
      <formula>3</formula>
    </cfRule>
  </conditionalFormatting>
  <conditionalFormatting sqref="H4">
    <cfRule type="expression" dxfId="18365" priority="199" stopIfTrue="1">
      <formula>$D$1&lt;H4</formula>
    </cfRule>
    <cfRule type="expression" dxfId="18364" priority="200" stopIfTrue="1">
      <formula>$D$1&gt;H4</formula>
    </cfRule>
  </conditionalFormatting>
  <conditionalFormatting sqref="H5">
    <cfRule type="cellIs" dxfId="18363" priority="196" stopIfTrue="1" operator="equal">
      <formula>5</formula>
    </cfRule>
    <cfRule type="cellIs" dxfId="18362" priority="197" stopIfTrue="1" operator="equal">
      <formula>4</formula>
    </cfRule>
    <cfRule type="cellIs" dxfId="18361" priority="198" stopIfTrue="1" operator="equal">
      <formula>3</formula>
    </cfRule>
  </conditionalFormatting>
  <conditionalFormatting sqref="H4">
    <cfRule type="expression" dxfId="18360" priority="194" stopIfTrue="1">
      <formula>$D$1&lt;H4</formula>
    </cfRule>
    <cfRule type="expression" dxfId="18359" priority="195" stopIfTrue="1">
      <formula>$D$1&gt;H4</formula>
    </cfRule>
  </conditionalFormatting>
  <conditionalFormatting sqref="H5">
    <cfRule type="cellIs" dxfId="18358" priority="191" stopIfTrue="1" operator="equal">
      <formula>5</formula>
    </cfRule>
    <cfRule type="cellIs" dxfId="18357" priority="192" stopIfTrue="1" operator="equal">
      <formula>4</formula>
    </cfRule>
    <cfRule type="cellIs" dxfId="18356" priority="193" stopIfTrue="1" operator="equal">
      <formula>3</formula>
    </cfRule>
  </conditionalFormatting>
  <conditionalFormatting sqref="H4">
    <cfRule type="expression" dxfId="18355" priority="189" stopIfTrue="1">
      <formula>$D$1&lt;H4</formula>
    </cfRule>
    <cfRule type="expression" dxfId="18354" priority="190" stopIfTrue="1">
      <formula>$D$1&gt;H4</formula>
    </cfRule>
  </conditionalFormatting>
  <conditionalFormatting sqref="H5">
    <cfRule type="cellIs" dxfId="18353" priority="186" stopIfTrue="1" operator="equal">
      <formula>5</formula>
    </cfRule>
    <cfRule type="cellIs" dxfId="18352" priority="187" stopIfTrue="1" operator="equal">
      <formula>4</formula>
    </cfRule>
    <cfRule type="cellIs" dxfId="18351" priority="188" stopIfTrue="1" operator="equal">
      <formula>3</formula>
    </cfRule>
  </conditionalFormatting>
  <conditionalFormatting sqref="H4">
    <cfRule type="expression" dxfId="18350" priority="184" stopIfTrue="1">
      <formula>$D$1&lt;H4</formula>
    </cfRule>
    <cfRule type="expression" dxfId="18349" priority="185" stopIfTrue="1">
      <formula>$D$1&gt;H4</formula>
    </cfRule>
  </conditionalFormatting>
  <conditionalFormatting sqref="H5">
    <cfRule type="cellIs" dxfId="18348" priority="181" stopIfTrue="1" operator="equal">
      <formula>5</formula>
    </cfRule>
    <cfRule type="cellIs" dxfId="18347" priority="182" stopIfTrue="1" operator="equal">
      <formula>4</formula>
    </cfRule>
    <cfRule type="cellIs" dxfId="18346" priority="183" stopIfTrue="1" operator="equal">
      <formula>3</formula>
    </cfRule>
  </conditionalFormatting>
  <conditionalFormatting sqref="H4">
    <cfRule type="expression" dxfId="18345" priority="179" stopIfTrue="1">
      <formula>$D$1&lt;H4</formula>
    </cfRule>
    <cfRule type="expression" dxfId="18344" priority="180" stopIfTrue="1">
      <formula>$D$1&gt;H4</formula>
    </cfRule>
  </conditionalFormatting>
  <conditionalFormatting sqref="H5">
    <cfRule type="cellIs" dxfId="18343" priority="176" stopIfTrue="1" operator="equal">
      <formula>5</formula>
    </cfRule>
    <cfRule type="cellIs" dxfId="18342" priority="177" stopIfTrue="1" operator="equal">
      <formula>4</formula>
    </cfRule>
    <cfRule type="cellIs" dxfId="18341" priority="178" stopIfTrue="1" operator="equal">
      <formula>3</formula>
    </cfRule>
  </conditionalFormatting>
  <conditionalFormatting sqref="H4">
    <cfRule type="expression" dxfId="18340" priority="155" stopIfTrue="1">
      <formula>$D$1&lt;H4</formula>
    </cfRule>
    <cfRule type="expression" dxfId="18339" priority="156" stopIfTrue="1">
      <formula>$D$1&gt;H4</formula>
    </cfRule>
  </conditionalFormatting>
  <conditionalFormatting sqref="H4">
    <cfRule type="expression" dxfId="18338" priority="153" stopIfTrue="1">
      <formula>$D$1&lt;H4</formula>
    </cfRule>
    <cfRule type="expression" dxfId="18337" priority="154" stopIfTrue="1">
      <formula>$D$1&gt;H4</formula>
    </cfRule>
  </conditionalFormatting>
  <conditionalFormatting sqref="H4">
    <cfRule type="expression" dxfId="18336" priority="151" stopIfTrue="1">
      <formula>$D$1&lt;H4</formula>
    </cfRule>
    <cfRule type="expression" dxfId="18335" priority="152" stopIfTrue="1">
      <formula>$D$1&gt;H4</formula>
    </cfRule>
  </conditionalFormatting>
  <conditionalFormatting sqref="H4">
    <cfRule type="expression" dxfId="18334" priority="174" stopIfTrue="1">
      <formula>$D$1&lt;H4</formula>
    </cfRule>
    <cfRule type="expression" dxfId="18333" priority="175" stopIfTrue="1">
      <formula>$D$1&gt;H4</formula>
    </cfRule>
  </conditionalFormatting>
  <conditionalFormatting sqref="H4">
    <cfRule type="expression" dxfId="18332" priority="172" stopIfTrue="1">
      <formula>$D$1&lt;H4</formula>
    </cfRule>
    <cfRule type="expression" dxfId="18331" priority="173" stopIfTrue="1">
      <formula>$D$1&gt;H4</formula>
    </cfRule>
  </conditionalFormatting>
  <conditionalFormatting sqref="H4">
    <cfRule type="expression" dxfId="18330" priority="170" stopIfTrue="1">
      <formula>$D$1&lt;H4</formula>
    </cfRule>
    <cfRule type="expression" dxfId="18329" priority="171" stopIfTrue="1">
      <formula>$D$1&gt;H4</formula>
    </cfRule>
  </conditionalFormatting>
  <conditionalFormatting sqref="H4">
    <cfRule type="expression" dxfId="18328" priority="168" stopIfTrue="1">
      <formula>$D$1&lt;H4</formula>
    </cfRule>
    <cfRule type="expression" dxfId="18327" priority="169" stopIfTrue="1">
      <formula>$D$1&gt;H4</formula>
    </cfRule>
  </conditionalFormatting>
  <conditionalFormatting sqref="H5">
    <cfRule type="cellIs" dxfId="18326" priority="165" stopIfTrue="1" operator="equal">
      <formula>5</formula>
    </cfRule>
    <cfRule type="cellIs" dxfId="18325" priority="166" stopIfTrue="1" operator="equal">
      <formula>4</formula>
    </cfRule>
    <cfRule type="cellIs" dxfId="18324" priority="167" stopIfTrue="1" operator="equal">
      <formula>3</formula>
    </cfRule>
  </conditionalFormatting>
  <conditionalFormatting sqref="H4">
    <cfRule type="expression" dxfId="18323" priority="161" stopIfTrue="1">
      <formula>$D$1&lt;H4</formula>
    </cfRule>
    <cfRule type="expression" dxfId="18322" priority="162" stopIfTrue="1">
      <formula>$D$1&gt;H4</formula>
    </cfRule>
  </conditionalFormatting>
  <conditionalFormatting sqref="H4">
    <cfRule type="expression" dxfId="18321" priority="159" stopIfTrue="1">
      <formula>$D$1&lt;H4</formula>
    </cfRule>
    <cfRule type="expression" dxfId="18320" priority="160" stopIfTrue="1">
      <formula>$D$1&gt;H4</formula>
    </cfRule>
  </conditionalFormatting>
  <conditionalFormatting sqref="H4">
    <cfRule type="expression" dxfId="18319" priority="157" stopIfTrue="1">
      <formula>$D$1&lt;H4</formula>
    </cfRule>
    <cfRule type="expression" dxfId="18318" priority="158" stopIfTrue="1">
      <formula>$D$1&gt;H4</formula>
    </cfRule>
  </conditionalFormatting>
  <conditionalFormatting sqref="H4">
    <cfRule type="expression" dxfId="18317" priority="149" stopIfTrue="1">
      <formula>$D$1&lt;H4</formula>
    </cfRule>
    <cfRule type="expression" dxfId="18316" priority="150" stopIfTrue="1">
      <formula>$D$1&gt;H4</formula>
    </cfRule>
  </conditionalFormatting>
  <conditionalFormatting sqref="H4">
    <cfRule type="expression" dxfId="18315" priority="147" stopIfTrue="1">
      <formula>$D$1&lt;H4</formula>
    </cfRule>
    <cfRule type="expression" dxfId="18314" priority="148" stopIfTrue="1">
      <formula>$D$1&gt;H4</formula>
    </cfRule>
  </conditionalFormatting>
  <conditionalFormatting sqref="H5">
    <cfRule type="cellIs" dxfId="18313" priority="144" stopIfTrue="1" operator="equal">
      <formula>5</formula>
    </cfRule>
    <cfRule type="cellIs" dxfId="18312" priority="145" stopIfTrue="1" operator="equal">
      <formula>4</formula>
    </cfRule>
    <cfRule type="cellIs" dxfId="18311" priority="146" stopIfTrue="1" operator="equal">
      <formula>3</formula>
    </cfRule>
  </conditionalFormatting>
  <conditionalFormatting sqref="H4">
    <cfRule type="expression" dxfId="18310" priority="142" stopIfTrue="1">
      <formula>$D$1&lt;H4</formula>
    </cfRule>
    <cfRule type="expression" dxfId="18309" priority="143" stopIfTrue="1">
      <formula>$D$1&gt;H4</formula>
    </cfRule>
  </conditionalFormatting>
  <conditionalFormatting sqref="H4">
    <cfRule type="expression" dxfId="18308" priority="132" stopIfTrue="1">
      <formula>$D$1&lt;H4</formula>
    </cfRule>
    <cfRule type="expression" dxfId="18307" priority="133" stopIfTrue="1">
      <formula>$D$1&gt;H4</formula>
    </cfRule>
  </conditionalFormatting>
  <conditionalFormatting sqref="H5">
    <cfRule type="cellIs" dxfId="18306" priority="129" stopIfTrue="1" operator="equal">
      <formula>5</formula>
    </cfRule>
    <cfRule type="cellIs" dxfId="18305" priority="130" stopIfTrue="1" operator="equal">
      <formula>4</formula>
    </cfRule>
    <cfRule type="cellIs" dxfId="18304" priority="131" stopIfTrue="1" operator="equal">
      <formula>3</formula>
    </cfRule>
  </conditionalFormatting>
  <conditionalFormatting sqref="H4">
    <cfRule type="expression" dxfId="18303" priority="127" stopIfTrue="1">
      <formula>$D$1&lt;H4</formula>
    </cfRule>
    <cfRule type="expression" dxfId="18302" priority="128" stopIfTrue="1">
      <formula>$D$1&gt;H4</formula>
    </cfRule>
  </conditionalFormatting>
  <conditionalFormatting sqref="H5">
    <cfRule type="cellIs" dxfId="18301" priority="124" stopIfTrue="1" operator="equal">
      <formula>5</formula>
    </cfRule>
    <cfRule type="cellIs" dxfId="18300" priority="125" stopIfTrue="1" operator="equal">
      <formula>4</formula>
    </cfRule>
    <cfRule type="cellIs" dxfId="18299" priority="126" stopIfTrue="1" operator="equal">
      <formula>3</formula>
    </cfRule>
  </conditionalFormatting>
  <conditionalFormatting sqref="H4">
    <cfRule type="expression" dxfId="18298" priority="122" stopIfTrue="1">
      <formula>$D$1&lt;H4</formula>
    </cfRule>
    <cfRule type="expression" dxfId="18297" priority="123" stopIfTrue="1">
      <formula>$D$1&gt;H4</formula>
    </cfRule>
  </conditionalFormatting>
  <conditionalFormatting sqref="Q4">
    <cfRule type="expression" dxfId="18296" priority="120" stopIfTrue="1">
      <formula>$D$1&lt;Q4</formula>
    </cfRule>
    <cfRule type="expression" dxfId="18295" priority="121" stopIfTrue="1">
      <formula>$D$1&gt;Q4</formula>
    </cfRule>
  </conditionalFormatting>
  <conditionalFormatting sqref="R4">
    <cfRule type="expression" dxfId="18294" priority="108" stopIfTrue="1">
      <formula>$D$1&lt;R4</formula>
    </cfRule>
    <cfRule type="expression" dxfId="18293" priority="109" stopIfTrue="1">
      <formula>$D$1&gt;R4</formula>
    </cfRule>
  </conditionalFormatting>
  <conditionalFormatting sqref="R4">
    <cfRule type="expression" dxfId="18292" priority="106" stopIfTrue="1">
      <formula>$D$1&lt;R4</formula>
    </cfRule>
    <cfRule type="expression" dxfId="18291" priority="107" stopIfTrue="1">
      <formula>$D$1&gt;R4</formula>
    </cfRule>
  </conditionalFormatting>
  <conditionalFormatting sqref="S4">
    <cfRule type="expression" dxfId="18290" priority="91" stopIfTrue="1">
      <formula>$D$1&lt;S4</formula>
    </cfRule>
    <cfRule type="expression" dxfId="18289" priority="92" stopIfTrue="1">
      <formula>$D$1&gt;S4</formula>
    </cfRule>
  </conditionalFormatting>
  <conditionalFormatting sqref="Q5">
    <cfRule type="cellIs" dxfId="18288" priority="117" stopIfTrue="1" operator="equal">
      <formula>5</formula>
    </cfRule>
    <cfRule type="cellIs" dxfId="18287" priority="118" stopIfTrue="1" operator="equal">
      <formula>4</formula>
    </cfRule>
    <cfRule type="cellIs" dxfId="18286" priority="119" stopIfTrue="1" operator="equal">
      <formula>3</formula>
    </cfRule>
  </conditionalFormatting>
  <conditionalFormatting sqref="Q4">
    <cfRule type="expression" dxfId="18285" priority="115" stopIfTrue="1">
      <formula>$D$1&lt;Q4</formula>
    </cfRule>
    <cfRule type="expression" dxfId="18284" priority="116" stopIfTrue="1">
      <formula>$D$1&gt;Q4</formula>
    </cfRule>
  </conditionalFormatting>
  <conditionalFormatting sqref="Q4">
    <cfRule type="expression" dxfId="18283" priority="113" stopIfTrue="1">
      <formula>$D$1&lt;Q4</formula>
    </cfRule>
    <cfRule type="expression" dxfId="18282" priority="114" stopIfTrue="1">
      <formula>$D$1&gt;Q4</formula>
    </cfRule>
  </conditionalFormatting>
  <conditionalFormatting sqref="R5">
    <cfRule type="cellIs" dxfId="18281" priority="110" stopIfTrue="1" operator="equal">
      <formula>5</formula>
    </cfRule>
    <cfRule type="cellIs" dxfId="18280" priority="111" stopIfTrue="1" operator="equal">
      <formula>4</formula>
    </cfRule>
    <cfRule type="cellIs" dxfId="18279" priority="112" stopIfTrue="1" operator="equal">
      <formula>3</formula>
    </cfRule>
  </conditionalFormatting>
  <conditionalFormatting sqref="R4">
    <cfRule type="expression" dxfId="18278" priority="98" stopIfTrue="1">
      <formula>$D$1&lt;R4</formula>
    </cfRule>
    <cfRule type="expression" dxfId="18277" priority="99" stopIfTrue="1">
      <formula>$D$1&gt;R4</formula>
    </cfRule>
  </conditionalFormatting>
  <conditionalFormatting sqref="R4">
    <cfRule type="expression" dxfId="18276" priority="104" stopIfTrue="1">
      <formula>$D$1&lt;R4</formula>
    </cfRule>
    <cfRule type="expression" dxfId="18275" priority="105" stopIfTrue="1">
      <formula>$D$1&gt;R4</formula>
    </cfRule>
  </conditionalFormatting>
  <conditionalFormatting sqref="R4">
    <cfRule type="expression" dxfId="18274" priority="102" stopIfTrue="1">
      <formula>$D$1&lt;R4</formula>
    </cfRule>
    <cfRule type="expression" dxfId="18273" priority="103" stopIfTrue="1">
      <formula>$D$1&gt;R4</formula>
    </cfRule>
  </conditionalFormatting>
  <conditionalFormatting sqref="R4">
    <cfRule type="expression" dxfId="18272" priority="100" stopIfTrue="1">
      <formula>$D$1&lt;R4</formula>
    </cfRule>
    <cfRule type="expression" dxfId="18271" priority="101" stopIfTrue="1">
      <formula>$D$1&gt;R4</formula>
    </cfRule>
  </conditionalFormatting>
  <conditionalFormatting sqref="S5">
    <cfRule type="cellIs" dxfId="18270" priority="95" stopIfTrue="1" operator="equal">
      <formula>5</formula>
    </cfRule>
    <cfRule type="cellIs" dxfId="18269" priority="96" stopIfTrue="1" operator="equal">
      <formula>4</formula>
    </cfRule>
    <cfRule type="cellIs" dxfId="18268" priority="97" stopIfTrue="1" operator="equal">
      <formula>3</formula>
    </cfRule>
  </conditionalFormatting>
  <conditionalFormatting sqref="S4">
    <cfRule type="expression" dxfId="18267" priority="93" stopIfTrue="1">
      <formula>$D$1&lt;S4</formula>
    </cfRule>
    <cfRule type="expression" dxfId="18266" priority="94" stopIfTrue="1">
      <formula>$D$1&gt;S4</formula>
    </cfRule>
  </conditionalFormatting>
  <conditionalFormatting sqref="S4">
    <cfRule type="expression" dxfId="18265" priority="89" stopIfTrue="1">
      <formula>$D$1&lt;S4</formula>
    </cfRule>
    <cfRule type="expression" dxfId="18264" priority="90" stopIfTrue="1">
      <formula>$D$1&gt;S4</formula>
    </cfRule>
  </conditionalFormatting>
  <conditionalFormatting sqref="S4">
    <cfRule type="expression" dxfId="18263" priority="87" stopIfTrue="1">
      <formula>$D$1&lt;S4</formula>
    </cfRule>
    <cfRule type="expression" dxfId="18262" priority="88" stopIfTrue="1">
      <formula>$D$1&gt;S4</formula>
    </cfRule>
  </conditionalFormatting>
  <conditionalFormatting sqref="S4">
    <cfRule type="expression" dxfId="18261" priority="85" stopIfTrue="1">
      <formula>$D$1&lt;S4</formula>
    </cfRule>
    <cfRule type="expression" dxfId="18260" priority="86" stopIfTrue="1">
      <formula>$D$1&gt;S4</formula>
    </cfRule>
  </conditionalFormatting>
  <conditionalFormatting sqref="S4">
    <cfRule type="expression" dxfId="18259" priority="83" stopIfTrue="1">
      <formula>$D$1&lt;S4</formula>
    </cfRule>
    <cfRule type="expression" dxfId="18258" priority="84" stopIfTrue="1">
      <formula>$D$1&gt;S4</formula>
    </cfRule>
  </conditionalFormatting>
  <conditionalFormatting sqref="N4">
    <cfRule type="expression" dxfId="18257" priority="39" stopIfTrue="1">
      <formula>$D$1&lt;N4</formula>
    </cfRule>
    <cfRule type="expression" dxfId="18256" priority="40" stopIfTrue="1">
      <formula>$D$1&gt;N4</formula>
    </cfRule>
  </conditionalFormatting>
  <conditionalFormatting sqref="N4">
    <cfRule type="expression" dxfId="18255" priority="37" stopIfTrue="1">
      <formula>$D$1&lt;N4</formula>
    </cfRule>
    <cfRule type="expression" dxfId="18254" priority="38" stopIfTrue="1">
      <formula>$D$1&gt;N4</formula>
    </cfRule>
  </conditionalFormatting>
  <conditionalFormatting sqref="N4">
    <cfRule type="expression" dxfId="18253" priority="35" stopIfTrue="1">
      <formula>$D$1&lt;N4</formula>
    </cfRule>
    <cfRule type="expression" dxfId="18252" priority="36" stopIfTrue="1">
      <formula>$D$1&gt;N4</formula>
    </cfRule>
  </conditionalFormatting>
  <conditionalFormatting sqref="N4">
    <cfRule type="expression" dxfId="18251" priority="33" stopIfTrue="1">
      <formula>$D$1&lt;N4</formula>
    </cfRule>
    <cfRule type="expression" dxfId="18250" priority="34" stopIfTrue="1">
      <formula>$D$1&gt;N4</formula>
    </cfRule>
  </conditionalFormatting>
  <conditionalFormatting sqref="N4">
    <cfRule type="expression" dxfId="18249" priority="31" stopIfTrue="1">
      <formula>$D$1&lt;N4</formula>
    </cfRule>
    <cfRule type="expression" dxfId="18248" priority="32" stopIfTrue="1">
      <formula>$D$1&gt;N4</formula>
    </cfRule>
  </conditionalFormatting>
  <conditionalFormatting sqref="N4">
    <cfRule type="expression" dxfId="18247" priority="29" stopIfTrue="1">
      <formula>$D$1&lt;N4</formula>
    </cfRule>
    <cfRule type="expression" dxfId="18246" priority="30" stopIfTrue="1">
      <formula>$D$1&gt;N4</formula>
    </cfRule>
  </conditionalFormatting>
  <conditionalFormatting sqref="I5">
    <cfRule type="cellIs" dxfId="18245" priority="80" stopIfTrue="1" operator="equal">
      <formula>5</formula>
    </cfRule>
    <cfRule type="cellIs" dxfId="18244" priority="81" stopIfTrue="1" operator="equal">
      <formula>4</formula>
    </cfRule>
    <cfRule type="cellIs" dxfId="18243" priority="82" stopIfTrue="1" operator="equal">
      <formula>3</formula>
    </cfRule>
  </conditionalFormatting>
  <conditionalFormatting sqref="I4">
    <cfRule type="expression" dxfId="18242" priority="78" stopIfTrue="1">
      <formula>$D$1&lt;I4</formula>
    </cfRule>
    <cfRule type="expression" dxfId="18241" priority="79" stopIfTrue="1">
      <formula>$D$1&gt;I4</formula>
    </cfRule>
  </conditionalFormatting>
  <conditionalFormatting sqref="J5">
    <cfRule type="cellIs" dxfId="18240" priority="75" stopIfTrue="1" operator="equal">
      <formula>5</formula>
    </cfRule>
    <cfRule type="cellIs" dxfId="18239" priority="76" stopIfTrue="1" operator="equal">
      <formula>4</formula>
    </cfRule>
    <cfRule type="cellIs" dxfId="18238" priority="77" stopIfTrue="1" operator="equal">
      <formula>3</formula>
    </cfRule>
  </conditionalFormatting>
  <conditionalFormatting sqref="J4">
    <cfRule type="expression" dxfId="18237" priority="73" stopIfTrue="1">
      <formula>$D$4&lt;J4</formula>
    </cfRule>
    <cfRule type="expression" dxfId="18236" priority="74" stopIfTrue="1">
      <formula>$D$4&gt;J4</formula>
    </cfRule>
  </conditionalFormatting>
  <conditionalFormatting sqref="J4">
    <cfRule type="expression" dxfId="18235" priority="71" stopIfTrue="1">
      <formula>$D$1&lt;J4</formula>
    </cfRule>
    <cfRule type="expression" dxfId="18234" priority="72" stopIfTrue="1">
      <formula>$D$1&gt;J4</formula>
    </cfRule>
  </conditionalFormatting>
  <conditionalFormatting sqref="J4">
    <cfRule type="expression" dxfId="18233" priority="69" stopIfTrue="1">
      <formula>$D$4&lt;J4</formula>
    </cfRule>
    <cfRule type="expression" dxfId="18232" priority="70" stopIfTrue="1">
      <formula>$D$4&gt;J4</formula>
    </cfRule>
  </conditionalFormatting>
  <conditionalFormatting sqref="P4">
    <cfRule type="expression" dxfId="18231" priority="67" stopIfTrue="1">
      <formula>$D$4&lt;P4</formula>
    </cfRule>
    <cfRule type="expression" dxfId="18230" priority="68" stopIfTrue="1">
      <formula>$D$4&gt;P4</formula>
    </cfRule>
  </conditionalFormatting>
  <conditionalFormatting sqref="P4">
    <cfRule type="expression" dxfId="18229" priority="65" stopIfTrue="1">
      <formula>$D$1&lt;P4</formula>
    </cfRule>
    <cfRule type="expression" dxfId="18228" priority="66" stopIfTrue="1">
      <formula>$D$1&gt;P4</formula>
    </cfRule>
  </conditionalFormatting>
  <conditionalFormatting sqref="P4">
    <cfRule type="expression" dxfId="18227" priority="63" stopIfTrue="1">
      <formula>$D$4&lt;P4</formula>
    </cfRule>
    <cfRule type="expression" dxfId="18226" priority="64" stopIfTrue="1">
      <formula>$D$4&gt;P4</formula>
    </cfRule>
  </conditionalFormatting>
  <conditionalFormatting sqref="P5">
    <cfRule type="cellIs" dxfId="18225" priority="60" stopIfTrue="1" operator="equal">
      <formula>5</formula>
    </cfRule>
    <cfRule type="cellIs" dxfId="18224" priority="61" stopIfTrue="1" operator="equal">
      <formula>4</formula>
    </cfRule>
    <cfRule type="cellIs" dxfId="18223" priority="62" stopIfTrue="1" operator="equal">
      <formula>3</formula>
    </cfRule>
  </conditionalFormatting>
  <conditionalFormatting sqref="K4">
    <cfRule type="expression" dxfId="18222" priority="58" stopIfTrue="1">
      <formula>$D$4&lt;K4</formula>
    </cfRule>
    <cfRule type="expression" dxfId="18221" priority="59" stopIfTrue="1">
      <formula>$D$4&gt;K4</formula>
    </cfRule>
  </conditionalFormatting>
  <conditionalFormatting sqref="K4">
    <cfRule type="expression" dxfId="18220" priority="56" stopIfTrue="1">
      <formula>$D$1&lt;K4</formula>
    </cfRule>
    <cfRule type="expression" dxfId="18219" priority="57" stopIfTrue="1">
      <formula>$D$1&gt;K4</formula>
    </cfRule>
  </conditionalFormatting>
  <conditionalFormatting sqref="K4">
    <cfRule type="expression" dxfId="18218" priority="54" stopIfTrue="1">
      <formula>$D$4&lt;K4</formula>
    </cfRule>
    <cfRule type="expression" dxfId="18217" priority="55" stopIfTrue="1">
      <formula>$D$4&gt;K4</formula>
    </cfRule>
  </conditionalFormatting>
  <conditionalFormatting sqref="K5">
    <cfRule type="cellIs" dxfId="18216" priority="51" stopIfTrue="1" operator="equal">
      <formula>5</formula>
    </cfRule>
    <cfRule type="cellIs" dxfId="18215" priority="52" stopIfTrue="1" operator="equal">
      <formula>4</formula>
    </cfRule>
    <cfRule type="cellIs" dxfId="18214" priority="53" stopIfTrue="1" operator="equal">
      <formula>3</formula>
    </cfRule>
  </conditionalFormatting>
  <conditionalFormatting sqref="L5">
    <cfRule type="cellIs" dxfId="18213" priority="48" stopIfTrue="1" operator="equal">
      <formula>5</formula>
    </cfRule>
    <cfRule type="cellIs" dxfId="18212" priority="49" stopIfTrue="1" operator="equal">
      <formula>4</formula>
    </cfRule>
    <cfRule type="cellIs" dxfId="18211" priority="50" stopIfTrue="1" operator="equal">
      <formula>3</formula>
    </cfRule>
  </conditionalFormatting>
  <conditionalFormatting sqref="L4">
    <cfRule type="expression" dxfId="18210" priority="46" stopIfTrue="1">
      <formula>$D$1&lt;L4</formula>
    </cfRule>
    <cfRule type="expression" dxfId="18209" priority="47" stopIfTrue="1">
      <formula>$D$1&gt;L4</formula>
    </cfRule>
  </conditionalFormatting>
  <conditionalFormatting sqref="M4">
    <cfRule type="expression" dxfId="18208" priority="44" stopIfTrue="1">
      <formula>$D$1&lt;M4</formula>
    </cfRule>
    <cfRule type="expression" dxfId="18207" priority="45" stopIfTrue="1">
      <formula>$D$1&gt;M4</formula>
    </cfRule>
  </conditionalFormatting>
  <conditionalFormatting sqref="N5">
    <cfRule type="cellIs" dxfId="18206" priority="41" stopIfTrue="1" operator="equal">
      <formula>5</formula>
    </cfRule>
    <cfRule type="cellIs" dxfId="18205" priority="42" stopIfTrue="1" operator="equal">
      <formula>4</formula>
    </cfRule>
    <cfRule type="cellIs" dxfId="18204" priority="43" stopIfTrue="1" operator="equal">
      <formula>3</formula>
    </cfRule>
  </conditionalFormatting>
  <conditionalFormatting sqref="O5">
    <cfRule type="cellIs" dxfId="18203" priority="26" stopIfTrue="1" operator="equal">
      <formula>5</formula>
    </cfRule>
    <cfRule type="cellIs" dxfId="18202" priority="27" stopIfTrue="1" operator="equal">
      <formula>4</formula>
    </cfRule>
    <cfRule type="cellIs" dxfId="18201" priority="28" stopIfTrue="1" operator="equal">
      <formula>3</formula>
    </cfRule>
  </conditionalFormatting>
  <conditionalFormatting sqref="O4">
    <cfRule type="expression" dxfId="18200" priority="24" stopIfTrue="1">
      <formula>$D$4&lt;O4</formula>
    </cfRule>
    <cfRule type="expression" dxfId="18199" priority="25" stopIfTrue="1">
      <formula>$D$4&gt;O4</formula>
    </cfRule>
  </conditionalFormatting>
  <conditionalFormatting sqref="O4">
    <cfRule type="expression" dxfId="18198" priority="22" stopIfTrue="1">
      <formula>$D$1&lt;O4</formula>
    </cfRule>
    <cfRule type="expression" dxfId="18197" priority="23" stopIfTrue="1">
      <formula>$D$1&gt;O4</formula>
    </cfRule>
  </conditionalFormatting>
  <conditionalFormatting sqref="O4">
    <cfRule type="expression" dxfId="18196" priority="20" stopIfTrue="1">
      <formula>$D$4&lt;O4</formula>
    </cfRule>
    <cfRule type="expression" dxfId="18195" priority="21" stopIfTrue="1">
      <formula>$D$4&gt;O4</formula>
    </cfRule>
  </conditionalFormatting>
  <conditionalFormatting sqref="T5">
    <cfRule type="cellIs" dxfId="18194" priority="17" stopIfTrue="1" operator="equal">
      <formula>5</formula>
    </cfRule>
    <cfRule type="cellIs" dxfId="18193" priority="18" stopIfTrue="1" operator="equal">
      <formula>4</formula>
    </cfRule>
    <cfRule type="cellIs" dxfId="18192" priority="19" stopIfTrue="1" operator="equal">
      <formula>3</formula>
    </cfRule>
  </conditionalFormatting>
  <conditionalFormatting sqref="T4">
    <cfRule type="expression" dxfId="18191" priority="15" stopIfTrue="1">
      <formula>$D$4&lt;T4</formula>
    </cfRule>
    <cfRule type="expression" dxfId="18190" priority="16" stopIfTrue="1">
      <formula>$D$4&gt;T4</formula>
    </cfRule>
  </conditionalFormatting>
  <conditionalFormatting sqref="T4">
    <cfRule type="expression" dxfId="18189" priority="13" stopIfTrue="1">
      <formula>$D$1&lt;T4</formula>
    </cfRule>
    <cfRule type="expression" dxfId="18188" priority="14" stopIfTrue="1">
      <formula>$D$1&gt;T4</formula>
    </cfRule>
  </conditionalFormatting>
  <conditionalFormatting sqref="T4">
    <cfRule type="expression" dxfId="18187" priority="11" stopIfTrue="1">
      <formula>$D$4&lt;T4</formula>
    </cfRule>
    <cfRule type="expression" dxfId="18186" priority="12" stopIfTrue="1">
      <formula>$D$4&gt;T4</formula>
    </cfRule>
  </conditionalFormatting>
  <conditionalFormatting sqref="U4">
    <cfRule type="expression" dxfId="18185" priority="9" stopIfTrue="1">
      <formula>$D$4&lt;U4</formula>
    </cfRule>
    <cfRule type="expression" dxfId="18184" priority="10" stopIfTrue="1">
      <formula>$D$4&gt;U4</formula>
    </cfRule>
  </conditionalFormatting>
  <conditionalFormatting sqref="U4">
    <cfRule type="expression" dxfId="18183" priority="7" stopIfTrue="1">
      <formula>$D$1&lt;U4</formula>
    </cfRule>
    <cfRule type="expression" dxfId="18182" priority="8" stopIfTrue="1">
      <formula>$D$1&gt;U4</formula>
    </cfRule>
  </conditionalFormatting>
  <conditionalFormatting sqref="U4">
    <cfRule type="expression" dxfId="18181" priority="5" stopIfTrue="1">
      <formula>$D$4&lt;U4</formula>
    </cfRule>
    <cfRule type="expression" dxfId="18180" priority="6" stopIfTrue="1">
      <formula>$D$4&gt;U4</formula>
    </cfRule>
  </conditionalFormatting>
  <conditionalFormatting sqref="T3">
    <cfRule type="expression" dxfId="18179" priority="3" stopIfTrue="1">
      <formula>$D$1&lt;T3</formula>
    </cfRule>
    <cfRule type="expression" dxfId="18178" priority="4" stopIfTrue="1">
      <formula>$D$1&gt;T3</formula>
    </cfRule>
  </conditionalFormatting>
  <conditionalFormatting sqref="U3">
    <cfRule type="expression" dxfId="18177" priority="1" stopIfTrue="1">
      <formula>$D$1&lt;U3</formula>
    </cfRule>
    <cfRule type="expression" dxfId="18176" priority="2" stopIfTrue="1">
      <formula>$D$1&gt;U3</formula>
    </cfRule>
  </conditionalFormatting>
  <pageMargins left="0.70866141732283472" right="0" top="0.74803149606299213" bottom="0" header="0.31496062992125984" footer="0.31496062992125984"/>
  <pageSetup paperSize="9" scale="60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D1" zoomScale="85" zoomScaleNormal="100" zoomScaleSheetLayoutView="85" workbookViewId="0">
      <selection activeCell="V23" sqref="V23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8" style="13" bestFit="1" customWidth="1"/>
    <col min="5" max="5" width="6.28515625" style="13" hidden="1" customWidth="1"/>
    <col min="6" max="6" width="7.5703125" customWidth="1"/>
    <col min="7" max="7" width="7.5703125" hidden="1" customWidth="1"/>
    <col min="8" max="12" width="7.5703125" customWidth="1"/>
    <col min="13" max="13" width="7.5703125" hidden="1" customWidth="1"/>
    <col min="14" max="17" width="7.5703125" customWidth="1"/>
    <col min="18" max="19" width="7.5703125" hidden="1" customWidth="1"/>
    <col min="20" max="21" width="7.5703125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43578.608695370371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1"/>
      <c r="Z1" s="351"/>
      <c r="AA1" s="351"/>
      <c r="AB1" s="351"/>
      <c r="AC1" s="351"/>
      <c r="AD1" s="35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39" t="s">
        <v>580</v>
      </c>
      <c r="G2" s="339" t="s">
        <v>580</v>
      </c>
      <c r="H2" s="523" t="s">
        <v>581</v>
      </c>
      <c r="I2" s="524"/>
      <c r="J2" s="524"/>
      <c r="K2" s="524"/>
      <c r="L2" s="524"/>
      <c r="M2" s="525"/>
      <c r="N2" s="523" t="s">
        <v>545</v>
      </c>
      <c r="O2" s="524"/>
      <c r="P2" s="524"/>
      <c r="Q2" s="525"/>
      <c r="R2" s="341"/>
      <c r="S2" s="340"/>
      <c r="T2" s="524" t="s">
        <v>540</v>
      </c>
      <c r="U2" s="525"/>
      <c r="V2" s="7"/>
      <c r="W2" s="8"/>
      <c r="X2" s="8"/>
      <c r="Y2" s="351"/>
      <c r="Z2" s="351"/>
      <c r="AA2" s="351"/>
      <c r="AB2" s="351"/>
      <c r="AC2" s="351"/>
      <c r="AD2" s="35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2542</v>
      </c>
      <c r="B3" s="528"/>
      <c r="C3" s="528"/>
      <c r="D3" s="211" t="s">
        <v>0</v>
      </c>
      <c r="E3" s="212"/>
      <c r="F3" s="213">
        <v>42817</v>
      </c>
      <c r="G3" s="213"/>
      <c r="H3" s="311">
        <v>42899</v>
      </c>
      <c r="I3" s="213"/>
      <c r="J3" s="168">
        <v>42927</v>
      </c>
      <c r="K3" s="213">
        <v>42922</v>
      </c>
      <c r="L3" s="213">
        <v>42921</v>
      </c>
      <c r="M3" s="213"/>
      <c r="N3" s="213">
        <v>42936</v>
      </c>
      <c r="O3" s="213">
        <v>42941</v>
      </c>
      <c r="P3" s="213">
        <v>42942</v>
      </c>
      <c r="Q3" s="214">
        <v>42931</v>
      </c>
      <c r="R3" s="213"/>
      <c r="S3" s="213"/>
      <c r="T3" s="67">
        <v>42914</v>
      </c>
      <c r="U3" s="67">
        <v>42919</v>
      </c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51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28"/>
      <c r="B4" s="528"/>
      <c r="C4" s="528"/>
      <c r="D4" s="220" t="s">
        <v>1</v>
      </c>
      <c r="E4" s="212"/>
      <c r="F4" s="221" t="s">
        <v>1402</v>
      </c>
      <c r="G4" s="221"/>
      <c r="H4" s="171" t="s">
        <v>1405</v>
      </c>
      <c r="I4" s="221" t="s">
        <v>1454</v>
      </c>
      <c r="J4" s="312" t="s">
        <v>1476</v>
      </c>
      <c r="K4" s="312" t="s">
        <v>1460</v>
      </c>
      <c r="L4" s="221" t="s">
        <v>1466</v>
      </c>
      <c r="M4" s="221"/>
      <c r="N4" s="221" t="s">
        <v>1455</v>
      </c>
      <c r="O4" s="312" t="s">
        <v>1458</v>
      </c>
      <c r="P4" s="312" t="s">
        <v>1421</v>
      </c>
      <c r="Q4" s="221" t="s">
        <v>1467</v>
      </c>
      <c r="R4" s="221"/>
      <c r="S4" s="221"/>
      <c r="T4" s="312" t="s">
        <v>1458</v>
      </c>
      <c r="U4" s="312" t="s">
        <v>1463</v>
      </c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51"/>
      <c r="AG4" s="351"/>
      <c r="AH4" s="351"/>
      <c r="AI4" s="351"/>
      <c r="AJ4" s="351"/>
      <c r="AK4" s="351"/>
      <c r="AL4" s="351"/>
      <c r="AM4" s="351"/>
      <c r="AN4" s="351"/>
      <c r="AO4" s="351"/>
      <c r="AP4" s="351"/>
      <c r="AQ4" s="351"/>
      <c r="AR4" s="351"/>
      <c r="AS4" s="351"/>
      <c r="AT4" s="351"/>
      <c r="AU4" s="351"/>
      <c r="AV4" s="351"/>
      <c r="AW4" s="9"/>
      <c r="AX4" s="352"/>
      <c r="AY4" s="352"/>
      <c r="AZ4" s="352"/>
      <c r="BA4" s="352"/>
      <c r="BB4" s="352"/>
      <c r="BC4" s="352"/>
      <c r="BD4" s="352"/>
      <c r="BE4" s="352"/>
      <c r="BF4" s="352"/>
      <c r="BG4" s="352"/>
      <c r="BH4" s="352"/>
      <c r="BI4" s="352"/>
      <c r="BJ4" s="352"/>
      <c r="BK4" s="352"/>
      <c r="BL4" s="352"/>
      <c r="BM4" s="352"/>
      <c r="BN4" s="11"/>
      <c r="BO4" s="11"/>
      <c r="BP4" s="352"/>
      <c r="BQ4" s="352"/>
      <c r="BR4" s="352"/>
      <c r="BS4" s="352"/>
      <c r="BT4" s="352"/>
      <c r="BU4" s="352"/>
      <c r="BV4" s="352"/>
      <c r="BW4" s="352"/>
      <c r="BX4" s="352"/>
      <c r="BY4" s="352"/>
      <c r="BZ4" s="352"/>
      <c r="CA4" s="352"/>
      <c r="CB4" s="352"/>
      <c r="CC4" s="352"/>
      <c r="CD4" s="352"/>
      <c r="CE4" s="35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8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173" t="s">
        <v>1404</v>
      </c>
      <c r="G5" s="271"/>
      <c r="H5" s="309" t="s">
        <v>1406</v>
      </c>
      <c r="I5" s="271" t="s">
        <v>1453</v>
      </c>
      <c r="J5" s="271" t="s">
        <v>1459</v>
      </c>
      <c r="K5" s="271" t="s">
        <v>1461</v>
      </c>
      <c r="L5" s="271" t="s">
        <v>1465</v>
      </c>
      <c r="M5" s="511"/>
      <c r="N5" s="290" t="s">
        <v>1456</v>
      </c>
      <c r="O5" s="271" t="s">
        <v>1457</v>
      </c>
      <c r="P5" s="271" t="s">
        <v>1462</v>
      </c>
      <c r="Q5" s="511" t="s">
        <v>1468</v>
      </c>
      <c r="R5" s="290"/>
      <c r="S5" s="290"/>
      <c r="T5" s="271" t="s">
        <v>1457</v>
      </c>
      <c r="U5" s="175" t="s">
        <v>1464</v>
      </c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7.25" customHeight="1" x14ac:dyDescent="0.25">
      <c r="A6" s="295">
        <v>1</v>
      </c>
      <c r="B6" s="357"/>
      <c r="C6" s="368" t="s">
        <v>34</v>
      </c>
      <c r="D6" s="369" t="s">
        <v>1164</v>
      </c>
      <c r="E6" s="238">
        <v>2542</v>
      </c>
      <c r="F6" s="91" t="s">
        <v>1411</v>
      </c>
      <c r="G6" s="91"/>
      <c r="H6" s="91">
        <v>5</v>
      </c>
      <c r="I6" s="91">
        <v>5</v>
      </c>
      <c r="J6" s="91">
        <v>4</v>
      </c>
      <c r="K6" s="91">
        <v>3</v>
      </c>
      <c r="L6" s="91">
        <v>3</v>
      </c>
      <c r="M6" s="91"/>
      <c r="N6" s="91">
        <v>4</v>
      </c>
      <c r="O6" s="91">
        <v>3</v>
      </c>
      <c r="P6" s="91">
        <v>4</v>
      </c>
      <c r="Q6" s="91">
        <v>3</v>
      </c>
      <c r="R6" s="91"/>
      <c r="S6" s="91"/>
      <c r="T6" s="91">
        <v>4</v>
      </c>
      <c r="U6" s="23">
        <v>4</v>
      </c>
      <c r="V6" s="35">
        <f t="shared" ref="V6:V37" si="0">IF(AC6&gt;0,IF(SUM(X6:Y6)/AC6&gt;0,2,IF(AND(SUM(X6:Y6)/AC6=0,Z6/AC6&gt;0),3,IF(AND((AB6/AC6+AA6/AC6)=1,AA6/AC6&gt;0),4,5))),0)</f>
        <v>3</v>
      </c>
      <c r="W6" s="276">
        <f t="shared" ref="W6:W37" si="1">COUNTIF(AG6:AV6,"б")</f>
        <v>0</v>
      </c>
      <c r="X6" s="276">
        <f t="shared" ref="X6:X37" si="2">COUNTIF(AG6:AV6,"д")</f>
        <v>0</v>
      </c>
      <c r="Y6" s="276">
        <f t="shared" ref="Y6:Y37" si="3">COUNTIF(AG6:AV6,2)+COUNTIF(AG6:AV6,"н")+COUNTIF(AG6:AV6,"д")</f>
        <v>0</v>
      </c>
      <c r="Z6" s="276">
        <f t="shared" ref="Z6:Z37" si="4">COUNTIF(AG6:AV6,Z$5)</f>
        <v>4</v>
      </c>
      <c r="AA6" s="276">
        <f t="shared" ref="AA6:AA37" si="5">COUNTIF(AG6:AV6,AA$5)</f>
        <v>5</v>
      </c>
      <c r="AB6" s="276">
        <f t="shared" ref="AB6:AB37" si="6">COUNTIF(AG6:AV6,AB$5)</f>
        <v>2</v>
      </c>
      <c r="AC6" s="276">
        <f t="shared" ref="AC6:AC38" si="7">SUM(X6:AB6)</f>
        <v>11</v>
      </c>
      <c r="AD6" s="277">
        <f>IF(ISERROR(((X6+Y6)*2+Z6*3+AA6*4+AB6*5)/SUM(X6,Y6:AB6)),"",((X6+Y6)*2+Z6*3+AA6*4+AB6*5)/SUM(X6,Y6:AB6))</f>
        <v>3.8181818181818183</v>
      </c>
      <c r="AE6" s="278">
        <f t="shared" ref="AE6:AE34" si="8">IF(AX6=5,0.5,IF(AX6=4,0.25,IF(AX6&lt;=3,0)))</f>
        <v>0</v>
      </c>
      <c r="AF6" s="279"/>
      <c r="AG6" s="280" t="str">
        <f t="shared" ref="AG6:AV21" si="9">IF(ISERROR(VALUE(LEFT(F6))),LEFT(F6),VALUE(LEFT(F6)))</f>
        <v>з</v>
      </c>
      <c r="AH6" s="280" t="str">
        <f t="shared" si="9"/>
        <v/>
      </c>
      <c r="AI6" s="280">
        <f t="shared" si="9"/>
        <v>5</v>
      </c>
      <c r="AJ6" s="280">
        <f t="shared" si="9"/>
        <v>5</v>
      </c>
      <c r="AK6" s="280">
        <f t="shared" si="9"/>
        <v>4</v>
      </c>
      <c r="AL6" s="280">
        <f t="shared" si="9"/>
        <v>3</v>
      </c>
      <c r="AM6" s="280">
        <f t="shared" si="9"/>
        <v>3</v>
      </c>
      <c r="AN6" s="280" t="str">
        <f t="shared" si="9"/>
        <v/>
      </c>
      <c r="AO6" s="280">
        <f t="shared" si="9"/>
        <v>4</v>
      </c>
      <c r="AP6" s="280">
        <f t="shared" si="9"/>
        <v>3</v>
      </c>
      <c r="AQ6" s="280">
        <f t="shared" si="9"/>
        <v>4</v>
      </c>
      <c r="AR6" s="280">
        <f t="shared" si="9"/>
        <v>3</v>
      </c>
      <c r="AS6" s="280" t="str">
        <f t="shared" si="9"/>
        <v/>
      </c>
      <c r="AT6" s="280" t="str">
        <f t="shared" si="9"/>
        <v/>
      </c>
      <c r="AU6" s="280">
        <f t="shared" si="9"/>
        <v>4</v>
      </c>
      <c r="AV6" s="280">
        <f t="shared" si="9"/>
        <v>4</v>
      </c>
      <c r="AW6" s="35">
        <f t="shared" ref="AW6:AW37" si="10">COUNTIF(AG6:AV6,"з")</f>
        <v>1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7.25" customHeight="1" x14ac:dyDescent="0.25">
      <c r="A7" s="295">
        <v>2</v>
      </c>
      <c r="B7" s="357"/>
      <c r="C7" s="368" t="s">
        <v>34</v>
      </c>
      <c r="D7" s="369" t="s">
        <v>1171</v>
      </c>
      <c r="E7" s="238">
        <v>2542</v>
      </c>
      <c r="F7" s="91" t="s">
        <v>1411</v>
      </c>
      <c r="G7" s="91"/>
      <c r="H7" s="91">
        <v>5</v>
      </c>
      <c r="I7" s="91">
        <v>5</v>
      </c>
      <c r="J7" s="91">
        <v>5</v>
      </c>
      <c r="K7" s="91">
        <v>4</v>
      </c>
      <c r="L7" s="91">
        <v>4</v>
      </c>
      <c r="M7" s="91"/>
      <c r="N7" s="91">
        <v>5</v>
      </c>
      <c r="O7" s="91">
        <v>5</v>
      </c>
      <c r="P7" s="91">
        <v>4</v>
      </c>
      <c r="Q7" s="91">
        <v>5</v>
      </c>
      <c r="R7" s="91"/>
      <c r="S7" s="91"/>
      <c r="T7" s="91">
        <v>5</v>
      </c>
      <c r="U7" s="23">
        <v>5</v>
      </c>
      <c r="V7" s="35">
        <f t="shared" si="0"/>
        <v>4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0</v>
      </c>
      <c r="AA7" s="276">
        <f t="shared" si="5"/>
        <v>3</v>
      </c>
      <c r="AB7" s="276">
        <f t="shared" si="6"/>
        <v>8</v>
      </c>
      <c r="AC7" s="276">
        <f t="shared" si="7"/>
        <v>11</v>
      </c>
      <c r="AD7" s="277">
        <f t="shared" ref="AD7:AD37" si="11">IF(ISERROR(((X7+Y7)*2+Z7*3+AA7*4+AB7*5)/SUM(X7,Y7:AB7)),"",((X7+Y7)*2+Z7*3+AA7*4+AB7*5)/SUM(X7,Y7:AB7))</f>
        <v>4.7272727272727275</v>
      </c>
      <c r="AE7" s="278">
        <f t="shared" si="8"/>
        <v>0</v>
      </c>
      <c r="AF7" s="279"/>
      <c r="AG7" s="280" t="str">
        <f t="shared" si="9"/>
        <v>з</v>
      </c>
      <c r="AH7" s="280" t="str">
        <f t="shared" si="9"/>
        <v/>
      </c>
      <c r="AI7" s="280">
        <f t="shared" si="9"/>
        <v>5</v>
      </c>
      <c r="AJ7" s="280">
        <f t="shared" si="9"/>
        <v>5</v>
      </c>
      <c r="AK7" s="280">
        <f t="shared" si="9"/>
        <v>5</v>
      </c>
      <c r="AL7" s="280">
        <f t="shared" si="9"/>
        <v>4</v>
      </c>
      <c r="AM7" s="280">
        <f t="shared" si="9"/>
        <v>4</v>
      </c>
      <c r="AN7" s="280" t="str">
        <f t="shared" si="9"/>
        <v/>
      </c>
      <c r="AO7" s="280">
        <f t="shared" si="9"/>
        <v>5</v>
      </c>
      <c r="AP7" s="280">
        <f t="shared" si="9"/>
        <v>5</v>
      </c>
      <c r="AQ7" s="280">
        <f t="shared" si="9"/>
        <v>4</v>
      </c>
      <c r="AR7" s="280">
        <f t="shared" si="9"/>
        <v>5</v>
      </c>
      <c r="AS7" s="280" t="str">
        <f t="shared" si="9"/>
        <v/>
      </c>
      <c r="AT7" s="280" t="str">
        <f t="shared" si="9"/>
        <v/>
      </c>
      <c r="AU7" s="280">
        <f t="shared" si="9"/>
        <v>5</v>
      </c>
      <c r="AV7" s="280">
        <f t="shared" si="9"/>
        <v>5</v>
      </c>
      <c r="AW7" s="35">
        <f t="shared" si="10"/>
        <v>1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7.25" customHeight="1" x14ac:dyDescent="0.25">
      <c r="A8" s="295">
        <v>3</v>
      </c>
      <c r="B8" s="357"/>
      <c r="C8" s="368" t="s">
        <v>34</v>
      </c>
      <c r="D8" s="369" t="s">
        <v>1168</v>
      </c>
      <c r="E8" s="238">
        <v>2542</v>
      </c>
      <c r="F8" s="91" t="s">
        <v>1407</v>
      </c>
      <c r="G8" s="91"/>
      <c r="H8" s="91">
        <v>5</v>
      </c>
      <c r="I8" s="91">
        <v>4</v>
      </c>
      <c r="J8" s="91">
        <v>5</v>
      </c>
      <c r="K8" s="91">
        <v>4</v>
      </c>
      <c r="L8" s="91">
        <v>3</v>
      </c>
      <c r="M8" s="91"/>
      <c r="N8" s="91">
        <v>4</v>
      </c>
      <c r="O8" s="91">
        <v>3</v>
      </c>
      <c r="P8" s="91">
        <v>5</v>
      </c>
      <c r="Q8" s="91">
        <v>4</v>
      </c>
      <c r="R8" s="91"/>
      <c r="S8" s="91"/>
      <c r="T8" s="91">
        <v>5</v>
      </c>
      <c r="U8" s="23">
        <v>5</v>
      </c>
      <c r="V8" s="35">
        <f t="shared" si="0"/>
        <v>3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2</v>
      </c>
      <c r="AA8" s="276">
        <f t="shared" si="5"/>
        <v>4</v>
      </c>
      <c r="AB8" s="276">
        <f t="shared" si="6"/>
        <v>5</v>
      </c>
      <c r="AC8" s="276">
        <f t="shared" si="7"/>
        <v>11</v>
      </c>
      <c r="AD8" s="277">
        <f t="shared" si="11"/>
        <v>4.2727272727272725</v>
      </c>
      <c r="AE8" s="278">
        <f t="shared" si="8"/>
        <v>0</v>
      </c>
      <c r="AF8" s="279"/>
      <c r="AG8" s="280" t="str">
        <f t="shared" si="9"/>
        <v>а</v>
      </c>
      <c r="AH8" s="280" t="str">
        <f t="shared" si="9"/>
        <v/>
      </c>
      <c r="AI8" s="280">
        <f t="shared" si="9"/>
        <v>5</v>
      </c>
      <c r="AJ8" s="280">
        <f t="shared" si="9"/>
        <v>4</v>
      </c>
      <c r="AK8" s="280">
        <f t="shared" si="9"/>
        <v>5</v>
      </c>
      <c r="AL8" s="280">
        <f t="shared" si="9"/>
        <v>4</v>
      </c>
      <c r="AM8" s="280">
        <f t="shared" si="9"/>
        <v>3</v>
      </c>
      <c r="AN8" s="280" t="str">
        <f t="shared" si="9"/>
        <v/>
      </c>
      <c r="AO8" s="280">
        <f t="shared" si="9"/>
        <v>4</v>
      </c>
      <c r="AP8" s="280">
        <f t="shared" si="9"/>
        <v>3</v>
      </c>
      <c r="AQ8" s="280">
        <f t="shared" si="9"/>
        <v>5</v>
      </c>
      <c r="AR8" s="280">
        <f t="shared" si="9"/>
        <v>4</v>
      </c>
      <c r="AS8" s="280" t="str">
        <f t="shared" si="9"/>
        <v/>
      </c>
      <c r="AT8" s="280" t="str">
        <f t="shared" si="9"/>
        <v/>
      </c>
      <c r="AU8" s="280">
        <f t="shared" si="9"/>
        <v>5</v>
      </c>
      <c r="AV8" s="280">
        <f t="shared" si="9"/>
        <v>5</v>
      </c>
      <c r="AW8" s="35">
        <f t="shared" si="10"/>
        <v>0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7.25" customHeight="1" x14ac:dyDescent="0.25">
      <c r="A9" s="295">
        <v>4</v>
      </c>
      <c r="B9" s="357"/>
      <c r="C9" s="368" t="s">
        <v>34</v>
      </c>
      <c r="D9" s="369" t="s">
        <v>1162</v>
      </c>
      <c r="E9" s="238">
        <v>2542</v>
      </c>
      <c r="F9" s="91" t="s">
        <v>1411</v>
      </c>
      <c r="G9" s="91"/>
      <c r="H9" s="91">
        <v>5</v>
      </c>
      <c r="I9" s="91">
        <v>5</v>
      </c>
      <c r="J9" s="91">
        <v>5</v>
      </c>
      <c r="K9" s="91">
        <v>4</v>
      </c>
      <c r="L9" s="91">
        <v>4</v>
      </c>
      <c r="M9" s="91"/>
      <c r="N9" s="91">
        <v>5</v>
      </c>
      <c r="O9" s="91">
        <v>4</v>
      </c>
      <c r="P9" s="91">
        <v>5</v>
      </c>
      <c r="Q9" s="91">
        <v>5</v>
      </c>
      <c r="R9" s="91"/>
      <c r="S9" s="91"/>
      <c r="T9" s="91">
        <v>5</v>
      </c>
      <c r="U9" s="23">
        <v>5</v>
      </c>
      <c r="V9" s="35">
        <f t="shared" si="0"/>
        <v>4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0</v>
      </c>
      <c r="AA9" s="276">
        <f t="shared" si="5"/>
        <v>3</v>
      </c>
      <c r="AB9" s="276">
        <f t="shared" si="6"/>
        <v>8</v>
      </c>
      <c r="AC9" s="276">
        <f t="shared" si="7"/>
        <v>11</v>
      </c>
      <c r="AD9" s="277">
        <f t="shared" si="11"/>
        <v>4.7272727272727275</v>
      </c>
      <c r="AE9" s="278">
        <f t="shared" si="8"/>
        <v>0</v>
      </c>
      <c r="AF9" s="279"/>
      <c r="AG9" s="280" t="str">
        <f t="shared" si="9"/>
        <v>з</v>
      </c>
      <c r="AH9" s="280" t="str">
        <f t="shared" si="9"/>
        <v/>
      </c>
      <c r="AI9" s="280">
        <f t="shared" si="9"/>
        <v>5</v>
      </c>
      <c r="AJ9" s="280">
        <f t="shared" si="9"/>
        <v>5</v>
      </c>
      <c r="AK9" s="280">
        <f t="shared" si="9"/>
        <v>5</v>
      </c>
      <c r="AL9" s="280">
        <f t="shared" si="9"/>
        <v>4</v>
      </c>
      <c r="AM9" s="280">
        <f t="shared" si="9"/>
        <v>4</v>
      </c>
      <c r="AN9" s="280" t="str">
        <f t="shared" si="9"/>
        <v/>
      </c>
      <c r="AO9" s="280">
        <f t="shared" si="9"/>
        <v>5</v>
      </c>
      <c r="AP9" s="280">
        <f t="shared" si="9"/>
        <v>4</v>
      </c>
      <c r="AQ9" s="280">
        <f t="shared" si="9"/>
        <v>5</v>
      </c>
      <c r="AR9" s="280">
        <f t="shared" si="9"/>
        <v>5</v>
      </c>
      <c r="AS9" s="280" t="str">
        <f t="shared" si="9"/>
        <v/>
      </c>
      <c r="AT9" s="280" t="str">
        <f t="shared" si="9"/>
        <v/>
      </c>
      <c r="AU9" s="280">
        <f t="shared" si="9"/>
        <v>5</v>
      </c>
      <c r="AV9" s="280">
        <f t="shared" si="9"/>
        <v>5</v>
      </c>
      <c r="AW9" s="35">
        <f t="shared" si="10"/>
        <v>1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7.25" customHeight="1" x14ac:dyDescent="0.25">
      <c r="A10" s="295">
        <v>5</v>
      </c>
      <c r="B10" s="357"/>
      <c r="C10" s="368" t="s">
        <v>34</v>
      </c>
      <c r="D10" s="369" t="s">
        <v>1167</v>
      </c>
      <c r="E10" s="238">
        <v>2542</v>
      </c>
      <c r="F10" s="91" t="s">
        <v>1411</v>
      </c>
      <c r="G10" s="91"/>
      <c r="H10" s="91">
        <v>4</v>
      </c>
      <c r="I10" s="91">
        <v>5</v>
      </c>
      <c r="J10" s="91">
        <v>4</v>
      </c>
      <c r="K10" s="91">
        <v>3</v>
      </c>
      <c r="L10" s="91">
        <v>3</v>
      </c>
      <c r="M10" s="91"/>
      <c r="N10" s="91">
        <v>4</v>
      </c>
      <c r="O10" s="91">
        <v>3</v>
      </c>
      <c r="P10" s="91">
        <v>5</v>
      </c>
      <c r="Q10" s="91">
        <v>3</v>
      </c>
      <c r="R10" s="91"/>
      <c r="S10" s="91"/>
      <c r="T10" s="91">
        <v>5</v>
      </c>
      <c r="U10" s="23">
        <v>4</v>
      </c>
      <c r="V10" s="35">
        <f t="shared" si="0"/>
        <v>3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4</v>
      </c>
      <c r="AA10" s="276">
        <f t="shared" si="5"/>
        <v>4</v>
      </c>
      <c r="AB10" s="276">
        <f t="shared" si="6"/>
        <v>3</v>
      </c>
      <c r="AC10" s="276">
        <f t="shared" si="7"/>
        <v>11</v>
      </c>
      <c r="AD10" s="277">
        <f t="shared" si="11"/>
        <v>3.9090909090909092</v>
      </c>
      <c r="AE10" s="278">
        <f t="shared" si="8"/>
        <v>0</v>
      </c>
      <c r="AF10" s="279"/>
      <c r="AG10" s="280" t="str">
        <f t="shared" si="9"/>
        <v>з</v>
      </c>
      <c r="AH10" s="280" t="str">
        <f t="shared" si="9"/>
        <v/>
      </c>
      <c r="AI10" s="280">
        <f t="shared" si="9"/>
        <v>4</v>
      </c>
      <c r="AJ10" s="280">
        <f t="shared" si="9"/>
        <v>5</v>
      </c>
      <c r="AK10" s="280">
        <f t="shared" si="9"/>
        <v>4</v>
      </c>
      <c r="AL10" s="280">
        <f t="shared" si="9"/>
        <v>3</v>
      </c>
      <c r="AM10" s="280">
        <f t="shared" si="9"/>
        <v>3</v>
      </c>
      <c r="AN10" s="280" t="str">
        <f t="shared" si="9"/>
        <v/>
      </c>
      <c r="AO10" s="280">
        <f t="shared" si="9"/>
        <v>4</v>
      </c>
      <c r="AP10" s="280">
        <f t="shared" si="9"/>
        <v>3</v>
      </c>
      <c r="AQ10" s="280">
        <f t="shared" si="9"/>
        <v>5</v>
      </c>
      <c r="AR10" s="280">
        <f t="shared" si="9"/>
        <v>3</v>
      </c>
      <c r="AS10" s="280" t="str">
        <f t="shared" si="9"/>
        <v/>
      </c>
      <c r="AT10" s="280" t="str">
        <f t="shared" si="9"/>
        <v/>
      </c>
      <c r="AU10" s="280">
        <f t="shared" si="9"/>
        <v>5</v>
      </c>
      <c r="AV10" s="280">
        <f t="shared" si="9"/>
        <v>4</v>
      </c>
      <c r="AW10" s="35">
        <f t="shared" si="10"/>
        <v>1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7.25" customHeight="1" x14ac:dyDescent="0.25">
      <c r="A11" s="295">
        <v>6</v>
      </c>
      <c r="B11" s="357"/>
      <c r="C11" s="368" t="s">
        <v>34</v>
      </c>
      <c r="D11" s="390" t="s">
        <v>1172</v>
      </c>
      <c r="E11" s="238">
        <v>2542</v>
      </c>
      <c r="F11" s="91" t="s">
        <v>1407</v>
      </c>
      <c r="G11" s="91"/>
      <c r="H11" s="91">
        <v>5</v>
      </c>
      <c r="I11" s="91">
        <v>5</v>
      </c>
      <c r="J11" s="91">
        <v>5</v>
      </c>
      <c r="K11" s="91">
        <v>4</v>
      </c>
      <c r="L11" s="91">
        <v>3</v>
      </c>
      <c r="M11" s="91"/>
      <c r="N11" s="91">
        <v>5</v>
      </c>
      <c r="O11" s="91">
        <v>4</v>
      </c>
      <c r="P11" s="91">
        <v>5</v>
      </c>
      <c r="Q11" s="91">
        <v>5</v>
      </c>
      <c r="R11" s="91"/>
      <c r="S11" s="91"/>
      <c r="T11" s="91">
        <v>5</v>
      </c>
      <c r="U11" s="91">
        <v>5</v>
      </c>
      <c r="V11" s="35">
        <f t="shared" si="0"/>
        <v>3</v>
      </c>
      <c r="W11" s="276">
        <f t="shared" si="1"/>
        <v>0</v>
      </c>
      <c r="X11" s="276">
        <f t="shared" si="2"/>
        <v>0</v>
      </c>
      <c r="Y11" s="276">
        <f t="shared" si="3"/>
        <v>0</v>
      </c>
      <c r="Z11" s="276">
        <f t="shared" si="4"/>
        <v>1</v>
      </c>
      <c r="AA11" s="276">
        <f t="shared" si="5"/>
        <v>2</v>
      </c>
      <c r="AB11" s="276">
        <f t="shared" si="6"/>
        <v>8</v>
      </c>
      <c r="AC11" s="276">
        <f t="shared" si="7"/>
        <v>11</v>
      </c>
      <c r="AD11" s="277">
        <f t="shared" si="11"/>
        <v>4.6363636363636367</v>
      </c>
      <c r="AE11" s="287">
        <f t="shared" si="8"/>
        <v>0</v>
      </c>
      <c r="AG11" s="280" t="str">
        <f t="shared" si="9"/>
        <v>а</v>
      </c>
      <c r="AH11" s="280" t="str">
        <f t="shared" si="9"/>
        <v/>
      </c>
      <c r="AI11" s="280">
        <f t="shared" si="9"/>
        <v>5</v>
      </c>
      <c r="AJ11" s="280">
        <f t="shared" si="9"/>
        <v>5</v>
      </c>
      <c r="AK11" s="280">
        <f t="shared" si="9"/>
        <v>5</v>
      </c>
      <c r="AL11" s="280">
        <f t="shared" si="9"/>
        <v>4</v>
      </c>
      <c r="AM11" s="280">
        <f t="shared" si="9"/>
        <v>3</v>
      </c>
      <c r="AN11" s="280" t="str">
        <f t="shared" si="9"/>
        <v/>
      </c>
      <c r="AO11" s="280">
        <f t="shared" si="9"/>
        <v>5</v>
      </c>
      <c r="AP11" s="280">
        <f t="shared" si="9"/>
        <v>4</v>
      </c>
      <c r="AQ11" s="280">
        <f t="shared" si="9"/>
        <v>5</v>
      </c>
      <c r="AR11" s="280">
        <f t="shared" si="9"/>
        <v>5</v>
      </c>
      <c r="AS11" s="280" t="str">
        <f t="shared" si="9"/>
        <v/>
      </c>
      <c r="AT11" s="280" t="str">
        <f t="shared" si="9"/>
        <v/>
      </c>
      <c r="AU11" s="280">
        <f t="shared" si="9"/>
        <v>5</v>
      </c>
      <c r="AV11" s="280">
        <f t="shared" si="9"/>
        <v>5</v>
      </c>
      <c r="AW11" s="35">
        <f t="shared" si="10"/>
        <v>0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7.25" customHeight="1" x14ac:dyDescent="0.25">
      <c r="A12" s="295">
        <v>7</v>
      </c>
      <c r="B12" s="357"/>
      <c r="C12" s="368" t="s">
        <v>34</v>
      </c>
      <c r="D12" s="369" t="s">
        <v>1155</v>
      </c>
      <c r="E12" s="238">
        <v>2542</v>
      </c>
      <c r="F12" s="91" t="s">
        <v>1411</v>
      </c>
      <c r="G12" s="91"/>
      <c r="H12" s="91">
        <v>4</v>
      </c>
      <c r="I12" s="91">
        <v>5</v>
      </c>
      <c r="J12" s="91">
        <v>4</v>
      </c>
      <c r="K12" s="91">
        <v>3</v>
      </c>
      <c r="L12" s="91">
        <v>3</v>
      </c>
      <c r="M12" s="91"/>
      <c r="N12" s="91">
        <v>3</v>
      </c>
      <c r="O12" s="91">
        <v>3</v>
      </c>
      <c r="P12" s="91">
        <v>5</v>
      </c>
      <c r="Q12" s="91">
        <v>3</v>
      </c>
      <c r="R12" s="91"/>
      <c r="S12" s="91"/>
      <c r="T12" s="91">
        <v>5</v>
      </c>
      <c r="U12" s="23">
        <v>4</v>
      </c>
      <c r="V12" s="35">
        <f t="shared" si="0"/>
        <v>3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5</v>
      </c>
      <c r="AA12" s="276">
        <f t="shared" si="5"/>
        <v>3</v>
      </c>
      <c r="AB12" s="276">
        <f t="shared" si="6"/>
        <v>3</v>
      </c>
      <c r="AC12" s="276">
        <f t="shared" si="7"/>
        <v>11</v>
      </c>
      <c r="AD12" s="277">
        <f t="shared" si="11"/>
        <v>3.8181818181818183</v>
      </c>
      <c r="AE12" s="278">
        <f t="shared" si="8"/>
        <v>0</v>
      </c>
      <c r="AF12" s="279"/>
      <c r="AG12" s="280" t="str">
        <f t="shared" si="9"/>
        <v>з</v>
      </c>
      <c r="AH12" s="280" t="str">
        <f t="shared" si="9"/>
        <v/>
      </c>
      <c r="AI12" s="280">
        <f t="shared" si="9"/>
        <v>4</v>
      </c>
      <c r="AJ12" s="280">
        <f t="shared" si="9"/>
        <v>5</v>
      </c>
      <c r="AK12" s="280">
        <f t="shared" si="9"/>
        <v>4</v>
      </c>
      <c r="AL12" s="280">
        <f t="shared" si="9"/>
        <v>3</v>
      </c>
      <c r="AM12" s="280">
        <f t="shared" si="9"/>
        <v>3</v>
      </c>
      <c r="AN12" s="280" t="str">
        <f t="shared" si="9"/>
        <v/>
      </c>
      <c r="AO12" s="280">
        <f t="shared" si="9"/>
        <v>3</v>
      </c>
      <c r="AP12" s="280">
        <f t="shared" si="9"/>
        <v>3</v>
      </c>
      <c r="AQ12" s="280">
        <f t="shared" si="9"/>
        <v>5</v>
      </c>
      <c r="AR12" s="280">
        <f t="shared" si="9"/>
        <v>3</v>
      </c>
      <c r="AS12" s="280" t="str">
        <f t="shared" si="9"/>
        <v/>
      </c>
      <c r="AT12" s="280" t="str">
        <f t="shared" si="9"/>
        <v/>
      </c>
      <c r="AU12" s="280">
        <f t="shared" si="9"/>
        <v>5</v>
      </c>
      <c r="AV12" s="280">
        <f t="shared" si="9"/>
        <v>4</v>
      </c>
      <c r="AW12" s="35">
        <f t="shared" si="10"/>
        <v>1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7.25" customHeight="1" x14ac:dyDescent="0.25">
      <c r="A13" s="295">
        <v>8</v>
      </c>
      <c r="B13" s="357"/>
      <c r="C13" s="368" t="s">
        <v>34</v>
      </c>
      <c r="D13" s="369" t="s">
        <v>1173</v>
      </c>
      <c r="E13" s="238">
        <v>2542</v>
      </c>
      <c r="F13" s="91" t="s">
        <v>1411</v>
      </c>
      <c r="G13" s="91"/>
      <c r="H13" s="91">
        <v>5</v>
      </c>
      <c r="I13" s="91">
        <v>4</v>
      </c>
      <c r="J13" s="91">
        <v>4</v>
      </c>
      <c r="K13" s="91">
        <v>3</v>
      </c>
      <c r="L13" s="91">
        <v>3</v>
      </c>
      <c r="M13" s="91"/>
      <c r="N13" s="91">
        <v>5</v>
      </c>
      <c r="O13" s="91">
        <v>3</v>
      </c>
      <c r="P13" s="91">
        <v>5</v>
      </c>
      <c r="Q13" s="91">
        <v>4</v>
      </c>
      <c r="R13" s="91"/>
      <c r="S13" s="91"/>
      <c r="T13" s="91">
        <v>5</v>
      </c>
      <c r="U13" s="23">
        <v>4</v>
      </c>
      <c r="V13" s="35">
        <f t="shared" si="0"/>
        <v>3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3</v>
      </c>
      <c r="AA13" s="276">
        <f t="shared" si="5"/>
        <v>4</v>
      </c>
      <c r="AB13" s="276">
        <f t="shared" si="6"/>
        <v>4</v>
      </c>
      <c r="AC13" s="276">
        <f t="shared" si="7"/>
        <v>11</v>
      </c>
      <c r="AD13" s="277">
        <f t="shared" si="11"/>
        <v>4.0909090909090908</v>
      </c>
      <c r="AE13" s="278">
        <f t="shared" si="8"/>
        <v>0</v>
      </c>
      <c r="AF13" s="279"/>
      <c r="AG13" s="280" t="str">
        <f t="shared" si="9"/>
        <v>з</v>
      </c>
      <c r="AH13" s="280" t="str">
        <f t="shared" si="9"/>
        <v/>
      </c>
      <c r="AI13" s="280">
        <f t="shared" si="9"/>
        <v>5</v>
      </c>
      <c r="AJ13" s="280">
        <f t="shared" si="9"/>
        <v>4</v>
      </c>
      <c r="AK13" s="280">
        <f t="shared" si="9"/>
        <v>4</v>
      </c>
      <c r="AL13" s="280">
        <f t="shared" si="9"/>
        <v>3</v>
      </c>
      <c r="AM13" s="280">
        <f t="shared" si="9"/>
        <v>3</v>
      </c>
      <c r="AN13" s="280" t="str">
        <f t="shared" si="9"/>
        <v/>
      </c>
      <c r="AO13" s="280">
        <f t="shared" si="9"/>
        <v>5</v>
      </c>
      <c r="AP13" s="280">
        <f t="shared" si="9"/>
        <v>3</v>
      </c>
      <c r="AQ13" s="280">
        <f t="shared" si="9"/>
        <v>5</v>
      </c>
      <c r="AR13" s="280">
        <f t="shared" si="9"/>
        <v>4</v>
      </c>
      <c r="AS13" s="280" t="str">
        <f t="shared" si="9"/>
        <v/>
      </c>
      <c r="AT13" s="280" t="str">
        <f t="shared" si="9"/>
        <v/>
      </c>
      <c r="AU13" s="280">
        <f t="shared" si="9"/>
        <v>5</v>
      </c>
      <c r="AV13" s="280">
        <f t="shared" si="9"/>
        <v>4</v>
      </c>
      <c r="AW13" s="35">
        <f t="shared" si="10"/>
        <v>1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7.25" customHeight="1" x14ac:dyDescent="0.25">
      <c r="A14" s="295">
        <v>9</v>
      </c>
      <c r="B14" s="361"/>
      <c r="C14" s="368" t="s">
        <v>34</v>
      </c>
      <c r="D14" s="390" t="s">
        <v>1154</v>
      </c>
      <c r="E14" s="238">
        <v>2542</v>
      </c>
      <c r="F14" s="91" t="s">
        <v>1411</v>
      </c>
      <c r="G14" s="91"/>
      <c r="H14" s="91">
        <v>5</v>
      </c>
      <c r="I14" s="91">
        <v>5</v>
      </c>
      <c r="J14" s="91">
        <v>5</v>
      </c>
      <c r="K14" s="91">
        <v>4</v>
      </c>
      <c r="L14" s="91">
        <v>4</v>
      </c>
      <c r="M14" s="91"/>
      <c r="N14" s="91">
        <v>5</v>
      </c>
      <c r="O14" s="91">
        <v>5</v>
      </c>
      <c r="P14" s="91">
        <v>5</v>
      </c>
      <c r="Q14" s="91">
        <v>5</v>
      </c>
      <c r="R14" s="94"/>
      <c r="S14" s="91"/>
      <c r="T14" s="91">
        <v>5</v>
      </c>
      <c r="U14" s="23">
        <v>5</v>
      </c>
      <c r="V14" s="35">
        <f t="shared" si="0"/>
        <v>4</v>
      </c>
      <c r="W14" s="276">
        <f t="shared" si="1"/>
        <v>0</v>
      </c>
      <c r="X14" s="276">
        <f t="shared" si="2"/>
        <v>0</v>
      </c>
      <c r="Y14" s="276">
        <f t="shared" si="3"/>
        <v>0</v>
      </c>
      <c r="Z14" s="276">
        <f t="shared" si="4"/>
        <v>0</v>
      </c>
      <c r="AA14" s="276">
        <f t="shared" si="5"/>
        <v>2</v>
      </c>
      <c r="AB14" s="276">
        <f t="shared" si="6"/>
        <v>9</v>
      </c>
      <c r="AC14" s="276">
        <f t="shared" si="7"/>
        <v>11</v>
      </c>
      <c r="AD14" s="225">
        <f t="shared" si="11"/>
        <v>4.8181818181818183</v>
      </c>
      <c r="AE14" s="16">
        <f t="shared" si="8"/>
        <v>0</v>
      </c>
      <c r="AF14" s="9"/>
      <c r="AG14" s="280" t="str">
        <f t="shared" si="9"/>
        <v>з</v>
      </c>
      <c r="AH14" s="280" t="str">
        <f t="shared" si="9"/>
        <v/>
      </c>
      <c r="AI14" s="280">
        <f t="shared" si="9"/>
        <v>5</v>
      </c>
      <c r="AJ14" s="280">
        <f t="shared" si="9"/>
        <v>5</v>
      </c>
      <c r="AK14" s="280">
        <f t="shared" si="9"/>
        <v>5</v>
      </c>
      <c r="AL14" s="280">
        <f t="shared" si="9"/>
        <v>4</v>
      </c>
      <c r="AM14" s="280">
        <f t="shared" si="9"/>
        <v>4</v>
      </c>
      <c r="AN14" s="280" t="str">
        <f t="shared" si="9"/>
        <v/>
      </c>
      <c r="AO14" s="280">
        <f t="shared" si="9"/>
        <v>5</v>
      </c>
      <c r="AP14" s="280">
        <f t="shared" si="9"/>
        <v>5</v>
      </c>
      <c r="AQ14" s="280">
        <f t="shared" si="9"/>
        <v>5</v>
      </c>
      <c r="AR14" s="280">
        <f t="shared" si="9"/>
        <v>5</v>
      </c>
      <c r="AS14" s="280" t="str">
        <f t="shared" si="9"/>
        <v/>
      </c>
      <c r="AT14" s="280" t="str">
        <f t="shared" si="9"/>
        <v/>
      </c>
      <c r="AU14" s="280">
        <f t="shared" si="9"/>
        <v>5</v>
      </c>
      <c r="AV14" s="280">
        <f t="shared" si="9"/>
        <v>5</v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295">
        <v>10</v>
      </c>
      <c r="B15" s="361"/>
      <c r="C15" s="368" t="s">
        <v>980</v>
      </c>
      <c r="D15" s="369" t="s">
        <v>1160</v>
      </c>
      <c r="E15" s="238">
        <v>2542</v>
      </c>
      <c r="F15" s="91" t="s">
        <v>1411</v>
      </c>
      <c r="G15" s="91"/>
      <c r="H15" s="91">
        <v>5</v>
      </c>
      <c r="I15" s="91">
        <v>4</v>
      </c>
      <c r="J15" s="91">
        <v>4</v>
      </c>
      <c r="K15" s="91">
        <v>4</v>
      </c>
      <c r="L15" s="91">
        <v>3</v>
      </c>
      <c r="M15" s="91"/>
      <c r="N15" s="91">
        <v>4</v>
      </c>
      <c r="O15" s="91">
        <v>3</v>
      </c>
      <c r="P15" s="91">
        <v>5</v>
      </c>
      <c r="Q15" s="91">
        <v>4</v>
      </c>
      <c r="R15" s="94"/>
      <c r="S15" s="91"/>
      <c r="T15" s="91">
        <v>5</v>
      </c>
      <c r="U15" s="23">
        <v>4</v>
      </c>
      <c r="V15" s="35">
        <f t="shared" si="0"/>
        <v>3</v>
      </c>
      <c r="W15" s="276">
        <f t="shared" si="1"/>
        <v>0</v>
      </c>
      <c r="X15" s="276">
        <f t="shared" si="2"/>
        <v>0</v>
      </c>
      <c r="Y15" s="276">
        <f t="shared" si="3"/>
        <v>0</v>
      </c>
      <c r="Z15" s="276">
        <f t="shared" si="4"/>
        <v>2</v>
      </c>
      <c r="AA15" s="276">
        <f t="shared" si="5"/>
        <v>6</v>
      </c>
      <c r="AB15" s="276">
        <f t="shared" si="6"/>
        <v>3</v>
      </c>
      <c r="AC15" s="276">
        <f t="shared" si="7"/>
        <v>11</v>
      </c>
      <c r="AD15" s="225">
        <f t="shared" si="11"/>
        <v>4.0909090909090908</v>
      </c>
      <c r="AE15" s="16">
        <f t="shared" si="8"/>
        <v>0</v>
      </c>
      <c r="AF15" s="9"/>
      <c r="AG15" s="280" t="str">
        <f t="shared" si="9"/>
        <v>з</v>
      </c>
      <c r="AH15" s="280" t="str">
        <f t="shared" si="9"/>
        <v/>
      </c>
      <c r="AI15" s="280">
        <f t="shared" si="9"/>
        <v>5</v>
      </c>
      <c r="AJ15" s="280">
        <f t="shared" si="9"/>
        <v>4</v>
      </c>
      <c r="AK15" s="280">
        <f t="shared" si="9"/>
        <v>4</v>
      </c>
      <c r="AL15" s="280">
        <f t="shared" si="9"/>
        <v>4</v>
      </c>
      <c r="AM15" s="280">
        <f t="shared" si="9"/>
        <v>3</v>
      </c>
      <c r="AN15" s="280" t="str">
        <f t="shared" si="9"/>
        <v/>
      </c>
      <c r="AO15" s="280">
        <f t="shared" si="9"/>
        <v>4</v>
      </c>
      <c r="AP15" s="280">
        <f t="shared" si="9"/>
        <v>3</v>
      </c>
      <c r="AQ15" s="280">
        <f t="shared" si="9"/>
        <v>5</v>
      </c>
      <c r="AR15" s="280">
        <f t="shared" si="9"/>
        <v>4</v>
      </c>
      <c r="AS15" s="280" t="str">
        <f t="shared" si="9"/>
        <v/>
      </c>
      <c r="AT15" s="280" t="str">
        <f t="shared" si="9"/>
        <v/>
      </c>
      <c r="AU15" s="280">
        <f t="shared" si="9"/>
        <v>5</v>
      </c>
      <c r="AV15" s="280">
        <f t="shared" si="9"/>
        <v>4</v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295">
        <v>11</v>
      </c>
      <c r="B16" s="361"/>
      <c r="C16" s="368" t="s">
        <v>34</v>
      </c>
      <c r="D16" s="369" t="s">
        <v>1157</v>
      </c>
      <c r="E16" s="238">
        <v>2542</v>
      </c>
      <c r="F16" s="91" t="s">
        <v>1411</v>
      </c>
      <c r="G16" s="91"/>
      <c r="H16" s="91">
        <v>5</v>
      </c>
      <c r="I16" s="91">
        <v>5</v>
      </c>
      <c r="J16" s="91">
        <v>5</v>
      </c>
      <c r="K16" s="91">
        <v>3</v>
      </c>
      <c r="L16" s="91">
        <v>3</v>
      </c>
      <c r="M16" s="91"/>
      <c r="N16" s="91">
        <v>5</v>
      </c>
      <c r="O16" s="91">
        <v>4</v>
      </c>
      <c r="P16" s="91">
        <v>5</v>
      </c>
      <c r="Q16" s="91">
        <v>4</v>
      </c>
      <c r="R16" s="94"/>
      <c r="S16" s="91"/>
      <c r="T16" s="91">
        <v>5</v>
      </c>
      <c r="U16" s="23">
        <v>4</v>
      </c>
      <c r="V16" s="35">
        <f t="shared" si="0"/>
        <v>3</v>
      </c>
      <c r="W16" s="276">
        <f t="shared" si="1"/>
        <v>0</v>
      </c>
      <c r="X16" s="276">
        <f t="shared" si="2"/>
        <v>0</v>
      </c>
      <c r="Y16" s="276">
        <f t="shared" si="3"/>
        <v>0</v>
      </c>
      <c r="Z16" s="276">
        <f t="shared" si="4"/>
        <v>2</v>
      </c>
      <c r="AA16" s="276">
        <f t="shared" si="5"/>
        <v>3</v>
      </c>
      <c r="AB16" s="276">
        <f t="shared" si="6"/>
        <v>6</v>
      </c>
      <c r="AC16" s="276">
        <f t="shared" si="7"/>
        <v>11</v>
      </c>
      <c r="AD16" s="225">
        <f t="shared" si="11"/>
        <v>4.3636363636363633</v>
      </c>
      <c r="AE16" s="16">
        <f t="shared" si="8"/>
        <v>0</v>
      </c>
      <c r="AF16" s="9"/>
      <c r="AG16" s="280" t="str">
        <f t="shared" si="9"/>
        <v>з</v>
      </c>
      <c r="AH16" s="280" t="str">
        <f t="shared" si="9"/>
        <v/>
      </c>
      <c r="AI16" s="280">
        <f t="shared" si="9"/>
        <v>5</v>
      </c>
      <c r="AJ16" s="280">
        <f t="shared" si="9"/>
        <v>5</v>
      </c>
      <c r="AK16" s="280">
        <f t="shared" si="9"/>
        <v>5</v>
      </c>
      <c r="AL16" s="280">
        <f t="shared" si="9"/>
        <v>3</v>
      </c>
      <c r="AM16" s="280">
        <f t="shared" si="9"/>
        <v>3</v>
      </c>
      <c r="AN16" s="280" t="str">
        <f t="shared" si="9"/>
        <v/>
      </c>
      <c r="AO16" s="280">
        <f t="shared" si="9"/>
        <v>5</v>
      </c>
      <c r="AP16" s="280">
        <f t="shared" si="9"/>
        <v>4</v>
      </c>
      <c r="AQ16" s="280">
        <f t="shared" si="9"/>
        <v>5</v>
      </c>
      <c r="AR16" s="280">
        <f t="shared" si="9"/>
        <v>4</v>
      </c>
      <c r="AS16" s="280" t="str">
        <f t="shared" si="9"/>
        <v/>
      </c>
      <c r="AT16" s="280" t="str">
        <f t="shared" si="9"/>
        <v/>
      </c>
      <c r="AU16" s="280">
        <f t="shared" si="9"/>
        <v>5</v>
      </c>
      <c r="AV16" s="280">
        <f t="shared" si="9"/>
        <v>4</v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295">
        <v>12</v>
      </c>
      <c r="B17" s="240"/>
      <c r="C17" s="368" t="s">
        <v>34</v>
      </c>
      <c r="D17" s="369" t="s">
        <v>1169</v>
      </c>
      <c r="E17" s="238">
        <v>2542</v>
      </c>
      <c r="F17" s="91" t="s">
        <v>1411</v>
      </c>
      <c r="G17" s="91"/>
      <c r="H17" s="91">
        <v>4</v>
      </c>
      <c r="I17" s="91">
        <v>4</v>
      </c>
      <c r="J17" s="91">
        <v>4</v>
      </c>
      <c r="K17" s="91">
        <v>5</v>
      </c>
      <c r="L17" s="91">
        <v>3</v>
      </c>
      <c r="M17" s="91"/>
      <c r="N17" s="91">
        <v>3</v>
      </c>
      <c r="O17" s="91">
        <v>3</v>
      </c>
      <c r="P17" s="91">
        <v>4</v>
      </c>
      <c r="Q17" s="91">
        <v>3</v>
      </c>
      <c r="R17" s="94"/>
      <c r="S17" s="91"/>
      <c r="T17" s="91">
        <v>4</v>
      </c>
      <c r="U17" s="23">
        <v>4</v>
      </c>
      <c r="V17" s="35">
        <f t="shared" si="0"/>
        <v>3</v>
      </c>
      <c r="W17" s="276">
        <f t="shared" si="1"/>
        <v>0</v>
      </c>
      <c r="X17" s="276">
        <f t="shared" si="2"/>
        <v>0</v>
      </c>
      <c r="Y17" s="276">
        <f t="shared" si="3"/>
        <v>0</v>
      </c>
      <c r="Z17" s="276">
        <f t="shared" si="4"/>
        <v>4</v>
      </c>
      <c r="AA17" s="276">
        <f t="shared" si="5"/>
        <v>6</v>
      </c>
      <c r="AB17" s="276">
        <f t="shared" si="6"/>
        <v>1</v>
      </c>
      <c r="AC17" s="276">
        <f t="shared" si="7"/>
        <v>11</v>
      </c>
      <c r="AD17" s="225">
        <f t="shared" si="11"/>
        <v>3.7272727272727271</v>
      </c>
      <c r="AE17" s="16">
        <f t="shared" si="8"/>
        <v>0</v>
      </c>
      <c r="AF17" s="9"/>
      <c r="AG17" s="280" t="str">
        <f t="shared" si="9"/>
        <v>з</v>
      </c>
      <c r="AH17" s="280" t="str">
        <f t="shared" si="9"/>
        <v/>
      </c>
      <c r="AI17" s="280">
        <f t="shared" si="9"/>
        <v>4</v>
      </c>
      <c r="AJ17" s="280">
        <f t="shared" si="9"/>
        <v>4</v>
      </c>
      <c r="AK17" s="280">
        <f t="shared" si="9"/>
        <v>4</v>
      </c>
      <c r="AL17" s="280">
        <f t="shared" si="9"/>
        <v>5</v>
      </c>
      <c r="AM17" s="280">
        <f t="shared" si="9"/>
        <v>3</v>
      </c>
      <c r="AN17" s="280" t="str">
        <f t="shared" si="9"/>
        <v/>
      </c>
      <c r="AO17" s="280">
        <f t="shared" si="9"/>
        <v>3</v>
      </c>
      <c r="AP17" s="280">
        <f t="shared" si="9"/>
        <v>3</v>
      </c>
      <c r="AQ17" s="280">
        <f t="shared" si="9"/>
        <v>4</v>
      </c>
      <c r="AR17" s="280">
        <f t="shared" si="9"/>
        <v>3</v>
      </c>
      <c r="AS17" s="280" t="str">
        <f t="shared" si="9"/>
        <v/>
      </c>
      <c r="AT17" s="280" t="str">
        <f t="shared" si="9"/>
        <v/>
      </c>
      <c r="AU17" s="280">
        <f t="shared" si="9"/>
        <v>4</v>
      </c>
      <c r="AV17" s="280">
        <f t="shared" si="9"/>
        <v>4</v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295">
        <v>13</v>
      </c>
      <c r="B18" s="178"/>
      <c r="C18" s="368" t="s">
        <v>980</v>
      </c>
      <c r="D18" s="369" t="s">
        <v>1161</v>
      </c>
      <c r="E18" s="238">
        <v>2542</v>
      </c>
      <c r="F18" s="91" t="s">
        <v>1411</v>
      </c>
      <c r="G18" s="91"/>
      <c r="H18" s="91">
        <v>5</v>
      </c>
      <c r="I18" s="91">
        <v>4</v>
      </c>
      <c r="J18" s="91">
        <v>4</v>
      </c>
      <c r="K18" s="91">
        <v>4</v>
      </c>
      <c r="L18" s="91">
        <v>3</v>
      </c>
      <c r="M18" s="91"/>
      <c r="N18" s="91">
        <v>3</v>
      </c>
      <c r="O18" s="91">
        <v>3</v>
      </c>
      <c r="P18" s="91">
        <v>5</v>
      </c>
      <c r="Q18" s="91">
        <v>4</v>
      </c>
      <c r="R18" s="94"/>
      <c r="S18" s="91"/>
      <c r="T18" s="91">
        <v>5</v>
      </c>
      <c r="U18" s="23">
        <v>4</v>
      </c>
      <c r="V18" s="35">
        <f t="shared" si="0"/>
        <v>3</v>
      </c>
      <c r="W18" s="276">
        <f t="shared" si="1"/>
        <v>0</v>
      </c>
      <c r="X18" s="276">
        <f t="shared" si="2"/>
        <v>0</v>
      </c>
      <c r="Y18" s="276">
        <f t="shared" si="3"/>
        <v>0</v>
      </c>
      <c r="Z18" s="276">
        <f t="shared" si="4"/>
        <v>3</v>
      </c>
      <c r="AA18" s="276">
        <f t="shared" si="5"/>
        <v>5</v>
      </c>
      <c r="AB18" s="276">
        <f t="shared" si="6"/>
        <v>3</v>
      </c>
      <c r="AC18" s="276">
        <f t="shared" si="7"/>
        <v>11</v>
      </c>
      <c r="AD18" s="225">
        <f t="shared" si="11"/>
        <v>4</v>
      </c>
      <c r="AE18" s="16">
        <f t="shared" si="8"/>
        <v>0</v>
      </c>
      <c r="AF18" s="9"/>
      <c r="AG18" s="280" t="str">
        <f t="shared" si="9"/>
        <v>з</v>
      </c>
      <c r="AH18" s="280" t="str">
        <f t="shared" si="9"/>
        <v/>
      </c>
      <c r="AI18" s="280">
        <f t="shared" si="9"/>
        <v>5</v>
      </c>
      <c r="AJ18" s="280">
        <f t="shared" si="9"/>
        <v>4</v>
      </c>
      <c r="AK18" s="280">
        <f t="shared" si="9"/>
        <v>4</v>
      </c>
      <c r="AL18" s="280">
        <f t="shared" si="9"/>
        <v>4</v>
      </c>
      <c r="AM18" s="280">
        <f t="shared" si="9"/>
        <v>3</v>
      </c>
      <c r="AN18" s="280" t="str">
        <f t="shared" si="9"/>
        <v/>
      </c>
      <c r="AO18" s="280">
        <f t="shared" si="9"/>
        <v>3</v>
      </c>
      <c r="AP18" s="280">
        <f t="shared" si="9"/>
        <v>3</v>
      </c>
      <c r="AQ18" s="280">
        <f t="shared" si="9"/>
        <v>5</v>
      </c>
      <c r="AR18" s="280">
        <f t="shared" si="9"/>
        <v>4</v>
      </c>
      <c r="AS18" s="280" t="str">
        <f t="shared" si="9"/>
        <v/>
      </c>
      <c r="AT18" s="280" t="str">
        <f t="shared" si="9"/>
        <v/>
      </c>
      <c r="AU18" s="280">
        <f t="shared" si="9"/>
        <v>5</v>
      </c>
      <c r="AV18" s="280">
        <f t="shared" si="9"/>
        <v>4</v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295">
        <v>14</v>
      </c>
      <c r="B19" s="178"/>
      <c r="C19" s="368" t="s">
        <v>34</v>
      </c>
      <c r="D19" s="369" t="s">
        <v>1166</v>
      </c>
      <c r="E19" s="238">
        <v>2542</v>
      </c>
      <c r="F19" s="91" t="s">
        <v>1411</v>
      </c>
      <c r="G19" s="91"/>
      <c r="H19" s="91">
        <v>4</v>
      </c>
      <c r="I19" s="91">
        <v>5</v>
      </c>
      <c r="J19" s="91">
        <v>4</v>
      </c>
      <c r="K19" s="91">
        <v>3</v>
      </c>
      <c r="L19" s="91">
        <v>3</v>
      </c>
      <c r="M19" s="91"/>
      <c r="N19" s="91">
        <v>4</v>
      </c>
      <c r="O19" s="91">
        <v>4</v>
      </c>
      <c r="P19" s="91">
        <v>5</v>
      </c>
      <c r="Q19" s="91">
        <v>5</v>
      </c>
      <c r="R19" s="91"/>
      <c r="S19" s="91"/>
      <c r="T19" s="91">
        <v>5</v>
      </c>
      <c r="U19" s="23">
        <v>4</v>
      </c>
      <c r="V19" s="35">
        <f t="shared" si="0"/>
        <v>3</v>
      </c>
      <c r="W19" s="276">
        <f t="shared" si="1"/>
        <v>0</v>
      </c>
      <c r="X19" s="276">
        <f t="shared" si="2"/>
        <v>0</v>
      </c>
      <c r="Y19" s="276">
        <f t="shared" si="3"/>
        <v>0</v>
      </c>
      <c r="Z19" s="276">
        <f t="shared" si="4"/>
        <v>2</v>
      </c>
      <c r="AA19" s="276">
        <f t="shared" si="5"/>
        <v>5</v>
      </c>
      <c r="AB19" s="276">
        <f t="shared" si="6"/>
        <v>4</v>
      </c>
      <c r="AC19" s="276">
        <f t="shared" si="7"/>
        <v>11</v>
      </c>
      <c r="AD19" s="225">
        <f t="shared" si="11"/>
        <v>4.1818181818181817</v>
      </c>
      <c r="AE19" s="16">
        <f t="shared" si="8"/>
        <v>0</v>
      </c>
      <c r="AF19" s="9"/>
      <c r="AG19" s="280" t="str">
        <f t="shared" si="9"/>
        <v>з</v>
      </c>
      <c r="AH19" s="280" t="str">
        <f t="shared" si="9"/>
        <v/>
      </c>
      <c r="AI19" s="280">
        <f t="shared" si="9"/>
        <v>4</v>
      </c>
      <c r="AJ19" s="280">
        <f t="shared" si="9"/>
        <v>5</v>
      </c>
      <c r="AK19" s="280">
        <f t="shared" si="9"/>
        <v>4</v>
      </c>
      <c r="AL19" s="280">
        <f t="shared" si="9"/>
        <v>3</v>
      </c>
      <c r="AM19" s="280">
        <f t="shared" si="9"/>
        <v>3</v>
      </c>
      <c r="AN19" s="280" t="str">
        <f t="shared" si="9"/>
        <v/>
      </c>
      <c r="AO19" s="280">
        <f t="shared" si="9"/>
        <v>4</v>
      </c>
      <c r="AP19" s="280">
        <f t="shared" si="9"/>
        <v>4</v>
      </c>
      <c r="AQ19" s="280">
        <f t="shared" si="9"/>
        <v>5</v>
      </c>
      <c r="AR19" s="280">
        <f t="shared" si="9"/>
        <v>5</v>
      </c>
      <c r="AS19" s="280" t="str">
        <f t="shared" si="9"/>
        <v/>
      </c>
      <c r="AT19" s="280" t="str">
        <f t="shared" si="9"/>
        <v/>
      </c>
      <c r="AU19" s="280">
        <f t="shared" si="9"/>
        <v>5</v>
      </c>
      <c r="AV19" s="280">
        <f t="shared" si="9"/>
        <v>4</v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295">
        <v>15</v>
      </c>
      <c r="B20" s="178"/>
      <c r="C20" s="368" t="s">
        <v>980</v>
      </c>
      <c r="D20" s="369" t="s">
        <v>1170</v>
      </c>
      <c r="E20" s="238">
        <v>2542</v>
      </c>
      <c r="F20" s="91" t="s">
        <v>1411</v>
      </c>
      <c r="G20" s="91"/>
      <c r="H20" s="91">
        <v>5</v>
      </c>
      <c r="I20" s="91">
        <v>4</v>
      </c>
      <c r="J20" s="91">
        <v>5</v>
      </c>
      <c r="K20" s="91">
        <v>4</v>
      </c>
      <c r="L20" s="91">
        <v>4</v>
      </c>
      <c r="M20" s="91"/>
      <c r="N20" s="91">
        <v>5</v>
      </c>
      <c r="O20" s="91">
        <v>4</v>
      </c>
      <c r="P20" s="91">
        <v>5</v>
      </c>
      <c r="Q20" s="91">
        <v>4</v>
      </c>
      <c r="R20" s="94"/>
      <c r="S20" s="91"/>
      <c r="T20" s="91">
        <v>4</v>
      </c>
      <c r="U20" s="23">
        <v>4</v>
      </c>
      <c r="V20" s="35">
        <f t="shared" si="0"/>
        <v>4</v>
      </c>
      <c r="W20" s="276">
        <f t="shared" si="1"/>
        <v>0</v>
      </c>
      <c r="X20" s="276">
        <f t="shared" si="2"/>
        <v>0</v>
      </c>
      <c r="Y20" s="276">
        <f t="shared" si="3"/>
        <v>0</v>
      </c>
      <c r="Z20" s="276">
        <f t="shared" si="4"/>
        <v>0</v>
      </c>
      <c r="AA20" s="276">
        <f t="shared" si="5"/>
        <v>7</v>
      </c>
      <c r="AB20" s="276">
        <f t="shared" si="6"/>
        <v>4</v>
      </c>
      <c r="AC20" s="276">
        <f t="shared" si="7"/>
        <v>11</v>
      </c>
      <c r="AD20" s="225">
        <f t="shared" si="11"/>
        <v>4.3636363636363633</v>
      </c>
      <c r="AE20" s="16">
        <f t="shared" si="8"/>
        <v>0</v>
      </c>
      <c r="AF20" s="9"/>
      <c r="AG20" s="280" t="str">
        <f t="shared" si="9"/>
        <v>з</v>
      </c>
      <c r="AH20" s="280" t="str">
        <f t="shared" si="9"/>
        <v/>
      </c>
      <c r="AI20" s="280">
        <f t="shared" si="9"/>
        <v>5</v>
      </c>
      <c r="AJ20" s="280">
        <f t="shared" si="9"/>
        <v>4</v>
      </c>
      <c r="AK20" s="280">
        <f t="shared" si="9"/>
        <v>5</v>
      </c>
      <c r="AL20" s="280">
        <f t="shared" si="9"/>
        <v>4</v>
      </c>
      <c r="AM20" s="280">
        <f t="shared" si="9"/>
        <v>4</v>
      </c>
      <c r="AN20" s="280" t="str">
        <f t="shared" si="9"/>
        <v/>
      </c>
      <c r="AO20" s="280">
        <f t="shared" si="9"/>
        <v>5</v>
      </c>
      <c r="AP20" s="280">
        <f t="shared" si="9"/>
        <v>4</v>
      </c>
      <c r="AQ20" s="280">
        <f t="shared" si="9"/>
        <v>5</v>
      </c>
      <c r="AR20" s="280">
        <f t="shared" si="9"/>
        <v>4</v>
      </c>
      <c r="AS20" s="280" t="str">
        <f t="shared" si="9"/>
        <v/>
      </c>
      <c r="AT20" s="280" t="str">
        <f t="shared" si="9"/>
        <v/>
      </c>
      <c r="AU20" s="280">
        <f t="shared" si="9"/>
        <v>4</v>
      </c>
      <c r="AV20" s="280">
        <f t="shared" si="9"/>
        <v>4</v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295">
        <v>16</v>
      </c>
      <c r="B21" s="178"/>
      <c r="C21" s="368" t="s">
        <v>980</v>
      </c>
      <c r="D21" s="369" t="s">
        <v>1159</v>
      </c>
      <c r="E21" s="238">
        <v>2542</v>
      </c>
      <c r="F21" s="91" t="s">
        <v>1411</v>
      </c>
      <c r="G21" s="91"/>
      <c r="H21" s="91">
        <v>5</v>
      </c>
      <c r="I21" s="91">
        <v>5</v>
      </c>
      <c r="J21" s="91">
        <v>5</v>
      </c>
      <c r="K21" s="91">
        <v>3</v>
      </c>
      <c r="L21" s="91">
        <v>3</v>
      </c>
      <c r="M21" s="91"/>
      <c r="N21" s="91">
        <v>5</v>
      </c>
      <c r="O21" s="91">
        <v>5</v>
      </c>
      <c r="P21" s="91">
        <v>5</v>
      </c>
      <c r="Q21" s="91">
        <v>5</v>
      </c>
      <c r="R21" s="94"/>
      <c r="S21" s="91"/>
      <c r="T21" s="91">
        <v>5</v>
      </c>
      <c r="U21" s="23">
        <v>5</v>
      </c>
      <c r="V21" s="35">
        <f t="shared" si="0"/>
        <v>3</v>
      </c>
      <c r="W21" s="276">
        <f t="shared" si="1"/>
        <v>0</v>
      </c>
      <c r="X21" s="276">
        <f t="shared" si="2"/>
        <v>0</v>
      </c>
      <c r="Y21" s="276">
        <f t="shared" si="3"/>
        <v>0</v>
      </c>
      <c r="Z21" s="276">
        <f t="shared" si="4"/>
        <v>2</v>
      </c>
      <c r="AA21" s="276">
        <f t="shared" si="5"/>
        <v>0</v>
      </c>
      <c r="AB21" s="276">
        <f t="shared" si="6"/>
        <v>9</v>
      </c>
      <c r="AC21" s="276">
        <f t="shared" si="7"/>
        <v>11</v>
      </c>
      <c r="AD21" s="225">
        <f t="shared" si="11"/>
        <v>4.6363636363636367</v>
      </c>
      <c r="AE21" s="16">
        <f t="shared" si="8"/>
        <v>0</v>
      </c>
      <c r="AF21" s="9"/>
      <c r="AG21" s="280" t="str">
        <f t="shared" si="9"/>
        <v>з</v>
      </c>
      <c r="AH21" s="280" t="str">
        <f t="shared" si="9"/>
        <v/>
      </c>
      <c r="AI21" s="280">
        <f t="shared" si="9"/>
        <v>5</v>
      </c>
      <c r="AJ21" s="280">
        <f t="shared" si="9"/>
        <v>5</v>
      </c>
      <c r="AK21" s="280">
        <f t="shared" si="9"/>
        <v>5</v>
      </c>
      <c r="AL21" s="280">
        <f t="shared" si="9"/>
        <v>3</v>
      </c>
      <c r="AM21" s="280">
        <f t="shared" si="9"/>
        <v>3</v>
      </c>
      <c r="AN21" s="280" t="str">
        <f t="shared" si="9"/>
        <v/>
      </c>
      <c r="AO21" s="280">
        <f t="shared" si="9"/>
        <v>5</v>
      </c>
      <c r="AP21" s="280">
        <f t="shared" si="9"/>
        <v>5</v>
      </c>
      <c r="AQ21" s="280">
        <f t="shared" si="9"/>
        <v>5</v>
      </c>
      <c r="AR21" s="280">
        <f t="shared" si="9"/>
        <v>5</v>
      </c>
      <c r="AS21" s="280" t="str">
        <f t="shared" si="9"/>
        <v/>
      </c>
      <c r="AT21" s="280" t="str">
        <f t="shared" si="9"/>
        <v/>
      </c>
      <c r="AU21" s="280">
        <f t="shared" si="9"/>
        <v>5</v>
      </c>
      <c r="AV21" s="280">
        <f t="shared" ref="AG21:AV37" si="12">IF(ISERROR(VALUE(LEFT(U21))),LEFT(U21),VALUE(LEFT(U21)))</f>
        <v>5</v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295">
        <v>17</v>
      </c>
      <c r="B22" s="178"/>
      <c r="C22" s="368" t="s">
        <v>34</v>
      </c>
      <c r="D22" s="369" t="s">
        <v>1163</v>
      </c>
      <c r="E22" s="238">
        <v>2542</v>
      </c>
      <c r="F22" s="91" t="s">
        <v>1411</v>
      </c>
      <c r="G22" s="91"/>
      <c r="H22" s="91">
        <v>5</v>
      </c>
      <c r="I22" s="91">
        <v>4</v>
      </c>
      <c r="J22" s="91">
        <v>4</v>
      </c>
      <c r="K22" s="91">
        <v>4</v>
      </c>
      <c r="L22" s="91">
        <v>3</v>
      </c>
      <c r="M22" s="91"/>
      <c r="N22" s="91">
        <v>4</v>
      </c>
      <c r="O22" s="91">
        <v>4</v>
      </c>
      <c r="P22" s="91">
        <v>5</v>
      </c>
      <c r="Q22" s="91">
        <v>5</v>
      </c>
      <c r="R22" s="94"/>
      <c r="S22" s="91"/>
      <c r="T22" s="91">
        <v>4</v>
      </c>
      <c r="U22" s="23">
        <v>4</v>
      </c>
      <c r="V22" s="35">
        <f t="shared" si="0"/>
        <v>3</v>
      </c>
      <c r="W22" s="276">
        <f t="shared" si="1"/>
        <v>0</v>
      </c>
      <c r="X22" s="276">
        <f t="shared" si="2"/>
        <v>0</v>
      </c>
      <c r="Y22" s="276">
        <f t="shared" si="3"/>
        <v>0</v>
      </c>
      <c r="Z22" s="276">
        <f t="shared" si="4"/>
        <v>1</v>
      </c>
      <c r="AA22" s="276">
        <f t="shared" si="5"/>
        <v>7</v>
      </c>
      <c r="AB22" s="276">
        <f t="shared" si="6"/>
        <v>3</v>
      </c>
      <c r="AC22" s="276">
        <f t="shared" si="7"/>
        <v>11</v>
      </c>
      <c r="AD22" s="225">
        <f t="shared" si="11"/>
        <v>4.1818181818181817</v>
      </c>
      <c r="AE22" s="16">
        <f t="shared" si="8"/>
        <v>0</v>
      </c>
      <c r="AF22" s="9"/>
      <c r="AG22" s="280" t="str">
        <f t="shared" si="12"/>
        <v>з</v>
      </c>
      <c r="AH22" s="280" t="str">
        <f t="shared" si="12"/>
        <v/>
      </c>
      <c r="AI22" s="280">
        <f t="shared" si="12"/>
        <v>5</v>
      </c>
      <c r="AJ22" s="280">
        <f t="shared" si="12"/>
        <v>4</v>
      </c>
      <c r="AK22" s="280">
        <f t="shared" si="12"/>
        <v>4</v>
      </c>
      <c r="AL22" s="280">
        <f t="shared" si="12"/>
        <v>4</v>
      </c>
      <c r="AM22" s="280">
        <f t="shared" si="12"/>
        <v>3</v>
      </c>
      <c r="AN22" s="280" t="str">
        <f t="shared" si="12"/>
        <v/>
      </c>
      <c r="AO22" s="280">
        <f t="shared" si="12"/>
        <v>4</v>
      </c>
      <c r="AP22" s="280">
        <f t="shared" si="12"/>
        <v>4</v>
      </c>
      <c r="AQ22" s="280">
        <f t="shared" si="12"/>
        <v>5</v>
      </c>
      <c r="AR22" s="280">
        <f t="shared" si="12"/>
        <v>5</v>
      </c>
      <c r="AS22" s="280" t="str">
        <f t="shared" si="12"/>
        <v/>
      </c>
      <c r="AT22" s="280" t="str">
        <f t="shared" si="12"/>
        <v/>
      </c>
      <c r="AU22" s="280">
        <f t="shared" si="12"/>
        <v>4</v>
      </c>
      <c r="AV22" s="280">
        <f t="shared" si="12"/>
        <v>4</v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295">
        <v>18</v>
      </c>
      <c r="B23" s="178"/>
      <c r="C23" s="368" t="s">
        <v>34</v>
      </c>
      <c r="D23" s="369" t="s">
        <v>1156</v>
      </c>
      <c r="E23" s="238">
        <v>2542</v>
      </c>
      <c r="F23" s="91" t="s">
        <v>1411</v>
      </c>
      <c r="G23" s="91"/>
      <c r="H23" s="91">
        <v>4</v>
      </c>
      <c r="I23" s="91">
        <v>5</v>
      </c>
      <c r="J23" s="91">
        <v>4</v>
      </c>
      <c r="K23" s="91">
        <v>4</v>
      </c>
      <c r="L23" s="91">
        <v>3</v>
      </c>
      <c r="M23" s="91"/>
      <c r="N23" s="91">
        <v>4</v>
      </c>
      <c r="O23" s="91">
        <v>3</v>
      </c>
      <c r="P23" s="91">
        <v>5</v>
      </c>
      <c r="Q23" s="91">
        <v>4</v>
      </c>
      <c r="R23" s="94"/>
      <c r="S23" s="91"/>
      <c r="T23" s="91">
        <v>5</v>
      </c>
      <c r="U23" s="23">
        <v>4</v>
      </c>
      <c r="V23" s="35">
        <f t="shared" si="0"/>
        <v>3</v>
      </c>
      <c r="W23" s="276">
        <f t="shared" si="1"/>
        <v>0</v>
      </c>
      <c r="X23" s="276">
        <f t="shared" si="2"/>
        <v>0</v>
      </c>
      <c r="Y23" s="276">
        <f t="shared" si="3"/>
        <v>0</v>
      </c>
      <c r="Z23" s="276">
        <f t="shared" si="4"/>
        <v>2</v>
      </c>
      <c r="AA23" s="276">
        <f t="shared" si="5"/>
        <v>6</v>
      </c>
      <c r="AB23" s="276">
        <f t="shared" si="6"/>
        <v>3</v>
      </c>
      <c r="AC23" s="276">
        <f t="shared" si="7"/>
        <v>11</v>
      </c>
      <c r="AD23" s="225">
        <f t="shared" si="11"/>
        <v>4.0909090909090908</v>
      </c>
      <c r="AE23" s="16">
        <f t="shared" si="8"/>
        <v>0</v>
      </c>
      <c r="AF23" s="9"/>
      <c r="AG23" s="280" t="str">
        <f t="shared" si="12"/>
        <v>з</v>
      </c>
      <c r="AH23" s="280" t="str">
        <f t="shared" si="12"/>
        <v/>
      </c>
      <c r="AI23" s="280">
        <f t="shared" si="12"/>
        <v>4</v>
      </c>
      <c r="AJ23" s="280">
        <f t="shared" si="12"/>
        <v>5</v>
      </c>
      <c r="AK23" s="280">
        <f t="shared" si="12"/>
        <v>4</v>
      </c>
      <c r="AL23" s="280">
        <f t="shared" si="12"/>
        <v>4</v>
      </c>
      <c r="AM23" s="280">
        <f t="shared" si="12"/>
        <v>3</v>
      </c>
      <c r="AN23" s="280" t="str">
        <f t="shared" si="12"/>
        <v/>
      </c>
      <c r="AO23" s="280">
        <f t="shared" si="12"/>
        <v>4</v>
      </c>
      <c r="AP23" s="280">
        <f t="shared" si="12"/>
        <v>3</v>
      </c>
      <c r="AQ23" s="280">
        <f t="shared" si="12"/>
        <v>5</v>
      </c>
      <c r="AR23" s="280">
        <f t="shared" si="12"/>
        <v>4</v>
      </c>
      <c r="AS23" s="280" t="str">
        <f t="shared" si="12"/>
        <v/>
      </c>
      <c r="AT23" s="280" t="str">
        <f t="shared" si="12"/>
        <v/>
      </c>
      <c r="AU23" s="280">
        <f t="shared" si="12"/>
        <v>5</v>
      </c>
      <c r="AV23" s="280">
        <f t="shared" si="12"/>
        <v>4</v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295">
        <v>19</v>
      </c>
      <c r="B24" s="178"/>
      <c r="C24" s="368" t="s">
        <v>34</v>
      </c>
      <c r="D24" s="369" t="s">
        <v>1165</v>
      </c>
      <c r="E24" s="238">
        <v>2542</v>
      </c>
      <c r="F24" s="91" t="s">
        <v>1411</v>
      </c>
      <c r="G24" s="91"/>
      <c r="H24" s="91">
        <v>4</v>
      </c>
      <c r="I24" s="91">
        <v>4</v>
      </c>
      <c r="J24" s="91">
        <v>3</v>
      </c>
      <c r="K24" s="91">
        <v>3</v>
      </c>
      <c r="L24" s="91">
        <v>3</v>
      </c>
      <c r="M24" s="91"/>
      <c r="N24" s="91">
        <v>4</v>
      </c>
      <c r="O24" s="91">
        <v>3</v>
      </c>
      <c r="P24" s="91">
        <v>5</v>
      </c>
      <c r="Q24" s="91">
        <v>3</v>
      </c>
      <c r="R24" s="94"/>
      <c r="S24" s="91"/>
      <c r="T24" s="91">
        <v>3</v>
      </c>
      <c r="U24" s="23">
        <v>3</v>
      </c>
      <c r="V24" s="35">
        <f t="shared" si="0"/>
        <v>3</v>
      </c>
      <c r="W24" s="276">
        <f t="shared" si="1"/>
        <v>0</v>
      </c>
      <c r="X24" s="276">
        <f t="shared" si="2"/>
        <v>0</v>
      </c>
      <c r="Y24" s="276">
        <f t="shared" si="3"/>
        <v>0</v>
      </c>
      <c r="Z24" s="276">
        <f t="shared" si="4"/>
        <v>7</v>
      </c>
      <c r="AA24" s="276">
        <f t="shared" si="5"/>
        <v>3</v>
      </c>
      <c r="AB24" s="276">
        <f t="shared" si="6"/>
        <v>1</v>
      </c>
      <c r="AC24" s="276">
        <f t="shared" si="7"/>
        <v>11</v>
      </c>
      <c r="AD24" s="225">
        <f t="shared" si="11"/>
        <v>3.4545454545454546</v>
      </c>
      <c r="AE24" s="16">
        <f t="shared" si="8"/>
        <v>0</v>
      </c>
      <c r="AF24" s="9"/>
      <c r="AG24" s="280" t="str">
        <f t="shared" si="12"/>
        <v>з</v>
      </c>
      <c r="AH24" s="280" t="str">
        <f t="shared" si="12"/>
        <v/>
      </c>
      <c r="AI24" s="280">
        <f t="shared" si="12"/>
        <v>4</v>
      </c>
      <c r="AJ24" s="280">
        <f t="shared" si="12"/>
        <v>4</v>
      </c>
      <c r="AK24" s="280">
        <f t="shared" si="12"/>
        <v>3</v>
      </c>
      <c r="AL24" s="280">
        <f t="shared" si="12"/>
        <v>3</v>
      </c>
      <c r="AM24" s="280">
        <f t="shared" si="12"/>
        <v>3</v>
      </c>
      <c r="AN24" s="280" t="str">
        <f t="shared" si="12"/>
        <v/>
      </c>
      <c r="AO24" s="280">
        <f t="shared" si="12"/>
        <v>4</v>
      </c>
      <c r="AP24" s="280">
        <f t="shared" si="12"/>
        <v>3</v>
      </c>
      <c r="AQ24" s="280">
        <f t="shared" si="12"/>
        <v>5</v>
      </c>
      <c r="AR24" s="280">
        <f t="shared" si="12"/>
        <v>3</v>
      </c>
      <c r="AS24" s="280" t="str">
        <f t="shared" si="12"/>
        <v/>
      </c>
      <c r="AT24" s="280" t="str">
        <f t="shared" si="12"/>
        <v/>
      </c>
      <c r="AU24" s="280">
        <f t="shared" si="12"/>
        <v>3</v>
      </c>
      <c r="AV24" s="280">
        <f t="shared" si="12"/>
        <v>3</v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295">
        <v>20</v>
      </c>
      <c r="B25" s="178"/>
      <c r="C25" s="368" t="s">
        <v>34</v>
      </c>
      <c r="D25" s="369" t="s">
        <v>1158</v>
      </c>
      <c r="E25" s="238">
        <v>2542</v>
      </c>
      <c r="F25" s="91" t="s">
        <v>1411</v>
      </c>
      <c r="G25" s="91"/>
      <c r="H25" s="91">
        <v>5</v>
      </c>
      <c r="I25" s="91">
        <v>4</v>
      </c>
      <c r="J25" s="91">
        <v>4</v>
      </c>
      <c r="K25" s="91">
        <v>4</v>
      </c>
      <c r="L25" s="91">
        <v>3</v>
      </c>
      <c r="M25" s="91"/>
      <c r="N25" s="91">
        <v>5</v>
      </c>
      <c r="O25" s="91">
        <v>3</v>
      </c>
      <c r="P25" s="91">
        <v>5</v>
      </c>
      <c r="Q25" s="91">
        <v>4</v>
      </c>
      <c r="R25" s="94"/>
      <c r="S25" s="91"/>
      <c r="T25" s="91">
        <v>5</v>
      </c>
      <c r="U25" s="23">
        <v>4</v>
      </c>
      <c r="V25" s="35">
        <f t="shared" si="0"/>
        <v>3</v>
      </c>
      <c r="W25" s="276">
        <f t="shared" si="1"/>
        <v>0</v>
      </c>
      <c r="X25" s="276">
        <f t="shared" si="2"/>
        <v>0</v>
      </c>
      <c r="Y25" s="276">
        <f t="shared" si="3"/>
        <v>0</v>
      </c>
      <c r="Z25" s="276">
        <f t="shared" si="4"/>
        <v>2</v>
      </c>
      <c r="AA25" s="276">
        <f t="shared" si="5"/>
        <v>5</v>
      </c>
      <c r="AB25" s="276">
        <f t="shared" si="6"/>
        <v>4</v>
      </c>
      <c r="AC25" s="276">
        <f t="shared" si="7"/>
        <v>11</v>
      </c>
      <c r="AD25" s="225">
        <f t="shared" si="11"/>
        <v>4.1818181818181817</v>
      </c>
      <c r="AE25" s="16">
        <f t="shared" si="8"/>
        <v>0</v>
      </c>
      <c r="AF25" s="9"/>
      <c r="AG25" s="280" t="str">
        <f t="shared" si="12"/>
        <v>з</v>
      </c>
      <c r="AH25" s="280" t="str">
        <f t="shared" si="12"/>
        <v/>
      </c>
      <c r="AI25" s="280">
        <f t="shared" si="12"/>
        <v>5</v>
      </c>
      <c r="AJ25" s="280">
        <f t="shared" si="12"/>
        <v>4</v>
      </c>
      <c r="AK25" s="280">
        <f t="shared" si="12"/>
        <v>4</v>
      </c>
      <c r="AL25" s="280">
        <f t="shared" si="12"/>
        <v>4</v>
      </c>
      <c r="AM25" s="280">
        <f t="shared" si="12"/>
        <v>3</v>
      </c>
      <c r="AN25" s="280" t="str">
        <f t="shared" si="12"/>
        <v/>
      </c>
      <c r="AO25" s="280">
        <f t="shared" si="12"/>
        <v>5</v>
      </c>
      <c r="AP25" s="280">
        <f t="shared" si="12"/>
        <v>3</v>
      </c>
      <c r="AQ25" s="280">
        <f t="shared" si="12"/>
        <v>5</v>
      </c>
      <c r="AR25" s="280">
        <f t="shared" si="12"/>
        <v>4</v>
      </c>
      <c r="AS25" s="280" t="str">
        <f t="shared" si="12"/>
        <v/>
      </c>
      <c r="AT25" s="280" t="str">
        <f t="shared" si="12"/>
        <v/>
      </c>
      <c r="AU25" s="280">
        <f t="shared" si="12"/>
        <v>5</v>
      </c>
      <c r="AV25" s="280">
        <f t="shared" si="12"/>
        <v>4</v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295">
        <v>21</v>
      </c>
      <c r="B26" s="178"/>
      <c r="C26" s="368" t="s">
        <v>34</v>
      </c>
      <c r="D26" s="390" t="s">
        <v>1153</v>
      </c>
      <c r="E26" s="238">
        <v>2542</v>
      </c>
      <c r="F26" s="91" t="s">
        <v>1411</v>
      </c>
      <c r="G26" s="91"/>
      <c r="H26" s="91">
        <v>5</v>
      </c>
      <c r="I26" s="91">
        <v>5</v>
      </c>
      <c r="J26" s="91">
        <v>5</v>
      </c>
      <c r="K26" s="91">
        <v>5</v>
      </c>
      <c r="L26" s="91">
        <v>4</v>
      </c>
      <c r="M26" s="91"/>
      <c r="N26" s="91">
        <v>4</v>
      </c>
      <c r="O26" s="91">
        <v>5</v>
      </c>
      <c r="P26" s="91">
        <v>5</v>
      </c>
      <c r="Q26" s="91">
        <v>5</v>
      </c>
      <c r="R26" s="94"/>
      <c r="S26" s="91"/>
      <c r="T26" s="91">
        <v>5</v>
      </c>
      <c r="U26" s="23">
        <v>5</v>
      </c>
      <c r="V26" s="35">
        <f t="shared" si="0"/>
        <v>4</v>
      </c>
      <c r="W26" s="276">
        <f t="shared" si="1"/>
        <v>0</v>
      </c>
      <c r="X26" s="276">
        <f t="shared" si="2"/>
        <v>0</v>
      </c>
      <c r="Y26" s="276">
        <f t="shared" si="3"/>
        <v>0</v>
      </c>
      <c r="Z26" s="276">
        <f t="shared" si="4"/>
        <v>0</v>
      </c>
      <c r="AA26" s="276">
        <f t="shared" si="5"/>
        <v>2</v>
      </c>
      <c r="AB26" s="276">
        <f t="shared" si="6"/>
        <v>9</v>
      </c>
      <c r="AC26" s="276">
        <f t="shared" si="7"/>
        <v>11</v>
      </c>
      <c r="AD26" s="225">
        <f t="shared" si="11"/>
        <v>4.8181818181818183</v>
      </c>
      <c r="AE26" s="16">
        <f t="shared" si="8"/>
        <v>0</v>
      </c>
      <c r="AF26" s="9"/>
      <c r="AG26" s="280" t="str">
        <f t="shared" si="12"/>
        <v>з</v>
      </c>
      <c r="AH26" s="280" t="str">
        <f t="shared" si="12"/>
        <v/>
      </c>
      <c r="AI26" s="280">
        <f t="shared" si="12"/>
        <v>5</v>
      </c>
      <c r="AJ26" s="280">
        <f t="shared" si="12"/>
        <v>5</v>
      </c>
      <c r="AK26" s="280">
        <f t="shared" si="12"/>
        <v>5</v>
      </c>
      <c r="AL26" s="280">
        <f t="shared" si="12"/>
        <v>5</v>
      </c>
      <c r="AM26" s="280">
        <f t="shared" si="12"/>
        <v>4</v>
      </c>
      <c r="AN26" s="280" t="str">
        <f t="shared" si="12"/>
        <v/>
      </c>
      <c r="AO26" s="280">
        <f t="shared" si="12"/>
        <v>4</v>
      </c>
      <c r="AP26" s="280">
        <f t="shared" si="12"/>
        <v>5</v>
      </c>
      <c r="AQ26" s="280">
        <f t="shared" si="12"/>
        <v>5</v>
      </c>
      <c r="AR26" s="280">
        <f t="shared" si="12"/>
        <v>5</v>
      </c>
      <c r="AS26" s="280" t="str">
        <f t="shared" si="12"/>
        <v/>
      </c>
      <c r="AT26" s="280" t="str">
        <f t="shared" si="12"/>
        <v/>
      </c>
      <c r="AU26" s="280">
        <f t="shared" si="12"/>
        <v>5</v>
      </c>
      <c r="AV26" s="280">
        <f t="shared" si="12"/>
        <v>5</v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hidden="1" customHeight="1" x14ac:dyDescent="0.25">
      <c r="A27" s="295"/>
      <c r="B27" s="178"/>
      <c r="C27" s="368"/>
      <c r="D27" s="369"/>
      <c r="E27" s="238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4"/>
      <c r="S27" s="91"/>
      <c r="T27" s="91"/>
      <c r="U27" s="23"/>
      <c r="V27" s="35">
        <f t="shared" si="0"/>
        <v>0</v>
      </c>
      <c r="W27" s="276">
        <f t="shared" si="1"/>
        <v>0</v>
      </c>
      <c r="X27" s="276">
        <f t="shared" si="2"/>
        <v>0</v>
      </c>
      <c r="Y27" s="276">
        <f t="shared" si="3"/>
        <v>0</v>
      </c>
      <c r="Z27" s="276">
        <f t="shared" si="4"/>
        <v>0</v>
      </c>
      <c r="AA27" s="276">
        <f t="shared" si="5"/>
        <v>0</v>
      </c>
      <c r="AB27" s="276">
        <f t="shared" si="6"/>
        <v>0</v>
      </c>
      <c r="AC27" s="276">
        <f t="shared" si="7"/>
        <v>0</v>
      </c>
      <c r="AD27" s="225" t="str">
        <f t="shared" si="11"/>
        <v/>
      </c>
      <c r="AE27" s="16">
        <f t="shared" si="8"/>
        <v>0</v>
      </c>
      <c r="AF27" s="9"/>
      <c r="AG27" s="280" t="str">
        <f t="shared" si="12"/>
        <v/>
      </c>
      <c r="AH27" s="280" t="str">
        <f t="shared" si="12"/>
        <v/>
      </c>
      <c r="AI27" s="280" t="str">
        <f t="shared" si="12"/>
        <v/>
      </c>
      <c r="AJ27" s="280" t="str">
        <f t="shared" si="12"/>
        <v/>
      </c>
      <c r="AK27" s="280" t="str">
        <f t="shared" si="12"/>
        <v/>
      </c>
      <c r="AL27" s="280" t="str">
        <f t="shared" si="12"/>
        <v/>
      </c>
      <c r="AM27" s="280" t="str">
        <f t="shared" si="12"/>
        <v/>
      </c>
      <c r="AN27" s="280" t="str">
        <f t="shared" si="12"/>
        <v/>
      </c>
      <c r="AO27" s="280" t="str">
        <f t="shared" si="12"/>
        <v/>
      </c>
      <c r="AP27" s="280" t="str">
        <f t="shared" si="12"/>
        <v/>
      </c>
      <c r="AQ27" s="280" t="str">
        <f t="shared" si="12"/>
        <v/>
      </c>
      <c r="AR27" s="280" t="str">
        <f t="shared" si="12"/>
        <v/>
      </c>
      <c r="AS27" s="280" t="str">
        <f t="shared" si="12"/>
        <v/>
      </c>
      <c r="AT27" s="280" t="str">
        <f t="shared" si="12"/>
        <v/>
      </c>
      <c r="AU27" s="280" t="str">
        <f t="shared" si="12"/>
        <v/>
      </c>
      <c r="AV27" s="280" t="str">
        <f t="shared" si="12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hidden="1" customHeight="1" x14ac:dyDescent="0.25">
      <c r="A28" s="295">
        <v>23</v>
      </c>
      <c r="B28" s="178"/>
      <c r="C28" s="320"/>
      <c r="D28" s="366"/>
      <c r="E28" s="238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4"/>
      <c r="S28" s="91"/>
      <c r="T28" s="91"/>
      <c r="U28" s="23"/>
      <c r="V28" s="35">
        <f t="shared" si="0"/>
        <v>0</v>
      </c>
      <c r="W28" s="276">
        <f t="shared" si="1"/>
        <v>0</v>
      </c>
      <c r="X28" s="276">
        <f t="shared" si="2"/>
        <v>0</v>
      </c>
      <c r="Y28" s="276">
        <f t="shared" si="3"/>
        <v>0</v>
      </c>
      <c r="Z28" s="276">
        <f t="shared" si="4"/>
        <v>0</v>
      </c>
      <c r="AA28" s="276">
        <f t="shared" si="5"/>
        <v>0</v>
      </c>
      <c r="AB28" s="276">
        <f t="shared" si="6"/>
        <v>0</v>
      </c>
      <c r="AC28" s="276">
        <f t="shared" si="7"/>
        <v>0</v>
      </c>
      <c r="AD28" s="225" t="str">
        <f t="shared" si="11"/>
        <v/>
      </c>
      <c r="AE28" s="16">
        <f t="shared" si="8"/>
        <v>0</v>
      </c>
      <c r="AF28" s="9"/>
      <c r="AG28" s="280" t="str">
        <f t="shared" si="12"/>
        <v/>
      </c>
      <c r="AH28" s="280" t="str">
        <f t="shared" si="12"/>
        <v/>
      </c>
      <c r="AI28" s="280" t="str">
        <f t="shared" si="12"/>
        <v/>
      </c>
      <c r="AJ28" s="280" t="str">
        <f t="shared" si="12"/>
        <v/>
      </c>
      <c r="AK28" s="280" t="str">
        <f t="shared" si="12"/>
        <v/>
      </c>
      <c r="AL28" s="280" t="str">
        <f t="shared" si="12"/>
        <v/>
      </c>
      <c r="AM28" s="280" t="str">
        <f t="shared" si="12"/>
        <v/>
      </c>
      <c r="AN28" s="280" t="str">
        <f t="shared" si="12"/>
        <v/>
      </c>
      <c r="AO28" s="280" t="str">
        <f t="shared" si="12"/>
        <v/>
      </c>
      <c r="AP28" s="280" t="str">
        <f t="shared" si="12"/>
        <v/>
      </c>
      <c r="AQ28" s="280" t="str">
        <f t="shared" si="12"/>
        <v/>
      </c>
      <c r="AR28" s="280" t="str">
        <f t="shared" si="12"/>
        <v/>
      </c>
      <c r="AS28" s="280" t="str">
        <f t="shared" si="12"/>
        <v/>
      </c>
      <c r="AT28" s="280" t="str">
        <f t="shared" si="12"/>
        <v/>
      </c>
      <c r="AU28" s="280" t="str">
        <f t="shared" si="12"/>
        <v/>
      </c>
      <c r="AV28" s="280" t="str">
        <f t="shared" si="12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hidden="1" customHeight="1" x14ac:dyDescent="0.25">
      <c r="A29" s="295">
        <v>24</v>
      </c>
      <c r="B29" s="178"/>
      <c r="C29" s="320"/>
      <c r="D29" s="366"/>
      <c r="E29" s="238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4"/>
      <c r="S29" s="91"/>
      <c r="T29" s="91"/>
      <c r="U29" s="23"/>
      <c r="V29" s="35">
        <f t="shared" si="0"/>
        <v>0</v>
      </c>
      <c r="W29" s="276">
        <f t="shared" si="1"/>
        <v>0</v>
      </c>
      <c r="X29" s="276">
        <f t="shared" si="2"/>
        <v>0</v>
      </c>
      <c r="Y29" s="276">
        <f t="shared" si="3"/>
        <v>0</v>
      </c>
      <c r="Z29" s="276">
        <f t="shared" si="4"/>
        <v>0</v>
      </c>
      <c r="AA29" s="276">
        <f t="shared" si="5"/>
        <v>0</v>
      </c>
      <c r="AB29" s="276">
        <f t="shared" si="6"/>
        <v>0</v>
      </c>
      <c r="AC29" s="276">
        <f t="shared" si="7"/>
        <v>0</v>
      </c>
      <c r="AD29" s="225" t="str">
        <f t="shared" si="11"/>
        <v/>
      </c>
      <c r="AE29" s="16">
        <f t="shared" si="8"/>
        <v>0</v>
      </c>
      <c r="AF29" s="9"/>
      <c r="AG29" s="280" t="str">
        <f t="shared" si="12"/>
        <v/>
      </c>
      <c r="AH29" s="280" t="str">
        <f t="shared" si="12"/>
        <v/>
      </c>
      <c r="AI29" s="280" t="str">
        <f t="shared" si="12"/>
        <v/>
      </c>
      <c r="AJ29" s="280" t="str">
        <f t="shared" si="12"/>
        <v/>
      </c>
      <c r="AK29" s="280" t="str">
        <f t="shared" si="12"/>
        <v/>
      </c>
      <c r="AL29" s="280" t="str">
        <f t="shared" si="12"/>
        <v/>
      </c>
      <c r="AM29" s="280" t="str">
        <f t="shared" si="12"/>
        <v/>
      </c>
      <c r="AN29" s="280" t="str">
        <f t="shared" si="12"/>
        <v/>
      </c>
      <c r="AO29" s="280" t="str">
        <f t="shared" si="12"/>
        <v/>
      </c>
      <c r="AP29" s="280" t="str">
        <f t="shared" si="12"/>
        <v/>
      </c>
      <c r="AQ29" s="280" t="str">
        <f t="shared" si="12"/>
        <v/>
      </c>
      <c r="AR29" s="280" t="str">
        <f t="shared" si="12"/>
        <v/>
      </c>
      <c r="AS29" s="280" t="str">
        <f t="shared" si="12"/>
        <v/>
      </c>
      <c r="AT29" s="280" t="str">
        <f t="shared" si="12"/>
        <v/>
      </c>
      <c r="AU29" s="280" t="str">
        <f t="shared" si="12"/>
        <v/>
      </c>
      <c r="AV29" s="280" t="str">
        <f t="shared" si="12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hidden="1" customHeight="1" x14ac:dyDescent="0.25">
      <c r="A30" s="295">
        <v>25</v>
      </c>
      <c r="B30" s="178"/>
      <c r="C30" s="320"/>
      <c r="D30" s="366"/>
      <c r="E30" s="238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4"/>
      <c r="S30" s="91"/>
      <c r="T30" s="91"/>
      <c r="U30" s="23"/>
      <c r="V30" s="35">
        <f t="shared" si="0"/>
        <v>0</v>
      </c>
      <c r="W30" s="276">
        <f t="shared" si="1"/>
        <v>0</v>
      </c>
      <c r="X30" s="276">
        <f t="shared" si="2"/>
        <v>0</v>
      </c>
      <c r="Y30" s="276">
        <f t="shared" si="3"/>
        <v>0</v>
      </c>
      <c r="Z30" s="276">
        <f t="shared" si="4"/>
        <v>0</v>
      </c>
      <c r="AA30" s="276">
        <f t="shared" si="5"/>
        <v>0</v>
      </c>
      <c r="AB30" s="276">
        <f t="shared" si="6"/>
        <v>0</v>
      </c>
      <c r="AC30" s="276">
        <f t="shared" si="7"/>
        <v>0</v>
      </c>
      <c r="AD30" s="225" t="str">
        <f t="shared" si="11"/>
        <v/>
      </c>
      <c r="AE30" s="16">
        <f t="shared" si="8"/>
        <v>0</v>
      </c>
      <c r="AF30" s="9"/>
      <c r="AG30" s="280" t="str">
        <f t="shared" si="12"/>
        <v/>
      </c>
      <c r="AH30" s="280" t="str">
        <f t="shared" si="12"/>
        <v/>
      </c>
      <c r="AI30" s="280" t="str">
        <f t="shared" si="12"/>
        <v/>
      </c>
      <c r="AJ30" s="280" t="str">
        <f t="shared" si="12"/>
        <v/>
      </c>
      <c r="AK30" s="280" t="str">
        <f t="shared" si="12"/>
        <v/>
      </c>
      <c r="AL30" s="280" t="str">
        <f t="shared" si="12"/>
        <v/>
      </c>
      <c r="AM30" s="280" t="str">
        <f t="shared" si="12"/>
        <v/>
      </c>
      <c r="AN30" s="280" t="str">
        <f t="shared" si="12"/>
        <v/>
      </c>
      <c r="AO30" s="280" t="str">
        <f t="shared" si="12"/>
        <v/>
      </c>
      <c r="AP30" s="280" t="str">
        <f t="shared" si="12"/>
        <v/>
      </c>
      <c r="AQ30" s="280" t="str">
        <f t="shared" si="12"/>
        <v/>
      </c>
      <c r="AR30" s="280" t="str">
        <f t="shared" si="12"/>
        <v/>
      </c>
      <c r="AS30" s="280" t="str">
        <f t="shared" si="12"/>
        <v/>
      </c>
      <c r="AT30" s="280" t="str">
        <f t="shared" si="12"/>
        <v/>
      </c>
      <c r="AU30" s="280" t="str">
        <f t="shared" si="12"/>
        <v/>
      </c>
      <c r="AV30" s="280" t="str">
        <f t="shared" si="12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hidden="1" customHeight="1" x14ac:dyDescent="0.25">
      <c r="A31" s="295">
        <v>26</v>
      </c>
      <c r="B31" s="178"/>
      <c r="C31" s="320"/>
      <c r="D31" s="366"/>
      <c r="E31" s="238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23"/>
      <c r="V31" s="35">
        <f t="shared" si="0"/>
        <v>0</v>
      </c>
      <c r="W31" s="276">
        <f t="shared" si="1"/>
        <v>0</v>
      </c>
      <c r="X31" s="276">
        <f t="shared" si="2"/>
        <v>0</v>
      </c>
      <c r="Y31" s="276">
        <f t="shared" si="3"/>
        <v>0</v>
      </c>
      <c r="Z31" s="276">
        <f t="shared" si="4"/>
        <v>0</v>
      </c>
      <c r="AA31" s="276">
        <f t="shared" si="5"/>
        <v>0</v>
      </c>
      <c r="AB31" s="276">
        <f t="shared" si="6"/>
        <v>0</v>
      </c>
      <c r="AC31" s="276">
        <f t="shared" si="7"/>
        <v>0</v>
      </c>
      <c r="AD31" s="225" t="str">
        <f t="shared" si="11"/>
        <v/>
      </c>
      <c r="AE31" s="16">
        <f t="shared" si="8"/>
        <v>0</v>
      </c>
      <c r="AF31" s="9"/>
      <c r="AG31" s="280" t="str">
        <f t="shared" si="12"/>
        <v/>
      </c>
      <c r="AH31" s="280" t="str">
        <f t="shared" si="12"/>
        <v/>
      </c>
      <c r="AI31" s="280" t="str">
        <f t="shared" si="12"/>
        <v/>
      </c>
      <c r="AJ31" s="280" t="str">
        <f t="shared" si="12"/>
        <v/>
      </c>
      <c r="AK31" s="280" t="str">
        <f t="shared" si="12"/>
        <v/>
      </c>
      <c r="AL31" s="280" t="str">
        <f t="shared" si="12"/>
        <v/>
      </c>
      <c r="AM31" s="280" t="str">
        <f t="shared" si="12"/>
        <v/>
      </c>
      <c r="AN31" s="280" t="str">
        <f t="shared" si="12"/>
        <v/>
      </c>
      <c r="AO31" s="280" t="str">
        <f t="shared" si="12"/>
        <v/>
      </c>
      <c r="AP31" s="280" t="str">
        <f t="shared" si="12"/>
        <v/>
      </c>
      <c r="AQ31" s="280" t="str">
        <f t="shared" si="12"/>
        <v/>
      </c>
      <c r="AR31" s="280" t="str">
        <f t="shared" si="12"/>
        <v/>
      </c>
      <c r="AS31" s="280" t="str">
        <f t="shared" si="12"/>
        <v/>
      </c>
      <c r="AT31" s="280" t="str">
        <f t="shared" si="12"/>
        <v/>
      </c>
      <c r="AU31" s="280" t="str">
        <f t="shared" si="12"/>
        <v/>
      </c>
      <c r="AV31" s="280" t="str">
        <f t="shared" si="12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hidden="1" customHeight="1" x14ac:dyDescent="0.2">
      <c r="A32" s="295">
        <v>27</v>
      </c>
      <c r="B32" s="226"/>
      <c r="C32" s="226"/>
      <c r="D32" s="321"/>
      <c r="E32" s="238"/>
      <c r="F32" s="91"/>
      <c r="G32" s="91"/>
      <c r="H32" s="91"/>
      <c r="I32" s="91"/>
      <c r="J32" s="91"/>
      <c r="K32" s="91"/>
      <c r="L32" s="91"/>
      <c r="M32" s="108"/>
      <c r="N32" s="108"/>
      <c r="O32" s="108"/>
      <c r="P32" s="108"/>
      <c r="Q32" s="108"/>
      <c r="R32" s="24"/>
      <c r="S32" s="23"/>
      <c r="T32" s="23"/>
      <c r="U32" s="23"/>
      <c r="V32" s="35">
        <f t="shared" si="0"/>
        <v>0</v>
      </c>
      <c r="W32" s="276">
        <f t="shared" si="1"/>
        <v>0</v>
      </c>
      <c r="X32" s="276">
        <f t="shared" si="2"/>
        <v>0</v>
      </c>
      <c r="Y32" s="276">
        <f t="shared" si="3"/>
        <v>0</v>
      </c>
      <c r="Z32" s="276">
        <f t="shared" si="4"/>
        <v>0</v>
      </c>
      <c r="AA32" s="276">
        <f t="shared" si="5"/>
        <v>0</v>
      </c>
      <c r="AB32" s="276">
        <f t="shared" si="6"/>
        <v>0</v>
      </c>
      <c r="AC32" s="276">
        <f t="shared" si="7"/>
        <v>0</v>
      </c>
      <c r="AD32" s="225" t="str">
        <f t="shared" si="11"/>
        <v/>
      </c>
      <c r="AE32" s="16">
        <f t="shared" si="8"/>
        <v>0</v>
      </c>
      <c r="AF32" s="9"/>
      <c r="AG32" s="280" t="str">
        <f t="shared" si="12"/>
        <v/>
      </c>
      <c r="AH32" s="280" t="str">
        <f t="shared" si="12"/>
        <v/>
      </c>
      <c r="AI32" s="280" t="str">
        <f t="shared" si="12"/>
        <v/>
      </c>
      <c r="AJ32" s="280" t="str">
        <f t="shared" si="12"/>
        <v/>
      </c>
      <c r="AK32" s="280" t="str">
        <f t="shared" si="12"/>
        <v/>
      </c>
      <c r="AL32" s="280" t="str">
        <f t="shared" si="12"/>
        <v/>
      </c>
      <c r="AM32" s="280" t="str">
        <f t="shared" si="12"/>
        <v/>
      </c>
      <c r="AN32" s="280" t="str">
        <f t="shared" si="12"/>
        <v/>
      </c>
      <c r="AO32" s="280" t="str">
        <f t="shared" si="12"/>
        <v/>
      </c>
      <c r="AP32" s="280" t="str">
        <f t="shared" si="12"/>
        <v/>
      </c>
      <c r="AQ32" s="280" t="str">
        <f t="shared" si="12"/>
        <v/>
      </c>
      <c r="AR32" s="280" t="str">
        <f t="shared" si="12"/>
        <v/>
      </c>
      <c r="AS32" s="280" t="str">
        <f t="shared" si="12"/>
        <v/>
      </c>
      <c r="AT32" s="280" t="str">
        <f t="shared" si="12"/>
        <v/>
      </c>
      <c r="AU32" s="280" t="str">
        <f t="shared" si="12"/>
        <v/>
      </c>
      <c r="AV32" s="280" t="str">
        <f t="shared" si="12"/>
        <v/>
      </c>
      <c r="AW32" s="35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hidden="1" customHeight="1" x14ac:dyDescent="0.2">
      <c r="A33" s="295">
        <v>28</v>
      </c>
      <c r="B33" s="226"/>
      <c r="C33" s="226"/>
      <c r="D33" s="226"/>
      <c r="E33" s="238"/>
      <c r="F33" s="91"/>
      <c r="G33" s="91"/>
      <c r="H33" s="91"/>
      <c r="I33" s="91"/>
      <c r="J33" s="91"/>
      <c r="K33" s="91"/>
      <c r="L33" s="91"/>
      <c r="M33" s="108"/>
      <c r="N33" s="108"/>
      <c r="O33" s="108"/>
      <c r="P33" s="108"/>
      <c r="Q33" s="108"/>
      <c r="R33" s="24"/>
      <c r="S33" s="23"/>
      <c r="T33" s="23"/>
      <c r="U33" s="23"/>
      <c r="V33" s="35">
        <f t="shared" si="0"/>
        <v>0</v>
      </c>
      <c r="W33" s="276">
        <f t="shared" si="1"/>
        <v>0</v>
      </c>
      <c r="X33" s="276">
        <f t="shared" si="2"/>
        <v>0</v>
      </c>
      <c r="Y33" s="276">
        <f t="shared" si="3"/>
        <v>0</v>
      </c>
      <c r="Z33" s="276">
        <f t="shared" si="4"/>
        <v>0</v>
      </c>
      <c r="AA33" s="276">
        <f t="shared" si="5"/>
        <v>0</v>
      </c>
      <c r="AB33" s="276">
        <f t="shared" si="6"/>
        <v>0</v>
      </c>
      <c r="AC33" s="276">
        <f t="shared" si="7"/>
        <v>0</v>
      </c>
      <c r="AD33" s="225" t="str">
        <f t="shared" si="11"/>
        <v/>
      </c>
      <c r="AE33" s="16">
        <f t="shared" si="8"/>
        <v>0</v>
      </c>
      <c r="AF33" s="9"/>
      <c r="AG33" s="280" t="str">
        <f t="shared" si="12"/>
        <v/>
      </c>
      <c r="AH33" s="280" t="str">
        <f t="shared" si="12"/>
        <v/>
      </c>
      <c r="AI33" s="280" t="str">
        <f t="shared" si="12"/>
        <v/>
      </c>
      <c r="AJ33" s="280" t="str">
        <f t="shared" si="12"/>
        <v/>
      </c>
      <c r="AK33" s="280" t="str">
        <f t="shared" si="12"/>
        <v/>
      </c>
      <c r="AL33" s="280" t="str">
        <f t="shared" si="12"/>
        <v/>
      </c>
      <c r="AM33" s="280" t="str">
        <f t="shared" si="12"/>
        <v/>
      </c>
      <c r="AN33" s="280" t="str">
        <f t="shared" si="12"/>
        <v/>
      </c>
      <c r="AO33" s="280" t="str">
        <f t="shared" si="12"/>
        <v/>
      </c>
      <c r="AP33" s="280" t="str">
        <f t="shared" si="12"/>
        <v/>
      </c>
      <c r="AQ33" s="280" t="str">
        <f t="shared" si="12"/>
        <v/>
      </c>
      <c r="AR33" s="280" t="str">
        <f t="shared" si="12"/>
        <v/>
      </c>
      <c r="AS33" s="280" t="str">
        <f t="shared" si="12"/>
        <v/>
      </c>
      <c r="AT33" s="280" t="str">
        <f t="shared" si="12"/>
        <v/>
      </c>
      <c r="AU33" s="280" t="str">
        <f t="shared" si="12"/>
        <v/>
      </c>
      <c r="AV33" s="280" t="str">
        <f t="shared" si="12"/>
        <v/>
      </c>
      <c r="AW33" s="35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hidden="1" customHeight="1" x14ac:dyDescent="0.2">
      <c r="A34" s="295">
        <v>29</v>
      </c>
      <c r="B34" s="227"/>
      <c r="C34" s="228"/>
      <c r="D34" s="229"/>
      <c r="E34" s="238"/>
      <c r="F34" s="91"/>
      <c r="G34" s="91"/>
      <c r="H34" s="91"/>
      <c r="I34" s="91"/>
      <c r="J34" s="91"/>
      <c r="K34" s="91"/>
      <c r="L34" s="91"/>
      <c r="M34" s="91"/>
      <c r="N34" s="91"/>
      <c r="O34" s="94"/>
      <c r="P34" s="91"/>
      <c r="Q34" s="94"/>
      <c r="R34" s="24"/>
      <c r="S34" s="23"/>
      <c r="T34" s="23"/>
      <c r="U34" s="23"/>
      <c r="V34" s="35">
        <f t="shared" si="0"/>
        <v>0</v>
      </c>
      <c r="W34" s="276">
        <f t="shared" si="1"/>
        <v>0</v>
      </c>
      <c r="X34" s="276">
        <f t="shared" si="2"/>
        <v>0</v>
      </c>
      <c r="Y34" s="276">
        <f t="shared" si="3"/>
        <v>0</v>
      </c>
      <c r="Z34" s="276">
        <f t="shared" si="4"/>
        <v>0</v>
      </c>
      <c r="AA34" s="276">
        <f t="shared" si="5"/>
        <v>0</v>
      </c>
      <c r="AB34" s="276">
        <f t="shared" si="6"/>
        <v>0</v>
      </c>
      <c r="AC34" s="276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280" t="str">
        <f t="shared" si="12"/>
        <v/>
      </c>
      <c r="AH34" s="280" t="str">
        <f t="shared" si="12"/>
        <v/>
      </c>
      <c r="AI34" s="280" t="str">
        <f t="shared" si="12"/>
        <v/>
      </c>
      <c r="AJ34" s="280" t="str">
        <f t="shared" si="12"/>
        <v/>
      </c>
      <c r="AK34" s="280" t="str">
        <f t="shared" si="12"/>
        <v/>
      </c>
      <c r="AL34" s="280" t="str">
        <f t="shared" si="12"/>
        <v/>
      </c>
      <c r="AM34" s="280" t="str">
        <f t="shared" si="12"/>
        <v/>
      </c>
      <c r="AN34" s="280" t="str">
        <f t="shared" si="12"/>
        <v/>
      </c>
      <c r="AO34" s="280" t="str">
        <f t="shared" si="12"/>
        <v/>
      </c>
      <c r="AP34" s="280" t="str">
        <f t="shared" si="12"/>
        <v/>
      </c>
      <c r="AQ34" s="280" t="str">
        <f t="shared" si="12"/>
        <v/>
      </c>
      <c r="AR34" s="280" t="str">
        <f t="shared" si="12"/>
        <v/>
      </c>
      <c r="AS34" s="280" t="str">
        <f t="shared" si="12"/>
        <v/>
      </c>
      <c r="AT34" s="280" t="str">
        <f t="shared" si="12"/>
        <v/>
      </c>
      <c r="AU34" s="280" t="str">
        <f t="shared" si="12"/>
        <v/>
      </c>
      <c r="AV34" s="280" t="str">
        <f t="shared" si="12"/>
        <v/>
      </c>
      <c r="AW34" s="35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295">
        <v>30</v>
      </c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1"/>
      <c r="M35" s="91"/>
      <c r="N35" s="91"/>
      <c r="O35" s="94"/>
      <c r="P35" s="91"/>
      <c r="Q35" s="94"/>
      <c r="R35" s="24"/>
      <c r="S35" s="23"/>
      <c r="T35" s="23"/>
      <c r="U35" s="23"/>
      <c r="V35" s="35">
        <f t="shared" si="0"/>
        <v>0</v>
      </c>
      <c r="W35" s="276">
        <f t="shared" si="1"/>
        <v>0</v>
      </c>
      <c r="X35" s="276">
        <f t="shared" si="2"/>
        <v>0</v>
      </c>
      <c r="Y35" s="276">
        <f t="shared" si="3"/>
        <v>0</v>
      </c>
      <c r="Z35" s="276">
        <f t="shared" si="4"/>
        <v>0</v>
      </c>
      <c r="AA35" s="276">
        <f t="shared" si="5"/>
        <v>0</v>
      </c>
      <c r="AB35" s="276">
        <f t="shared" si="6"/>
        <v>0</v>
      </c>
      <c r="AC35" s="276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280" t="str">
        <f t="shared" si="12"/>
        <v/>
      </c>
      <c r="AH35" s="280" t="str">
        <f t="shared" si="12"/>
        <v/>
      </c>
      <c r="AI35" s="280" t="str">
        <f t="shared" si="12"/>
        <v/>
      </c>
      <c r="AJ35" s="280" t="str">
        <f t="shared" si="12"/>
        <v/>
      </c>
      <c r="AK35" s="280" t="str">
        <f t="shared" si="12"/>
        <v/>
      </c>
      <c r="AL35" s="280" t="str">
        <f t="shared" si="12"/>
        <v/>
      </c>
      <c r="AM35" s="280" t="str">
        <f t="shared" si="12"/>
        <v/>
      </c>
      <c r="AN35" s="280" t="str">
        <f t="shared" si="12"/>
        <v/>
      </c>
      <c r="AO35" s="280" t="str">
        <f t="shared" si="12"/>
        <v/>
      </c>
      <c r="AP35" s="280" t="str">
        <f t="shared" si="12"/>
        <v/>
      </c>
      <c r="AQ35" s="280" t="str">
        <f t="shared" si="12"/>
        <v/>
      </c>
      <c r="AR35" s="280" t="str">
        <f t="shared" si="12"/>
        <v/>
      </c>
      <c r="AS35" s="280" t="str">
        <f t="shared" si="12"/>
        <v/>
      </c>
      <c r="AT35" s="280" t="str">
        <f t="shared" si="12"/>
        <v/>
      </c>
      <c r="AU35" s="280" t="str">
        <f t="shared" si="12"/>
        <v/>
      </c>
      <c r="AV35" s="280" t="str">
        <f t="shared" si="12"/>
        <v/>
      </c>
      <c r="AW35" s="35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295">
        <v>31</v>
      </c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1"/>
      <c r="M36" s="91"/>
      <c r="N36" s="91"/>
      <c r="O36" s="94"/>
      <c r="P36" s="91"/>
      <c r="Q36" s="94"/>
      <c r="R36" s="24"/>
      <c r="S36" s="23"/>
      <c r="T36" s="23"/>
      <c r="U36" s="23"/>
      <c r="V36" s="35">
        <f t="shared" si="0"/>
        <v>0</v>
      </c>
      <c r="W36" s="276">
        <f t="shared" si="1"/>
        <v>0</v>
      </c>
      <c r="X36" s="276">
        <f t="shared" si="2"/>
        <v>0</v>
      </c>
      <c r="Y36" s="276">
        <f t="shared" si="3"/>
        <v>0</v>
      </c>
      <c r="Z36" s="276">
        <f t="shared" si="4"/>
        <v>0</v>
      </c>
      <c r="AA36" s="276">
        <f t="shared" si="5"/>
        <v>0</v>
      </c>
      <c r="AB36" s="276">
        <f t="shared" si="6"/>
        <v>0</v>
      </c>
      <c r="AC36" s="276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280" t="str">
        <f t="shared" si="12"/>
        <v/>
      </c>
      <c r="AH36" s="280" t="str">
        <f t="shared" si="12"/>
        <v/>
      </c>
      <c r="AI36" s="280" t="str">
        <f t="shared" si="12"/>
        <v/>
      </c>
      <c r="AJ36" s="280" t="str">
        <f t="shared" si="12"/>
        <v/>
      </c>
      <c r="AK36" s="280" t="str">
        <f t="shared" si="12"/>
        <v/>
      </c>
      <c r="AL36" s="280" t="str">
        <f t="shared" si="12"/>
        <v/>
      </c>
      <c r="AM36" s="280" t="str">
        <f t="shared" si="12"/>
        <v/>
      </c>
      <c r="AN36" s="280" t="str">
        <f t="shared" si="12"/>
        <v/>
      </c>
      <c r="AO36" s="280" t="str">
        <f t="shared" si="12"/>
        <v/>
      </c>
      <c r="AP36" s="280" t="str">
        <f t="shared" si="12"/>
        <v/>
      </c>
      <c r="AQ36" s="280" t="str">
        <f t="shared" si="12"/>
        <v/>
      </c>
      <c r="AR36" s="280" t="str">
        <f t="shared" si="12"/>
        <v/>
      </c>
      <c r="AS36" s="280" t="str">
        <f t="shared" si="12"/>
        <v/>
      </c>
      <c r="AT36" s="280" t="str">
        <f t="shared" si="12"/>
        <v/>
      </c>
      <c r="AU36" s="280" t="str">
        <f t="shared" si="12"/>
        <v/>
      </c>
      <c r="AV36" s="280" t="str">
        <f t="shared" si="12"/>
        <v/>
      </c>
      <c r="AW36" s="35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09"/>
      <c r="B37" s="110"/>
      <c r="C37" s="110"/>
      <c r="D37" s="110"/>
      <c r="E37" s="27">
        <f>COUNTIF(E6:E36,"2542")</f>
        <v>21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0"/>
        <v>0</v>
      </c>
      <c r="W37" s="276">
        <f t="shared" si="1"/>
        <v>0</v>
      </c>
      <c r="X37" s="276">
        <f t="shared" si="2"/>
        <v>0</v>
      </c>
      <c r="Y37" s="276">
        <f t="shared" si="3"/>
        <v>0</v>
      </c>
      <c r="Z37" s="276">
        <f t="shared" si="4"/>
        <v>0</v>
      </c>
      <c r="AA37" s="276">
        <f t="shared" si="5"/>
        <v>0</v>
      </c>
      <c r="AB37" s="276">
        <f t="shared" si="6"/>
        <v>0</v>
      </c>
      <c r="AC37" s="276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si="12"/>
        <v/>
      </c>
      <c r="AH37" s="17" t="str">
        <f t="shared" si="12"/>
        <v/>
      </c>
      <c r="AI37" s="17" t="str">
        <f t="shared" si="12"/>
        <v/>
      </c>
      <c r="AJ37" s="17" t="str">
        <f t="shared" si="12"/>
        <v/>
      </c>
      <c r="AK37" s="17" t="str">
        <f t="shared" si="12"/>
        <v/>
      </c>
      <c r="AL37" s="17" t="str">
        <f t="shared" si="12"/>
        <v/>
      </c>
      <c r="AM37" s="17" t="str">
        <f t="shared" si="12"/>
        <v/>
      </c>
      <c r="AN37" s="17" t="str">
        <f t="shared" si="12"/>
        <v/>
      </c>
      <c r="AO37" s="17" t="str">
        <f t="shared" si="12"/>
        <v/>
      </c>
      <c r="AP37" s="17" t="str">
        <f t="shared" si="12"/>
        <v/>
      </c>
      <c r="AQ37" s="17" t="str">
        <f t="shared" si="12"/>
        <v/>
      </c>
      <c r="AR37" s="17" t="str">
        <f t="shared" si="12"/>
        <v/>
      </c>
      <c r="AS37" s="17" t="str">
        <f t="shared" si="12"/>
        <v/>
      </c>
      <c r="AT37" s="17" t="str">
        <f t="shared" si="12"/>
        <v/>
      </c>
      <c r="AU37" s="17" t="str">
        <f t="shared" ref="AU37:AV37" si="13">IF(ISERROR(VALUE(LEFT(T37))),LEFT(T37),VALUE(LEFT(T37)))</f>
        <v/>
      </c>
      <c r="AV37" s="17" t="str">
        <f t="shared" si="13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 t="str">
        <f t="array" ref="F38:U45">AG38:AV45</f>
        <v xml:space="preserve"> </v>
      </c>
      <c r="G38" s="196" t="str">
        <v xml:space="preserve"> </v>
      </c>
      <c r="H38" s="196">
        <v>4.7142857142857144</v>
      </c>
      <c r="I38" s="196">
        <v>4.5714285714285712</v>
      </c>
      <c r="J38" s="196">
        <v>4.3809523809523814</v>
      </c>
      <c r="K38" s="196">
        <v>3.7142857142857144</v>
      </c>
      <c r="L38" s="196">
        <v>3.2380952380952381</v>
      </c>
      <c r="M38" s="196" t="str">
        <v xml:space="preserve"> </v>
      </c>
      <c r="N38" s="196">
        <v>4.2857142857142856</v>
      </c>
      <c r="O38" s="231">
        <v>3.6666666666666665</v>
      </c>
      <c r="P38" s="198">
        <v>4.8571428571428568</v>
      </c>
      <c r="Q38" s="198">
        <v>4.1428571428571432</v>
      </c>
      <c r="R38" s="198" t="str">
        <v xml:space="preserve"> </v>
      </c>
      <c r="S38" s="196" t="str">
        <v xml:space="preserve"> </v>
      </c>
      <c r="T38" s="196">
        <v>4.7142857142857144</v>
      </c>
      <c r="U38" s="196">
        <v>4.2857142857142856</v>
      </c>
      <c r="V38" s="18">
        <f>сводн.!T21</f>
        <v>3</v>
      </c>
      <c r="W38" s="92">
        <f>SUM(W6:W37)</f>
        <v>0</v>
      </c>
      <c r="X38" s="92">
        <f>SUM(X6:X37)</f>
        <v>0</v>
      </c>
      <c r="Y38" s="92">
        <f>SUM(Y6:Y37)-X38</f>
        <v>0</v>
      </c>
      <c r="Z38" s="92">
        <f>SUM(Z6:Z37)</f>
        <v>46</v>
      </c>
      <c r="AA38" s="92">
        <f>SUM(AA6:AA37)</f>
        <v>85</v>
      </c>
      <c r="AB38" s="92">
        <f>SUM(AB6:AB37)</f>
        <v>100</v>
      </c>
      <c r="AC38" s="92">
        <f t="shared" si="7"/>
        <v>231</v>
      </c>
      <c r="AD38" s="225">
        <f>IF(ISERROR(((X38+Y38)*2+Z38*3+AA38*4+AB38*5)/SUM(X38,Y38:AB38)),"",((X38+Y38)*2+Z38*3+AA38*4+AB38*5)/SUM(X38,Y38:AB38))</f>
        <v>4.2337662337662341</v>
      </c>
      <c r="AE38" s="32"/>
      <c r="AF38" s="9"/>
      <c r="AG38" s="33" t="str">
        <f t="shared" ref="AG38:AV38" si="14">IF(COUNT(AG6:AG37)=0," ",SUM(AG6:AG37)/COUNT(AG6:AG37))</f>
        <v xml:space="preserve"> </v>
      </c>
      <c r="AH38" s="33" t="str">
        <f t="shared" si="14"/>
        <v xml:space="preserve"> </v>
      </c>
      <c r="AI38" s="33">
        <f t="shared" si="14"/>
        <v>4.7142857142857144</v>
      </c>
      <c r="AJ38" s="33">
        <f t="shared" si="14"/>
        <v>4.5714285714285712</v>
      </c>
      <c r="AK38" s="33">
        <f t="shared" si="14"/>
        <v>4.3809523809523814</v>
      </c>
      <c r="AL38" s="33">
        <f t="shared" si="14"/>
        <v>3.7142857142857144</v>
      </c>
      <c r="AM38" s="33">
        <f t="shared" si="14"/>
        <v>3.2380952380952381</v>
      </c>
      <c r="AN38" s="33" t="str">
        <f t="shared" si="14"/>
        <v xml:space="preserve"> </v>
      </c>
      <c r="AO38" s="33">
        <f t="shared" si="14"/>
        <v>4.2857142857142856</v>
      </c>
      <c r="AP38" s="33">
        <f t="shared" si="14"/>
        <v>3.6666666666666665</v>
      </c>
      <c r="AQ38" s="33">
        <f t="shared" si="14"/>
        <v>4.8571428571428568</v>
      </c>
      <c r="AR38" s="33">
        <f t="shared" si="14"/>
        <v>4.1428571428571432</v>
      </c>
      <c r="AS38" s="33" t="str">
        <f t="shared" si="14"/>
        <v xml:space="preserve"> </v>
      </c>
      <c r="AT38" s="33" t="str">
        <f t="shared" si="14"/>
        <v xml:space="preserve"> </v>
      </c>
      <c r="AU38" s="33">
        <f t="shared" si="14"/>
        <v>4.7142857142857144</v>
      </c>
      <c r="AV38" s="34">
        <f t="shared" si="14"/>
        <v>4.2857142857142856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 t="str">
        <v>0</v>
      </c>
      <c r="G39" s="95" t="str">
        <v>0</v>
      </c>
      <c r="H39" s="95">
        <v>15</v>
      </c>
      <c r="I39" s="95">
        <v>12</v>
      </c>
      <c r="J39" s="95">
        <v>9</v>
      </c>
      <c r="K39" s="95">
        <v>2</v>
      </c>
      <c r="L39" s="95" t="str">
        <v>0</v>
      </c>
      <c r="M39" s="95" t="str">
        <v>0</v>
      </c>
      <c r="N39" s="95">
        <v>9</v>
      </c>
      <c r="O39" s="96">
        <v>4</v>
      </c>
      <c r="P39" s="96">
        <v>18</v>
      </c>
      <c r="Q39" s="96">
        <v>8</v>
      </c>
      <c r="R39" s="96" t="str">
        <v>0</v>
      </c>
      <c r="S39" s="95" t="str">
        <v>0</v>
      </c>
      <c r="T39" s="95">
        <v>16</v>
      </c>
      <c r="U39" s="95">
        <v>7</v>
      </c>
      <c r="V39" s="232" t="str">
        <f>IF(COUNTIF(V6:V37,5)=0,"0",COUNTIF(V6:V37,5))</f>
        <v>0</v>
      </c>
      <c r="W39" s="192"/>
      <c r="X39" s="527">
        <f>SUM(X38:AB38)</f>
        <v>231</v>
      </c>
      <c r="Y39" s="527"/>
      <c r="Z39" s="527"/>
      <c r="AA39" s="527"/>
      <c r="AB39" s="527"/>
      <c r="AC39" s="353"/>
      <c r="AD39" s="225">
        <f t="shared" ref="AD39" si="15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6">IF(COUNTIF(AG6:AG37,5)=0,"0",COUNTIF(AG6:AG37,5))</f>
        <v>0</v>
      </c>
      <c r="AH39" s="38" t="str">
        <f t="shared" si="16"/>
        <v>0</v>
      </c>
      <c r="AI39" s="38">
        <f t="shared" si="16"/>
        <v>15</v>
      </c>
      <c r="AJ39" s="38">
        <f t="shared" si="16"/>
        <v>12</v>
      </c>
      <c r="AK39" s="38">
        <f t="shared" si="16"/>
        <v>9</v>
      </c>
      <c r="AL39" s="38">
        <f t="shared" si="16"/>
        <v>2</v>
      </c>
      <c r="AM39" s="38" t="str">
        <f t="shared" si="16"/>
        <v>0</v>
      </c>
      <c r="AN39" s="38" t="str">
        <f t="shared" si="16"/>
        <v>0</v>
      </c>
      <c r="AO39" s="38">
        <f t="shared" si="16"/>
        <v>9</v>
      </c>
      <c r="AP39" s="38">
        <f t="shared" si="16"/>
        <v>4</v>
      </c>
      <c r="AQ39" s="38">
        <f t="shared" si="16"/>
        <v>18</v>
      </c>
      <c r="AR39" s="38">
        <f t="shared" si="16"/>
        <v>8</v>
      </c>
      <c r="AS39" s="38" t="str">
        <f t="shared" si="16"/>
        <v>0</v>
      </c>
      <c r="AT39" s="38" t="str">
        <f t="shared" si="16"/>
        <v>0</v>
      </c>
      <c r="AU39" s="38">
        <f t="shared" si="16"/>
        <v>16</v>
      </c>
      <c r="AV39" s="39">
        <f>IF(COUNTIF(AV6:AV37,5)=0," ",COUNTIF(AV6:AV37,5))</f>
        <v>7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 t="str">
        <v>0</v>
      </c>
      <c r="G40" s="97" t="str">
        <v>0</v>
      </c>
      <c r="H40" s="97">
        <v>6</v>
      </c>
      <c r="I40" s="97">
        <v>9</v>
      </c>
      <c r="J40" s="97">
        <v>11</v>
      </c>
      <c r="K40" s="97">
        <v>11</v>
      </c>
      <c r="L40" s="97">
        <v>5</v>
      </c>
      <c r="M40" s="97" t="str">
        <v>0</v>
      </c>
      <c r="N40" s="97">
        <v>9</v>
      </c>
      <c r="O40" s="98">
        <v>6</v>
      </c>
      <c r="P40" s="98">
        <v>3</v>
      </c>
      <c r="Q40" s="98">
        <v>8</v>
      </c>
      <c r="R40" s="98" t="str">
        <v>0</v>
      </c>
      <c r="S40" s="97" t="str">
        <v>0</v>
      </c>
      <c r="T40" s="97">
        <v>4</v>
      </c>
      <c r="U40" s="97">
        <v>13</v>
      </c>
      <c r="V40" s="233">
        <f>IF(COUNTIF(V6:V37,4)=0,"0",COUNTIF(V6:V37,4))</f>
        <v>5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3</v>
      </c>
      <c r="AB40" s="44">
        <f>IF(COUNTIF(AB6:AB37,4)=0," ",COUNTIF(AB6:AB37,4))</f>
        <v>4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 t="str">
        <f t="shared" si="17"/>
        <v>0</v>
      </c>
      <c r="AI40" s="44">
        <f t="shared" si="17"/>
        <v>6</v>
      </c>
      <c r="AJ40" s="44">
        <f t="shared" si="17"/>
        <v>9</v>
      </c>
      <c r="AK40" s="44">
        <f t="shared" si="17"/>
        <v>11</v>
      </c>
      <c r="AL40" s="44">
        <f t="shared" si="17"/>
        <v>11</v>
      </c>
      <c r="AM40" s="44">
        <f t="shared" si="17"/>
        <v>5</v>
      </c>
      <c r="AN40" s="44" t="str">
        <f t="shared" si="17"/>
        <v>0</v>
      </c>
      <c r="AO40" s="44">
        <f t="shared" si="17"/>
        <v>9</v>
      </c>
      <c r="AP40" s="44">
        <f t="shared" si="17"/>
        <v>6</v>
      </c>
      <c r="AQ40" s="44">
        <f t="shared" si="17"/>
        <v>3</v>
      </c>
      <c r="AR40" s="44">
        <f t="shared" si="17"/>
        <v>8</v>
      </c>
      <c r="AS40" s="44" t="str">
        <f t="shared" si="17"/>
        <v>0</v>
      </c>
      <c r="AT40" s="44" t="str">
        <f t="shared" si="17"/>
        <v>0</v>
      </c>
      <c r="AU40" s="44">
        <f t="shared" si="17"/>
        <v>4</v>
      </c>
      <c r="AV40" s="46">
        <f>IF(COUNTIF(AV6:AV37,4)=0," ",COUNTIF(AV6:AV37,4))</f>
        <v>13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 t="str">
        <v>0</v>
      </c>
      <c r="H41" s="99" t="str">
        <v>0</v>
      </c>
      <c r="I41" s="99" t="str">
        <v>0</v>
      </c>
      <c r="J41" s="99">
        <v>1</v>
      </c>
      <c r="K41" s="99">
        <v>8</v>
      </c>
      <c r="L41" s="99">
        <v>16</v>
      </c>
      <c r="M41" s="99" t="str">
        <v>0</v>
      </c>
      <c r="N41" s="99">
        <v>3</v>
      </c>
      <c r="O41" s="100">
        <v>11</v>
      </c>
      <c r="P41" s="100" t="str">
        <v>0</v>
      </c>
      <c r="Q41" s="100">
        <v>5</v>
      </c>
      <c r="R41" s="100" t="str">
        <v>0</v>
      </c>
      <c r="S41" s="99" t="str">
        <v>0</v>
      </c>
      <c r="T41" s="99">
        <v>1</v>
      </c>
      <c r="U41" s="99">
        <v>1</v>
      </c>
      <c r="V41" s="234">
        <f>IF(COUNTIF(V6:V37,3)=0,"0",COUNTIF(V6:V37,3))</f>
        <v>16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2</v>
      </c>
      <c r="AA41" s="52">
        <f>IF(COUNTIF(AA6:AA37,3)=0," ",COUNTIF(AA6:AA37,3))</f>
        <v>5</v>
      </c>
      <c r="AB41" s="52">
        <f>IF(COUNTIF(AB6:AB37,3)=0," ",COUNTIF(AB6:AB37,3))</f>
        <v>6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 t="str">
        <f t="shared" si="18"/>
        <v>0</v>
      </c>
      <c r="AI41" s="52" t="str">
        <f t="shared" si="18"/>
        <v>0</v>
      </c>
      <c r="AJ41" s="52" t="str">
        <f t="shared" si="18"/>
        <v>0</v>
      </c>
      <c r="AK41" s="52">
        <f t="shared" si="18"/>
        <v>1</v>
      </c>
      <c r="AL41" s="52">
        <f t="shared" si="18"/>
        <v>8</v>
      </c>
      <c r="AM41" s="52">
        <f t="shared" si="18"/>
        <v>16</v>
      </c>
      <c r="AN41" s="52" t="str">
        <f t="shared" si="18"/>
        <v>0</v>
      </c>
      <c r="AO41" s="52">
        <f t="shared" si="18"/>
        <v>3</v>
      </c>
      <c r="AP41" s="52">
        <f t="shared" si="18"/>
        <v>11</v>
      </c>
      <c r="AQ41" s="52" t="str">
        <f t="shared" si="18"/>
        <v>0</v>
      </c>
      <c r="AR41" s="52">
        <f t="shared" si="18"/>
        <v>5</v>
      </c>
      <c r="AS41" s="52" t="str">
        <f t="shared" si="18"/>
        <v>0</v>
      </c>
      <c r="AT41" s="52" t="str">
        <f t="shared" si="18"/>
        <v>0</v>
      </c>
      <c r="AU41" s="52">
        <f t="shared" si="18"/>
        <v>1</v>
      </c>
      <c r="AV41" s="54">
        <f>IF(COUNTIF(AV6:AV37,3)=0," ",COUNTIF(AV6:AV37,3))</f>
        <v>1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7</v>
      </c>
      <c r="AA42" s="35">
        <f>IF(COUNTIF(AA6:AA37,2)=0," ",COUNTIF(AA6:AA37,2))</f>
        <v>3</v>
      </c>
      <c r="AB42" s="35">
        <f>IF(COUNTIF(AB6:AB37,2)=0," ",COUNTIF(AB6:AB37,2))</f>
        <v>1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0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2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COUNTBLANK(AD6:AD26)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2</v>
      </c>
      <c r="AH43" s="60">
        <f t="shared" si="21"/>
        <v>0</v>
      </c>
      <c r="AI43" s="60">
        <f t="shared" si="21"/>
        <v>0</v>
      </c>
      <c r="AJ43" s="60">
        <f t="shared" si="21"/>
        <v>0</v>
      </c>
      <c r="AK43" s="60">
        <f t="shared" si="21"/>
        <v>0</v>
      </c>
      <c r="AL43" s="60">
        <f t="shared" si="21"/>
        <v>0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>
        <v>19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19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51"/>
      <c r="X46" s="351"/>
      <c r="Y46" s="351"/>
      <c r="Z46" s="351"/>
      <c r="AA46" s="351"/>
      <c r="AB46" s="351"/>
      <c r="AC46" s="351"/>
      <c r="AD46" s="35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51"/>
      <c r="X47" s="351"/>
      <c r="Y47" s="351"/>
      <c r="Z47" s="351"/>
      <c r="AA47" s="351"/>
      <c r="AB47" s="351"/>
      <c r="AC47" s="351"/>
      <c r="AD47" s="35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51"/>
      <c r="X48" s="351"/>
      <c r="Y48" s="351"/>
      <c r="Z48" s="351"/>
      <c r="AA48" s="351"/>
      <c r="AB48" s="351"/>
      <c r="AC48" s="351"/>
      <c r="AD48" s="35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51"/>
      <c r="X49" s="351"/>
      <c r="Y49" s="351"/>
      <c r="Z49" s="351"/>
      <c r="AA49" s="351"/>
      <c r="AB49" s="351"/>
      <c r="AC49" s="351"/>
      <c r="AD49" s="35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51"/>
      <c r="X50" s="351"/>
      <c r="Y50" s="351"/>
      <c r="Z50" s="351"/>
      <c r="AA50" s="351"/>
      <c r="AB50" s="351"/>
      <c r="AC50" s="351"/>
      <c r="AD50" s="35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51"/>
      <c r="X51" s="351"/>
      <c r="Y51" s="351"/>
      <c r="Z51" s="351"/>
      <c r="AA51" s="351"/>
      <c r="AB51" s="351"/>
      <c r="AC51" s="351"/>
      <c r="AD51" s="35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51"/>
      <c r="X52" s="351"/>
      <c r="Y52" s="351"/>
      <c r="Z52" s="351"/>
      <c r="AA52" s="351"/>
      <c r="AB52" s="351"/>
      <c r="AC52" s="351"/>
      <c r="AD52" s="35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51"/>
      <c r="X53" s="351"/>
      <c r="Y53" s="351"/>
      <c r="Z53" s="351"/>
      <c r="AA53" s="351"/>
      <c r="AB53" s="351"/>
      <c r="AC53" s="351"/>
      <c r="AD53" s="35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51"/>
      <c r="X54" s="351"/>
      <c r="Y54" s="351"/>
      <c r="Z54" s="351"/>
      <c r="AA54" s="351"/>
      <c r="AB54" s="351"/>
      <c r="AC54" s="351"/>
      <c r="AD54" s="35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7">
    <sortCondition ref="D6:D27"/>
  </sortState>
  <mergeCells count="9">
    <mergeCell ref="H2:M2"/>
    <mergeCell ref="BP3:CE3"/>
    <mergeCell ref="X39:AB39"/>
    <mergeCell ref="A3:C4"/>
    <mergeCell ref="AD3:AD5"/>
    <mergeCell ref="AG3:AW3"/>
    <mergeCell ref="AX3:BM3"/>
    <mergeCell ref="T2:U2"/>
    <mergeCell ref="N2:Q2"/>
  </mergeCells>
  <conditionalFormatting sqref="C5 Y5 AI5 AG5">
    <cfRule type="cellIs" dxfId="18175" priority="812" stopIfTrue="1" operator="equal">
      <formula>5</formula>
    </cfRule>
    <cfRule type="cellIs" dxfId="18174" priority="813" stopIfTrue="1" operator="equal">
      <formula>4</formula>
    </cfRule>
    <cfRule type="cellIs" dxfId="18173" priority="814" stopIfTrue="1" operator="equal">
      <formula>3</formula>
    </cfRule>
  </conditionalFormatting>
  <conditionalFormatting sqref="E6:E45">
    <cfRule type="cellIs" dxfId="18172" priority="810" stopIfTrue="1" operator="equal">
      <formula>4</formula>
    </cfRule>
    <cfRule type="cellIs" dxfId="18171" priority="811" stopIfTrue="1" operator="equal">
      <formula>3</formula>
    </cfRule>
  </conditionalFormatting>
  <conditionalFormatting sqref="Z5:AC5 W40:AF43 AE6:AE39 W39 F37:Q45 AG43:CB43 W44:AW45 M34:Q36 R6:V45 AG6:AW42 G6:I36 M6:Q31">
    <cfRule type="cellIs" dxfId="18170" priority="807" stopIfTrue="1" operator="equal">
      <formula>5</formula>
    </cfRule>
    <cfRule type="cellIs" dxfId="18169" priority="808" stopIfTrue="1" operator="equal">
      <formula>4</formula>
    </cfRule>
    <cfRule type="cellIs" dxfId="18168" priority="809" stopIfTrue="1" operator="equal">
      <formula>3</formula>
    </cfRule>
  </conditionalFormatting>
  <conditionalFormatting sqref="AF6:AF37">
    <cfRule type="expression" dxfId="18167" priority="805" stopIfTrue="1">
      <formula>VALUE(RIGHT(AF6))&gt;AE6</formula>
    </cfRule>
    <cfRule type="expression" dxfId="18166" priority="806" stopIfTrue="1">
      <formula>EXACT(RIGHT(AF6,3),"зач")</formula>
    </cfRule>
  </conditionalFormatting>
  <conditionalFormatting sqref="AE3:AJ4 V4:AC4 Q3:AC3">
    <cfRule type="expression" dxfId="18165" priority="803" stopIfTrue="1">
      <formula>$D$1&lt;Q3</formula>
    </cfRule>
    <cfRule type="expression" dxfId="18164" priority="804" stopIfTrue="1">
      <formula>$D$1&gt;Q3</formula>
    </cfRule>
  </conditionalFormatting>
  <conditionalFormatting sqref="T3">
    <cfRule type="expression" dxfId="18163" priority="780" stopIfTrue="1">
      <formula>$D$1&lt;T3</formula>
    </cfRule>
    <cfRule type="expression" dxfId="18162" priority="781" stopIfTrue="1">
      <formula>$D$1&gt;T3</formula>
    </cfRule>
  </conditionalFormatting>
  <conditionalFormatting sqref="Q3">
    <cfRule type="expression" dxfId="18161" priority="778" stopIfTrue="1">
      <formula>$D$1&lt;Q3</formula>
    </cfRule>
    <cfRule type="expression" dxfId="18160" priority="779" stopIfTrue="1">
      <formula>$D$1&gt;Q3</formula>
    </cfRule>
  </conditionalFormatting>
  <conditionalFormatting sqref="F6:F36">
    <cfRule type="cellIs" dxfId="18159" priority="766" stopIfTrue="1" operator="equal">
      <formula>5</formula>
    </cfRule>
    <cfRule type="cellIs" dxfId="18158" priority="767" stopIfTrue="1" operator="equal">
      <formula>4</formula>
    </cfRule>
    <cfRule type="cellIs" dxfId="18157" priority="768" stopIfTrue="1" operator="equal">
      <formula>3</formula>
    </cfRule>
  </conditionalFormatting>
  <conditionalFormatting sqref="F5">
    <cfRule type="cellIs" dxfId="18156" priority="763" stopIfTrue="1" operator="equal">
      <formula>5</formula>
    </cfRule>
    <cfRule type="cellIs" dxfId="18155" priority="764" stopIfTrue="1" operator="equal">
      <formula>4</formula>
    </cfRule>
    <cfRule type="cellIs" dxfId="18154" priority="765" stopIfTrue="1" operator="equal">
      <formula>3</formula>
    </cfRule>
  </conditionalFormatting>
  <conditionalFormatting sqref="F3:F4">
    <cfRule type="expression" dxfId="18153" priority="761" stopIfTrue="1">
      <formula>$D$1&lt;F3</formula>
    </cfRule>
    <cfRule type="expression" dxfId="18152" priority="762" stopIfTrue="1">
      <formula>$D$1&gt;F3</formula>
    </cfRule>
  </conditionalFormatting>
  <conditionalFormatting sqref="J6:L36">
    <cfRule type="cellIs" dxfId="18151" priority="704" stopIfTrue="1" operator="equal">
      <formula>5</formula>
    </cfRule>
    <cfRule type="cellIs" dxfId="18150" priority="705" stopIfTrue="1" operator="equal">
      <formula>4</formula>
    </cfRule>
    <cfRule type="cellIs" dxfId="18149" priority="706" stopIfTrue="1" operator="equal">
      <formula>3</formula>
    </cfRule>
  </conditionalFormatting>
  <conditionalFormatting sqref="R3">
    <cfRule type="expression" dxfId="18148" priority="423" stopIfTrue="1">
      <formula>$D$1&lt;R3</formula>
    </cfRule>
    <cfRule type="expression" dxfId="18147" priority="424" stopIfTrue="1">
      <formula>$D$1&gt;R3</formula>
    </cfRule>
  </conditionalFormatting>
  <conditionalFormatting sqref="G4">
    <cfRule type="expression" dxfId="18146" priority="263" stopIfTrue="1">
      <formula>$D$1&lt;G4</formula>
    </cfRule>
    <cfRule type="expression" dxfId="18145" priority="264" stopIfTrue="1">
      <formula>$D$1&gt;G4</formula>
    </cfRule>
  </conditionalFormatting>
  <conditionalFormatting sqref="L3:P3">
    <cfRule type="expression" dxfId="18144" priority="312" stopIfTrue="1">
      <formula>$D$1&lt;L3</formula>
    </cfRule>
    <cfRule type="expression" dxfId="18143" priority="313" stopIfTrue="1">
      <formula>$D$1&gt;L3</formula>
    </cfRule>
  </conditionalFormatting>
  <conditionalFormatting sqref="G4">
    <cfRule type="expression" dxfId="18142" priority="269" stopIfTrue="1">
      <formula>$D$1&lt;G4</formula>
    </cfRule>
    <cfRule type="expression" dxfId="18141" priority="270" stopIfTrue="1">
      <formula>$D$1&gt;G4</formula>
    </cfRule>
  </conditionalFormatting>
  <conditionalFormatting sqref="G4">
    <cfRule type="expression" dxfId="18140" priority="267" stopIfTrue="1">
      <formula>$D$1&lt;G4</formula>
    </cfRule>
    <cfRule type="expression" dxfId="18139" priority="268" stopIfTrue="1">
      <formula>$D$1&gt;G4</formula>
    </cfRule>
  </conditionalFormatting>
  <conditionalFormatting sqref="G4">
    <cfRule type="expression" dxfId="18138" priority="265" stopIfTrue="1">
      <formula>$D$1&lt;G4</formula>
    </cfRule>
    <cfRule type="expression" dxfId="18137" priority="266" stopIfTrue="1">
      <formula>$D$1&gt;G4</formula>
    </cfRule>
  </conditionalFormatting>
  <conditionalFormatting sqref="G5">
    <cfRule type="cellIs" dxfId="18136" priority="309" stopIfTrue="1" operator="equal">
      <formula>5</formula>
    </cfRule>
    <cfRule type="cellIs" dxfId="18135" priority="310" stopIfTrue="1" operator="equal">
      <formula>4</formula>
    </cfRule>
    <cfRule type="cellIs" dxfId="18134" priority="311" stopIfTrue="1" operator="equal">
      <formula>3</formula>
    </cfRule>
  </conditionalFormatting>
  <conditionalFormatting sqref="G3">
    <cfRule type="expression" dxfId="18133" priority="307" stopIfTrue="1">
      <formula>$D$1&lt;G3</formula>
    </cfRule>
    <cfRule type="expression" dxfId="18132" priority="308" stopIfTrue="1">
      <formula>$D$1&gt;G3</formula>
    </cfRule>
  </conditionalFormatting>
  <conditionalFormatting sqref="H3:I3">
    <cfRule type="expression" dxfId="18131" priority="292" stopIfTrue="1">
      <formula>$D$1&lt;H3</formula>
    </cfRule>
    <cfRule type="expression" dxfId="18130" priority="293" stopIfTrue="1">
      <formula>$D$1&gt;H3</formula>
    </cfRule>
  </conditionalFormatting>
  <conditionalFormatting sqref="H3">
    <cfRule type="expression" dxfId="18129" priority="280" stopIfTrue="1">
      <formula>$D$1&lt;H3</formula>
    </cfRule>
    <cfRule type="expression" dxfId="18128" priority="281" stopIfTrue="1">
      <formula>$D$1&gt;H3</formula>
    </cfRule>
  </conditionalFormatting>
  <conditionalFormatting sqref="H3">
    <cfRule type="expression" dxfId="18127" priority="275" stopIfTrue="1">
      <formula>$D$1&lt;H3</formula>
    </cfRule>
    <cfRule type="expression" dxfId="18126" priority="276" stopIfTrue="1">
      <formula>$D$1&gt;H3</formula>
    </cfRule>
  </conditionalFormatting>
  <conditionalFormatting sqref="G4">
    <cfRule type="expression" dxfId="18125" priority="271" stopIfTrue="1">
      <formula>$D$1&lt;G4</formula>
    </cfRule>
    <cfRule type="expression" dxfId="18124" priority="272" stopIfTrue="1">
      <formula>$D$1&gt;G4</formula>
    </cfRule>
  </conditionalFormatting>
  <conditionalFormatting sqref="J3">
    <cfRule type="expression" dxfId="18123" priority="258" stopIfTrue="1">
      <formula>$D$4&lt;J3</formula>
    </cfRule>
    <cfRule type="expression" dxfId="18122" priority="259" stopIfTrue="1">
      <formula>$D$4&gt;J3</formula>
    </cfRule>
  </conditionalFormatting>
  <conditionalFormatting sqref="J3">
    <cfRule type="expression" dxfId="18121" priority="256" stopIfTrue="1">
      <formula>$D$1&lt;J3</formula>
    </cfRule>
    <cfRule type="expression" dxfId="18120" priority="257" stopIfTrue="1">
      <formula>$D$1&gt;J3</formula>
    </cfRule>
  </conditionalFormatting>
  <conditionalFormatting sqref="K3">
    <cfRule type="expression" dxfId="18119" priority="252" stopIfTrue="1">
      <formula>$D$1&lt;K3</formula>
    </cfRule>
    <cfRule type="expression" dxfId="18118" priority="253" stopIfTrue="1">
      <formula>$D$1&gt;K3</formula>
    </cfRule>
  </conditionalFormatting>
  <conditionalFormatting sqref="H4">
    <cfRule type="expression" dxfId="18117" priority="161" stopIfTrue="1">
      <formula>$D$1&lt;H4</formula>
    </cfRule>
    <cfRule type="expression" dxfId="18116" priority="162" stopIfTrue="1">
      <formula>$D$1&gt;H4</formula>
    </cfRule>
  </conditionalFormatting>
  <conditionalFormatting sqref="H5">
    <cfRule type="cellIs" dxfId="18115" priority="137" stopIfTrue="1" operator="equal">
      <formula>5</formula>
    </cfRule>
    <cfRule type="cellIs" dxfId="18114" priority="138" stopIfTrue="1" operator="equal">
      <formula>4</formula>
    </cfRule>
    <cfRule type="cellIs" dxfId="18113" priority="139" stopIfTrue="1" operator="equal">
      <formula>3</formula>
    </cfRule>
  </conditionalFormatting>
  <conditionalFormatting sqref="H4">
    <cfRule type="expression" dxfId="18112" priority="135" stopIfTrue="1">
      <formula>$D$1&lt;H4</formula>
    </cfRule>
    <cfRule type="expression" dxfId="18111" priority="136" stopIfTrue="1">
      <formula>$D$1&gt;H4</formula>
    </cfRule>
  </conditionalFormatting>
  <conditionalFormatting sqref="H5">
    <cfRule type="cellIs" dxfId="18110" priority="132" stopIfTrue="1" operator="equal">
      <formula>5</formula>
    </cfRule>
    <cfRule type="cellIs" dxfId="18109" priority="133" stopIfTrue="1" operator="equal">
      <formula>4</formula>
    </cfRule>
    <cfRule type="cellIs" dxfId="18108" priority="134" stopIfTrue="1" operator="equal">
      <formula>3</formula>
    </cfRule>
  </conditionalFormatting>
  <conditionalFormatting sqref="H5">
    <cfRule type="cellIs" dxfId="18107" priority="206" stopIfTrue="1" operator="equal">
      <formula>5</formula>
    </cfRule>
    <cfRule type="cellIs" dxfId="18106" priority="207" stopIfTrue="1" operator="equal">
      <formula>4</formula>
    </cfRule>
    <cfRule type="cellIs" dxfId="18105" priority="208" stopIfTrue="1" operator="equal">
      <formula>3</formula>
    </cfRule>
  </conditionalFormatting>
  <conditionalFormatting sqref="H4">
    <cfRule type="expression" dxfId="18104" priority="204" stopIfTrue="1">
      <formula>$D$1&lt;H4</formula>
    </cfRule>
    <cfRule type="expression" dxfId="18103" priority="205" stopIfTrue="1">
      <formula>$D$1&gt;H4</formula>
    </cfRule>
  </conditionalFormatting>
  <conditionalFormatting sqref="H4">
    <cfRule type="expression" dxfId="18102" priority="202" stopIfTrue="1">
      <formula>$D$1&lt;H4</formula>
    </cfRule>
    <cfRule type="expression" dxfId="18101" priority="203" stopIfTrue="1">
      <formula>$D$1&gt;H4</formula>
    </cfRule>
  </conditionalFormatting>
  <conditionalFormatting sqref="H5">
    <cfRule type="cellIs" dxfId="18100" priority="199" stopIfTrue="1" operator="equal">
      <formula>5</formula>
    </cfRule>
    <cfRule type="cellIs" dxfId="18099" priority="200" stopIfTrue="1" operator="equal">
      <formula>4</formula>
    </cfRule>
    <cfRule type="cellIs" dxfId="18098" priority="201" stopIfTrue="1" operator="equal">
      <formula>3</formula>
    </cfRule>
  </conditionalFormatting>
  <conditionalFormatting sqref="H4">
    <cfRule type="expression" dxfId="18097" priority="197" stopIfTrue="1">
      <formula>$D$1&lt;H4</formula>
    </cfRule>
    <cfRule type="expression" dxfId="18096" priority="198" stopIfTrue="1">
      <formula>$D$1&gt;H4</formula>
    </cfRule>
  </conditionalFormatting>
  <conditionalFormatting sqref="H5">
    <cfRule type="cellIs" dxfId="18095" priority="194" stopIfTrue="1" operator="equal">
      <formula>5</formula>
    </cfRule>
    <cfRule type="cellIs" dxfId="18094" priority="195" stopIfTrue="1" operator="equal">
      <formula>4</formula>
    </cfRule>
    <cfRule type="cellIs" dxfId="18093" priority="196" stopIfTrue="1" operator="equal">
      <formula>3</formula>
    </cfRule>
  </conditionalFormatting>
  <conditionalFormatting sqref="H4">
    <cfRule type="expression" dxfId="18092" priority="192" stopIfTrue="1">
      <formula>$D$1&lt;H4</formula>
    </cfRule>
    <cfRule type="expression" dxfId="18091" priority="193" stopIfTrue="1">
      <formula>$D$1&gt;H4</formula>
    </cfRule>
  </conditionalFormatting>
  <conditionalFormatting sqref="H5">
    <cfRule type="cellIs" dxfId="18090" priority="189" stopIfTrue="1" operator="equal">
      <formula>5</formula>
    </cfRule>
    <cfRule type="cellIs" dxfId="18089" priority="190" stopIfTrue="1" operator="equal">
      <formula>4</formula>
    </cfRule>
    <cfRule type="cellIs" dxfId="18088" priority="191" stopIfTrue="1" operator="equal">
      <formula>3</formula>
    </cfRule>
  </conditionalFormatting>
  <conditionalFormatting sqref="H4">
    <cfRule type="expression" dxfId="18087" priority="187" stopIfTrue="1">
      <formula>$D$1&lt;H4</formula>
    </cfRule>
    <cfRule type="expression" dxfId="18086" priority="188" stopIfTrue="1">
      <formula>$D$1&gt;H4</formula>
    </cfRule>
  </conditionalFormatting>
  <conditionalFormatting sqref="H5">
    <cfRule type="cellIs" dxfId="18085" priority="184" stopIfTrue="1" operator="equal">
      <formula>5</formula>
    </cfRule>
    <cfRule type="cellIs" dxfId="18084" priority="185" stopIfTrue="1" operator="equal">
      <formula>4</formula>
    </cfRule>
    <cfRule type="cellIs" dxfId="18083" priority="186" stopIfTrue="1" operator="equal">
      <formula>3</formula>
    </cfRule>
  </conditionalFormatting>
  <conditionalFormatting sqref="H4">
    <cfRule type="expression" dxfId="18082" priority="182" stopIfTrue="1">
      <formula>$D$1&lt;H4</formula>
    </cfRule>
    <cfRule type="expression" dxfId="18081" priority="183" stopIfTrue="1">
      <formula>$D$1&gt;H4</formula>
    </cfRule>
  </conditionalFormatting>
  <conditionalFormatting sqref="H5">
    <cfRule type="cellIs" dxfId="18080" priority="179" stopIfTrue="1" operator="equal">
      <formula>5</formula>
    </cfRule>
    <cfRule type="cellIs" dxfId="18079" priority="180" stopIfTrue="1" operator="equal">
      <formula>4</formula>
    </cfRule>
    <cfRule type="cellIs" dxfId="18078" priority="181" stopIfTrue="1" operator="equal">
      <formula>3</formula>
    </cfRule>
  </conditionalFormatting>
  <conditionalFormatting sqref="H4">
    <cfRule type="expression" dxfId="18077" priority="177" stopIfTrue="1">
      <formula>$D$1&lt;H4</formula>
    </cfRule>
    <cfRule type="expression" dxfId="18076" priority="178" stopIfTrue="1">
      <formula>$D$1&gt;H4</formula>
    </cfRule>
  </conditionalFormatting>
  <conditionalFormatting sqref="H5">
    <cfRule type="cellIs" dxfId="18075" priority="174" stopIfTrue="1" operator="equal">
      <formula>5</formula>
    </cfRule>
    <cfRule type="cellIs" dxfId="18074" priority="175" stopIfTrue="1" operator="equal">
      <formula>4</formula>
    </cfRule>
    <cfRule type="cellIs" dxfId="18073" priority="176" stopIfTrue="1" operator="equal">
      <formula>3</formula>
    </cfRule>
  </conditionalFormatting>
  <conditionalFormatting sqref="H4">
    <cfRule type="expression" dxfId="18072" priority="153" stopIfTrue="1">
      <formula>$D$1&lt;H4</formula>
    </cfRule>
    <cfRule type="expression" dxfId="18071" priority="154" stopIfTrue="1">
      <formula>$D$1&gt;H4</formula>
    </cfRule>
  </conditionalFormatting>
  <conditionalFormatting sqref="H4">
    <cfRule type="expression" dxfId="18070" priority="151" stopIfTrue="1">
      <formula>$D$1&lt;H4</formula>
    </cfRule>
    <cfRule type="expression" dxfId="18069" priority="152" stopIfTrue="1">
      <formula>$D$1&gt;H4</formula>
    </cfRule>
  </conditionalFormatting>
  <conditionalFormatting sqref="H4">
    <cfRule type="expression" dxfId="18068" priority="149" stopIfTrue="1">
      <formula>$D$1&lt;H4</formula>
    </cfRule>
    <cfRule type="expression" dxfId="18067" priority="150" stopIfTrue="1">
      <formula>$D$1&gt;H4</formula>
    </cfRule>
  </conditionalFormatting>
  <conditionalFormatting sqref="H4">
    <cfRule type="expression" dxfId="18066" priority="172" stopIfTrue="1">
      <formula>$D$1&lt;H4</formula>
    </cfRule>
    <cfRule type="expression" dxfId="18065" priority="173" stopIfTrue="1">
      <formula>$D$1&gt;H4</formula>
    </cfRule>
  </conditionalFormatting>
  <conditionalFormatting sqref="H4">
    <cfRule type="expression" dxfId="18064" priority="170" stopIfTrue="1">
      <formula>$D$1&lt;H4</formula>
    </cfRule>
    <cfRule type="expression" dxfId="18063" priority="171" stopIfTrue="1">
      <formula>$D$1&gt;H4</formula>
    </cfRule>
  </conditionalFormatting>
  <conditionalFormatting sqref="H4">
    <cfRule type="expression" dxfId="18062" priority="168" stopIfTrue="1">
      <formula>$D$1&lt;H4</formula>
    </cfRule>
    <cfRule type="expression" dxfId="18061" priority="169" stopIfTrue="1">
      <formula>$D$1&gt;H4</formula>
    </cfRule>
  </conditionalFormatting>
  <conditionalFormatting sqref="H4">
    <cfRule type="expression" dxfId="18060" priority="166" stopIfTrue="1">
      <formula>$D$1&lt;H4</formula>
    </cfRule>
    <cfRule type="expression" dxfId="18059" priority="167" stopIfTrue="1">
      <formula>$D$1&gt;H4</formula>
    </cfRule>
  </conditionalFormatting>
  <conditionalFormatting sqref="H5">
    <cfRule type="cellIs" dxfId="18058" priority="163" stopIfTrue="1" operator="equal">
      <formula>5</formula>
    </cfRule>
    <cfRule type="cellIs" dxfId="18057" priority="164" stopIfTrue="1" operator="equal">
      <formula>4</formula>
    </cfRule>
    <cfRule type="cellIs" dxfId="18056" priority="165" stopIfTrue="1" operator="equal">
      <formula>3</formula>
    </cfRule>
  </conditionalFormatting>
  <conditionalFormatting sqref="H4">
    <cfRule type="expression" dxfId="18055" priority="159" stopIfTrue="1">
      <formula>$D$1&lt;H4</formula>
    </cfRule>
    <cfRule type="expression" dxfId="18054" priority="160" stopIfTrue="1">
      <formula>$D$1&gt;H4</formula>
    </cfRule>
  </conditionalFormatting>
  <conditionalFormatting sqref="H4">
    <cfRule type="expression" dxfId="18053" priority="157" stopIfTrue="1">
      <formula>$D$1&lt;H4</formula>
    </cfRule>
    <cfRule type="expression" dxfId="18052" priority="158" stopIfTrue="1">
      <formula>$D$1&gt;H4</formula>
    </cfRule>
  </conditionalFormatting>
  <conditionalFormatting sqref="H4">
    <cfRule type="expression" dxfId="18051" priority="155" stopIfTrue="1">
      <formula>$D$1&lt;H4</formula>
    </cfRule>
    <cfRule type="expression" dxfId="18050" priority="156" stopIfTrue="1">
      <formula>$D$1&gt;H4</formula>
    </cfRule>
  </conditionalFormatting>
  <conditionalFormatting sqref="H4">
    <cfRule type="expression" dxfId="18049" priority="147" stopIfTrue="1">
      <formula>$D$1&lt;H4</formula>
    </cfRule>
    <cfRule type="expression" dxfId="18048" priority="148" stopIfTrue="1">
      <formula>$D$1&gt;H4</formula>
    </cfRule>
  </conditionalFormatting>
  <conditionalFormatting sqref="H4">
    <cfRule type="expression" dxfId="18047" priority="145" stopIfTrue="1">
      <formula>$D$1&lt;H4</formula>
    </cfRule>
    <cfRule type="expression" dxfId="18046" priority="146" stopIfTrue="1">
      <formula>$D$1&gt;H4</formula>
    </cfRule>
  </conditionalFormatting>
  <conditionalFormatting sqref="H5">
    <cfRule type="cellIs" dxfId="18045" priority="142" stopIfTrue="1" operator="equal">
      <formula>5</formula>
    </cfRule>
    <cfRule type="cellIs" dxfId="18044" priority="143" stopIfTrue="1" operator="equal">
      <formula>4</formula>
    </cfRule>
    <cfRule type="cellIs" dxfId="18043" priority="144" stopIfTrue="1" operator="equal">
      <formula>3</formula>
    </cfRule>
  </conditionalFormatting>
  <conditionalFormatting sqref="H4">
    <cfRule type="expression" dxfId="18042" priority="140" stopIfTrue="1">
      <formula>$D$1&lt;H4</formula>
    </cfRule>
    <cfRule type="expression" dxfId="18041" priority="141" stopIfTrue="1">
      <formula>$D$1&gt;H4</formula>
    </cfRule>
  </conditionalFormatting>
  <conditionalFormatting sqref="H4">
    <cfRule type="expression" dxfId="18040" priority="130" stopIfTrue="1">
      <formula>$D$1&lt;H4</formula>
    </cfRule>
    <cfRule type="expression" dxfId="18039" priority="131" stopIfTrue="1">
      <formula>$D$1&gt;H4</formula>
    </cfRule>
  </conditionalFormatting>
  <conditionalFormatting sqref="H5">
    <cfRule type="cellIs" dxfId="18038" priority="127" stopIfTrue="1" operator="equal">
      <formula>5</formula>
    </cfRule>
    <cfRule type="cellIs" dxfId="18037" priority="128" stopIfTrue="1" operator="equal">
      <formula>4</formula>
    </cfRule>
    <cfRule type="cellIs" dxfId="18036" priority="129" stopIfTrue="1" operator="equal">
      <formula>3</formula>
    </cfRule>
  </conditionalFormatting>
  <conditionalFormatting sqref="H4">
    <cfRule type="expression" dxfId="18035" priority="125" stopIfTrue="1">
      <formula>$D$1&lt;H4</formula>
    </cfRule>
    <cfRule type="expression" dxfId="18034" priority="126" stopIfTrue="1">
      <formula>$D$1&gt;H4</formula>
    </cfRule>
  </conditionalFormatting>
  <conditionalFormatting sqref="H5">
    <cfRule type="cellIs" dxfId="18033" priority="122" stopIfTrue="1" operator="equal">
      <formula>5</formula>
    </cfRule>
    <cfRule type="cellIs" dxfId="18032" priority="123" stopIfTrue="1" operator="equal">
      <formula>4</formula>
    </cfRule>
    <cfRule type="cellIs" dxfId="18031" priority="124" stopIfTrue="1" operator="equal">
      <formula>3</formula>
    </cfRule>
  </conditionalFormatting>
  <conditionalFormatting sqref="H4">
    <cfRule type="expression" dxfId="18030" priority="120" stopIfTrue="1">
      <formula>$D$1&lt;H4</formula>
    </cfRule>
    <cfRule type="expression" dxfId="18029" priority="121" stopIfTrue="1">
      <formula>$D$1&gt;H4</formula>
    </cfRule>
  </conditionalFormatting>
  <conditionalFormatting sqref="Q4">
    <cfRule type="expression" dxfId="18028" priority="118" stopIfTrue="1">
      <formula>$D$1&lt;Q4</formula>
    </cfRule>
    <cfRule type="expression" dxfId="18027" priority="119" stopIfTrue="1">
      <formula>$D$1&gt;Q4</formula>
    </cfRule>
  </conditionalFormatting>
  <conditionalFormatting sqref="R4">
    <cfRule type="expression" dxfId="18026" priority="106" stopIfTrue="1">
      <formula>$D$1&lt;R4</formula>
    </cfRule>
    <cfRule type="expression" dxfId="18025" priority="107" stopIfTrue="1">
      <formula>$D$1&gt;R4</formula>
    </cfRule>
  </conditionalFormatting>
  <conditionalFormatting sqref="R4">
    <cfRule type="expression" dxfId="18024" priority="104" stopIfTrue="1">
      <formula>$D$1&lt;R4</formula>
    </cfRule>
    <cfRule type="expression" dxfId="18023" priority="105" stopIfTrue="1">
      <formula>$D$1&gt;R4</formula>
    </cfRule>
  </conditionalFormatting>
  <conditionalFormatting sqref="S4">
    <cfRule type="expression" dxfId="18022" priority="89" stopIfTrue="1">
      <formula>$D$1&lt;S4</formula>
    </cfRule>
    <cfRule type="expression" dxfId="18021" priority="90" stopIfTrue="1">
      <formula>$D$1&gt;S4</formula>
    </cfRule>
  </conditionalFormatting>
  <conditionalFormatting sqref="Q5">
    <cfRule type="cellIs" dxfId="18020" priority="115" stopIfTrue="1" operator="equal">
      <formula>5</formula>
    </cfRule>
    <cfRule type="cellIs" dxfId="18019" priority="116" stopIfTrue="1" operator="equal">
      <formula>4</formula>
    </cfRule>
    <cfRule type="cellIs" dxfId="18018" priority="117" stopIfTrue="1" operator="equal">
      <formula>3</formula>
    </cfRule>
  </conditionalFormatting>
  <conditionalFormatting sqref="Q4">
    <cfRule type="expression" dxfId="18017" priority="113" stopIfTrue="1">
      <formula>$D$1&lt;Q4</formula>
    </cfRule>
    <cfRule type="expression" dxfId="18016" priority="114" stopIfTrue="1">
      <formula>$D$1&gt;Q4</formula>
    </cfRule>
  </conditionalFormatting>
  <conditionalFormatting sqref="Q4">
    <cfRule type="expression" dxfId="18015" priority="111" stopIfTrue="1">
      <formula>$D$1&lt;Q4</formula>
    </cfRule>
    <cfRule type="expression" dxfId="18014" priority="112" stopIfTrue="1">
      <formula>$D$1&gt;Q4</formula>
    </cfRule>
  </conditionalFormatting>
  <conditionalFormatting sqref="R5">
    <cfRule type="cellIs" dxfId="18013" priority="108" stopIfTrue="1" operator="equal">
      <formula>5</formula>
    </cfRule>
    <cfRule type="cellIs" dxfId="18012" priority="109" stopIfTrue="1" operator="equal">
      <formula>4</formula>
    </cfRule>
    <cfRule type="cellIs" dxfId="18011" priority="110" stopIfTrue="1" operator="equal">
      <formula>3</formula>
    </cfRule>
  </conditionalFormatting>
  <conditionalFormatting sqref="R4">
    <cfRule type="expression" dxfId="18010" priority="96" stopIfTrue="1">
      <formula>$D$1&lt;R4</formula>
    </cfRule>
    <cfRule type="expression" dxfId="18009" priority="97" stopIfTrue="1">
      <formula>$D$1&gt;R4</formula>
    </cfRule>
  </conditionalFormatting>
  <conditionalFormatting sqref="R4">
    <cfRule type="expression" dxfId="18008" priority="102" stopIfTrue="1">
      <formula>$D$1&lt;R4</formula>
    </cfRule>
    <cfRule type="expression" dxfId="18007" priority="103" stopIfTrue="1">
      <formula>$D$1&gt;R4</formula>
    </cfRule>
  </conditionalFormatting>
  <conditionalFormatting sqref="R4">
    <cfRule type="expression" dxfId="18006" priority="100" stopIfTrue="1">
      <formula>$D$1&lt;R4</formula>
    </cfRule>
    <cfRule type="expression" dxfId="18005" priority="101" stopIfTrue="1">
      <formula>$D$1&gt;R4</formula>
    </cfRule>
  </conditionalFormatting>
  <conditionalFormatting sqref="R4">
    <cfRule type="expression" dxfId="18004" priority="98" stopIfTrue="1">
      <formula>$D$1&lt;R4</formula>
    </cfRule>
    <cfRule type="expression" dxfId="18003" priority="99" stopIfTrue="1">
      <formula>$D$1&gt;R4</formula>
    </cfRule>
  </conditionalFormatting>
  <conditionalFormatting sqref="S5">
    <cfRule type="cellIs" dxfId="18002" priority="93" stopIfTrue="1" operator="equal">
      <formula>5</formula>
    </cfRule>
    <cfRule type="cellIs" dxfId="18001" priority="94" stopIfTrue="1" operator="equal">
      <formula>4</formula>
    </cfRule>
    <cfRule type="cellIs" dxfId="18000" priority="95" stopIfTrue="1" operator="equal">
      <formula>3</formula>
    </cfRule>
  </conditionalFormatting>
  <conditionalFormatting sqref="S4">
    <cfRule type="expression" dxfId="17999" priority="91" stopIfTrue="1">
      <formula>$D$1&lt;S4</formula>
    </cfRule>
    <cfRule type="expression" dxfId="17998" priority="92" stopIfTrue="1">
      <formula>$D$1&gt;S4</formula>
    </cfRule>
  </conditionalFormatting>
  <conditionalFormatting sqref="S4">
    <cfRule type="expression" dxfId="17997" priority="87" stopIfTrue="1">
      <formula>$D$1&lt;S4</formula>
    </cfRule>
    <cfRule type="expression" dxfId="17996" priority="88" stopIfTrue="1">
      <formula>$D$1&gt;S4</formula>
    </cfRule>
  </conditionalFormatting>
  <conditionalFormatting sqref="S4">
    <cfRule type="expression" dxfId="17995" priority="85" stopIfTrue="1">
      <formula>$D$1&lt;S4</formula>
    </cfRule>
    <cfRule type="expression" dxfId="17994" priority="86" stopIfTrue="1">
      <formula>$D$1&gt;S4</formula>
    </cfRule>
  </conditionalFormatting>
  <conditionalFormatting sqref="S4">
    <cfRule type="expression" dxfId="17993" priority="83" stopIfTrue="1">
      <formula>$D$1&lt;S4</formula>
    </cfRule>
    <cfRule type="expression" dxfId="17992" priority="84" stopIfTrue="1">
      <formula>$D$1&gt;S4</formula>
    </cfRule>
  </conditionalFormatting>
  <conditionalFormatting sqref="S4">
    <cfRule type="expression" dxfId="17991" priority="81" stopIfTrue="1">
      <formula>$D$1&lt;S4</formula>
    </cfRule>
    <cfRule type="expression" dxfId="17990" priority="82" stopIfTrue="1">
      <formula>$D$1&gt;S4</formula>
    </cfRule>
  </conditionalFormatting>
  <conditionalFormatting sqref="N4">
    <cfRule type="expression" dxfId="17989" priority="37" stopIfTrue="1">
      <formula>$D$1&lt;N4</formula>
    </cfRule>
    <cfRule type="expression" dxfId="17988" priority="38" stopIfTrue="1">
      <formula>$D$1&gt;N4</formula>
    </cfRule>
  </conditionalFormatting>
  <conditionalFormatting sqref="N4">
    <cfRule type="expression" dxfId="17987" priority="35" stopIfTrue="1">
      <formula>$D$1&lt;N4</formula>
    </cfRule>
    <cfRule type="expression" dxfId="17986" priority="36" stopIfTrue="1">
      <formula>$D$1&gt;N4</formula>
    </cfRule>
  </conditionalFormatting>
  <conditionalFormatting sqref="N4">
    <cfRule type="expression" dxfId="17985" priority="33" stopIfTrue="1">
      <formula>$D$1&lt;N4</formula>
    </cfRule>
    <cfRule type="expression" dxfId="17984" priority="34" stopIfTrue="1">
      <formula>$D$1&gt;N4</formula>
    </cfRule>
  </conditionalFormatting>
  <conditionalFormatting sqref="N4">
    <cfRule type="expression" dxfId="17983" priority="31" stopIfTrue="1">
      <formula>$D$1&lt;N4</formula>
    </cfRule>
    <cfRule type="expression" dxfId="17982" priority="32" stopIfTrue="1">
      <formula>$D$1&gt;N4</formula>
    </cfRule>
  </conditionalFormatting>
  <conditionalFormatting sqref="N4">
    <cfRule type="expression" dxfId="17981" priority="29" stopIfTrue="1">
      <formula>$D$1&lt;N4</formula>
    </cfRule>
    <cfRule type="expression" dxfId="17980" priority="30" stopIfTrue="1">
      <formula>$D$1&gt;N4</formula>
    </cfRule>
  </conditionalFormatting>
  <conditionalFormatting sqref="N4">
    <cfRule type="expression" dxfId="17979" priority="27" stopIfTrue="1">
      <formula>$D$1&lt;N4</formula>
    </cfRule>
    <cfRule type="expression" dxfId="17978" priority="28" stopIfTrue="1">
      <formula>$D$1&gt;N4</formula>
    </cfRule>
  </conditionalFormatting>
  <conditionalFormatting sqref="I5">
    <cfRule type="cellIs" dxfId="17977" priority="78" stopIfTrue="1" operator="equal">
      <formula>5</formula>
    </cfRule>
    <cfRule type="cellIs" dxfId="17976" priority="79" stopIfTrue="1" operator="equal">
      <formula>4</formula>
    </cfRule>
    <cfRule type="cellIs" dxfId="17975" priority="80" stopIfTrue="1" operator="equal">
      <formula>3</formula>
    </cfRule>
  </conditionalFormatting>
  <conditionalFormatting sqref="I4">
    <cfRule type="expression" dxfId="17974" priority="76" stopIfTrue="1">
      <formula>$D$1&lt;I4</formula>
    </cfRule>
    <cfRule type="expression" dxfId="17973" priority="77" stopIfTrue="1">
      <formula>$D$1&gt;I4</formula>
    </cfRule>
  </conditionalFormatting>
  <conditionalFormatting sqref="J5">
    <cfRule type="cellIs" dxfId="17972" priority="73" stopIfTrue="1" operator="equal">
      <formula>5</formula>
    </cfRule>
    <cfRule type="cellIs" dxfId="17971" priority="74" stopIfTrue="1" operator="equal">
      <formula>4</formula>
    </cfRule>
    <cfRule type="cellIs" dxfId="17970" priority="75" stopIfTrue="1" operator="equal">
      <formula>3</formula>
    </cfRule>
  </conditionalFormatting>
  <conditionalFormatting sqref="J4">
    <cfRule type="expression" dxfId="17969" priority="71" stopIfTrue="1">
      <formula>$D$4&lt;J4</formula>
    </cfRule>
    <cfRule type="expression" dxfId="17968" priority="72" stopIfTrue="1">
      <formula>$D$4&gt;J4</formula>
    </cfRule>
  </conditionalFormatting>
  <conditionalFormatting sqref="J4">
    <cfRule type="expression" dxfId="17967" priority="69" stopIfTrue="1">
      <formula>$D$1&lt;J4</formula>
    </cfRule>
    <cfRule type="expression" dxfId="17966" priority="70" stopIfTrue="1">
      <formula>$D$1&gt;J4</formula>
    </cfRule>
  </conditionalFormatting>
  <conditionalFormatting sqref="J4">
    <cfRule type="expression" dxfId="17965" priority="67" stopIfTrue="1">
      <formula>$D$4&lt;J4</formula>
    </cfRule>
    <cfRule type="expression" dxfId="17964" priority="68" stopIfTrue="1">
      <formula>$D$4&gt;J4</formula>
    </cfRule>
  </conditionalFormatting>
  <conditionalFormatting sqref="P4">
    <cfRule type="expression" dxfId="17963" priority="65" stopIfTrue="1">
      <formula>$D$4&lt;P4</formula>
    </cfRule>
    <cfRule type="expression" dxfId="17962" priority="66" stopIfTrue="1">
      <formula>$D$4&gt;P4</formula>
    </cfRule>
  </conditionalFormatting>
  <conditionalFormatting sqref="P4">
    <cfRule type="expression" dxfId="17961" priority="63" stopIfTrue="1">
      <formula>$D$1&lt;P4</formula>
    </cfRule>
    <cfRule type="expression" dxfId="17960" priority="64" stopIfTrue="1">
      <formula>$D$1&gt;P4</formula>
    </cfRule>
  </conditionalFormatting>
  <conditionalFormatting sqref="P4">
    <cfRule type="expression" dxfId="17959" priority="61" stopIfTrue="1">
      <formula>$D$4&lt;P4</formula>
    </cfRule>
    <cfRule type="expression" dxfId="17958" priority="62" stopIfTrue="1">
      <formula>$D$4&gt;P4</formula>
    </cfRule>
  </conditionalFormatting>
  <conditionalFormatting sqref="P5">
    <cfRule type="cellIs" dxfId="17957" priority="58" stopIfTrue="1" operator="equal">
      <formula>5</formula>
    </cfRule>
    <cfRule type="cellIs" dxfId="17956" priority="59" stopIfTrue="1" operator="equal">
      <formula>4</formula>
    </cfRule>
    <cfRule type="cellIs" dxfId="17955" priority="60" stopIfTrue="1" operator="equal">
      <formula>3</formula>
    </cfRule>
  </conditionalFormatting>
  <conditionalFormatting sqref="K4">
    <cfRule type="expression" dxfId="17954" priority="56" stopIfTrue="1">
      <formula>$D$4&lt;K4</formula>
    </cfRule>
    <cfRule type="expression" dxfId="17953" priority="57" stopIfTrue="1">
      <formula>$D$4&gt;K4</formula>
    </cfRule>
  </conditionalFormatting>
  <conditionalFormatting sqref="K4">
    <cfRule type="expression" dxfId="17952" priority="54" stopIfTrue="1">
      <formula>$D$1&lt;K4</formula>
    </cfRule>
    <cfRule type="expression" dxfId="17951" priority="55" stopIfTrue="1">
      <formula>$D$1&gt;K4</formula>
    </cfRule>
  </conditionalFormatting>
  <conditionalFormatting sqref="K4">
    <cfRule type="expression" dxfId="17950" priority="52" stopIfTrue="1">
      <formula>$D$4&lt;K4</formula>
    </cfRule>
    <cfRule type="expression" dxfId="17949" priority="53" stopIfTrue="1">
      <formula>$D$4&gt;K4</formula>
    </cfRule>
  </conditionalFormatting>
  <conditionalFormatting sqref="K5">
    <cfRule type="cellIs" dxfId="17948" priority="49" stopIfTrue="1" operator="equal">
      <formula>5</formula>
    </cfRule>
    <cfRule type="cellIs" dxfId="17947" priority="50" stopIfTrue="1" operator="equal">
      <formula>4</formula>
    </cfRule>
    <cfRule type="cellIs" dxfId="17946" priority="51" stopIfTrue="1" operator="equal">
      <formula>3</formula>
    </cfRule>
  </conditionalFormatting>
  <conditionalFormatting sqref="L5">
    <cfRule type="cellIs" dxfId="17945" priority="46" stopIfTrue="1" operator="equal">
      <formula>5</formula>
    </cfRule>
    <cfRule type="cellIs" dxfId="17944" priority="47" stopIfTrue="1" operator="equal">
      <formula>4</formula>
    </cfRule>
    <cfRule type="cellIs" dxfId="17943" priority="48" stopIfTrue="1" operator="equal">
      <formula>3</formula>
    </cfRule>
  </conditionalFormatting>
  <conditionalFormatting sqref="L4">
    <cfRule type="expression" dxfId="17942" priority="44" stopIfTrue="1">
      <formula>$D$1&lt;L4</formula>
    </cfRule>
    <cfRule type="expression" dxfId="17941" priority="45" stopIfTrue="1">
      <formula>$D$1&gt;L4</formula>
    </cfRule>
  </conditionalFormatting>
  <conditionalFormatting sqref="M4">
    <cfRule type="expression" dxfId="17940" priority="42" stopIfTrue="1">
      <formula>$D$1&lt;M4</formula>
    </cfRule>
    <cfRule type="expression" dxfId="17939" priority="43" stopIfTrue="1">
      <formula>$D$1&gt;M4</formula>
    </cfRule>
  </conditionalFormatting>
  <conditionalFormatting sqref="N5">
    <cfRule type="cellIs" dxfId="17938" priority="39" stopIfTrue="1" operator="equal">
      <formula>5</formula>
    </cfRule>
    <cfRule type="cellIs" dxfId="17937" priority="40" stopIfTrue="1" operator="equal">
      <formula>4</formula>
    </cfRule>
    <cfRule type="cellIs" dxfId="17936" priority="41" stopIfTrue="1" operator="equal">
      <formula>3</formula>
    </cfRule>
  </conditionalFormatting>
  <conditionalFormatting sqref="O5">
    <cfRule type="cellIs" dxfId="17935" priority="24" stopIfTrue="1" operator="equal">
      <formula>5</formula>
    </cfRule>
    <cfRule type="cellIs" dxfId="17934" priority="25" stopIfTrue="1" operator="equal">
      <formula>4</formula>
    </cfRule>
    <cfRule type="cellIs" dxfId="17933" priority="26" stopIfTrue="1" operator="equal">
      <formula>3</formula>
    </cfRule>
  </conditionalFormatting>
  <conditionalFormatting sqref="O4">
    <cfRule type="expression" dxfId="17932" priority="22" stopIfTrue="1">
      <formula>$D$4&lt;O4</formula>
    </cfRule>
    <cfRule type="expression" dxfId="17931" priority="23" stopIfTrue="1">
      <formula>$D$4&gt;O4</formula>
    </cfRule>
  </conditionalFormatting>
  <conditionalFormatting sqref="O4">
    <cfRule type="expression" dxfId="17930" priority="20" stopIfTrue="1">
      <formula>$D$1&lt;O4</formula>
    </cfRule>
    <cfRule type="expression" dxfId="17929" priority="21" stopIfTrue="1">
      <formula>$D$1&gt;O4</formula>
    </cfRule>
  </conditionalFormatting>
  <conditionalFormatting sqref="O4">
    <cfRule type="expression" dxfId="17928" priority="18" stopIfTrue="1">
      <formula>$D$4&lt;O4</formula>
    </cfRule>
    <cfRule type="expression" dxfId="17927" priority="19" stopIfTrue="1">
      <formula>$D$4&gt;O4</formula>
    </cfRule>
  </conditionalFormatting>
  <conditionalFormatting sqref="T5">
    <cfRule type="cellIs" dxfId="17926" priority="15" stopIfTrue="1" operator="equal">
      <formula>5</formula>
    </cfRule>
    <cfRule type="cellIs" dxfId="17925" priority="16" stopIfTrue="1" operator="equal">
      <formula>4</formula>
    </cfRule>
    <cfRule type="cellIs" dxfId="17924" priority="17" stopIfTrue="1" operator="equal">
      <formula>3</formula>
    </cfRule>
  </conditionalFormatting>
  <conditionalFormatting sqref="T4">
    <cfRule type="expression" dxfId="17923" priority="13" stopIfTrue="1">
      <formula>$D$4&lt;T4</formula>
    </cfRule>
    <cfRule type="expression" dxfId="17922" priority="14" stopIfTrue="1">
      <formula>$D$4&gt;T4</formula>
    </cfRule>
  </conditionalFormatting>
  <conditionalFormatting sqref="T4">
    <cfRule type="expression" dxfId="17921" priority="11" stopIfTrue="1">
      <formula>$D$1&lt;T4</formula>
    </cfRule>
    <cfRule type="expression" dxfId="17920" priority="12" stopIfTrue="1">
      <formula>$D$1&gt;T4</formula>
    </cfRule>
  </conditionalFormatting>
  <conditionalFormatting sqref="T4">
    <cfRule type="expression" dxfId="17919" priority="9" stopIfTrue="1">
      <formula>$D$4&lt;T4</formula>
    </cfRule>
    <cfRule type="expression" dxfId="17918" priority="10" stopIfTrue="1">
      <formula>$D$4&gt;T4</formula>
    </cfRule>
  </conditionalFormatting>
  <conditionalFormatting sqref="U4">
    <cfRule type="expression" dxfId="17917" priority="7" stopIfTrue="1">
      <formula>$D$4&lt;U4</formula>
    </cfRule>
    <cfRule type="expression" dxfId="17916" priority="8" stopIfTrue="1">
      <formula>$D$4&gt;U4</formula>
    </cfRule>
  </conditionalFormatting>
  <conditionalFormatting sqref="U4">
    <cfRule type="expression" dxfId="17915" priority="5" stopIfTrue="1">
      <formula>$D$1&lt;U4</formula>
    </cfRule>
    <cfRule type="expression" dxfId="17914" priority="6" stopIfTrue="1">
      <formula>$D$1&gt;U4</formula>
    </cfRule>
  </conditionalFormatting>
  <conditionalFormatting sqref="U4">
    <cfRule type="expression" dxfId="17913" priority="3" stopIfTrue="1">
      <formula>$D$4&lt;U4</formula>
    </cfRule>
    <cfRule type="expression" dxfId="17912" priority="4" stopIfTrue="1">
      <formula>$D$4&gt;U4</formula>
    </cfRule>
  </conditionalFormatting>
  <conditionalFormatting sqref="U3">
    <cfRule type="expression" dxfId="17911" priority="1" stopIfTrue="1">
      <formula>$D$1&lt;U3</formula>
    </cfRule>
    <cfRule type="expression" dxfId="17910" priority="2" stopIfTrue="1">
      <formula>$D$1&gt;U3</formula>
    </cfRule>
  </conditionalFormatting>
  <pageMargins left="0.70866141732283472" right="0" top="0.74803149606299213" bottom="0" header="0.31496062992125984" footer="0.31496062992125984"/>
  <pageSetup paperSize="9" scale="60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C1" zoomScale="85" zoomScaleNormal="100" zoomScaleSheetLayoutView="85" workbookViewId="0">
      <selection activeCell="Q6" sqref="Q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6.140625" style="13" bestFit="1" customWidth="1"/>
    <col min="5" max="5" width="6.7109375" style="13" hidden="1" customWidth="1"/>
    <col min="6" max="6" width="7.42578125" customWidth="1"/>
    <col min="7" max="7" width="7.42578125" hidden="1" customWidth="1"/>
    <col min="8" max="12" width="7.42578125" customWidth="1"/>
    <col min="13" max="13" width="7.42578125" hidden="1" customWidth="1"/>
    <col min="14" max="17" width="7.42578125" customWidth="1"/>
    <col min="18" max="19" width="7.42578125" hidden="1" customWidth="1"/>
    <col min="20" max="21" width="7.42578125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43578.608695370371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1"/>
      <c r="Z1" s="351"/>
      <c r="AA1" s="351"/>
      <c r="AB1" s="351"/>
      <c r="AC1" s="351"/>
      <c r="AD1" s="35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39" t="s">
        <v>580</v>
      </c>
      <c r="G2" s="339" t="s">
        <v>580</v>
      </c>
      <c r="H2" s="523" t="s">
        <v>581</v>
      </c>
      <c r="I2" s="524"/>
      <c r="J2" s="524"/>
      <c r="K2" s="524"/>
      <c r="L2" s="524"/>
      <c r="M2" s="525"/>
      <c r="N2" s="523" t="s">
        <v>545</v>
      </c>
      <c r="O2" s="524"/>
      <c r="P2" s="524"/>
      <c r="Q2" s="524"/>
      <c r="R2" s="338"/>
      <c r="S2" s="340"/>
      <c r="T2" s="524" t="s">
        <v>540</v>
      </c>
      <c r="U2" s="525"/>
      <c r="V2" s="7"/>
      <c r="W2" s="8"/>
      <c r="X2" s="8"/>
      <c r="Y2" s="351"/>
      <c r="Z2" s="351"/>
      <c r="AA2" s="351"/>
      <c r="AB2" s="351"/>
      <c r="AC2" s="351"/>
      <c r="AD2" s="35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2543</v>
      </c>
      <c r="B3" s="528"/>
      <c r="C3" s="528"/>
      <c r="D3" s="211" t="s">
        <v>0</v>
      </c>
      <c r="E3" s="212"/>
      <c r="F3" s="213">
        <v>42817</v>
      </c>
      <c r="G3" s="213"/>
      <c r="H3" s="311">
        <v>42892</v>
      </c>
      <c r="I3" s="213"/>
      <c r="J3" s="168">
        <v>42928</v>
      </c>
      <c r="K3" s="213">
        <v>42929</v>
      </c>
      <c r="L3" s="213">
        <v>42926</v>
      </c>
      <c r="M3" s="213"/>
      <c r="N3" s="213">
        <v>42941</v>
      </c>
      <c r="O3" s="213">
        <v>42945</v>
      </c>
      <c r="P3" s="213">
        <v>42936</v>
      </c>
      <c r="Q3" s="214">
        <v>42935</v>
      </c>
      <c r="R3" s="213"/>
      <c r="S3" s="213"/>
      <c r="T3" s="67">
        <v>42921</v>
      </c>
      <c r="U3" s="67">
        <v>42917</v>
      </c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51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28"/>
      <c r="B4" s="528"/>
      <c r="C4" s="528"/>
      <c r="D4" s="220" t="s">
        <v>1</v>
      </c>
      <c r="E4" s="212"/>
      <c r="F4" s="221" t="s">
        <v>1402</v>
      </c>
      <c r="G4" s="221"/>
      <c r="H4" s="221" t="s">
        <v>1405</v>
      </c>
      <c r="I4" s="221" t="s">
        <v>1454</v>
      </c>
      <c r="J4" s="312" t="s">
        <v>1476</v>
      </c>
      <c r="K4" s="312" t="s">
        <v>1460</v>
      </c>
      <c r="L4" s="221" t="s">
        <v>1466</v>
      </c>
      <c r="M4" s="221"/>
      <c r="N4" s="221" t="s">
        <v>1455</v>
      </c>
      <c r="O4" s="312" t="s">
        <v>1458</v>
      </c>
      <c r="P4" s="312" t="s">
        <v>1421</v>
      </c>
      <c r="Q4" s="221" t="s">
        <v>1467</v>
      </c>
      <c r="R4" s="221"/>
      <c r="S4" s="221"/>
      <c r="T4" s="312" t="s">
        <v>1458</v>
      </c>
      <c r="U4" s="312" t="s">
        <v>1463</v>
      </c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51"/>
      <c r="AG4" s="351"/>
      <c r="AH4" s="351"/>
      <c r="AI4" s="351"/>
      <c r="AJ4" s="351"/>
      <c r="AK4" s="351"/>
      <c r="AL4" s="351"/>
      <c r="AM4" s="351"/>
      <c r="AN4" s="351"/>
      <c r="AO4" s="351"/>
      <c r="AP4" s="351"/>
      <c r="AQ4" s="351"/>
      <c r="AR4" s="351"/>
      <c r="AS4" s="351"/>
      <c r="AT4" s="351"/>
      <c r="AU4" s="351"/>
      <c r="AV4" s="351"/>
      <c r="AW4" s="9"/>
      <c r="AX4" s="352"/>
      <c r="AY4" s="352"/>
      <c r="AZ4" s="352"/>
      <c r="BA4" s="352"/>
      <c r="BB4" s="352"/>
      <c r="BC4" s="352"/>
      <c r="BD4" s="352"/>
      <c r="BE4" s="352"/>
      <c r="BF4" s="352"/>
      <c r="BG4" s="352"/>
      <c r="BH4" s="352"/>
      <c r="BI4" s="352"/>
      <c r="BJ4" s="352"/>
      <c r="BK4" s="352"/>
      <c r="BL4" s="352"/>
      <c r="BM4" s="352"/>
      <c r="BN4" s="11"/>
      <c r="BO4" s="11"/>
      <c r="BP4" s="352"/>
      <c r="BQ4" s="352"/>
      <c r="BR4" s="352"/>
      <c r="BS4" s="352"/>
      <c r="BT4" s="352"/>
      <c r="BU4" s="352"/>
      <c r="BV4" s="352"/>
      <c r="BW4" s="352"/>
      <c r="BX4" s="352"/>
      <c r="BY4" s="352"/>
      <c r="BZ4" s="352"/>
      <c r="CA4" s="352"/>
      <c r="CB4" s="352"/>
      <c r="CC4" s="352"/>
      <c r="CD4" s="352"/>
      <c r="CE4" s="35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8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 t="s">
        <v>1404</v>
      </c>
      <c r="G5" s="271"/>
      <c r="H5" s="309" t="s">
        <v>1406</v>
      </c>
      <c r="I5" s="271" t="s">
        <v>1453</v>
      </c>
      <c r="J5" s="271" t="s">
        <v>1459</v>
      </c>
      <c r="K5" s="271" t="s">
        <v>1461</v>
      </c>
      <c r="L5" s="271" t="s">
        <v>1465</v>
      </c>
      <c r="M5" s="511"/>
      <c r="N5" s="290" t="s">
        <v>1456</v>
      </c>
      <c r="O5" s="271" t="s">
        <v>1457</v>
      </c>
      <c r="P5" s="271" t="s">
        <v>1462</v>
      </c>
      <c r="Q5" s="511" t="s">
        <v>1468</v>
      </c>
      <c r="R5" s="290"/>
      <c r="S5" s="290"/>
      <c r="T5" s="271" t="s">
        <v>1457</v>
      </c>
      <c r="U5" s="175" t="s">
        <v>1464</v>
      </c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7.25" customHeight="1" x14ac:dyDescent="0.25">
      <c r="A6" s="295">
        <v>1</v>
      </c>
      <c r="B6" s="357"/>
      <c r="C6" s="368" t="s">
        <v>980</v>
      </c>
      <c r="D6" s="369" t="s">
        <v>1192</v>
      </c>
      <c r="E6" s="238">
        <v>2543</v>
      </c>
      <c r="F6" s="91" t="s">
        <v>1403</v>
      </c>
      <c r="G6" s="91"/>
      <c r="H6" s="91">
        <v>5</v>
      </c>
      <c r="I6" s="91">
        <v>5</v>
      </c>
      <c r="J6" s="91">
        <v>4</v>
      </c>
      <c r="K6" s="91">
        <v>4</v>
      </c>
      <c r="L6" s="91">
        <v>3</v>
      </c>
      <c r="M6" s="91"/>
      <c r="N6" s="91">
        <v>5</v>
      </c>
      <c r="O6" s="91">
        <v>3</v>
      </c>
      <c r="P6" s="91">
        <v>5</v>
      </c>
      <c r="Q6" s="91" t="s">
        <v>1491</v>
      </c>
      <c r="R6" s="91"/>
      <c r="S6" s="91"/>
      <c r="T6" s="91">
        <v>4</v>
      </c>
      <c r="U6" s="23">
        <v>5</v>
      </c>
      <c r="V6" s="35">
        <f t="shared" ref="V6:V37" si="0">IF(AC6&gt;0,IF(SUM(X6:Y6)/AC6&gt;0,2,IF(AND(SUM(X6:Y6)/AC6=0,Z6/AC6&gt;0),3,IF(AND((AB6/AC6+AA6/AC6)=1,AA6/AC6&gt;0),4,5))),0)</f>
        <v>2</v>
      </c>
      <c r="W6" s="276">
        <f t="shared" ref="W6:W37" si="1">COUNTIF(AG6:AV6,"б")</f>
        <v>0</v>
      </c>
      <c r="X6" s="276">
        <f t="shared" ref="X6:X37" si="2">COUNTIF(AG6:AV6,"д")</f>
        <v>0</v>
      </c>
      <c r="Y6" s="276">
        <f t="shared" ref="Y6:Y37" si="3">COUNTIF(AG6:AV6,2)+COUNTIF(AG6:AV6,"н")+COUNTIF(AG6:AV6,"д")</f>
        <v>1</v>
      </c>
      <c r="Z6" s="276">
        <f t="shared" ref="Z6:Z37" si="4">COUNTIF(AG6:AV6,Z$5)</f>
        <v>2</v>
      </c>
      <c r="AA6" s="276">
        <f t="shared" ref="AA6:AA37" si="5">COUNTIF(AG6:AV6,AA$5)</f>
        <v>3</v>
      </c>
      <c r="AB6" s="276">
        <f t="shared" ref="AB6:AB37" si="6">COUNTIF(AG6:AV6,AB$5)</f>
        <v>5</v>
      </c>
      <c r="AC6" s="276">
        <f t="shared" ref="AC6:AC38" si="7">SUM(X6:AB6)</f>
        <v>11</v>
      </c>
      <c r="AD6" s="277">
        <f>IF(ISERROR(((X6+Y6)*2+Z6*3+AA6*4+AB6*5)/SUM(X6,Y6:AB6)),"",((X6+Y6)*2+Z6*3+AA6*4+AB6*5)/SUM(X6,Y6:AB6))</f>
        <v>4.0909090909090908</v>
      </c>
      <c r="AE6" s="278">
        <f t="shared" ref="AE6:AE34" si="8">IF(AX6=5,0.5,IF(AX6=4,0.25,IF(AX6&lt;=3,0)))</f>
        <v>0</v>
      </c>
      <c r="AF6" s="279"/>
      <c r="AG6" s="280" t="str">
        <f t="shared" ref="AG6:AV21" si="9">IF(ISERROR(VALUE(LEFT(F6))),LEFT(F6),VALUE(LEFT(F6)))</f>
        <v>з</v>
      </c>
      <c r="AH6" s="280" t="str">
        <f t="shared" si="9"/>
        <v/>
      </c>
      <c r="AI6" s="280">
        <f t="shared" si="9"/>
        <v>5</v>
      </c>
      <c r="AJ6" s="280">
        <f t="shared" si="9"/>
        <v>5</v>
      </c>
      <c r="AK6" s="280">
        <f t="shared" si="9"/>
        <v>4</v>
      </c>
      <c r="AL6" s="280">
        <f t="shared" si="9"/>
        <v>4</v>
      </c>
      <c r="AM6" s="280">
        <f t="shared" si="9"/>
        <v>3</v>
      </c>
      <c r="AN6" s="280" t="str">
        <f t="shared" si="9"/>
        <v/>
      </c>
      <c r="AO6" s="280">
        <f t="shared" si="9"/>
        <v>5</v>
      </c>
      <c r="AP6" s="280">
        <f t="shared" si="9"/>
        <v>3</v>
      </c>
      <c r="AQ6" s="280">
        <f t="shared" si="9"/>
        <v>5</v>
      </c>
      <c r="AR6" s="280">
        <f t="shared" si="9"/>
        <v>2</v>
      </c>
      <c r="AS6" s="280" t="str">
        <f t="shared" si="9"/>
        <v/>
      </c>
      <c r="AT6" s="280" t="str">
        <f t="shared" si="9"/>
        <v/>
      </c>
      <c r="AU6" s="280">
        <f t="shared" si="9"/>
        <v>4</v>
      </c>
      <c r="AV6" s="280">
        <f t="shared" si="9"/>
        <v>5</v>
      </c>
      <c r="AW6" s="35">
        <f t="shared" ref="AW6:AW37" si="10">COUNTIF(AG6:AV6,"з")</f>
        <v>1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7.25" customHeight="1" x14ac:dyDescent="0.25">
      <c r="A7" s="295">
        <v>2</v>
      </c>
      <c r="B7" s="357"/>
      <c r="C7" s="368" t="s">
        <v>34</v>
      </c>
      <c r="D7" s="369" t="s">
        <v>1180</v>
      </c>
      <c r="E7" s="238">
        <v>2543</v>
      </c>
      <c r="F7" s="91" t="s">
        <v>1403</v>
      </c>
      <c r="G7" s="91"/>
      <c r="H7" s="91">
        <v>5</v>
      </c>
      <c r="I7" s="91">
        <v>5</v>
      </c>
      <c r="J7" s="91">
        <v>4</v>
      </c>
      <c r="K7" s="91">
        <v>4</v>
      </c>
      <c r="L7" s="91">
        <v>4</v>
      </c>
      <c r="M7" s="91"/>
      <c r="N7" s="91">
        <v>5</v>
      </c>
      <c r="O7" s="91">
        <v>4</v>
      </c>
      <c r="P7" s="91">
        <v>5</v>
      </c>
      <c r="Q7" s="91">
        <v>5</v>
      </c>
      <c r="R7" s="91"/>
      <c r="S7" s="91"/>
      <c r="T7" s="91">
        <v>4</v>
      </c>
      <c r="U7" s="23">
        <v>4</v>
      </c>
      <c r="V7" s="35">
        <f t="shared" si="0"/>
        <v>4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0</v>
      </c>
      <c r="AA7" s="276">
        <f t="shared" si="5"/>
        <v>6</v>
      </c>
      <c r="AB7" s="276">
        <f t="shared" si="6"/>
        <v>5</v>
      </c>
      <c r="AC7" s="276">
        <f t="shared" si="7"/>
        <v>11</v>
      </c>
      <c r="AD7" s="277">
        <f t="shared" ref="AD7:AD37" si="11">IF(ISERROR(((X7+Y7)*2+Z7*3+AA7*4+AB7*5)/SUM(X7,Y7:AB7)),"",((X7+Y7)*2+Z7*3+AA7*4+AB7*5)/SUM(X7,Y7:AB7))</f>
        <v>4.4545454545454541</v>
      </c>
      <c r="AE7" s="278">
        <f t="shared" si="8"/>
        <v>0</v>
      </c>
      <c r="AF7" s="279"/>
      <c r="AG7" s="280" t="str">
        <f t="shared" si="9"/>
        <v>з</v>
      </c>
      <c r="AH7" s="280" t="str">
        <f t="shared" si="9"/>
        <v/>
      </c>
      <c r="AI7" s="280">
        <f t="shared" si="9"/>
        <v>5</v>
      </c>
      <c r="AJ7" s="280">
        <f t="shared" si="9"/>
        <v>5</v>
      </c>
      <c r="AK7" s="280">
        <f t="shared" si="9"/>
        <v>4</v>
      </c>
      <c r="AL7" s="280">
        <f t="shared" si="9"/>
        <v>4</v>
      </c>
      <c r="AM7" s="280">
        <f t="shared" si="9"/>
        <v>4</v>
      </c>
      <c r="AN7" s="280" t="str">
        <f t="shared" si="9"/>
        <v/>
      </c>
      <c r="AO7" s="280">
        <f t="shared" si="9"/>
        <v>5</v>
      </c>
      <c r="AP7" s="280">
        <f t="shared" si="9"/>
        <v>4</v>
      </c>
      <c r="AQ7" s="280">
        <f t="shared" si="9"/>
        <v>5</v>
      </c>
      <c r="AR7" s="280">
        <f t="shared" si="9"/>
        <v>5</v>
      </c>
      <c r="AS7" s="280" t="str">
        <f t="shared" si="9"/>
        <v/>
      </c>
      <c r="AT7" s="280" t="str">
        <f t="shared" si="9"/>
        <v/>
      </c>
      <c r="AU7" s="280">
        <f t="shared" si="9"/>
        <v>4</v>
      </c>
      <c r="AV7" s="280">
        <f t="shared" si="9"/>
        <v>4</v>
      </c>
      <c r="AW7" s="35">
        <f t="shared" si="10"/>
        <v>1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7.25" customHeight="1" x14ac:dyDescent="0.25">
      <c r="A8" s="295">
        <v>3</v>
      </c>
      <c r="B8" s="357"/>
      <c r="C8" s="368" t="s">
        <v>34</v>
      </c>
      <c r="D8" s="369" t="s">
        <v>1179</v>
      </c>
      <c r="E8" s="238">
        <v>2543</v>
      </c>
      <c r="F8" s="91" t="s">
        <v>1403</v>
      </c>
      <c r="G8" s="91"/>
      <c r="H8" s="91">
        <v>5</v>
      </c>
      <c r="I8" s="91">
        <v>4</v>
      </c>
      <c r="J8" s="91">
        <v>4</v>
      </c>
      <c r="K8" s="91">
        <v>4</v>
      </c>
      <c r="L8" s="91">
        <v>3</v>
      </c>
      <c r="M8" s="91"/>
      <c r="N8" s="91">
        <v>4</v>
      </c>
      <c r="O8" s="91">
        <v>4</v>
      </c>
      <c r="P8" s="91">
        <v>4</v>
      </c>
      <c r="Q8" s="91">
        <v>3</v>
      </c>
      <c r="R8" s="91"/>
      <c r="S8" s="91"/>
      <c r="T8" s="91">
        <v>4</v>
      </c>
      <c r="U8" s="23">
        <v>4</v>
      </c>
      <c r="V8" s="35">
        <f t="shared" si="0"/>
        <v>3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2</v>
      </c>
      <c r="AA8" s="276">
        <f t="shared" si="5"/>
        <v>8</v>
      </c>
      <c r="AB8" s="276">
        <f t="shared" si="6"/>
        <v>1</v>
      </c>
      <c r="AC8" s="276">
        <f t="shared" si="7"/>
        <v>11</v>
      </c>
      <c r="AD8" s="277">
        <f t="shared" si="11"/>
        <v>3.9090909090909092</v>
      </c>
      <c r="AE8" s="278">
        <f t="shared" si="8"/>
        <v>0</v>
      </c>
      <c r="AF8" s="279"/>
      <c r="AG8" s="280" t="str">
        <f t="shared" si="9"/>
        <v>з</v>
      </c>
      <c r="AH8" s="280" t="str">
        <f t="shared" si="9"/>
        <v/>
      </c>
      <c r="AI8" s="280">
        <f t="shared" si="9"/>
        <v>5</v>
      </c>
      <c r="AJ8" s="280">
        <f t="shared" si="9"/>
        <v>4</v>
      </c>
      <c r="AK8" s="280">
        <f t="shared" si="9"/>
        <v>4</v>
      </c>
      <c r="AL8" s="280">
        <f t="shared" si="9"/>
        <v>4</v>
      </c>
      <c r="AM8" s="280">
        <f t="shared" si="9"/>
        <v>3</v>
      </c>
      <c r="AN8" s="280" t="str">
        <f t="shared" si="9"/>
        <v/>
      </c>
      <c r="AO8" s="280">
        <f t="shared" si="9"/>
        <v>4</v>
      </c>
      <c r="AP8" s="280">
        <f t="shared" si="9"/>
        <v>4</v>
      </c>
      <c r="AQ8" s="280">
        <f t="shared" si="9"/>
        <v>4</v>
      </c>
      <c r="AR8" s="280">
        <f t="shared" si="9"/>
        <v>3</v>
      </c>
      <c r="AS8" s="280" t="str">
        <f t="shared" si="9"/>
        <v/>
      </c>
      <c r="AT8" s="280" t="str">
        <f t="shared" si="9"/>
        <v/>
      </c>
      <c r="AU8" s="280">
        <f t="shared" si="9"/>
        <v>4</v>
      </c>
      <c r="AV8" s="280">
        <f t="shared" si="9"/>
        <v>4</v>
      </c>
      <c r="AW8" s="35">
        <f t="shared" si="10"/>
        <v>1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7.25" customHeight="1" x14ac:dyDescent="0.25">
      <c r="A9" s="295">
        <v>4</v>
      </c>
      <c r="B9" s="357"/>
      <c r="C9" s="368" t="s">
        <v>34</v>
      </c>
      <c r="D9" s="369" t="s">
        <v>1190</v>
      </c>
      <c r="E9" s="238">
        <v>2543</v>
      </c>
      <c r="F9" s="91" t="s">
        <v>1403</v>
      </c>
      <c r="G9" s="91"/>
      <c r="H9" s="91">
        <v>4</v>
      </c>
      <c r="I9" s="91">
        <v>4</v>
      </c>
      <c r="J9" s="91">
        <v>3</v>
      </c>
      <c r="K9" s="91">
        <v>3</v>
      </c>
      <c r="L9" s="91">
        <v>3</v>
      </c>
      <c r="M9" s="91"/>
      <c r="N9" s="91">
        <v>3</v>
      </c>
      <c r="O9" s="91">
        <v>4</v>
      </c>
      <c r="P9" s="91">
        <v>5</v>
      </c>
      <c r="Q9" s="91">
        <v>3</v>
      </c>
      <c r="R9" s="91"/>
      <c r="S9" s="91"/>
      <c r="T9" s="91">
        <v>4</v>
      </c>
      <c r="U9" s="23">
        <v>3</v>
      </c>
      <c r="V9" s="35">
        <f t="shared" si="0"/>
        <v>3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6</v>
      </c>
      <c r="AA9" s="276">
        <f t="shared" si="5"/>
        <v>4</v>
      </c>
      <c r="AB9" s="276">
        <f t="shared" si="6"/>
        <v>1</v>
      </c>
      <c r="AC9" s="276">
        <f t="shared" si="7"/>
        <v>11</v>
      </c>
      <c r="AD9" s="277">
        <f t="shared" si="11"/>
        <v>3.5454545454545454</v>
      </c>
      <c r="AE9" s="278">
        <f t="shared" si="8"/>
        <v>0</v>
      </c>
      <c r="AF9" s="279"/>
      <c r="AG9" s="280" t="str">
        <f t="shared" si="9"/>
        <v>з</v>
      </c>
      <c r="AH9" s="280" t="str">
        <f t="shared" si="9"/>
        <v/>
      </c>
      <c r="AI9" s="280">
        <f t="shared" si="9"/>
        <v>4</v>
      </c>
      <c r="AJ9" s="280">
        <f t="shared" si="9"/>
        <v>4</v>
      </c>
      <c r="AK9" s="280">
        <f t="shared" si="9"/>
        <v>3</v>
      </c>
      <c r="AL9" s="280">
        <f t="shared" si="9"/>
        <v>3</v>
      </c>
      <c r="AM9" s="280">
        <f t="shared" si="9"/>
        <v>3</v>
      </c>
      <c r="AN9" s="280" t="str">
        <f t="shared" si="9"/>
        <v/>
      </c>
      <c r="AO9" s="280">
        <f t="shared" si="9"/>
        <v>3</v>
      </c>
      <c r="AP9" s="280">
        <f t="shared" si="9"/>
        <v>4</v>
      </c>
      <c r="AQ9" s="280">
        <f t="shared" si="9"/>
        <v>5</v>
      </c>
      <c r="AR9" s="280">
        <f t="shared" si="9"/>
        <v>3</v>
      </c>
      <c r="AS9" s="280" t="str">
        <f t="shared" si="9"/>
        <v/>
      </c>
      <c r="AT9" s="280" t="str">
        <f t="shared" si="9"/>
        <v/>
      </c>
      <c r="AU9" s="280">
        <f t="shared" si="9"/>
        <v>4</v>
      </c>
      <c r="AV9" s="280">
        <f t="shared" si="9"/>
        <v>3</v>
      </c>
      <c r="AW9" s="35">
        <f t="shared" si="10"/>
        <v>1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7.25" customHeight="1" x14ac:dyDescent="0.25">
      <c r="A10" s="295">
        <v>5</v>
      </c>
      <c r="B10" s="357"/>
      <c r="C10" s="368" t="s">
        <v>34</v>
      </c>
      <c r="D10" s="369" t="s">
        <v>1185</v>
      </c>
      <c r="E10" s="238">
        <v>2543</v>
      </c>
      <c r="F10" s="91" t="s">
        <v>1403</v>
      </c>
      <c r="G10" s="91"/>
      <c r="H10" s="91">
        <v>4</v>
      </c>
      <c r="I10" s="91">
        <v>4</v>
      </c>
      <c r="J10" s="91">
        <v>5</v>
      </c>
      <c r="K10" s="91">
        <v>4</v>
      </c>
      <c r="L10" s="91">
        <v>3</v>
      </c>
      <c r="M10" s="91"/>
      <c r="N10" s="91">
        <v>4</v>
      </c>
      <c r="O10" s="91">
        <v>4</v>
      </c>
      <c r="P10" s="91">
        <v>5</v>
      </c>
      <c r="Q10" s="91">
        <v>3</v>
      </c>
      <c r="R10" s="91"/>
      <c r="S10" s="91"/>
      <c r="T10" s="91">
        <v>5</v>
      </c>
      <c r="U10" s="23">
        <v>4</v>
      </c>
      <c r="V10" s="35">
        <f t="shared" si="0"/>
        <v>3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2</v>
      </c>
      <c r="AA10" s="276">
        <f t="shared" si="5"/>
        <v>6</v>
      </c>
      <c r="AB10" s="276">
        <f t="shared" si="6"/>
        <v>3</v>
      </c>
      <c r="AC10" s="276">
        <f t="shared" si="7"/>
        <v>11</v>
      </c>
      <c r="AD10" s="277">
        <f t="shared" si="11"/>
        <v>4.0909090909090908</v>
      </c>
      <c r="AE10" s="278">
        <f t="shared" si="8"/>
        <v>0</v>
      </c>
      <c r="AF10" s="279"/>
      <c r="AG10" s="280" t="str">
        <f t="shared" si="9"/>
        <v>з</v>
      </c>
      <c r="AH10" s="280" t="str">
        <f t="shared" si="9"/>
        <v/>
      </c>
      <c r="AI10" s="280">
        <f t="shared" si="9"/>
        <v>4</v>
      </c>
      <c r="AJ10" s="280">
        <f t="shared" si="9"/>
        <v>4</v>
      </c>
      <c r="AK10" s="280">
        <f t="shared" si="9"/>
        <v>5</v>
      </c>
      <c r="AL10" s="280">
        <f t="shared" si="9"/>
        <v>4</v>
      </c>
      <c r="AM10" s="280">
        <f t="shared" si="9"/>
        <v>3</v>
      </c>
      <c r="AN10" s="280" t="str">
        <f t="shared" si="9"/>
        <v/>
      </c>
      <c r="AO10" s="280">
        <f t="shared" si="9"/>
        <v>4</v>
      </c>
      <c r="AP10" s="280">
        <f t="shared" si="9"/>
        <v>4</v>
      </c>
      <c r="AQ10" s="280">
        <f t="shared" si="9"/>
        <v>5</v>
      </c>
      <c r="AR10" s="280">
        <f t="shared" si="9"/>
        <v>3</v>
      </c>
      <c r="AS10" s="280" t="str">
        <f t="shared" si="9"/>
        <v/>
      </c>
      <c r="AT10" s="280" t="str">
        <f t="shared" si="9"/>
        <v/>
      </c>
      <c r="AU10" s="280">
        <f t="shared" si="9"/>
        <v>5</v>
      </c>
      <c r="AV10" s="280">
        <f t="shared" si="9"/>
        <v>4</v>
      </c>
      <c r="AW10" s="35">
        <f t="shared" si="10"/>
        <v>1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7.25" customHeight="1" x14ac:dyDescent="0.25">
      <c r="A11" s="295">
        <v>6</v>
      </c>
      <c r="B11" s="357"/>
      <c r="C11" s="368" t="s">
        <v>34</v>
      </c>
      <c r="D11" s="390" t="s">
        <v>1177</v>
      </c>
      <c r="E11" s="238">
        <v>2543</v>
      </c>
      <c r="F11" s="91" t="s">
        <v>1403</v>
      </c>
      <c r="G11" s="91"/>
      <c r="H11" s="91">
        <v>5</v>
      </c>
      <c r="I11" s="91">
        <v>5</v>
      </c>
      <c r="J11" s="91">
        <v>5</v>
      </c>
      <c r="K11" s="91">
        <v>5</v>
      </c>
      <c r="L11" s="91">
        <v>4</v>
      </c>
      <c r="M11" s="91"/>
      <c r="N11" s="91">
        <v>5</v>
      </c>
      <c r="O11" s="91">
        <v>4</v>
      </c>
      <c r="P11" s="91">
        <v>5</v>
      </c>
      <c r="Q11" s="91">
        <v>5</v>
      </c>
      <c r="R11" s="91"/>
      <c r="S11" s="91"/>
      <c r="T11" s="91">
        <v>5</v>
      </c>
      <c r="U11" s="91">
        <v>4</v>
      </c>
      <c r="V11" s="35">
        <f t="shared" si="0"/>
        <v>4</v>
      </c>
      <c r="W11" s="276">
        <f t="shared" si="1"/>
        <v>0</v>
      </c>
      <c r="X11" s="276">
        <f t="shared" si="2"/>
        <v>0</v>
      </c>
      <c r="Y11" s="276">
        <f t="shared" si="3"/>
        <v>0</v>
      </c>
      <c r="Z11" s="276">
        <f t="shared" si="4"/>
        <v>0</v>
      </c>
      <c r="AA11" s="276">
        <f t="shared" si="5"/>
        <v>3</v>
      </c>
      <c r="AB11" s="276">
        <f t="shared" si="6"/>
        <v>8</v>
      </c>
      <c r="AC11" s="276">
        <f t="shared" si="7"/>
        <v>11</v>
      </c>
      <c r="AD11" s="277">
        <f t="shared" si="11"/>
        <v>4.7272727272727275</v>
      </c>
      <c r="AE11" s="287">
        <f t="shared" si="8"/>
        <v>0</v>
      </c>
      <c r="AG11" s="280" t="str">
        <f t="shared" si="9"/>
        <v>з</v>
      </c>
      <c r="AH11" s="280" t="str">
        <f t="shared" si="9"/>
        <v/>
      </c>
      <c r="AI11" s="280">
        <f t="shared" si="9"/>
        <v>5</v>
      </c>
      <c r="AJ11" s="280">
        <f t="shared" si="9"/>
        <v>5</v>
      </c>
      <c r="AK11" s="280">
        <f t="shared" si="9"/>
        <v>5</v>
      </c>
      <c r="AL11" s="280">
        <f t="shared" si="9"/>
        <v>5</v>
      </c>
      <c r="AM11" s="280">
        <f t="shared" si="9"/>
        <v>4</v>
      </c>
      <c r="AN11" s="280" t="str">
        <f t="shared" si="9"/>
        <v/>
      </c>
      <c r="AO11" s="280">
        <f t="shared" si="9"/>
        <v>5</v>
      </c>
      <c r="AP11" s="280">
        <f t="shared" si="9"/>
        <v>4</v>
      </c>
      <c r="AQ11" s="280">
        <f t="shared" si="9"/>
        <v>5</v>
      </c>
      <c r="AR11" s="280">
        <f t="shared" si="9"/>
        <v>5</v>
      </c>
      <c r="AS11" s="280" t="str">
        <f t="shared" si="9"/>
        <v/>
      </c>
      <c r="AT11" s="280" t="str">
        <f t="shared" si="9"/>
        <v/>
      </c>
      <c r="AU11" s="280">
        <f t="shared" si="9"/>
        <v>5</v>
      </c>
      <c r="AV11" s="280">
        <f t="shared" si="9"/>
        <v>4</v>
      </c>
      <c r="AW11" s="35">
        <f t="shared" si="10"/>
        <v>1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7.25" customHeight="1" x14ac:dyDescent="0.25">
      <c r="A12" s="295">
        <v>7</v>
      </c>
      <c r="B12" s="357"/>
      <c r="C12" s="368" t="s">
        <v>34</v>
      </c>
      <c r="D12" s="369" t="s">
        <v>1188</v>
      </c>
      <c r="E12" s="238">
        <v>2543</v>
      </c>
      <c r="F12" s="91" t="s">
        <v>1403</v>
      </c>
      <c r="G12" s="91"/>
      <c r="H12" s="91">
        <v>4</v>
      </c>
      <c r="I12" s="91">
        <v>4</v>
      </c>
      <c r="J12" s="91">
        <v>3</v>
      </c>
      <c r="K12" s="91">
        <v>4</v>
      </c>
      <c r="L12" s="91" t="s">
        <v>1491</v>
      </c>
      <c r="M12" s="91"/>
      <c r="N12" s="91">
        <v>5</v>
      </c>
      <c r="O12" s="91">
        <v>3</v>
      </c>
      <c r="P12" s="91">
        <v>5</v>
      </c>
      <c r="Q12" s="91">
        <v>3</v>
      </c>
      <c r="R12" s="91"/>
      <c r="S12" s="91"/>
      <c r="T12" s="91">
        <v>4</v>
      </c>
      <c r="U12" s="23">
        <v>3</v>
      </c>
      <c r="V12" s="35">
        <f t="shared" si="0"/>
        <v>2</v>
      </c>
      <c r="W12" s="276">
        <f t="shared" si="1"/>
        <v>0</v>
      </c>
      <c r="X12" s="276">
        <f t="shared" si="2"/>
        <v>0</v>
      </c>
      <c r="Y12" s="276">
        <f t="shared" si="3"/>
        <v>1</v>
      </c>
      <c r="Z12" s="276">
        <f t="shared" si="4"/>
        <v>4</v>
      </c>
      <c r="AA12" s="276">
        <f t="shared" si="5"/>
        <v>4</v>
      </c>
      <c r="AB12" s="276">
        <f t="shared" si="6"/>
        <v>2</v>
      </c>
      <c r="AC12" s="276">
        <f t="shared" si="7"/>
        <v>11</v>
      </c>
      <c r="AD12" s="277">
        <f t="shared" si="11"/>
        <v>3.6363636363636362</v>
      </c>
      <c r="AE12" s="278">
        <f t="shared" si="8"/>
        <v>0</v>
      </c>
      <c r="AF12" s="279"/>
      <c r="AG12" s="280" t="str">
        <f t="shared" si="9"/>
        <v>з</v>
      </c>
      <c r="AH12" s="280" t="str">
        <f t="shared" si="9"/>
        <v/>
      </c>
      <c r="AI12" s="280">
        <f t="shared" si="9"/>
        <v>4</v>
      </c>
      <c r="AJ12" s="280">
        <f t="shared" si="9"/>
        <v>4</v>
      </c>
      <c r="AK12" s="280">
        <f t="shared" si="9"/>
        <v>3</v>
      </c>
      <c r="AL12" s="280">
        <f t="shared" si="9"/>
        <v>4</v>
      </c>
      <c r="AM12" s="280">
        <f t="shared" si="9"/>
        <v>2</v>
      </c>
      <c r="AN12" s="280" t="str">
        <f t="shared" si="9"/>
        <v/>
      </c>
      <c r="AO12" s="280">
        <f t="shared" si="9"/>
        <v>5</v>
      </c>
      <c r="AP12" s="280">
        <f t="shared" si="9"/>
        <v>3</v>
      </c>
      <c r="AQ12" s="280">
        <f t="shared" si="9"/>
        <v>5</v>
      </c>
      <c r="AR12" s="280">
        <f t="shared" si="9"/>
        <v>3</v>
      </c>
      <c r="AS12" s="280" t="str">
        <f t="shared" si="9"/>
        <v/>
      </c>
      <c r="AT12" s="280" t="str">
        <f t="shared" si="9"/>
        <v/>
      </c>
      <c r="AU12" s="280">
        <f t="shared" si="9"/>
        <v>4</v>
      </c>
      <c r="AV12" s="280">
        <f t="shared" si="9"/>
        <v>3</v>
      </c>
      <c r="AW12" s="35">
        <f t="shared" si="10"/>
        <v>1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7.25" customHeight="1" x14ac:dyDescent="0.25">
      <c r="A13" s="295">
        <v>8</v>
      </c>
      <c r="B13" s="357"/>
      <c r="C13" s="368" t="s">
        <v>980</v>
      </c>
      <c r="D13" s="390" t="s">
        <v>1189</v>
      </c>
      <c r="E13" s="238">
        <v>2543</v>
      </c>
      <c r="F13" s="91" t="s">
        <v>1403</v>
      </c>
      <c r="G13" s="91"/>
      <c r="H13" s="91">
        <v>5</v>
      </c>
      <c r="I13" s="91">
        <v>5</v>
      </c>
      <c r="J13" s="91">
        <v>5</v>
      </c>
      <c r="K13" s="91">
        <v>5</v>
      </c>
      <c r="L13" s="91">
        <v>4</v>
      </c>
      <c r="M13" s="91"/>
      <c r="N13" s="91">
        <v>5</v>
      </c>
      <c r="O13" s="91">
        <v>5</v>
      </c>
      <c r="P13" s="91">
        <v>5</v>
      </c>
      <c r="Q13" s="91">
        <v>5</v>
      </c>
      <c r="R13" s="91"/>
      <c r="S13" s="91"/>
      <c r="T13" s="91">
        <v>5</v>
      </c>
      <c r="U13" s="23">
        <v>5</v>
      </c>
      <c r="V13" s="35">
        <f t="shared" si="0"/>
        <v>4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0</v>
      </c>
      <c r="AA13" s="276">
        <f t="shared" si="5"/>
        <v>1</v>
      </c>
      <c r="AB13" s="276">
        <f t="shared" si="6"/>
        <v>10</v>
      </c>
      <c r="AC13" s="276">
        <f t="shared" si="7"/>
        <v>11</v>
      </c>
      <c r="AD13" s="277">
        <f t="shared" si="11"/>
        <v>4.9090909090909092</v>
      </c>
      <c r="AE13" s="278">
        <f t="shared" si="8"/>
        <v>0</v>
      </c>
      <c r="AF13" s="279"/>
      <c r="AG13" s="280" t="str">
        <f t="shared" si="9"/>
        <v>з</v>
      </c>
      <c r="AH13" s="280" t="str">
        <f t="shared" si="9"/>
        <v/>
      </c>
      <c r="AI13" s="280">
        <f t="shared" si="9"/>
        <v>5</v>
      </c>
      <c r="AJ13" s="280">
        <f t="shared" si="9"/>
        <v>5</v>
      </c>
      <c r="AK13" s="280">
        <f t="shared" si="9"/>
        <v>5</v>
      </c>
      <c r="AL13" s="280">
        <f t="shared" si="9"/>
        <v>5</v>
      </c>
      <c r="AM13" s="280">
        <f t="shared" si="9"/>
        <v>4</v>
      </c>
      <c r="AN13" s="280" t="str">
        <f t="shared" si="9"/>
        <v/>
      </c>
      <c r="AO13" s="280">
        <f t="shared" si="9"/>
        <v>5</v>
      </c>
      <c r="AP13" s="280">
        <f t="shared" si="9"/>
        <v>5</v>
      </c>
      <c r="AQ13" s="280">
        <f t="shared" si="9"/>
        <v>5</v>
      </c>
      <c r="AR13" s="280">
        <f t="shared" si="9"/>
        <v>5</v>
      </c>
      <c r="AS13" s="280" t="str">
        <f t="shared" si="9"/>
        <v/>
      </c>
      <c r="AT13" s="280" t="str">
        <f t="shared" si="9"/>
        <v/>
      </c>
      <c r="AU13" s="280">
        <f t="shared" si="9"/>
        <v>5</v>
      </c>
      <c r="AV13" s="280">
        <f t="shared" si="9"/>
        <v>5</v>
      </c>
      <c r="AW13" s="35">
        <f t="shared" si="10"/>
        <v>1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7.25" customHeight="1" x14ac:dyDescent="0.25">
      <c r="A14" s="295">
        <v>9</v>
      </c>
      <c r="B14" s="361"/>
      <c r="C14" s="368" t="s">
        <v>34</v>
      </c>
      <c r="D14" s="369" t="s">
        <v>1195</v>
      </c>
      <c r="E14" s="238">
        <v>2543</v>
      </c>
      <c r="F14" s="91" t="s">
        <v>1403</v>
      </c>
      <c r="G14" s="91"/>
      <c r="H14" s="91">
        <v>4</v>
      </c>
      <c r="I14" s="91">
        <v>4</v>
      </c>
      <c r="J14" s="91">
        <v>4</v>
      </c>
      <c r="K14" s="91">
        <v>3</v>
      </c>
      <c r="L14" s="91">
        <v>3</v>
      </c>
      <c r="M14" s="91"/>
      <c r="N14" s="91">
        <v>3</v>
      </c>
      <c r="O14" s="91">
        <v>3</v>
      </c>
      <c r="P14" s="91">
        <v>5</v>
      </c>
      <c r="Q14" s="91">
        <v>4</v>
      </c>
      <c r="R14" s="94"/>
      <c r="S14" s="91"/>
      <c r="T14" s="91">
        <v>4</v>
      </c>
      <c r="U14" s="23">
        <v>4</v>
      </c>
      <c r="V14" s="35">
        <f t="shared" si="0"/>
        <v>3</v>
      </c>
      <c r="W14" s="276">
        <f t="shared" si="1"/>
        <v>0</v>
      </c>
      <c r="X14" s="276">
        <f t="shared" si="2"/>
        <v>0</v>
      </c>
      <c r="Y14" s="276">
        <f t="shared" si="3"/>
        <v>0</v>
      </c>
      <c r="Z14" s="276">
        <f t="shared" si="4"/>
        <v>4</v>
      </c>
      <c r="AA14" s="276">
        <f t="shared" si="5"/>
        <v>6</v>
      </c>
      <c r="AB14" s="276">
        <f t="shared" si="6"/>
        <v>1</v>
      </c>
      <c r="AC14" s="276">
        <f t="shared" si="7"/>
        <v>11</v>
      </c>
      <c r="AD14" s="225">
        <f t="shared" si="11"/>
        <v>3.7272727272727271</v>
      </c>
      <c r="AE14" s="16">
        <f t="shared" si="8"/>
        <v>0</v>
      </c>
      <c r="AF14" s="9"/>
      <c r="AG14" s="280" t="str">
        <f t="shared" si="9"/>
        <v>з</v>
      </c>
      <c r="AH14" s="280" t="str">
        <f t="shared" si="9"/>
        <v/>
      </c>
      <c r="AI14" s="280">
        <f t="shared" si="9"/>
        <v>4</v>
      </c>
      <c r="AJ14" s="280">
        <f t="shared" si="9"/>
        <v>4</v>
      </c>
      <c r="AK14" s="280">
        <f t="shared" si="9"/>
        <v>4</v>
      </c>
      <c r="AL14" s="280">
        <f t="shared" si="9"/>
        <v>3</v>
      </c>
      <c r="AM14" s="280">
        <f t="shared" si="9"/>
        <v>3</v>
      </c>
      <c r="AN14" s="280" t="str">
        <f t="shared" si="9"/>
        <v/>
      </c>
      <c r="AO14" s="280">
        <f t="shared" si="9"/>
        <v>3</v>
      </c>
      <c r="AP14" s="280">
        <f t="shared" si="9"/>
        <v>3</v>
      </c>
      <c r="AQ14" s="280">
        <f t="shared" si="9"/>
        <v>5</v>
      </c>
      <c r="AR14" s="280">
        <f t="shared" si="9"/>
        <v>4</v>
      </c>
      <c r="AS14" s="280" t="str">
        <f t="shared" si="9"/>
        <v/>
      </c>
      <c r="AT14" s="280" t="str">
        <f t="shared" si="9"/>
        <v/>
      </c>
      <c r="AU14" s="280">
        <f t="shared" si="9"/>
        <v>4</v>
      </c>
      <c r="AV14" s="280">
        <f t="shared" si="9"/>
        <v>4</v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295">
        <v>10</v>
      </c>
      <c r="B15" s="361"/>
      <c r="C15" s="368" t="s">
        <v>34</v>
      </c>
      <c r="D15" s="369" t="s">
        <v>1186</v>
      </c>
      <c r="E15" s="238">
        <v>2543</v>
      </c>
      <c r="F15" s="91" t="s">
        <v>1403</v>
      </c>
      <c r="G15" s="91"/>
      <c r="H15" s="91">
        <v>5</v>
      </c>
      <c r="I15" s="91">
        <v>4</v>
      </c>
      <c r="J15" s="91">
        <v>4</v>
      </c>
      <c r="K15" s="91">
        <v>3</v>
      </c>
      <c r="L15" s="91">
        <v>3</v>
      </c>
      <c r="M15" s="91"/>
      <c r="N15" s="91">
        <v>5</v>
      </c>
      <c r="O15" s="91">
        <v>4</v>
      </c>
      <c r="P15" s="91">
        <v>5</v>
      </c>
      <c r="Q15" s="91" t="s">
        <v>1491</v>
      </c>
      <c r="R15" s="94"/>
      <c r="S15" s="91"/>
      <c r="T15" s="91">
        <v>4</v>
      </c>
      <c r="U15" s="23">
        <v>3</v>
      </c>
      <c r="V15" s="35">
        <f t="shared" si="0"/>
        <v>2</v>
      </c>
      <c r="W15" s="276">
        <f t="shared" si="1"/>
        <v>0</v>
      </c>
      <c r="X15" s="276">
        <f t="shared" si="2"/>
        <v>0</v>
      </c>
      <c r="Y15" s="276">
        <f t="shared" si="3"/>
        <v>1</v>
      </c>
      <c r="Z15" s="276">
        <f t="shared" si="4"/>
        <v>3</v>
      </c>
      <c r="AA15" s="276">
        <f t="shared" si="5"/>
        <v>4</v>
      </c>
      <c r="AB15" s="276">
        <f t="shared" si="6"/>
        <v>3</v>
      </c>
      <c r="AC15" s="276">
        <f t="shared" si="7"/>
        <v>11</v>
      </c>
      <c r="AD15" s="225">
        <f t="shared" si="11"/>
        <v>3.8181818181818183</v>
      </c>
      <c r="AE15" s="16">
        <f t="shared" si="8"/>
        <v>0</v>
      </c>
      <c r="AF15" s="9"/>
      <c r="AG15" s="280" t="str">
        <f t="shared" si="9"/>
        <v>з</v>
      </c>
      <c r="AH15" s="280" t="str">
        <f t="shared" si="9"/>
        <v/>
      </c>
      <c r="AI15" s="280">
        <f t="shared" si="9"/>
        <v>5</v>
      </c>
      <c r="AJ15" s="280">
        <f t="shared" si="9"/>
        <v>4</v>
      </c>
      <c r="AK15" s="280">
        <f t="shared" si="9"/>
        <v>4</v>
      </c>
      <c r="AL15" s="280">
        <f t="shared" si="9"/>
        <v>3</v>
      </c>
      <c r="AM15" s="280">
        <f t="shared" si="9"/>
        <v>3</v>
      </c>
      <c r="AN15" s="280" t="str">
        <f t="shared" si="9"/>
        <v/>
      </c>
      <c r="AO15" s="280">
        <f t="shared" si="9"/>
        <v>5</v>
      </c>
      <c r="AP15" s="280">
        <f t="shared" si="9"/>
        <v>4</v>
      </c>
      <c r="AQ15" s="280">
        <f t="shared" si="9"/>
        <v>5</v>
      </c>
      <c r="AR15" s="280">
        <f t="shared" si="9"/>
        <v>2</v>
      </c>
      <c r="AS15" s="280" t="str">
        <f t="shared" si="9"/>
        <v/>
      </c>
      <c r="AT15" s="280" t="str">
        <f t="shared" si="9"/>
        <v/>
      </c>
      <c r="AU15" s="280">
        <f t="shared" si="9"/>
        <v>4</v>
      </c>
      <c r="AV15" s="280">
        <f t="shared" si="9"/>
        <v>3</v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295">
        <v>11</v>
      </c>
      <c r="B16" s="361"/>
      <c r="C16" s="368" t="s">
        <v>34</v>
      </c>
      <c r="D16" s="369" t="s">
        <v>1194</v>
      </c>
      <c r="E16" s="238">
        <v>2543</v>
      </c>
      <c r="F16" s="91" t="s">
        <v>1407</v>
      </c>
      <c r="G16" s="91"/>
      <c r="H16" s="91">
        <v>5</v>
      </c>
      <c r="I16" s="91">
        <v>5</v>
      </c>
      <c r="J16" s="91">
        <v>5</v>
      </c>
      <c r="K16" s="91">
        <v>5</v>
      </c>
      <c r="L16" s="91">
        <v>4</v>
      </c>
      <c r="M16" s="91"/>
      <c r="N16" s="91">
        <v>5</v>
      </c>
      <c r="O16" s="91">
        <v>5</v>
      </c>
      <c r="P16" s="91">
        <v>5</v>
      </c>
      <c r="Q16" s="91">
        <v>4</v>
      </c>
      <c r="R16" s="94"/>
      <c r="S16" s="91"/>
      <c r="T16" s="91">
        <v>5</v>
      </c>
      <c r="U16" s="23">
        <v>5</v>
      </c>
      <c r="V16" s="35">
        <f t="shared" si="0"/>
        <v>4</v>
      </c>
      <c r="W16" s="276">
        <f t="shared" si="1"/>
        <v>0</v>
      </c>
      <c r="X16" s="276">
        <f t="shared" si="2"/>
        <v>0</v>
      </c>
      <c r="Y16" s="276">
        <f t="shared" si="3"/>
        <v>0</v>
      </c>
      <c r="Z16" s="276">
        <f t="shared" si="4"/>
        <v>0</v>
      </c>
      <c r="AA16" s="276">
        <f t="shared" si="5"/>
        <v>2</v>
      </c>
      <c r="AB16" s="276">
        <f t="shared" si="6"/>
        <v>9</v>
      </c>
      <c r="AC16" s="276">
        <f t="shared" si="7"/>
        <v>11</v>
      </c>
      <c r="AD16" s="225">
        <f t="shared" si="11"/>
        <v>4.8181818181818183</v>
      </c>
      <c r="AE16" s="16">
        <f t="shared" si="8"/>
        <v>0</v>
      </c>
      <c r="AF16" s="9"/>
      <c r="AG16" s="280" t="str">
        <f t="shared" si="9"/>
        <v>а</v>
      </c>
      <c r="AH16" s="280" t="str">
        <f t="shared" si="9"/>
        <v/>
      </c>
      <c r="AI16" s="280">
        <f t="shared" si="9"/>
        <v>5</v>
      </c>
      <c r="AJ16" s="280">
        <f t="shared" si="9"/>
        <v>5</v>
      </c>
      <c r="AK16" s="280">
        <f t="shared" si="9"/>
        <v>5</v>
      </c>
      <c r="AL16" s="280">
        <f t="shared" si="9"/>
        <v>5</v>
      </c>
      <c r="AM16" s="280">
        <f t="shared" si="9"/>
        <v>4</v>
      </c>
      <c r="AN16" s="280" t="str">
        <f t="shared" si="9"/>
        <v/>
      </c>
      <c r="AO16" s="280">
        <f t="shared" si="9"/>
        <v>5</v>
      </c>
      <c r="AP16" s="280">
        <f t="shared" si="9"/>
        <v>5</v>
      </c>
      <c r="AQ16" s="280">
        <f t="shared" si="9"/>
        <v>5</v>
      </c>
      <c r="AR16" s="280">
        <f t="shared" si="9"/>
        <v>4</v>
      </c>
      <c r="AS16" s="280" t="str">
        <f t="shared" si="9"/>
        <v/>
      </c>
      <c r="AT16" s="280" t="str">
        <f t="shared" si="9"/>
        <v/>
      </c>
      <c r="AU16" s="280">
        <f t="shared" si="9"/>
        <v>5</v>
      </c>
      <c r="AV16" s="280">
        <f t="shared" si="9"/>
        <v>5</v>
      </c>
      <c r="AW16" s="35">
        <f t="shared" si="10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295">
        <v>12</v>
      </c>
      <c r="B17" s="240"/>
      <c r="C17" s="368" t="s">
        <v>980</v>
      </c>
      <c r="D17" s="390" t="s">
        <v>1181</v>
      </c>
      <c r="E17" s="238">
        <v>2543</v>
      </c>
      <c r="F17" s="91" t="s">
        <v>1403</v>
      </c>
      <c r="G17" s="91"/>
      <c r="H17" s="91">
        <v>5</v>
      </c>
      <c r="I17" s="91">
        <v>5</v>
      </c>
      <c r="J17" s="91">
        <v>4</v>
      </c>
      <c r="K17" s="91">
        <v>4</v>
      </c>
      <c r="L17" s="91">
        <v>3</v>
      </c>
      <c r="M17" s="91"/>
      <c r="N17" s="91">
        <v>5</v>
      </c>
      <c r="O17" s="91">
        <v>5</v>
      </c>
      <c r="P17" s="91">
        <v>5</v>
      </c>
      <c r="Q17" s="91">
        <v>4</v>
      </c>
      <c r="R17" s="94"/>
      <c r="S17" s="91"/>
      <c r="T17" s="91">
        <v>4</v>
      </c>
      <c r="U17" s="23">
        <v>5</v>
      </c>
      <c r="V17" s="35">
        <f t="shared" si="0"/>
        <v>3</v>
      </c>
      <c r="W17" s="276">
        <f t="shared" si="1"/>
        <v>0</v>
      </c>
      <c r="X17" s="276">
        <f t="shared" si="2"/>
        <v>0</v>
      </c>
      <c r="Y17" s="276">
        <f t="shared" si="3"/>
        <v>0</v>
      </c>
      <c r="Z17" s="276">
        <f t="shared" si="4"/>
        <v>1</v>
      </c>
      <c r="AA17" s="276">
        <f t="shared" si="5"/>
        <v>4</v>
      </c>
      <c r="AB17" s="276">
        <f t="shared" si="6"/>
        <v>6</v>
      </c>
      <c r="AC17" s="276">
        <f t="shared" si="7"/>
        <v>11</v>
      </c>
      <c r="AD17" s="225">
        <f t="shared" si="11"/>
        <v>4.4545454545454541</v>
      </c>
      <c r="AE17" s="16">
        <f t="shared" si="8"/>
        <v>0</v>
      </c>
      <c r="AF17" s="9"/>
      <c r="AG17" s="280" t="str">
        <f t="shared" si="9"/>
        <v>з</v>
      </c>
      <c r="AH17" s="280" t="str">
        <f t="shared" si="9"/>
        <v/>
      </c>
      <c r="AI17" s="280">
        <f t="shared" si="9"/>
        <v>5</v>
      </c>
      <c r="AJ17" s="280">
        <f t="shared" si="9"/>
        <v>5</v>
      </c>
      <c r="AK17" s="280">
        <f t="shared" si="9"/>
        <v>4</v>
      </c>
      <c r="AL17" s="280">
        <f t="shared" si="9"/>
        <v>4</v>
      </c>
      <c r="AM17" s="280">
        <f t="shared" si="9"/>
        <v>3</v>
      </c>
      <c r="AN17" s="280" t="str">
        <f t="shared" si="9"/>
        <v/>
      </c>
      <c r="AO17" s="280">
        <f t="shared" si="9"/>
        <v>5</v>
      </c>
      <c r="AP17" s="280">
        <f t="shared" si="9"/>
        <v>5</v>
      </c>
      <c r="AQ17" s="280">
        <f t="shared" si="9"/>
        <v>5</v>
      </c>
      <c r="AR17" s="280">
        <f t="shared" si="9"/>
        <v>4</v>
      </c>
      <c r="AS17" s="280" t="str">
        <f t="shared" si="9"/>
        <v/>
      </c>
      <c r="AT17" s="280" t="str">
        <f t="shared" si="9"/>
        <v/>
      </c>
      <c r="AU17" s="280">
        <f t="shared" si="9"/>
        <v>4</v>
      </c>
      <c r="AV17" s="280">
        <f t="shared" si="9"/>
        <v>5</v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295">
        <v>13</v>
      </c>
      <c r="B18" s="178"/>
      <c r="C18" s="368" t="s">
        <v>34</v>
      </c>
      <c r="D18" s="369" t="s">
        <v>1183</v>
      </c>
      <c r="E18" s="238">
        <v>2543</v>
      </c>
      <c r="F18" s="91" t="s">
        <v>1403</v>
      </c>
      <c r="G18" s="91"/>
      <c r="H18" s="91">
        <v>4</v>
      </c>
      <c r="I18" s="91" t="s">
        <v>1477</v>
      </c>
      <c r="J18" s="91">
        <v>3</v>
      </c>
      <c r="K18" s="91">
        <v>3</v>
      </c>
      <c r="L18" s="91">
        <v>3</v>
      </c>
      <c r="M18" s="91"/>
      <c r="N18" s="91">
        <v>5</v>
      </c>
      <c r="O18" s="91">
        <v>3</v>
      </c>
      <c r="P18" s="91">
        <v>5</v>
      </c>
      <c r="Q18" s="91">
        <v>3</v>
      </c>
      <c r="R18" s="94"/>
      <c r="S18" s="91"/>
      <c r="T18" s="91" t="s">
        <v>1478</v>
      </c>
      <c r="U18" s="23">
        <v>3</v>
      </c>
      <c r="V18" s="35">
        <f t="shared" si="0"/>
        <v>3</v>
      </c>
      <c r="W18" s="276">
        <f t="shared" si="1"/>
        <v>0</v>
      </c>
      <c r="X18" s="276">
        <f t="shared" si="2"/>
        <v>0</v>
      </c>
      <c r="Y18" s="276">
        <f t="shared" si="3"/>
        <v>0</v>
      </c>
      <c r="Z18" s="276">
        <f t="shared" si="4"/>
        <v>6</v>
      </c>
      <c r="AA18" s="276">
        <f t="shared" si="5"/>
        <v>1</v>
      </c>
      <c r="AB18" s="276">
        <f t="shared" si="6"/>
        <v>2</v>
      </c>
      <c r="AC18" s="276">
        <f t="shared" si="7"/>
        <v>9</v>
      </c>
      <c r="AD18" s="225">
        <f t="shared" si="11"/>
        <v>3.5555555555555554</v>
      </c>
      <c r="AE18" s="16">
        <f t="shared" si="8"/>
        <v>0</v>
      </c>
      <c r="AF18" s="9"/>
      <c r="AG18" s="280" t="str">
        <f t="shared" si="9"/>
        <v>з</v>
      </c>
      <c r="AH18" s="280" t="str">
        <f t="shared" si="9"/>
        <v/>
      </c>
      <c r="AI18" s="280">
        <f t="shared" si="9"/>
        <v>4</v>
      </c>
      <c r="AJ18" s="280" t="str">
        <f t="shared" si="9"/>
        <v>а</v>
      </c>
      <c r="AK18" s="280">
        <f t="shared" si="9"/>
        <v>3</v>
      </c>
      <c r="AL18" s="280">
        <f t="shared" si="9"/>
        <v>3</v>
      </c>
      <c r="AM18" s="280">
        <f t="shared" si="9"/>
        <v>3</v>
      </c>
      <c r="AN18" s="280" t="str">
        <f t="shared" si="9"/>
        <v/>
      </c>
      <c r="AO18" s="280">
        <f t="shared" si="9"/>
        <v>5</v>
      </c>
      <c r="AP18" s="280">
        <f t="shared" si="9"/>
        <v>3</v>
      </c>
      <c r="AQ18" s="280">
        <f t="shared" si="9"/>
        <v>5</v>
      </c>
      <c r="AR18" s="280">
        <f t="shared" si="9"/>
        <v>3</v>
      </c>
      <c r="AS18" s="280" t="str">
        <f t="shared" si="9"/>
        <v/>
      </c>
      <c r="AT18" s="280" t="str">
        <f t="shared" si="9"/>
        <v/>
      </c>
      <c r="AU18" s="280" t="str">
        <f t="shared" si="9"/>
        <v>а</v>
      </c>
      <c r="AV18" s="280">
        <f t="shared" si="9"/>
        <v>3</v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295">
        <v>14</v>
      </c>
      <c r="B19" s="178"/>
      <c r="C19" s="368" t="s">
        <v>34</v>
      </c>
      <c r="D19" s="369" t="s">
        <v>1178</v>
      </c>
      <c r="E19" s="238">
        <v>2543</v>
      </c>
      <c r="F19" s="91" t="s">
        <v>1403</v>
      </c>
      <c r="G19" s="91"/>
      <c r="H19" s="91">
        <v>4</v>
      </c>
      <c r="I19" s="91">
        <v>4</v>
      </c>
      <c r="J19" s="91">
        <v>3</v>
      </c>
      <c r="K19" s="91">
        <v>4</v>
      </c>
      <c r="L19" s="91">
        <v>3</v>
      </c>
      <c r="M19" s="91"/>
      <c r="N19" s="91">
        <v>5</v>
      </c>
      <c r="O19" s="91">
        <v>3</v>
      </c>
      <c r="P19" s="91">
        <v>5</v>
      </c>
      <c r="Q19" s="91">
        <v>4</v>
      </c>
      <c r="R19" s="91"/>
      <c r="S19" s="91"/>
      <c r="T19" s="91">
        <v>4</v>
      </c>
      <c r="U19" s="23">
        <v>5</v>
      </c>
      <c r="V19" s="35">
        <f t="shared" si="0"/>
        <v>3</v>
      </c>
      <c r="W19" s="276">
        <f t="shared" si="1"/>
        <v>0</v>
      </c>
      <c r="X19" s="276">
        <f t="shared" si="2"/>
        <v>0</v>
      </c>
      <c r="Y19" s="276">
        <f t="shared" si="3"/>
        <v>0</v>
      </c>
      <c r="Z19" s="276">
        <f t="shared" si="4"/>
        <v>3</v>
      </c>
      <c r="AA19" s="276">
        <f t="shared" si="5"/>
        <v>5</v>
      </c>
      <c r="AB19" s="276">
        <f t="shared" si="6"/>
        <v>3</v>
      </c>
      <c r="AC19" s="276">
        <f t="shared" si="7"/>
        <v>11</v>
      </c>
      <c r="AD19" s="225">
        <f t="shared" si="11"/>
        <v>4</v>
      </c>
      <c r="AE19" s="16">
        <f t="shared" si="8"/>
        <v>0</v>
      </c>
      <c r="AF19" s="9"/>
      <c r="AG19" s="280" t="str">
        <f t="shared" si="9"/>
        <v>з</v>
      </c>
      <c r="AH19" s="280" t="str">
        <f t="shared" si="9"/>
        <v/>
      </c>
      <c r="AI19" s="280">
        <f t="shared" si="9"/>
        <v>4</v>
      </c>
      <c r="AJ19" s="280">
        <f t="shared" si="9"/>
        <v>4</v>
      </c>
      <c r="AK19" s="280">
        <f t="shared" si="9"/>
        <v>3</v>
      </c>
      <c r="AL19" s="280">
        <f t="shared" si="9"/>
        <v>4</v>
      </c>
      <c r="AM19" s="280">
        <f t="shared" si="9"/>
        <v>3</v>
      </c>
      <c r="AN19" s="280" t="str">
        <f t="shared" si="9"/>
        <v/>
      </c>
      <c r="AO19" s="280">
        <f t="shared" si="9"/>
        <v>5</v>
      </c>
      <c r="AP19" s="280">
        <f t="shared" si="9"/>
        <v>3</v>
      </c>
      <c r="AQ19" s="280">
        <f t="shared" si="9"/>
        <v>5</v>
      </c>
      <c r="AR19" s="280">
        <f t="shared" si="9"/>
        <v>4</v>
      </c>
      <c r="AS19" s="280" t="str">
        <f t="shared" si="9"/>
        <v/>
      </c>
      <c r="AT19" s="280" t="str">
        <f t="shared" si="9"/>
        <v/>
      </c>
      <c r="AU19" s="280">
        <f t="shared" si="9"/>
        <v>4</v>
      </c>
      <c r="AV19" s="280">
        <f t="shared" si="9"/>
        <v>5</v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295">
        <v>15</v>
      </c>
      <c r="B20" s="178"/>
      <c r="C20" s="368" t="s">
        <v>34</v>
      </c>
      <c r="D20" s="369" t="s">
        <v>1176</v>
      </c>
      <c r="E20" s="238">
        <v>2543</v>
      </c>
      <c r="F20" s="91" t="s">
        <v>1403</v>
      </c>
      <c r="G20" s="91"/>
      <c r="H20" s="91">
        <v>4</v>
      </c>
      <c r="I20" s="91">
        <v>4</v>
      </c>
      <c r="J20" s="91">
        <v>4</v>
      </c>
      <c r="K20" s="91">
        <v>4</v>
      </c>
      <c r="L20" s="91">
        <v>3</v>
      </c>
      <c r="M20" s="91"/>
      <c r="N20" s="91">
        <v>3</v>
      </c>
      <c r="O20" s="91">
        <v>3</v>
      </c>
      <c r="P20" s="91">
        <v>5</v>
      </c>
      <c r="Q20" s="91" t="s">
        <v>1491</v>
      </c>
      <c r="R20" s="94"/>
      <c r="S20" s="91"/>
      <c r="T20" s="91">
        <v>4</v>
      </c>
      <c r="U20" s="23">
        <v>4</v>
      </c>
      <c r="V20" s="35">
        <f t="shared" si="0"/>
        <v>2</v>
      </c>
      <c r="W20" s="276">
        <f t="shared" si="1"/>
        <v>0</v>
      </c>
      <c r="X20" s="276">
        <f t="shared" si="2"/>
        <v>0</v>
      </c>
      <c r="Y20" s="276">
        <f t="shared" si="3"/>
        <v>1</v>
      </c>
      <c r="Z20" s="276">
        <f t="shared" si="4"/>
        <v>3</v>
      </c>
      <c r="AA20" s="276">
        <f t="shared" si="5"/>
        <v>6</v>
      </c>
      <c r="AB20" s="276">
        <f t="shared" si="6"/>
        <v>1</v>
      </c>
      <c r="AC20" s="276">
        <f t="shared" si="7"/>
        <v>11</v>
      </c>
      <c r="AD20" s="225">
        <f t="shared" si="11"/>
        <v>3.6363636363636362</v>
      </c>
      <c r="AE20" s="16">
        <f t="shared" si="8"/>
        <v>0</v>
      </c>
      <c r="AF20" s="9"/>
      <c r="AG20" s="280" t="str">
        <f t="shared" si="9"/>
        <v>з</v>
      </c>
      <c r="AH20" s="280" t="str">
        <f t="shared" si="9"/>
        <v/>
      </c>
      <c r="AI20" s="280">
        <f t="shared" si="9"/>
        <v>4</v>
      </c>
      <c r="AJ20" s="280">
        <f t="shared" si="9"/>
        <v>4</v>
      </c>
      <c r="AK20" s="280">
        <f t="shared" si="9"/>
        <v>4</v>
      </c>
      <c r="AL20" s="280">
        <f t="shared" si="9"/>
        <v>4</v>
      </c>
      <c r="AM20" s="280">
        <f t="shared" si="9"/>
        <v>3</v>
      </c>
      <c r="AN20" s="280" t="str">
        <f t="shared" si="9"/>
        <v/>
      </c>
      <c r="AO20" s="280">
        <f t="shared" si="9"/>
        <v>3</v>
      </c>
      <c r="AP20" s="280">
        <f t="shared" si="9"/>
        <v>3</v>
      </c>
      <c r="AQ20" s="280">
        <f t="shared" si="9"/>
        <v>5</v>
      </c>
      <c r="AR20" s="280">
        <f t="shared" si="9"/>
        <v>2</v>
      </c>
      <c r="AS20" s="280" t="str">
        <f t="shared" si="9"/>
        <v/>
      </c>
      <c r="AT20" s="280" t="str">
        <f t="shared" si="9"/>
        <v/>
      </c>
      <c r="AU20" s="280">
        <f t="shared" si="9"/>
        <v>4</v>
      </c>
      <c r="AV20" s="280">
        <f t="shared" si="9"/>
        <v>4</v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295">
        <v>16</v>
      </c>
      <c r="B21" s="178"/>
      <c r="C21" s="368" t="s">
        <v>34</v>
      </c>
      <c r="D21" s="369" t="s">
        <v>1175</v>
      </c>
      <c r="E21" s="238">
        <v>2543</v>
      </c>
      <c r="F21" s="91" t="s">
        <v>1403</v>
      </c>
      <c r="G21" s="91"/>
      <c r="H21" s="91">
        <v>4</v>
      </c>
      <c r="I21" s="91">
        <v>4</v>
      </c>
      <c r="J21" s="91">
        <v>3</v>
      </c>
      <c r="K21" s="91">
        <v>3</v>
      </c>
      <c r="L21" s="91" t="s">
        <v>1491</v>
      </c>
      <c r="M21" s="91"/>
      <c r="N21" s="91">
        <v>3</v>
      </c>
      <c r="O21" s="91">
        <v>3</v>
      </c>
      <c r="P21" s="91">
        <v>5</v>
      </c>
      <c r="Q21" s="91">
        <v>3</v>
      </c>
      <c r="R21" s="94"/>
      <c r="S21" s="91"/>
      <c r="T21" s="91">
        <v>3</v>
      </c>
      <c r="U21" s="23">
        <v>3</v>
      </c>
      <c r="V21" s="35">
        <f t="shared" si="0"/>
        <v>2</v>
      </c>
      <c r="W21" s="276">
        <f t="shared" si="1"/>
        <v>0</v>
      </c>
      <c r="X21" s="276">
        <f t="shared" si="2"/>
        <v>0</v>
      </c>
      <c r="Y21" s="276">
        <f t="shared" si="3"/>
        <v>1</v>
      </c>
      <c r="Z21" s="276">
        <f t="shared" si="4"/>
        <v>7</v>
      </c>
      <c r="AA21" s="276">
        <f t="shared" si="5"/>
        <v>2</v>
      </c>
      <c r="AB21" s="276">
        <f t="shared" si="6"/>
        <v>1</v>
      </c>
      <c r="AC21" s="276">
        <f t="shared" si="7"/>
        <v>11</v>
      </c>
      <c r="AD21" s="225">
        <f t="shared" si="11"/>
        <v>3.2727272727272729</v>
      </c>
      <c r="AE21" s="16">
        <f t="shared" si="8"/>
        <v>0</v>
      </c>
      <c r="AF21" s="9"/>
      <c r="AG21" s="280" t="str">
        <f t="shared" si="9"/>
        <v>з</v>
      </c>
      <c r="AH21" s="280" t="str">
        <f t="shared" si="9"/>
        <v/>
      </c>
      <c r="AI21" s="280">
        <f t="shared" si="9"/>
        <v>4</v>
      </c>
      <c r="AJ21" s="280">
        <f t="shared" si="9"/>
        <v>4</v>
      </c>
      <c r="AK21" s="280">
        <f t="shared" si="9"/>
        <v>3</v>
      </c>
      <c r="AL21" s="280">
        <f t="shared" si="9"/>
        <v>3</v>
      </c>
      <c r="AM21" s="280">
        <f t="shared" si="9"/>
        <v>2</v>
      </c>
      <c r="AN21" s="280" t="str">
        <f t="shared" si="9"/>
        <v/>
      </c>
      <c r="AO21" s="280">
        <f t="shared" si="9"/>
        <v>3</v>
      </c>
      <c r="AP21" s="280">
        <f t="shared" si="9"/>
        <v>3</v>
      </c>
      <c r="AQ21" s="280">
        <f t="shared" si="9"/>
        <v>5</v>
      </c>
      <c r="AR21" s="280">
        <f t="shared" si="9"/>
        <v>3</v>
      </c>
      <c r="AS21" s="280" t="str">
        <f t="shared" si="9"/>
        <v/>
      </c>
      <c r="AT21" s="280" t="str">
        <f t="shared" si="9"/>
        <v/>
      </c>
      <c r="AU21" s="280">
        <f t="shared" si="9"/>
        <v>3</v>
      </c>
      <c r="AV21" s="280">
        <f t="shared" ref="AG21:AV37" si="12">IF(ISERROR(VALUE(LEFT(U21))),LEFT(U21),VALUE(LEFT(U21)))</f>
        <v>3</v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295">
        <v>17</v>
      </c>
      <c r="B22" s="178"/>
      <c r="C22" s="368" t="s">
        <v>34</v>
      </c>
      <c r="D22" s="369" t="s">
        <v>1191</v>
      </c>
      <c r="E22" s="238">
        <v>2543</v>
      </c>
      <c r="F22" s="91" t="s">
        <v>1403</v>
      </c>
      <c r="G22" s="91"/>
      <c r="H22" s="91">
        <v>4</v>
      </c>
      <c r="I22" s="91">
        <v>4</v>
      </c>
      <c r="J22" s="91">
        <v>4</v>
      </c>
      <c r="K22" s="91">
        <v>3</v>
      </c>
      <c r="L22" s="91">
        <v>3</v>
      </c>
      <c r="M22" s="91"/>
      <c r="N22" s="91">
        <v>3</v>
      </c>
      <c r="O22" s="91">
        <v>3</v>
      </c>
      <c r="P22" s="91">
        <v>5</v>
      </c>
      <c r="Q22" s="91">
        <v>3</v>
      </c>
      <c r="R22" s="94"/>
      <c r="S22" s="91"/>
      <c r="T22" s="91">
        <v>3</v>
      </c>
      <c r="U22" s="23">
        <v>4</v>
      </c>
      <c r="V22" s="35">
        <f t="shared" si="0"/>
        <v>3</v>
      </c>
      <c r="W22" s="276">
        <f t="shared" si="1"/>
        <v>0</v>
      </c>
      <c r="X22" s="276">
        <f t="shared" si="2"/>
        <v>0</v>
      </c>
      <c r="Y22" s="276">
        <f t="shared" si="3"/>
        <v>0</v>
      </c>
      <c r="Z22" s="276">
        <f t="shared" si="4"/>
        <v>6</v>
      </c>
      <c r="AA22" s="276">
        <f t="shared" si="5"/>
        <v>4</v>
      </c>
      <c r="AB22" s="276">
        <f t="shared" si="6"/>
        <v>1</v>
      </c>
      <c r="AC22" s="276">
        <f t="shared" si="7"/>
        <v>11</v>
      </c>
      <c r="AD22" s="225">
        <f t="shared" si="11"/>
        <v>3.5454545454545454</v>
      </c>
      <c r="AE22" s="16">
        <f t="shared" si="8"/>
        <v>0</v>
      </c>
      <c r="AF22" s="9"/>
      <c r="AG22" s="280" t="str">
        <f t="shared" si="12"/>
        <v>з</v>
      </c>
      <c r="AH22" s="280" t="str">
        <f t="shared" si="12"/>
        <v/>
      </c>
      <c r="AI22" s="280">
        <f t="shared" si="12"/>
        <v>4</v>
      </c>
      <c r="AJ22" s="280">
        <f t="shared" si="12"/>
        <v>4</v>
      </c>
      <c r="AK22" s="280">
        <f t="shared" si="12"/>
        <v>4</v>
      </c>
      <c r="AL22" s="280">
        <f t="shared" si="12"/>
        <v>3</v>
      </c>
      <c r="AM22" s="280">
        <f t="shared" si="12"/>
        <v>3</v>
      </c>
      <c r="AN22" s="280" t="str">
        <f t="shared" si="12"/>
        <v/>
      </c>
      <c r="AO22" s="280">
        <f t="shared" si="12"/>
        <v>3</v>
      </c>
      <c r="AP22" s="280">
        <f t="shared" si="12"/>
        <v>3</v>
      </c>
      <c r="AQ22" s="280">
        <f t="shared" si="12"/>
        <v>5</v>
      </c>
      <c r="AR22" s="280">
        <f t="shared" si="12"/>
        <v>3</v>
      </c>
      <c r="AS22" s="280" t="str">
        <f t="shared" si="12"/>
        <v/>
      </c>
      <c r="AT22" s="280" t="str">
        <f t="shared" si="12"/>
        <v/>
      </c>
      <c r="AU22" s="280">
        <f t="shared" si="12"/>
        <v>3</v>
      </c>
      <c r="AV22" s="280">
        <f t="shared" si="12"/>
        <v>4</v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295">
        <v>18</v>
      </c>
      <c r="B23" s="178"/>
      <c r="C23" s="368" t="s">
        <v>34</v>
      </c>
      <c r="D23" s="369" t="s">
        <v>1184</v>
      </c>
      <c r="E23" s="238">
        <v>2543</v>
      </c>
      <c r="F23" s="91" t="s">
        <v>1403</v>
      </c>
      <c r="G23" s="91"/>
      <c r="H23" s="91">
        <v>5</v>
      </c>
      <c r="I23" s="91">
        <v>4</v>
      </c>
      <c r="J23" s="91">
        <v>5</v>
      </c>
      <c r="K23" s="91">
        <v>4</v>
      </c>
      <c r="L23" s="91">
        <v>3</v>
      </c>
      <c r="M23" s="91"/>
      <c r="N23" s="91">
        <v>5</v>
      </c>
      <c r="O23" s="91">
        <v>4</v>
      </c>
      <c r="P23" s="91">
        <v>5</v>
      </c>
      <c r="Q23" s="91">
        <v>3</v>
      </c>
      <c r="R23" s="94"/>
      <c r="S23" s="91"/>
      <c r="T23" s="91">
        <v>5</v>
      </c>
      <c r="U23" s="23">
        <v>5</v>
      </c>
      <c r="V23" s="35">
        <f t="shared" si="0"/>
        <v>3</v>
      </c>
      <c r="W23" s="276">
        <f t="shared" si="1"/>
        <v>0</v>
      </c>
      <c r="X23" s="276">
        <f t="shared" si="2"/>
        <v>0</v>
      </c>
      <c r="Y23" s="276">
        <f t="shared" si="3"/>
        <v>0</v>
      </c>
      <c r="Z23" s="276">
        <f t="shared" si="4"/>
        <v>2</v>
      </c>
      <c r="AA23" s="276">
        <f t="shared" si="5"/>
        <v>3</v>
      </c>
      <c r="AB23" s="276">
        <f t="shared" si="6"/>
        <v>6</v>
      </c>
      <c r="AC23" s="276">
        <f t="shared" si="7"/>
        <v>11</v>
      </c>
      <c r="AD23" s="225">
        <f t="shared" si="11"/>
        <v>4.3636363636363633</v>
      </c>
      <c r="AE23" s="16">
        <f t="shared" si="8"/>
        <v>0</v>
      </c>
      <c r="AF23" s="9"/>
      <c r="AG23" s="280" t="str">
        <f t="shared" si="12"/>
        <v>з</v>
      </c>
      <c r="AH23" s="280" t="str">
        <f t="shared" si="12"/>
        <v/>
      </c>
      <c r="AI23" s="280">
        <f t="shared" si="12"/>
        <v>5</v>
      </c>
      <c r="AJ23" s="280">
        <f t="shared" si="12"/>
        <v>4</v>
      </c>
      <c r="AK23" s="280">
        <f t="shared" si="12"/>
        <v>5</v>
      </c>
      <c r="AL23" s="280">
        <f t="shared" si="12"/>
        <v>4</v>
      </c>
      <c r="AM23" s="280">
        <f t="shared" si="12"/>
        <v>3</v>
      </c>
      <c r="AN23" s="280" t="str">
        <f t="shared" si="12"/>
        <v/>
      </c>
      <c r="AO23" s="280">
        <f t="shared" si="12"/>
        <v>5</v>
      </c>
      <c r="AP23" s="280">
        <f t="shared" si="12"/>
        <v>4</v>
      </c>
      <c r="AQ23" s="280">
        <f t="shared" si="12"/>
        <v>5</v>
      </c>
      <c r="AR23" s="280">
        <f t="shared" si="12"/>
        <v>3</v>
      </c>
      <c r="AS23" s="280" t="str">
        <f t="shared" si="12"/>
        <v/>
      </c>
      <c r="AT23" s="280" t="str">
        <f t="shared" si="12"/>
        <v/>
      </c>
      <c r="AU23" s="280">
        <f t="shared" si="12"/>
        <v>5</v>
      </c>
      <c r="AV23" s="280">
        <f t="shared" si="12"/>
        <v>5</v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295">
        <v>19</v>
      </c>
      <c r="B24" s="178"/>
      <c r="C24" s="368" t="s">
        <v>34</v>
      </c>
      <c r="D24" s="369" t="s">
        <v>1187</v>
      </c>
      <c r="E24" s="238">
        <v>2543</v>
      </c>
      <c r="F24" s="91" t="s">
        <v>1403</v>
      </c>
      <c r="G24" s="91"/>
      <c r="H24" s="91">
        <v>4</v>
      </c>
      <c r="I24" s="91">
        <v>5</v>
      </c>
      <c r="J24" s="91">
        <v>3</v>
      </c>
      <c r="K24" s="91">
        <v>4</v>
      </c>
      <c r="L24" s="91">
        <v>3</v>
      </c>
      <c r="M24" s="91"/>
      <c r="N24" s="91">
        <v>3</v>
      </c>
      <c r="O24" s="91">
        <v>3</v>
      </c>
      <c r="P24" s="91">
        <v>5</v>
      </c>
      <c r="Q24" s="91">
        <v>3</v>
      </c>
      <c r="R24" s="94"/>
      <c r="S24" s="91"/>
      <c r="T24" s="91">
        <v>3</v>
      </c>
      <c r="U24" s="23">
        <v>4</v>
      </c>
      <c r="V24" s="35">
        <f t="shared" si="0"/>
        <v>3</v>
      </c>
      <c r="W24" s="276">
        <f t="shared" si="1"/>
        <v>0</v>
      </c>
      <c r="X24" s="276">
        <f t="shared" si="2"/>
        <v>0</v>
      </c>
      <c r="Y24" s="276">
        <f t="shared" si="3"/>
        <v>0</v>
      </c>
      <c r="Z24" s="276">
        <f t="shared" si="4"/>
        <v>6</v>
      </c>
      <c r="AA24" s="276">
        <f t="shared" si="5"/>
        <v>3</v>
      </c>
      <c r="AB24" s="276">
        <f t="shared" si="6"/>
        <v>2</v>
      </c>
      <c r="AC24" s="276">
        <f t="shared" si="7"/>
        <v>11</v>
      </c>
      <c r="AD24" s="225">
        <f t="shared" si="11"/>
        <v>3.6363636363636362</v>
      </c>
      <c r="AE24" s="16">
        <f t="shared" si="8"/>
        <v>0</v>
      </c>
      <c r="AF24" s="9"/>
      <c r="AG24" s="280" t="str">
        <f t="shared" si="12"/>
        <v>з</v>
      </c>
      <c r="AH24" s="280" t="str">
        <f t="shared" si="12"/>
        <v/>
      </c>
      <c r="AI24" s="280">
        <f t="shared" si="12"/>
        <v>4</v>
      </c>
      <c r="AJ24" s="280">
        <f t="shared" si="12"/>
        <v>5</v>
      </c>
      <c r="AK24" s="280">
        <f t="shared" si="12"/>
        <v>3</v>
      </c>
      <c r="AL24" s="280">
        <f t="shared" si="12"/>
        <v>4</v>
      </c>
      <c r="AM24" s="280">
        <f t="shared" si="12"/>
        <v>3</v>
      </c>
      <c r="AN24" s="280" t="str">
        <f t="shared" si="12"/>
        <v/>
      </c>
      <c r="AO24" s="280">
        <f t="shared" si="12"/>
        <v>3</v>
      </c>
      <c r="AP24" s="280">
        <f t="shared" si="12"/>
        <v>3</v>
      </c>
      <c r="AQ24" s="280">
        <f t="shared" si="12"/>
        <v>5</v>
      </c>
      <c r="AR24" s="280">
        <f t="shared" si="12"/>
        <v>3</v>
      </c>
      <c r="AS24" s="280" t="str">
        <f t="shared" si="12"/>
        <v/>
      </c>
      <c r="AT24" s="280" t="str">
        <f t="shared" si="12"/>
        <v/>
      </c>
      <c r="AU24" s="280">
        <f t="shared" si="12"/>
        <v>3</v>
      </c>
      <c r="AV24" s="280">
        <f t="shared" si="12"/>
        <v>4</v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295">
        <v>20</v>
      </c>
      <c r="B25" s="178"/>
      <c r="C25" s="368" t="s">
        <v>34</v>
      </c>
      <c r="D25" s="369" t="s">
        <v>1182</v>
      </c>
      <c r="E25" s="238">
        <v>2543</v>
      </c>
      <c r="F25" s="91" t="s">
        <v>1403</v>
      </c>
      <c r="G25" s="91"/>
      <c r="H25" s="91">
        <v>4</v>
      </c>
      <c r="I25" s="91">
        <v>5</v>
      </c>
      <c r="J25" s="91">
        <v>5</v>
      </c>
      <c r="K25" s="91">
        <v>3</v>
      </c>
      <c r="L25" s="91">
        <v>3</v>
      </c>
      <c r="M25" s="91"/>
      <c r="N25" s="91">
        <v>4</v>
      </c>
      <c r="O25" s="91">
        <v>4</v>
      </c>
      <c r="P25" s="91">
        <v>4</v>
      </c>
      <c r="Q25" s="91">
        <v>3</v>
      </c>
      <c r="R25" s="94"/>
      <c r="S25" s="91"/>
      <c r="T25" s="91">
        <v>3</v>
      </c>
      <c r="U25" s="23">
        <v>4</v>
      </c>
      <c r="V25" s="35">
        <f t="shared" si="0"/>
        <v>3</v>
      </c>
      <c r="W25" s="276">
        <f t="shared" si="1"/>
        <v>0</v>
      </c>
      <c r="X25" s="276">
        <f t="shared" si="2"/>
        <v>0</v>
      </c>
      <c r="Y25" s="276">
        <f t="shared" si="3"/>
        <v>0</v>
      </c>
      <c r="Z25" s="276">
        <f t="shared" si="4"/>
        <v>4</v>
      </c>
      <c r="AA25" s="276">
        <f t="shared" si="5"/>
        <v>5</v>
      </c>
      <c r="AB25" s="276">
        <f t="shared" si="6"/>
        <v>2</v>
      </c>
      <c r="AC25" s="276">
        <f t="shared" si="7"/>
        <v>11</v>
      </c>
      <c r="AD25" s="225">
        <f t="shared" si="11"/>
        <v>3.8181818181818183</v>
      </c>
      <c r="AE25" s="16">
        <f t="shared" si="8"/>
        <v>0</v>
      </c>
      <c r="AF25" s="9"/>
      <c r="AG25" s="280" t="str">
        <f t="shared" si="12"/>
        <v>з</v>
      </c>
      <c r="AH25" s="280" t="str">
        <f t="shared" si="12"/>
        <v/>
      </c>
      <c r="AI25" s="280">
        <f t="shared" si="12"/>
        <v>4</v>
      </c>
      <c r="AJ25" s="280">
        <f t="shared" si="12"/>
        <v>5</v>
      </c>
      <c r="AK25" s="280">
        <f t="shared" si="12"/>
        <v>5</v>
      </c>
      <c r="AL25" s="280">
        <f t="shared" si="12"/>
        <v>3</v>
      </c>
      <c r="AM25" s="280">
        <f t="shared" si="12"/>
        <v>3</v>
      </c>
      <c r="AN25" s="280" t="str">
        <f t="shared" si="12"/>
        <v/>
      </c>
      <c r="AO25" s="280">
        <f t="shared" si="12"/>
        <v>4</v>
      </c>
      <c r="AP25" s="280">
        <f t="shared" si="12"/>
        <v>4</v>
      </c>
      <c r="AQ25" s="280">
        <f t="shared" si="12"/>
        <v>4</v>
      </c>
      <c r="AR25" s="280">
        <f t="shared" si="12"/>
        <v>3</v>
      </c>
      <c r="AS25" s="280" t="str">
        <f t="shared" si="12"/>
        <v/>
      </c>
      <c r="AT25" s="280" t="str">
        <f t="shared" si="12"/>
        <v/>
      </c>
      <c r="AU25" s="280">
        <f t="shared" si="12"/>
        <v>3</v>
      </c>
      <c r="AV25" s="280">
        <f t="shared" si="12"/>
        <v>4</v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295">
        <v>21</v>
      </c>
      <c r="B26" s="178"/>
      <c r="C26" s="368" t="s">
        <v>980</v>
      </c>
      <c r="D26" s="369" t="s">
        <v>1193</v>
      </c>
      <c r="E26" s="238">
        <v>2543</v>
      </c>
      <c r="F26" s="91" t="s">
        <v>1403</v>
      </c>
      <c r="G26" s="91"/>
      <c r="H26" s="91">
        <v>5</v>
      </c>
      <c r="I26" s="91">
        <v>4</v>
      </c>
      <c r="J26" s="91">
        <v>3</v>
      </c>
      <c r="K26" s="91">
        <v>3</v>
      </c>
      <c r="L26" s="91" t="s">
        <v>1491</v>
      </c>
      <c r="M26" s="91"/>
      <c r="N26" s="91">
        <v>5</v>
      </c>
      <c r="O26" s="91">
        <v>3</v>
      </c>
      <c r="P26" s="91">
        <v>5</v>
      </c>
      <c r="Q26" s="91">
        <v>4</v>
      </c>
      <c r="R26" s="94"/>
      <c r="S26" s="91"/>
      <c r="T26" s="91">
        <v>3</v>
      </c>
      <c r="U26" s="23">
        <v>4</v>
      </c>
      <c r="V26" s="35">
        <f t="shared" si="0"/>
        <v>2</v>
      </c>
      <c r="W26" s="276">
        <f t="shared" si="1"/>
        <v>0</v>
      </c>
      <c r="X26" s="276">
        <f t="shared" si="2"/>
        <v>0</v>
      </c>
      <c r="Y26" s="276">
        <f t="shared" si="3"/>
        <v>1</v>
      </c>
      <c r="Z26" s="276">
        <f t="shared" si="4"/>
        <v>4</v>
      </c>
      <c r="AA26" s="276">
        <f t="shared" si="5"/>
        <v>3</v>
      </c>
      <c r="AB26" s="276">
        <f t="shared" si="6"/>
        <v>3</v>
      </c>
      <c r="AC26" s="276">
        <f t="shared" si="7"/>
        <v>11</v>
      </c>
      <c r="AD26" s="225">
        <f t="shared" si="11"/>
        <v>3.7272727272727271</v>
      </c>
      <c r="AE26" s="16">
        <f t="shared" si="8"/>
        <v>0</v>
      </c>
      <c r="AF26" s="9"/>
      <c r="AG26" s="280" t="str">
        <f t="shared" si="12"/>
        <v>з</v>
      </c>
      <c r="AH26" s="280" t="str">
        <f t="shared" si="12"/>
        <v/>
      </c>
      <c r="AI26" s="280">
        <f t="shared" si="12"/>
        <v>5</v>
      </c>
      <c r="AJ26" s="280">
        <f t="shared" si="12"/>
        <v>4</v>
      </c>
      <c r="AK26" s="280">
        <f t="shared" si="12"/>
        <v>3</v>
      </c>
      <c r="AL26" s="280">
        <f t="shared" si="12"/>
        <v>3</v>
      </c>
      <c r="AM26" s="280">
        <f t="shared" si="12"/>
        <v>2</v>
      </c>
      <c r="AN26" s="280" t="str">
        <f t="shared" si="12"/>
        <v/>
      </c>
      <c r="AO26" s="280">
        <f t="shared" si="12"/>
        <v>5</v>
      </c>
      <c r="AP26" s="280">
        <f t="shared" si="12"/>
        <v>3</v>
      </c>
      <c r="AQ26" s="280">
        <f t="shared" si="12"/>
        <v>5</v>
      </c>
      <c r="AR26" s="280">
        <f t="shared" si="12"/>
        <v>4</v>
      </c>
      <c r="AS26" s="280" t="str">
        <f t="shared" si="12"/>
        <v/>
      </c>
      <c r="AT26" s="280" t="str">
        <f t="shared" si="12"/>
        <v/>
      </c>
      <c r="AU26" s="280">
        <f t="shared" si="12"/>
        <v>3</v>
      </c>
      <c r="AV26" s="280">
        <f t="shared" si="12"/>
        <v>4</v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customHeight="1" x14ac:dyDescent="0.25">
      <c r="A27" s="295">
        <v>22</v>
      </c>
      <c r="B27" s="178"/>
      <c r="C27" s="368" t="s">
        <v>34</v>
      </c>
      <c r="D27" s="369" t="s">
        <v>1174</v>
      </c>
      <c r="E27" s="238">
        <v>2543</v>
      </c>
      <c r="F27" s="91" t="s">
        <v>1403</v>
      </c>
      <c r="G27" s="91"/>
      <c r="H27" s="91">
        <v>5</v>
      </c>
      <c r="I27" s="91">
        <v>5</v>
      </c>
      <c r="J27" s="91">
        <v>4</v>
      </c>
      <c r="K27" s="91">
        <v>4</v>
      </c>
      <c r="L27" s="91">
        <v>3</v>
      </c>
      <c r="M27" s="91"/>
      <c r="N27" s="91">
        <v>5</v>
      </c>
      <c r="O27" s="91">
        <v>4</v>
      </c>
      <c r="P27" s="91">
        <v>5</v>
      </c>
      <c r="Q27" s="91">
        <v>4</v>
      </c>
      <c r="R27" s="94"/>
      <c r="S27" s="91"/>
      <c r="T27" s="91">
        <v>4</v>
      </c>
      <c r="U27" s="23">
        <v>4</v>
      </c>
      <c r="V27" s="35">
        <f t="shared" si="0"/>
        <v>3</v>
      </c>
      <c r="W27" s="276">
        <f t="shared" si="1"/>
        <v>0</v>
      </c>
      <c r="X27" s="276">
        <f t="shared" si="2"/>
        <v>0</v>
      </c>
      <c r="Y27" s="276">
        <f t="shared" si="3"/>
        <v>0</v>
      </c>
      <c r="Z27" s="276">
        <f t="shared" si="4"/>
        <v>1</v>
      </c>
      <c r="AA27" s="276">
        <f t="shared" si="5"/>
        <v>6</v>
      </c>
      <c r="AB27" s="276">
        <f t="shared" si="6"/>
        <v>4</v>
      </c>
      <c r="AC27" s="276">
        <f t="shared" si="7"/>
        <v>11</v>
      </c>
      <c r="AD27" s="225">
        <f t="shared" si="11"/>
        <v>4.2727272727272725</v>
      </c>
      <c r="AE27" s="16">
        <f t="shared" si="8"/>
        <v>0</v>
      </c>
      <c r="AF27" s="9"/>
      <c r="AG27" s="280" t="str">
        <f t="shared" si="12"/>
        <v>з</v>
      </c>
      <c r="AH27" s="280" t="str">
        <f t="shared" si="12"/>
        <v/>
      </c>
      <c r="AI27" s="280">
        <f t="shared" si="12"/>
        <v>5</v>
      </c>
      <c r="AJ27" s="280">
        <f t="shared" si="12"/>
        <v>5</v>
      </c>
      <c r="AK27" s="280">
        <f t="shared" si="12"/>
        <v>4</v>
      </c>
      <c r="AL27" s="280">
        <f t="shared" si="12"/>
        <v>4</v>
      </c>
      <c r="AM27" s="280">
        <f t="shared" si="12"/>
        <v>3</v>
      </c>
      <c r="AN27" s="280" t="str">
        <f t="shared" si="12"/>
        <v/>
      </c>
      <c r="AO27" s="280">
        <f t="shared" si="12"/>
        <v>5</v>
      </c>
      <c r="AP27" s="280">
        <f t="shared" si="12"/>
        <v>4</v>
      </c>
      <c r="AQ27" s="280">
        <f t="shared" si="12"/>
        <v>5</v>
      </c>
      <c r="AR27" s="280">
        <f t="shared" si="12"/>
        <v>4</v>
      </c>
      <c r="AS27" s="280" t="str">
        <f t="shared" si="12"/>
        <v/>
      </c>
      <c r="AT27" s="280" t="str">
        <f t="shared" si="12"/>
        <v/>
      </c>
      <c r="AU27" s="280">
        <f t="shared" si="12"/>
        <v>4</v>
      </c>
      <c r="AV27" s="280">
        <f t="shared" si="12"/>
        <v>4</v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hidden="1" customHeight="1" x14ac:dyDescent="0.25">
      <c r="A28" s="295">
        <v>23</v>
      </c>
      <c r="B28" s="178"/>
      <c r="C28" s="320"/>
      <c r="D28" s="366"/>
      <c r="E28" s="238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4"/>
      <c r="S28" s="91"/>
      <c r="T28" s="91"/>
      <c r="U28" s="23"/>
      <c r="V28" s="35">
        <f t="shared" si="0"/>
        <v>0</v>
      </c>
      <c r="W28" s="276">
        <f t="shared" si="1"/>
        <v>0</v>
      </c>
      <c r="X28" s="276">
        <f t="shared" si="2"/>
        <v>0</v>
      </c>
      <c r="Y28" s="276">
        <f t="shared" si="3"/>
        <v>0</v>
      </c>
      <c r="Z28" s="276">
        <f t="shared" si="4"/>
        <v>0</v>
      </c>
      <c r="AA28" s="276">
        <f t="shared" si="5"/>
        <v>0</v>
      </c>
      <c r="AB28" s="276">
        <f t="shared" si="6"/>
        <v>0</v>
      </c>
      <c r="AC28" s="276">
        <f t="shared" si="7"/>
        <v>0</v>
      </c>
      <c r="AD28" s="225" t="str">
        <f t="shared" si="11"/>
        <v/>
      </c>
      <c r="AE28" s="16">
        <f t="shared" si="8"/>
        <v>0</v>
      </c>
      <c r="AF28" s="9"/>
      <c r="AG28" s="280" t="str">
        <f t="shared" si="12"/>
        <v/>
      </c>
      <c r="AH28" s="280" t="str">
        <f t="shared" si="12"/>
        <v/>
      </c>
      <c r="AI28" s="280" t="str">
        <f t="shared" si="12"/>
        <v/>
      </c>
      <c r="AJ28" s="280" t="str">
        <f t="shared" si="12"/>
        <v/>
      </c>
      <c r="AK28" s="280" t="str">
        <f t="shared" si="12"/>
        <v/>
      </c>
      <c r="AL28" s="280" t="str">
        <f t="shared" si="12"/>
        <v/>
      </c>
      <c r="AM28" s="280" t="str">
        <f t="shared" si="12"/>
        <v/>
      </c>
      <c r="AN28" s="280" t="str">
        <f t="shared" si="12"/>
        <v/>
      </c>
      <c r="AO28" s="280" t="str">
        <f t="shared" si="12"/>
        <v/>
      </c>
      <c r="AP28" s="280" t="str">
        <f t="shared" si="12"/>
        <v/>
      </c>
      <c r="AQ28" s="280" t="str">
        <f t="shared" si="12"/>
        <v/>
      </c>
      <c r="AR28" s="280" t="str">
        <f t="shared" si="12"/>
        <v/>
      </c>
      <c r="AS28" s="280" t="str">
        <f t="shared" si="12"/>
        <v/>
      </c>
      <c r="AT28" s="280" t="str">
        <f t="shared" si="12"/>
        <v/>
      </c>
      <c r="AU28" s="280" t="str">
        <f t="shared" si="12"/>
        <v/>
      </c>
      <c r="AV28" s="280" t="str">
        <f t="shared" si="12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hidden="1" customHeight="1" x14ac:dyDescent="0.25">
      <c r="A29" s="295">
        <v>24</v>
      </c>
      <c r="B29" s="178"/>
      <c r="C29" s="320"/>
      <c r="D29" s="366"/>
      <c r="E29" s="238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4"/>
      <c r="S29" s="91"/>
      <c r="T29" s="91"/>
      <c r="U29" s="23"/>
      <c r="V29" s="35">
        <f t="shared" si="0"/>
        <v>0</v>
      </c>
      <c r="W29" s="276">
        <f t="shared" si="1"/>
        <v>0</v>
      </c>
      <c r="X29" s="276">
        <f t="shared" si="2"/>
        <v>0</v>
      </c>
      <c r="Y29" s="276">
        <f t="shared" si="3"/>
        <v>0</v>
      </c>
      <c r="Z29" s="276">
        <f t="shared" si="4"/>
        <v>0</v>
      </c>
      <c r="AA29" s="276">
        <f t="shared" si="5"/>
        <v>0</v>
      </c>
      <c r="AB29" s="276">
        <f t="shared" si="6"/>
        <v>0</v>
      </c>
      <c r="AC29" s="276">
        <f t="shared" si="7"/>
        <v>0</v>
      </c>
      <c r="AD29" s="225" t="str">
        <f t="shared" si="11"/>
        <v/>
      </c>
      <c r="AE29" s="16">
        <f t="shared" si="8"/>
        <v>0</v>
      </c>
      <c r="AF29" s="9"/>
      <c r="AG29" s="280" t="str">
        <f t="shared" si="12"/>
        <v/>
      </c>
      <c r="AH29" s="280" t="str">
        <f t="shared" si="12"/>
        <v/>
      </c>
      <c r="AI29" s="280" t="str">
        <f t="shared" si="12"/>
        <v/>
      </c>
      <c r="AJ29" s="280" t="str">
        <f t="shared" si="12"/>
        <v/>
      </c>
      <c r="AK29" s="280" t="str">
        <f t="shared" si="12"/>
        <v/>
      </c>
      <c r="AL29" s="280" t="str">
        <f t="shared" si="12"/>
        <v/>
      </c>
      <c r="AM29" s="280" t="str">
        <f t="shared" si="12"/>
        <v/>
      </c>
      <c r="AN29" s="280" t="str">
        <f t="shared" si="12"/>
        <v/>
      </c>
      <c r="AO29" s="280" t="str">
        <f t="shared" si="12"/>
        <v/>
      </c>
      <c r="AP29" s="280" t="str">
        <f t="shared" si="12"/>
        <v/>
      </c>
      <c r="AQ29" s="280" t="str">
        <f t="shared" si="12"/>
        <v/>
      </c>
      <c r="AR29" s="280" t="str">
        <f t="shared" si="12"/>
        <v/>
      </c>
      <c r="AS29" s="280" t="str">
        <f t="shared" si="12"/>
        <v/>
      </c>
      <c r="AT29" s="280" t="str">
        <f t="shared" si="12"/>
        <v/>
      </c>
      <c r="AU29" s="280" t="str">
        <f t="shared" si="12"/>
        <v/>
      </c>
      <c r="AV29" s="280" t="str">
        <f t="shared" si="12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hidden="1" customHeight="1" x14ac:dyDescent="0.25">
      <c r="A30" s="295">
        <v>25</v>
      </c>
      <c r="B30" s="178"/>
      <c r="C30" s="320"/>
      <c r="D30" s="366"/>
      <c r="E30" s="238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4"/>
      <c r="S30" s="91"/>
      <c r="T30" s="91"/>
      <c r="U30" s="23"/>
      <c r="V30" s="35">
        <f t="shared" si="0"/>
        <v>0</v>
      </c>
      <c r="W30" s="276">
        <f t="shared" si="1"/>
        <v>0</v>
      </c>
      <c r="X30" s="276">
        <f t="shared" si="2"/>
        <v>0</v>
      </c>
      <c r="Y30" s="276">
        <f t="shared" si="3"/>
        <v>0</v>
      </c>
      <c r="Z30" s="276">
        <f t="shared" si="4"/>
        <v>0</v>
      </c>
      <c r="AA30" s="276">
        <f t="shared" si="5"/>
        <v>0</v>
      </c>
      <c r="AB30" s="276">
        <f t="shared" si="6"/>
        <v>0</v>
      </c>
      <c r="AC30" s="276">
        <f t="shared" si="7"/>
        <v>0</v>
      </c>
      <c r="AD30" s="225" t="str">
        <f t="shared" si="11"/>
        <v/>
      </c>
      <c r="AE30" s="16">
        <f t="shared" si="8"/>
        <v>0</v>
      </c>
      <c r="AF30" s="9"/>
      <c r="AG30" s="280" t="str">
        <f t="shared" si="12"/>
        <v/>
      </c>
      <c r="AH30" s="280" t="str">
        <f t="shared" si="12"/>
        <v/>
      </c>
      <c r="AI30" s="280" t="str">
        <f t="shared" si="12"/>
        <v/>
      </c>
      <c r="AJ30" s="280" t="str">
        <f t="shared" si="12"/>
        <v/>
      </c>
      <c r="AK30" s="280" t="str">
        <f t="shared" si="12"/>
        <v/>
      </c>
      <c r="AL30" s="280" t="str">
        <f t="shared" si="12"/>
        <v/>
      </c>
      <c r="AM30" s="280" t="str">
        <f t="shared" si="12"/>
        <v/>
      </c>
      <c r="AN30" s="280" t="str">
        <f t="shared" si="12"/>
        <v/>
      </c>
      <c r="AO30" s="280" t="str">
        <f t="shared" si="12"/>
        <v/>
      </c>
      <c r="AP30" s="280" t="str">
        <f t="shared" si="12"/>
        <v/>
      </c>
      <c r="AQ30" s="280" t="str">
        <f t="shared" si="12"/>
        <v/>
      </c>
      <c r="AR30" s="280" t="str">
        <f t="shared" si="12"/>
        <v/>
      </c>
      <c r="AS30" s="280" t="str">
        <f t="shared" si="12"/>
        <v/>
      </c>
      <c r="AT30" s="280" t="str">
        <f t="shared" si="12"/>
        <v/>
      </c>
      <c r="AU30" s="280" t="str">
        <f t="shared" si="12"/>
        <v/>
      </c>
      <c r="AV30" s="280" t="str">
        <f t="shared" si="12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hidden="1" customHeight="1" x14ac:dyDescent="0.25">
      <c r="A31" s="295">
        <v>26</v>
      </c>
      <c r="B31" s="178"/>
      <c r="C31" s="320"/>
      <c r="D31" s="366"/>
      <c r="E31" s="238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23"/>
      <c r="V31" s="35">
        <f t="shared" si="0"/>
        <v>0</v>
      </c>
      <c r="W31" s="276">
        <f t="shared" si="1"/>
        <v>0</v>
      </c>
      <c r="X31" s="276">
        <f t="shared" si="2"/>
        <v>0</v>
      </c>
      <c r="Y31" s="276">
        <f t="shared" si="3"/>
        <v>0</v>
      </c>
      <c r="Z31" s="276">
        <f t="shared" si="4"/>
        <v>0</v>
      </c>
      <c r="AA31" s="276">
        <f t="shared" si="5"/>
        <v>0</v>
      </c>
      <c r="AB31" s="276">
        <f t="shared" si="6"/>
        <v>0</v>
      </c>
      <c r="AC31" s="276">
        <f t="shared" si="7"/>
        <v>0</v>
      </c>
      <c r="AD31" s="225" t="str">
        <f t="shared" si="11"/>
        <v/>
      </c>
      <c r="AE31" s="16">
        <f t="shared" si="8"/>
        <v>0</v>
      </c>
      <c r="AF31" s="9"/>
      <c r="AG31" s="280" t="str">
        <f t="shared" si="12"/>
        <v/>
      </c>
      <c r="AH31" s="280" t="str">
        <f t="shared" si="12"/>
        <v/>
      </c>
      <c r="AI31" s="280" t="str">
        <f t="shared" si="12"/>
        <v/>
      </c>
      <c r="AJ31" s="280" t="str">
        <f t="shared" si="12"/>
        <v/>
      </c>
      <c r="AK31" s="280" t="str">
        <f t="shared" si="12"/>
        <v/>
      </c>
      <c r="AL31" s="280" t="str">
        <f t="shared" si="12"/>
        <v/>
      </c>
      <c r="AM31" s="280" t="str">
        <f t="shared" si="12"/>
        <v/>
      </c>
      <c r="AN31" s="280" t="str">
        <f t="shared" si="12"/>
        <v/>
      </c>
      <c r="AO31" s="280" t="str">
        <f t="shared" si="12"/>
        <v/>
      </c>
      <c r="AP31" s="280" t="str">
        <f t="shared" si="12"/>
        <v/>
      </c>
      <c r="AQ31" s="280" t="str">
        <f t="shared" si="12"/>
        <v/>
      </c>
      <c r="AR31" s="280" t="str">
        <f t="shared" si="12"/>
        <v/>
      </c>
      <c r="AS31" s="280" t="str">
        <f t="shared" si="12"/>
        <v/>
      </c>
      <c r="AT31" s="280" t="str">
        <f t="shared" si="12"/>
        <v/>
      </c>
      <c r="AU31" s="280" t="str">
        <f t="shared" si="12"/>
        <v/>
      </c>
      <c r="AV31" s="280" t="str">
        <f t="shared" si="12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hidden="1" customHeight="1" x14ac:dyDescent="0.2">
      <c r="A32" s="295">
        <v>27</v>
      </c>
      <c r="B32" s="226"/>
      <c r="C32" s="226"/>
      <c r="D32" s="321"/>
      <c r="E32" s="238"/>
      <c r="F32" s="91"/>
      <c r="G32" s="91"/>
      <c r="H32" s="91"/>
      <c r="I32" s="91"/>
      <c r="J32" s="91"/>
      <c r="K32" s="91"/>
      <c r="L32" s="91"/>
      <c r="M32" s="108"/>
      <c r="N32" s="108"/>
      <c r="O32" s="108"/>
      <c r="P32" s="108"/>
      <c r="Q32" s="108"/>
      <c r="R32" s="24"/>
      <c r="S32" s="23"/>
      <c r="T32" s="23"/>
      <c r="U32" s="23"/>
      <c r="V32" s="35">
        <f t="shared" si="0"/>
        <v>0</v>
      </c>
      <c r="W32" s="276">
        <f t="shared" si="1"/>
        <v>0</v>
      </c>
      <c r="X32" s="276">
        <f t="shared" si="2"/>
        <v>0</v>
      </c>
      <c r="Y32" s="276">
        <f t="shared" si="3"/>
        <v>0</v>
      </c>
      <c r="Z32" s="276">
        <f t="shared" si="4"/>
        <v>0</v>
      </c>
      <c r="AA32" s="276">
        <f t="shared" si="5"/>
        <v>0</v>
      </c>
      <c r="AB32" s="276">
        <f t="shared" si="6"/>
        <v>0</v>
      </c>
      <c r="AC32" s="276">
        <f t="shared" si="7"/>
        <v>0</v>
      </c>
      <c r="AD32" s="225" t="str">
        <f t="shared" si="11"/>
        <v/>
      </c>
      <c r="AE32" s="16">
        <f t="shared" si="8"/>
        <v>0</v>
      </c>
      <c r="AF32" s="9"/>
      <c r="AG32" s="280" t="str">
        <f t="shared" si="12"/>
        <v/>
      </c>
      <c r="AH32" s="280" t="str">
        <f t="shared" si="12"/>
        <v/>
      </c>
      <c r="AI32" s="280" t="str">
        <f t="shared" si="12"/>
        <v/>
      </c>
      <c r="AJ32" s="280" t="str">
        <f t="shared" si="12"/>
        <v/>
      </c>
      <c r="AK32" s="280" t="str">
        <f t="shared" si="12"/>
        <v/>
      </c>
      <c r="AL32" s="280" t="str">
        <f t="shared" si="12"/>
        <v/>
      </c>
      <c r="AM32" s="280" t="str">
        <f t="shared" si="12"/>
        <v/>
      </c>
      <c r="AN32" s="280" t="str">
        <f t="shared" si="12"/>
        <v/>
      </c>
      <c r="AO32" s="280" t="str">
        <f t="shared" si="12"/>
        <v/>
      </c>
      <c r="AP32" s="280" t="str">
        <f t="shared" si="12"/>
        <v/>
      </c>
      <c r="AQ32" s="280" t="str">
        <f t="shared" si="12"/>
        <v/>
      </c>
      <c r="AR32" s="280" t="str">
        <f t="shared" si="12"/>
        <v/>
      </c>
      <c r="AS32" s="280" t="str">
        <f t="shared" si="12"/>
        <v/>
      </c>
      <c r="AT32" s="280" t="str">
        <f t="shared" si="12"/>
        <v/>
      </c>
      <c r="AU32" s="280" t="str">
        <f t="shared" si="12"/>
        <v/>
      </c>
      <c r="AV32" s="280" t="str">
        <f t="shared" si="12"/>
        <v/>
      </c>
      <c r="AW32" s="35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hidden="1" customHeight="1" x14ac:dyDescent="0.2">
      <c r="A33" s="295">
        <v>28</v>
      </c>
      <c r="B33" s="226"/>
      <c r="C33" s="226"/>
      <c r="D33" s="226"/>
      <c r="E33" s="238"/>
      <c r="F33" s="91"/>
      <c r="G33" s="91"/>
      <c r="H33" s="91"/>
      <c r="I33" s="91"/>
      <c r="J33" s="91"/>
      <c r="K33" s="91"/>
      <c r="L33" s="91"/>
      <c r="M33" s="108"/>
      <c r="N33" s="108"/>
      <c r="O33" s="108"/>
      <c r="P33" s="108"/>
      <c r="Q33" s="108"/>
      <c r="R33" s="24"/>
      <c r="S33" s="23"/>
      <c r="T33" s="23"/>
      <c r="U33" s="23"/>
      <c r="V33" s="35">
        <f t="shared" si="0"/>
        <v>0</v>
      </c>
      <c r="W33" s="276">
        <f t="shared" si="1"/>
        <v>0</v>
      </c>
      <c r="X33" s="276">
        <f t="shared" si="2"/>
        <v>0</v>
      </c>
      <c r="Y33" s="276">
        <f t="shared" si="3"/>
        <v>0</v>
      </c>
      <c r="Z33" s="276">
        <f t="shared" si="4"/>
        <v>0</v>
      </c>
      <c r="AA33" s="276">
        <f t="shared" si="5"/>
        <v>0</v>
      </c>
      <c r="AB33" s="276">
        <f t="shared" si="6"/>
        <v>0</v>
      </c>
      <c r="AC33" s="276">
        <f t="shared" si="7"/>
        <v>0</v>
      </c>
      <c r="AD33" s="225" t="str">
        <f t="shared" si="11"/>
        <v/>
      </c>
      <c r="AE33" s="16">
        <f t="shared" si="8"/>
        <v>0</v>
      </c>
      <c r="AF33" s="9"/>
      <c r="AG33" s="280" t="str">
        <f t="shared" si="12"/>
        <v/>
      </c>
      <c r="AH33" s="280" t="str">
        <f t="shared" si="12"/>
        <v/>
      </c>
      <c r="AI33" s="280" t="str">
        <f t="shared" si="12"/>
        <v/>
      </c>
      <c r="AJ33" s="280" t="str">
        <f t="shared" si="12"/>
        <v/>
      </c>
      <c r="AK33" s="280" t="str">
        <f t="shared" si="12"/>
        <v/>
      </c>
      <c r="AL33" s="280" t="str">
        <f t="shared" si="12"/>
        <v/>
      </c>
      <c r="AM33" s="280" t="str">
        <f t="shared" si="12"/>
        <v/>
      </c>
      <c r="AN33" s="280" t="str">
        <f t="shared" si="12"/>
        <v/>
      </c>
      <c r="AO33" s="280" t="str">
        <f t="shared" si="12"/>
        <v/>
      </c>
      <c r="AP33" s="280" t="str">
        <f t="shared" si="12"/>
        <v/>
      </c>
      <c r="AQ33" s="280" t="str">
        <f t="shared" si="12"/>
        <v/>
      </c>
      <c r="AR33" s="280" t="str">
        <f t="shared" si="12"/>
        <v/>
      </c>
      <c r="AS33" s="280" t="str">
        <f t="shared" si="12"/>
        <v/>
      </c>
      <c r="AT33" s="280" t="str">
        <f t="shared" si="12"/>
        <v/>
      </c>
      <c r="AU33" s="280" t="str">
        <f t="shared" si="12"/>
        <v/>
      </c>
      <c r="AV33" s="280" t="str">
        <f t="shared" si="12"/>
        <v/>
      </c>
      <c r="AW33" s="35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hidden="1" customHeight="1" x14ac:dyDescent="0.2">
      <c r="A34" s="295">
        <v>29</v>
      </c>
      <c r="B34" s="227"/>
      <c r="C34" s="228"/>
      <c r="D34" s="229"/>
      <c r="E34" s="238"/>
      <c r="F34" s="91"/>
      <c r="G34" s="91"/>
      <c r="H34" s="91"/>
      <c r="I34" s="91"/>
      <c r="J34" s="91"/>
      <c r="K34" s="91"/>
      <c r="L34" s="91"/>
      <c r="M34" s="91"/>
      <c r="N34" s="91"/>
      <c r="O34" s="94"/>
      <c r="P34" s="91"/>
      <c r="Q34" s="94"/>
      <c r="R34" s="24"/>
      <c r="S34" s="23"/>
      <c r="T34" s="23"/>
      <c r="U34" s="23"/>
      <c r="V34" s="35">
        <f t="shared" si="0"/>
        <v>0</v>
      </c>
      <c r="W34" s="276">
        <f t="shared" si="1"/>
        <v>0</v>
      </c>
      <c r="X34" s="276">
        <f t="shared" si="2"/>
        <v>0</v>
      </c>
      <c r="Y34" s="276">
        <f t="shared" si="3"/>
        <v>0</v>
      </c>
      <c r="Z34" s="276">
        <f t="shared" si="4"/>
        <v>0</v>
      </c>
      <c r="AA34" s="276">
        <f t="shared" si="5"/>
        <v>0</v>
      </c>
      <c r="AB34" s="276">
        <f t="shared" si="6"/>
        <v>0</v>
      </c>
      <c r="AC34" s="276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280" t="str">
        <f t="shared" si="12"/>
        <v/>
      </c>
      <c r="AH34" s="280" t="str">
        <f t="shared" si="12"/>
        <v/>
      </c>
      <c r="AI34" s="280" t="str">
        <f t="shared" si="12"/>
        <v/>
      </c>
      <c r="AJ34" s="280" t="str">
        <f t="shared" si="12"/>
        <v/>
      </c>
      <c r="AK34" s="280" t="str">
        <f t="shared" si="12"/>
        <v/>
      </c>
      <c r="AL34" s="280" t="str">
        <f t="shared" si="12"/>
        <v/>
      </c>
      <c r="AM34" s="280" t="str">
        <f t="shared" si="12"/>
        <v/>
      </c>
      <c r="AN34" s="280" t="str">
        <f t="shared" si="12"/>
        <v/>
      </c>
      <c r="AO34" s="280" t="str">
        <f t="shared" si="12"/>
        <v/>
      </c>
      <c r="AP34" s="280" t="str">
        <f t="shared" si="12"/>
        <v/>
      </c>
      <c r="AQ34" s="280" t="str">
        <f t="shared" si="12"/>
        <v/>
      </c>
      <c r="AR34" s="280" t="str">
        <f t="shared" si="12"/>
        <v/>
      </c>
      <c r="AS34" s="280" t="str">
        <f t="shared" si="12"/>
        <v/>
      </c>
      <c r="AT34" s="280" t="str">
        <f t="shared" si="12"/>
        <v/>
      </c>
      <c r="AU34" s="280" t="str">
        <f t="shared" si="12"/>
        <v/>
      </c>
      <c r="AV34" s="280" t="str">
        <f t="shared" si="12"/>
        <v/>
      </c>
      <c r="AW34" s="35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295">
        <v>30</v>
      </c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1"/>
      <c r="M35" s="91"/>
      <c r="N35" s="91"/>
      <c r="O35" s="94"/>
      <c r="P35" s="91"/>
      <c r="Q35" s="94"/>
      <c r="R35" s="24"/>
      <c r="S35" s="23"/>
      <c r="T35" s="23"/>
      <c r="U35" s="23"/>
      <c r="V35" s="35">
        <f t="shared" si="0"/>
        <v>0</v>
      </c>
      <c r="W35" s="276">
        <f t="shared" si="1"/>
        <v>0</v>
      </c>
      <c r="X35" s="276">
        <f t="shared" si="2"/>
        <v>0</v>
      </c>
      <c r="Y35" s="276">
        <f t="shared" si="3"/>
        <v>0</v>
      </c>
      <c r="Z35" s="276">
        <f t="shared" si="4"/>
        <v>0</v>
      </c>
      <c r="AA35" s="276">
        <f t="shared" si="5"/>
        <v>0</v>
      </c>
      <c r="AB35" s="276">
        <f t="shared" si="6"/>
        <v>0</v>
      </c>
      <c r="AC35" s="276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280" t="str">
        <f t="shared" si="12"/>
        <v/>
      </c>
      <c r="AH35" s="280" t="str">
        <f t="shared" si="12"/>
        <v/>
      </c>
      <c r="AI35" s="280" t="str">
        <f t="shared" si="12"/>
        <v/>
      </c>
      <c r="AJ35" s="280" t="str">
        <f t="shared" si="12"/>
        <v/>
      </c>
      <c r="AK35" s="280" t="str">
        <f t="shared" si="12"/>
        <v/>
      </c>
      <c r="AL35" s="280" t="str">
        <f t="shared" si="12"/>
        <v/>
      </c>
      <c r="AM35" s="280" t="str">
        <f t="shared" si="12"/>
        <v/>
      </c>
      <c r="AN35" s="280" t="str">
        <f t="shared" si="12"/>
        <v/>
      </c>
      <c r="AO35" s="280" t="str">
        <f t="shared" si="12"/>
        <v/>
      </c>
      <c r="AP35" s="280" t="str">
        <f t="shared" si="12"/>
        <v/>
      </c>
      <c r="AQ35" s="280" t="str">
        <f t="shared" si="12"/>
        <v/>
      </c>
      <c r="AR35" s="280" t="str">
        <f t="shared" si="12"/>
        <v/>
      </c>
      <c r="AS35" s="280" t="str">
        <f t="shared" si="12"/>
        <v/>
      </c>
      <c r="AT35" s="280" t="str">
        <f t="shared" si="12"/>
        <v/>
      </c>
      <c r="AU35" s="280" t="str">
        <f t="shared" si="12"/>
        <v/>
      </c>
      <c r="AV35" s="280" t="str">
        <f t="shared" si="12"/>
        <v/>
      </c>
      <c r="AW35" s="35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295">
        <v>31</v>
      </c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1"/>
      <c r="M36" s="91"/>
      <c r="N36" s="91"/>
      <c r="O36" s="94"/>
      <c r="P36" s="91"/>
      <c r="Q36" s="94"/>
      <c r="R36" s="24"/>
      <c r="S36" s="23"/>
      <c r="T36" s="23"/>
      <c r="U36" s="23"/>
      <c r="V36" s="35">
        <f t="shared" si="0"/>
        <v>0</v>
      </c>
      <c r="W36" s="276">
        <f t="shared" si="1"/>
        <v>0</v>
      </c>
      <c r="X36" s="276">
        <f t="shared" si="2"/>
        <v>0</v>
      </c>
      <c r="Y36" s="276">
        <f t="shared" si="3"/>
        <v>0</v>
      </c>
      <c r="Z36" s="276">
        <f t="shared" si="4"/>
        <v>0</v>
      </c>
      <c r="AA36" s="276">
        <f t="shared" si="5"/>
        <v>0</v>
      </c>
      <c r="AB36" s="276">
        <f t="shared" si="6"/>
        <v>0</v>
      </c>
      <c r="AC36" s="276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280" t="str">
        <f t="shared" si="12"/>
        <v/>
      </c>
      <c r="AH36" s="280" t="str">
        <f t="shared" si="12"/>
        <v/>
      </c>
      <c r="AI36" s="280" t="str">
        <f t="shared" si="12"/>
        <v/>
      </c>
      <c r="AJ36" s="280" t="str">
        <f t="shared" si="12"/>
        <v/>
      </c>
      <c r="AK36" s="280" t="str">
        <f t="shared" si="12"/>
        <v/>
      </c>
      <c r="AL36" s="280" t="str">
        <f t="shared" si="12"/>
        <v/>
      </c>
      <c r="AM36" s="280" t="str">
        <f t="shared" si="12"/>
        <v/>
      </c>
      <c r="AN36" s="280" t="str">
        <f t="shared" si="12"/>
        <v/>
      </c>
      <c r="AO36" s="280" t="str">
        <f t="shared" si="12"/>
        <v/>
      </c>
      <c r="AP36" s="280" t="str">
        <f t="shared" si="12"/>
        <v/>
      </c>
      <c r="AQ36" s="280" t="str">
        <f t="shared" si="12"/>
        <v/>
      </c>
      <c r="AR36" s="280" t="str">
        <f t="shared" si="12"/>
        <v/>
      </c>
      <c r="AS36" s="280" t="str">
        <f t="shared" si="12"/>
        <v/>
      </c>
      <c r="AT36" s="280" t="str">
        <f t="shared" si="12"/>
        <v/>
      </c>
      <c r="AU36" s="280" t="str">
        <f t="shared" si="12"/>
        <v/>
      </c>
      <c r="AV36" s="280" t="str">
        <f t="shared" si="12"/>
        <v/>
      </c>
      <c r="AW36" s="35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09"/>
      <c r="B37" s="110"/>
      <c r="C37" s="110"/>
      <c r="D37" s="110"/>
      <c r="E37" s="27">
        <f>COUNTIF(E6:E36,"2543")</f>
        <v>22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0"/>
        <v>0</v>
      </c>
      <c r="W37" s="276">
        <f t="shared" si="1"/>
        <v>0</v>
      </c>
      <c r="X37" s="276">
        <f t="shared" si="2"/>
        <v>0</v>
      </c>
      <c r="Y37" s="276">
        <f t="shared" si="3"/>
        <v>0</v>
      </c>
      <c r="Z37" s="276">
        <f t="shared" si="4"/>
        <v>0</v>
      </c>
      <c r="AA37" s="276">
        <f t="shared" si="5"/>
        <v>0</v>
      </c>
      <c r="AB37" s="276">
        <f t="shared" si="6"/>
        <v>0</v>
      </c>
      <c r="AC37" s="276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si="12"/>
        <v/>
      </c>
      <c r="AH37" s="17" t="str">
        <f t="shared" si="12"/>
        <v/>
      </c>
      <c r="AI37" s="17" t="str">
        <f t="shared" si="12"/>
        <v/>
      </c>
      <c r="AJ37" s="17" t="str">
        <f t="shared" si="12"/>
        <v/>
      </c>
      <c r="AK37" s="17" t="str">
        <f t="shared" si="12"/>
        <v/>
      </c>
      <c r="AL37" s="17" t="str">
        <f t="shared" si="12"/>
        <v/>
      </c>
      <c r="AM37" s="17" t="str">
        <f t="shared" si="12"/>
        <v/>
      </c>
      <c r="AN37" s="17" t="str">
        <f t="shared" si="12"/>
        <v/>
      </c>
      <c r="AO37" s="17" t="str">
        <f t="shared" si="12"/>
        <v/>
      </c>
      <c r="AP37" s="17" t="str">
        <f t="shared" si="12"/>
        <v/>
      </c>
      <c r="AQ37" s="17" t="str">
        <f t="shared" si="12"/>
        <v/>
      </c>
      <c r="AR37" s="17" t="str">
        <f t="shared" si="12"/>
        <v/>
      </c>
      <c r="AS37" s="17" t="str">
        <f t="shared" si="12"/>
        <v/>
      </c>
      <c r="AT37" s="17" t="str">
        <f t="shared" si="12"/>
        <v/>
      </c>
      <c r="AU37" s="17" t="str">
        <f t="shared" ref="AU37:AV37" si="13">IF(ISERROR(VALUE(LEFT(T37))),LEFT(T37),VALUE(LEFT(T37)))</f>
        <v/>
      </c>
      <c r="AV37" s="17" t="str">
        <f t="shared" si="13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 t="str">
        <f t="array" ref="F38:U45">AG38:AV45</f>
        <v xml:space="preserve"> </v>
      </c>
      <c r="G38" s="196" t="str">
        <v xml:space="preserve"> </v>
      </c>
      <c r="H38" s="196">
        <v>4.5</v>
      </c>
      <c r="I38" s="196">
        <v>4.4285714285714288</v>
      </c>
      <c r="J38" s="196">
        <v>3.9545454545454546</v>
      </c>
      <c r="K38" s="196">
        <v>3.7727272727272729</v>
      </c>
      <c r="L38" s="196">
        <v>3.0454545454545454</v>
      </c>
      <c r="M38" s="196" t="str">
        <v xml:space="preserve"> </v>
      </c>
      <c r="N38" s="196">
        <v>4.3181818181818183</v>
      </c>
      <c r="O38" s="231">
        <v>3.6818181818181817</v>
      </c>
      <c r="P38" s="198">
        <v>4.9090909090909092</v>
      </c>
      <c r="Q38" s="198">
        <v>3.4090909090909092</v>
      </c>
      <c r="R38" s="198" t="str">
        <v xml:space="preserve"> </v>
      </c>
      <c r="S38" s="196" t="str">
        <v xml:space="preserve"> </v>
      </c>
      <c r="T38" s="196">
        <v>4</v>
      </c>
      <c r="U38" s="196">
        <v>4.0454545454545459</v>
      </c>
      <c r="V38" s="18">
        <f>сводн.!T22</f>
        <v>3</v>
      </c>
      <c r="W38" s="92">
        <f>SUM(W6:W37)</f>
        <v>0</v>
      </c>
      <c r="X38" s="92">
        <f>SUM(X6:X37)</f>
        <v>0</v>
      </c>
      <c r="Y38" s="92">
        <f>SUM(Y6:Y37)-X38</f>
        <v>6</v>
      </c>
      <c r="Z38" s="92">
        <f>SUM(Z6:Z37)</f>
        <v>66</v>
      </c>
      <c r="AA38" s="92">
        <f>SUM(AA6:AA37)</f>
        <v>89</v>
      </c>
      <c r="AB38" s="92">
        <f>SUM(AB6:AB37)</f>
        <v>79</v>
      </c>
      <c r="AC38" s="92">
        <f t="shared" si="7"/>
        <v>240</v>
      </c>
      <c r="AD38" s="225">
        <f>IF(ISERROR(((X38+Y38)*2+Z38*3+AA38*4+AB38*5)/SUM(X38,Y38:AB38)),"",((X38+Y38)*2+Z38*3+AA38*4+AB38*5)/SUM(X38,Y38:AB38))</f>
        <v>4.0041666666666664</v>
      </c>
      <c r="AE38" s="32"/>
      <c r="AF38" s="9"/>
      <c r="AG38" s="33" t="str">
        <f t="shared" ref="AG38:AV38" si="14">IF(COUNT(AG6:AG37)=0," ",SUM(AG6:AG37)/COUNT(AG6:AG37))</f>
        <v xml:space="preserve"> </v>
      </c>
      <c r="AH38" s="33" t="str">
        <f t="shared" si="14"/>
        <v xml:space="preserve"> </v>
      </c>
      <c r="AI38" s="33">
        <f t="shared" si="14"/>
        <v>4.5</v>
      </c>
      <c r="AJ38" s="33">
        <f t="shared" si="14"/>
        <v>4.4285714285714288</v>
      </c>
      <c r="AK38" s="33">
        <f t="shared" si="14"/>
        <v>3.9545454545454546</v>
      </c>
      <c r="AL38" s="33">
        <f t="shared" si="14"/>
        <v>3.7727272727272729</v>
      </c>
      <c r="AM38" s="33">
        <f t="shared" si="14"/>
        <v>3.0454545454545454</v>
      </c>
      <c r="AN38" s="33" t="str">
        <f t="shared" si="14"/>
        <v xml:space="preserve"> </v>
      </c>
      <c r="AO38" s="33">
        <f t="shared" si="14"/>
        <v>4.3181818181818183</v>
      </c>
      <c r="AP38" s="33">
        <f t="shared" si="14"/>
        <v>3.6818181818181817</v>
      </c>
      <c r="AQ38" s="33">
        <f t="shared" si="14"/>
        <v>4.9090909090909092</v>
      </c>
      <c r="AR38" s="33">
        <f t="shared" si="14"/>
        <v>3.4090909090909092</v>
      </c>
      <c r="AS38" s="33" t="str">
        <f t="shared" si="14"/>
        <v xml:space="preserve"> </v>
      </c>
      <c r="AT38" s="33" t="str">
        <f t="shared" si="14"/>
        <v xml:space="preserve"> </v>
      </c>
      <c r="AU38" s="33">
        <f t="shared" si="14"/>
        <v>4</v>
      </c>
      <c r="AV38" s="34">
        <f t="shared" si="14"/>
        <v>4.0454545454545459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 t="str">
        <v>0</v>
      </c>
      <c r="G39" s="95" t="str">
        <v>0</v>
      </c>
      <c r="H39" s="95">
        <v>11</v>
      </c>
      <c r="I39" s="95">
        <v>9</v>
      </c>
      <c r="J39" s="95">
        <v>6</v>
      </c>
      <c r="K39" s="95">
        <v>3</v>
      </c>
      <c r="L39" s="95" t="str">
        <v>0</v>
      </c>
      <c r="M39" s="95" t="str">
        <v>0</v>
      </c>
      <c r="N39" s="95">
        <v>13</v>
      </c>
      <c r="O39" s="96">
        <v>3</v>
      </c>
      <c r="P39" s="96">
        <v>20</v>
      </c>
      <c r="Q39" s="96">
        <v>3</v>
      </c>
      <c r="R39" s="96" t="str">
        <v>0</v>
      </c>
      <c r="S39" s="95" t="str">
        <v>0</v>
      </c>
      <c r="T39" s="95">
        <v>5</v>
      </c>
      <c r="U39" s="95">
        <v>6</v>
      </c>
      <c r="V39" s="232" t="str">
        <f>IF(COUNTIF(V6:V37,5)=0,"0",COUNTIF(V6:V37,5))</f>
        <v>0</v>
      </c>
      <c r="W39" s="192"/>
      <c r="X39" s="527">
        <f>SUM(X38:AB38)</f>
        <v>240</v>
      </c>
      <c r="Y39" s="527"/>
      <c r="Z39" s="527"/>
      <c r="AA39" s="527"/>
      <c r="AB39" s="527"/>
      <c r="AC39" s="353"/>
      <c r="AD39" s="225">
        <f t="shared" ref="AD39" si="15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6">IF(COUNTIF(AG6:AG37,5)=0,"0",COUNTIF(AG6:AG37,5))</f>
        <v>0</v>
      </c>
      <c r="AH39" s="38" t="str">
        <f t="shared" si="16"/>
        <v>0</v>
      </c>
      <c r="AI39" s="38">
        <f t="shared" si="16"/>
        <v>11</v>
      </c>
      <c r="AJ39" s="38">
        <f t="shared" si="16"/>
        <v>9</v>
      </c>
      <c r="AK39" s="38">
        <f t="shared" si="16"/>
        <v>6</v>
      </c>
      <c r="AL39" s="38">
        <f t="shared" si="16"/>
        <v>3</v>
      </c>
      <c r="AM39" s="38" t="str">
        <f t="shared" si="16"/>
        <v>0</v>
      </c>
      <c r="AN39" s="38" t="str">
        <f t="shared" si="16"/>
        <v>0</v>
      </c>
      <c r="AO39" s="38">
        <f t="shared" si="16"/>
        <v>13</v>
      </c>
      <c r="AP39" s="38">
        <f t="shared" si="16"/>
        <v>3</v>
      </c>
      <c r="AQ39" s="38">
        <f t="shared" si="16"/>
        <v>20</v>
      </c>
      <c r="AR39" s="38">
        <f t="shared" si="16"/>
        <v>3</v>
      </c>
      <c r="AS39" s="38" t="str">
        <f t="shared" si="16"/>
        <v>0</v>
      </c>
      <c r="AT39" s="38" t="str">
        <f t="shared" si="16"/>
        <v>0</v>
      </c>
      <c r="AU39" s="38">
        <f t="shared" si="16"/>
        <v>5</v>
      </c>
      <c r="AV39" s="39">
        <f>IF(COUNTIF(AV6:AV37,5)=0," ",COUNTIF(AV6:AV37,5))</f>
        <v>6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 t="str">
        <v>0</v>
      </c>
      <c r="G40" s="97" t="str">
        <v>0</v>
      </c>
      <c r="H40" s="97">
        <v>11</v>
      </c>
      <c r="I40" s="97">
        <v>12</v>
      </c>
      <c r="J40" s="97">
        <v>9</v>
      </c>
      <c r="K40" s="97">
        <v>11</v>
      </c>
      <c r="L40" s="97">
        <v>4</v>
      </c>
      <c r="M40" s="97" t="str">
        <v>0</v>
      </c>
      <c r="N40" s="97">
        <v>3</v>
      </c>
      <c r="O40" s="98">
        <v>9</v>
      </c>
      <c r="P40" s="98">
        <v>2</v>
      </c>
      <c r="Q40" s="98">
        <v>6</v>
      </c>
      <c r="R40" s="98" t="str">
        <v>0</v>
      </c>
      <c r="S40" s="97" t="str">
        <v>0</v>
      </c>
      <c r="T40" s="97">
        <v>11</v>
      </c>
      <c r="U40" s="97">
        <v>11</v>
      </c>
      <c r="V40" s="233">
        <f>IF(COUNTIF(V6:V37,4)=0,"0",COUNTIF(V6:V37,4))</f>
        <v>4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4</v>
      </c>
      <c r="AA40" s="44">
        <f>IF(COUNTIF(AA6:AA37,4)=0," ",COUNTIF(AA6:AA37,4))</f>
        <v>5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 t="str">
        <f t="shared" si="17"/>
        <v>0</v>
      </c>
      <c r="AI40" s="44">
        <f t="shared" si="17"/>
        <v>11</v>
      </c>
      <c r="AJ40" s="44">
        <f t="shared" si="17"/>
        <v>12</v>
      </c>
      <c r="AK40" s="44">
        <f t="shared" si="17"/>
        <v>9</v>
      </c>
      <c r="AL40" s="44">
        <f t="shared" si="17"/>
        <v>11</v>
      </c>
      <c r="AM40" s="44">
        <f t="shared" si="17"/>
        <v>4</v>
      </c>
      <c r="AN40" s="44" t="str">
        <f t="shared" si="17"/>
        <v>0</v>
      </c>
      <c r="AO40" s="44">
        <f t="shared" si="17"/>
        <v>3</v>
      </c>
      <c r="AP40" s="44">
        <f t="shared" si="17"/>
        <v>9</v>
      </c>
      <c r="AQ40" s="44">
        <f t="shared" si="17"/>
        <v>2</v>
      </c>
      <c r="AR40" s="44">
        <f t="shared" si="17"/>
        <v>6</v>
      </c>
      <c r="AS40" s="44" t="str">
        <f t="shared" si="17"/>
        <v>0</v>
      </c>
      <c r="AT40" s="44" t="str">
        <f t="shared" si="17"/>
        <v>0</v>
      </c>
      <c r="AU40" s="44">
        <f t="shared" si="17"/>
        <v>11</v>
      </c>
      <c r="AV40" s="46">
        <f>IF(COUNTIF(AV6:AV37,4)=0," ",COUNTIF(AV6:AV37,4))</f>
        <v>11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 t="str">
        <v>0</v>
      </c>
      <c r="H41" s="99" t="str">
        <v>0</v>
      </c>
      <c r="I41" s="99" t="str">
        <v>0</v>
      </c>
      <c r="J41" s="99">
        <v>7</v>
      </c>
      <c r="K41" s="99">
        <v>8</v>
      </c>
      <c r="L41" s="99">
        <v>15</v>
      </c>
      <c r="M41" s="99" t="str">
        <v>0</v>
      </c>
      <c r="N41" s="99">
        <v>6</v>
      </c>
      <c r="O41" s="100">
        <v>10</v>
      </c>
      <c r="P41" s="100" t="str">
        <v>0</v>
      </c>
      <c r="Q41" s="100">
        <v>10</v>
      </c>
      <c r="R41" s="100" t="str">
        <v>0</v>
      </c>
      <c r="S41" s="99" t="str">
        <v>0</v>
      </c>
      <c r="T41" s="99">
        <v>5</v>
      </c>
      <c r="U41" s="99">
        <v>5</v>
      </c>
      <c r="V41" s="234">
        <f>IF(COUNTIF(V6:V37,3)=0,"0",COUNTIF(V6:V37,3))</f>
        <v>12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5</v>
      </c>
      <c r="AB41" s="52">
        <f>IF(COUNTIF(AB6:AB37,3)=0," ",COUNTIF(AB6:AB37,3))</f>
        <v>4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 t="str">
        <f t="shared" si="18"/>
        <v>0</v>
      </c>
      <c r="AI41" s="52" t="str">
        <f t="shared" si="18"/>
        <v>0</v>
      </c>
      <c r="AJ41" s="52" t="str">
        <f t="shared" si="18"/>
        <v>0</v>
      </c>
      <c r="AK41" s="52">
        <f t="shared" si="18"/>
        <v>7</v>
      </c>
      <c r="AL41" s="52">
        <f t="shared" si="18"/>
        <v>8</v>
      </c>
      <c r="AM41" s="52">
        <f t="shared" si="18"/>
        <v>15</v>
      </c>
      <c r="AN41" s="52" t="str">
        <f t="shared" si="18"/>
        <v>0</v>
      </c>
      <c r="AO41" s="52">
        <f t="shared" si="18"/>
        <v>6</v>
      </c>
      <c r="AP41" s="52">
        <f t="shared" si="18"/>
        <v>10</v>
      </c>
      <c r="AQ41" s="52" t="str">
        <f t="shared" si="18"/>
        <v>0</v>
      </c>
      <c r="AR41" s="52">
        <f t="shared" si="18"/>
        <v>10</v>
      </c>
      <c r="AS41" s="52" t="str">
        <f t="shared" si="18"/>
        <v>0</v>
      </c>
      <c r="AT41" s="52" t="str">
        <f t="shared" si="18"/>
        <v>0</v>
      </c>
      <c r="AU41" s="52">
        <f t="shared" si="18"/>
        <v>5</v>
      </c>
      <c r="AV41" s="54">
        <f>IF(COUNTIF(AV6:AV37,3)=0," ",COUNTIF(AV6:AV37,3))</f>
        <v>5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3</v>
      </c>
      <c r="M42" s="23">
        <v>0</v>
      </c>
      <c r="N42" s="23">
        <v>0</v>
      </c>
      <c r="O42" s="24">
        <v>0</v>
      </c>
      <c r="P42" s="24">
        <v>0</v>
      </c>
      <c r="Q42" s="24">
        <v>3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6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4</v>
      </c>
      <c r="AA42" s="35">
        <f>IF(COUNTIF(AA6:AA37,2)=0," ",COUNTIF(AA6:AA37,2))</f>
        <v>2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0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3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3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1</v>
      </c>
      <c r="G43" s="23">
        <v>0</v>
      </c>
      <c r="H43" s="23">
        <v>0</v>
      </c>
      <c r="I43" s="23">
        <v>1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1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COUNTBLANK(AD6:AD27)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1</v>
      </c>
      <c r="AH43" s="60">
        <f t="shared" si="21"/>
        <v>0</v>
      </c>
      <c r="AI43" s="60">
        <f t="shared" si="21"/>
        <v>0</v>
      </c>
      <c r="AJ43" s="60">
        <f t="shared" si="21"/>
        <v>1</v>
      </c>
      <c r="AK43" s="60">
        <f t="shared" si="21"/>
        <v>0</v>
      </c>
      <c r="AL43" s="60">
        <f t="shared" si="21"/>
        <v>0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1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>
        <v>21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21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51"/>
      <c r="X46" s="351"/>
      <c r="Y46" s="351"/>
      <c r="Z46" s="351"/>
      <c r="AA46" s="351"/>
      <c r="AB46" s="351"/>
      <c r="AC46" s="351"/>
      <c r="AD46" s="35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51"/>
      <c r="X47" s="351"/>
      <c r="Y47" s="351"/>
      <c r="Z47" s="351"/>
      <c r="AA47" s="351"/>
      <c r="AB47" s="351"/>
      <c r="AC47" s="351"/>
      <c r="AD47" s="35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51"/>
      <c r="X48" s="351"/>
      <c r="Y48" s="351"/>
      <c r="Z48" s="351"/>
      <c r="AA48" s="351"/>
      <c r="AB48" s="351"/>
      <c r="AC48" s="351"/>
      <c r="AD48" s="35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51"/>
      <c r="X49" s="351"/>
      <c r="Y49" s="351"/>
      <c r="Z49" s="351"/>
      <c r="AA49" s="351"/>
      <c r="AB49" s="351"/>
      <c r="AC49" s="351"/>
      <c r="AD49" s="35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51"/>
      <c r="X50" s="351"/>
      <c r="Y50" s="351"/>
      <c r="Z50" s="351"/>
      <c r="AA50" s="351"/>
      <c r="AB50" s="351"/>
      <c r="AC50" s="351"/>
      <c r="AD50" s="35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51"/>
      <c r="X51" s="351"/>
      <c r="Y51" s="351"/>
      <c r="Z51" s="351"/>
      <c r="AA51" s="351"/>
      <c r="AB51" s="351"/>
      <c r="AC51" s="351"/>
      <c r="AD51" s="35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51"/>
      <c r="X52" s="351"/>
      <c r="Y52" s="351"/>
      <c r="Z52" s="351"/>
      <c r="AA52" s="351"/>
      <c r="AB52" s="351"/>
      <c r="AC52" s="351"/>
      <c r="AD52" s="35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51"/>
      <c r="X53" s="351"/>
      <c r="Y53" s="351"/>
      <c r="Z53" s="351"/>
      <c r="AA53" s="351"/>
      <c r="AB53" s="351"/>
      <c r="AC53" s="351"/>
      <c r="AD53" s="35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51"/>
      <c r="X54" s="351"/>
      <c r="Y54" s="351"/>
      <c r="Z54" s="351"/>
      <c r="AA54" s="351"/>
      <c r="AB54" s="351"/>
      <c r="AC54" s="351"/>
      <c r="AD54" s="35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D6:D27">
    <sortCondition ref="D6"/>
  </sortState>
  <mergeCells count="9">
    <mergeCell ref="H2:M2"/>
    <mergeCell ref="BP3:CE3"/>
    <mergeCell ref="X39:AB39"/>
    <mergeCell ref="A3:C4"/>
    <mergeCell ref="AD3:AD5"/>
    <mergeCell ref="AG3:AW3"/>
    <mergeCell ref="AX3:BM3"/>
    <mergeCell ref="T2:U2"/>
    <mergeCell ref="N2:Q2"/>
  </mergeCells>
  <conditionalFormatting sqref="C5 Y5 AI5 AG5">
    <cfRule type="cellIs" dxfId="17909" priority="675" stopIfTrue="1" operator="equal">
      <formula>5</formula>
    </cfRule>
    <cfRule type="cellIs" dxfId="17908" priority="676" stopIfTrue="1" operator="equal">
      <formula>4</formula>
    </cfRule>
    <cfRule type="cellIs" dxfId="17907" priority="677" stopIfTrue="1" operator="equal">
      <formula>3</formula>
    </cfRule>
  </conditionalFormatting>
  <conditionalFormatting sqref="E6:E45">
    <cfRule type="cellIs" dxfId="17906" priority="673" stopIfTrue="1" operator="equal">
      <formula>4</formula>
    </cfRule>
    <cfRule type="cellIs" dxfId="17905" priority="674" stopIfTrue="1" operator="equal">
      <formula>3</formula>
    </cfRule>
  </conditionalFormatting>
  <conditionalFormatting sqref="Z5:AC5 W40:AF43 AE6:AE39 W39 F37:Q45 AG43:CB43 W44:AW45 M34:Q36 R6:V45 AG6:AW42 G6:I36 M6:Q31">
    <cfRule type="cellIs" dxfId="17904" priority="670" stopIfTrue="1" operator="equal">
      <formula>5</formula>
    </cfRule>
    <cfRule type="cellIs" dxfId="17903" priority="671" stopIfTrue="1" operator="equal">
      <formula>4</formula>
    </cfRule>
    <cfRule type="cellIs" dxfId="17902" priority="672" stopIfTrue="1" operator="equal">
      <formula>3</formula>
    </cfRule>
  </conditionalFormatting>
  <conditionalFormatting sqref="AF6:AF37">
    <cfRule type="expression" dxfId="17901" priority="668" stopIfTrue="1">
      <formula>VALUE(RIGHT(AF6))&gt;AE6</formula>
    </cfRule>
    <cfRule type="expression" dxfId="17900" priority="669" stopIfTrue="1">
      <formula>EXACT(RIGHT(AF6,3),"зач")</formula>
    </cfRule>
  </conditionalFormatting>
  <conditionalFormatting sqref="AE3:AJ4 V4:AC4 Q3:AC3">
    <cfRule type="expression" dxfId="17899" priority="666" stopIfTrue="1">
      <formula>$D$1&lt;Q3</formula>
    </cfRule>
    <cfRule type="expression" dxfId="17898" priority="667" stopIfTrue="1">
      <formula>$D$1&gt;Q3</formula>
    </cfRule>
  </conditionalFormatting>
  <conditionalFormatting sqref="T3">
    <cfRule type="expression" dxfId="17897" priority="643" stopIfTrue="1">
      <formula>$D$1&lt;T3</formula>
    </cfRule>
    <cfRule type="expression" dxfId="17896" priority="644" stopIfTrue="1">
      <formula>$D$1&gt;T3</formula>
    </cfRule>
  </conditionalFormatting>
  <conditionalFormatting sqref="Q3">
    <cfRule type="expression" dxfId="17895" priority="641" stopIfTrue="1">
      <formula>$D$1&lt;Q3</formula>
    </cfRule>
    <cfRule type="expression" dxfId="17894" priority="642" stopIfTrue="1">
      <formula>$D$1&gt;Q3</formula>
    </cfRule>
  </conditionalFormatting>
  <conditionalFormatting sqref="F6:F36">
    <cfRule type="cellIs" dxfId="17893" priority="629" stopIfTrue="1" operator="equal">
      <formula>5</formula>
    </cfRule>
    <cfRule type="cellIs" dxfId="17892" priority="630" stopIfTrue="1" operator="equal">
      <formula>4</formula>
    </cfRule>
    <cfRule type="cellIs" dxfId="17891" priority="631" stopIfTrue="1" operator="equal">
      <formula>3</formula>
    </cfRule>
  </conditionalFormatting>
  <conditionalFormatting sqref="F3">
    <cfRule type="expression" dxfId="17890" priority="624" stopIfTrue="1">
      <formula>$D$1&lt;F3</formula>
    </cfRule>
    <cfRule type="expression" dxfId="17889" priority="625" stopIfTrue="1">
      <formula>$D$1&gt;F3</formula>
    </cfRule>
  </conditionalFormatting>
  <conditionalFormatting sqref="J6:L36">
    <cfRule type="cellIs" dxfId="17888" priority="567" stopIfTrue="1" operator="equal">
      <formula>5</formula>
    </cfRule>
    <cfRule type="cellIs" dxfId="17887" priority="568" stopIfTrue="1" operator="equal">
      <formula>4</formula>
    </cfRule>
    <cfRule type="cellIs" dxfId="17886" priority="569" stopIfTrue="1" operator="equal">
      <formula>3</formula>
    </cfRule>
  </conditionalFormatting>
  <conditionalFormatting sqref="R3">
    <cfRule type="expression" dxfId="17885" priority="339" stopIfTrue="1">
      <formula>$D$1&lt;R3</formula>
    </cfRule>
    <cfRule type="expression" dxfId="17884" priority="340" stopIfTrue="1">
      <formula>$D$1&gt;R3</formula>
    </cfRule>
  </conditionalFormatting>
  <conditionalFormatting sqref="G4">
    <cfRule type="expression" dxfId="17883" priority="179" stopIfTrue="1">
      <formula>$D$1&lt;G4</formula>
    </cfRule>
    <cfRule type="expression" dxfId="17882" priority="180" stopIfTrue="1">
      <formula>$D$1&gt;G4</formula>
    </cfRule>
  </conditionalFormatting>
  <conditionalFormatting sqref="L3:P3">
    <cfRule type="expression" dxfId="17881" priority="228" stopIfTrue="1">
      <formula>$D$1&lt;L3</formula>
    </cfRule>
    <cfRule type="expression" dxfId="17880" priority="229" stopIfTrue="1">
      <formula>$D$1&gt;L3</formula>
    </cfRule>
  </conditionalFormatting>
  <conditionalFormatting sqref="G4">
    <cfRule type="expression" dxfId="17879" priority="185" stopIfTrue="1">
      <formula>$D$1&lt;G4</formula>
    </cfRule>
    <cfRule type="expression" dxfId="17878" priority="186" stopIfTrue="1">
      <formula>$D$1&gt;G4</formula>
    </cfRule>
  </conditionalFormatting>
  <conditionalFormatting sqref="G4">
    <cfRule type="expression" dxfId="17877" priority="183" stopIfTrue="1">
      <formula>$D$1&lt;G4</formula>
    </cfRule>
    <cfRule type="expression" dxfId="17876" priority="184" stopIfTrue="1">
      <formula>$D$1&gt;G4</formula>
    </cfRule>
  </conditionalFormatting>
  <conditionalFormatting sqref="G4">
    <cfRule type="expression" dxfId="17875" priority="181" stopIfTrue="1">
      <formula>$D$1&lt;G4</formula>
    </cfRule>
    <cfRule type="expression" dxfId="17874" priority="182" stopIfTrue="1">
      <formula>$D$1&gt;G4</formula>
    </cfRule>
  </conditionalFormatting>
  <conditionalFormatting sqref="G5">
    <cfRule type="cellIs" dxfId="17873" priority="225" stopIfTrue="1" operator="equal">
      <formula>5</formula>
    </cfRule>
    <cfRule type="cellIs" dxfId="17872" priority="226" stopIfTrue="1" operator="equal">
      <formula>4</formula>
    </cfRule>
    <cfRule type="cellIs" dxfId="17871" priority="227" stopIfTrue="1" operator="equal">
      <formula>3</formula>
    </cfRule>
  </conditionalFormatting>
  <conditionalFormatting sqref="G3">
    <cfRule type="expression" dxfId="17870" priority="223" stopIfTrue="1">
      <formula>$D$1&lt;G3</formula>
    </cfRule>
    <cfRule type="expression" dxfId="17869" priority="224" stopIfTrue="1">
      <formula>$D$1&gt;G3</formula>
    </cfRule>
  </conditionalFormatting>
  <conditionalFormatting sqref="H5">
    <cfRule type="cellIs" dxfId="17868" priority="210" stopIfTrue="1" operator="equal">
      <formula>5</formula>
    </cfRule>
    <cfRule type="cellIs" dxfId="17867" priority="211" stopIfTrue="1" operator="equal">
      <formula>4</formula>
    </cfRule>
    <cfRule type="cellIs" dxfId="17866" priority="212" stopIfTrue="1" operator="equal">
      <formula>3</formula>
    </cfRule>
  </conditionalFormatting>
  <conditionalFormatting sqref="H4 H3:I3">
    <cfRule type="expression" dxfId="17865" priority="208" stopIfTrue="1">
      <formula>$D$1&lt;H3</formula>
    </cfRule>
    <cfRule type="expression" dxfId="17864" priority="209" stopIfTrue="1">
      <formula>$D$1&gt;H3</formula>
    </cfRule>
  </conditionalFormatting>
  <conditionalFormatting sqref="H5">
    <cfRule type="cellIs" dxfId="17863" priority="205" stopIfTrue="1" operator="equal">
      <formula>5</formula>
    </cfRule>
    <cfRule type="cellIs" dxfId="17862" priority="206" stopIfTrue="1" operator="equal">
      <formula>4</formula>
    </cfRule>
    <cfRule type="cellIs" dxfId="17861" priority="207" stopIfTrue="1" operator="equal">
      <formula>3</formula>
    </cfRule>
  </conditionalFormatting>
  <conditionalFormatting sqref="H4">
    <cfRule type="expression" dxfId="17860" priority="203" stopIfTrue="1">
      <formula>$D$1&lt;H4</formula>
    </cfRule>
    <cfRule type="expression" dxfId="17859" priority="204" stopIfTrue="1">
      <formula>$D$1&gt;H4</formula>
    </cfRule>
  </conditionalFormatting>
  <conditionalFormatting sqref="H4">
    <cfRule type="expression" dxfId="17858" priority="201" stopIfTrue="1">
      <formula>$D$1&lt;H4</formula>
    </cfRule>
    <cfRule type="expression" dxfId="17857" priority="202" stopIfTrue="1">
      <formula>$D$1&gt;H4</formula>
    </cfRule>
  </conditionalFormatting>
  <conditionalFormatting sqref="H5">
    <cfRule type="cellIs" dxfId="17856" priority="198" stopIfTrue="1" operator="equal">
      <formula>5</formula>
    </cfRule>
    <cfRule type="cellIs" dxfId="17855" priority="199" stopIfTrue="1" operator="equal">
      <formula>4</formula>
    </cfRule>
    <cfRule type="cellIs" dxfId="17854" priority="200" stopIfTrue="1" operator="equal">
      <formula>3</formula>
    </cfRule>
  </conditionalFormatting>
  <conditionalFormatting sqref="H3:H4">
    <cfRule type="expression" dxfId="17853" priority="196" stopIfTrue="1">
      <formula>$D$1&lt;H3</formula>
    </cfRule>
    <cfRule type="expression" dxfId="17852" priority="197" stopIfTrue="1">
      <formula>$D$1&gt;H3</formula>
    </cfRule>
  </conditionalFormatting>
  <conditionalFormatting sqref="H5">
    <cfRule type="cellIs" dxfId="17851" priority="193" stopIfTrue="1" operator="equal">
      <formula>5</formula>
    </cfRule>
    <cfRule type="cellIs" dxfId="17850" priority="194" stopIfTrue="1" operator="equal">
      <formula>4</formula>
    </cfRule>
    <cfRule type="cellIs" dxfId="17849" priority="195" stopIfTrue="1" operator="equal">
      <formula>3</formula>
    </cfRule>
  </conditionalFormatting>
  <conditionalFormatting sqref="H3:H4">
    <cfRule type="expression" dxfId="17848" priority="191" stopIfTrue="1">
      <formula>$D$1&lt;H3</formula>
    </cfRule>
    <cfRule type="expression" dxfId="17847" priority="192" stopIfTrue="1">
      <formula>$D$1&gt;H3</formula>
    </cfRule>
  </conditionalFormatting>
  <conditionalFormatting sqref="G4">
    <cfRule type="expression" dxfId="17846" priority="187" stopIfTrue="1">
      <formula>$D$1&lt;G4</formula>
    </cfRule>
    <cfRule type="expression" dxfId="17845" priority="188" stopIfTrue="1">
      <formula>$D$1&gt;G4</formula>
    </cfRule>
  </conditionalFormatting>
  <conditionalFormatting sqref="J3">
    <cfRule type="expression" dxfId="17844" priority="174" stopIfTrue="1">
      <formula>$D$4&lt;J3</formula>
    </cfRule>
    <cfRule type="expression" dxfId="17843" priority="175" stopIfTrue="1">
      <formula>$D$4&gt;J3</formula>
    </cfRule>
  </conditionalFormatting>
  <conditionalFormatting sqref="J3">
    <cfRule type="expression" dxfId="17842" priority="172" stopIfTrue="1">
      <formula>$D$1&lt;J3</formula>
    </cfRule>
    <cfRule type="expression" dxfId="17841" priority="173" stopIfTrue="1">
      <formula>$D$1&gt;J3</formula>
    </cfRule>
  </conditionalFormatting>
  <conditionalFormatting sqref="K3">
    <cfRule type="expression" dxfId="17840" priority="168" stopIfTrue="1">
      <formula>$D$1&lt;K3</formula>
    </cfRule>
    <cfRule type="expression" dxfId="17839" priority="169" stopIfTrue="1">
      <formula>$D$1&gt;K3</formula>
    </cfRule>
  </conditionalFormatting>
  <conditionalFormatting sqref="F5">
    <cfRule type="cellIs" dxfId="17838" priority="122" stopIfTrue="1" operator="equal">
      <formula>5</formula>
    </cfRule>
    <cfRule type="cellIs" dxfId="17837" priority="123" stopIfTrue="1" operator="equal">
      <formula>4</formula>
    </cfRule>
    <cfRule type="cellIs" dxfId="17836" priority="124" stopIfTrue="1" operator="equal">
      <formula>3</formula>
    </cfRule>
  </conditionalFormatting>
  <conditionalFormatting sqref="F4">
    <cfRule type="expression" dxfId="17835" priority="120" stopIfTrue="1">
      <formula>$D$1&lt;F4</formula>
    </cfRule>
    <cfRule type="expression" dxfId="17834" priority="121" stopIfTrue="1">
      <formula>$D$1&gt;F4</formula>
    </cfRule>
  </conditionalFormatting>
  <conditionalFormatting sqref="Q4">
    <cfRule type="expression" dxfId="17833" priority="118" stopIfTrue="1">
      <formula>$D$1&lt;Q4</formula>
    </cfRule>
    <cfRule type="expression" dxfId="17832" priority="119" stopIfTrue="1">
      <formula>$D$1&gt;Q4</formula>
    </cfRule>
  </conditionalFormatting>
  <conditionalFormatting sqref="R4">
    <cfRule type="expression" dxfId="17831" priority="106" stopIfTrue="1">
      <formula>$D$1&lt;R4</formula>
    </cfRule>
    <cfRule type="expression" dxfId="17830" priority="107" stopIfTrue="1">
      <formula>$D$1&gt;R4</formula>
    </cfRule>
  </conditionalFormatting>
  <conditionalFormatting sqref="R4">
    <cfRule type="expression" dxfId="17829" priority="104" stopIfTrue="1">
      <formula>$D$1&lt;R4</formula>
    </cfRule>
    <cfRule type="expression" dxfId="17828" priority="105" stopIfTrue="1">
      <formula>$D$1&gt;R4</formula>
    </cfRule>
  </conditionalFormatting>
  <conditionalFormatting sqref="S4">
    <cfRule type="expression" dxfId="17827" priority="89" stopIfTrue="1">
      <formula>$D$1&lt;S4</formula>
    </cfRule>
    <cfRule type="expression" dxfId="17826" priority="90" stopIfTrue="1">
      <formula>$D$1&gt;S4</formula>
    </cfRule>
  </conditionalFormatting>
  <conditionalFormatting sqref="Q5">
    <cfRule type="cellIs" dxfId="17825" priority="115" stopIfTrue="1" operator="equal">
      <formula>5</formula>
    </cfRule>
    <cfRule type="cellIs" dxfId="17824" priority="116" stopIfTrue="1" operator="equal">
      <formula>4</formula>
    </cfRule>
    <cfRule type="cellIs" dxfId="17823" priority="117" stopIfTrue="1" operator="equal">
      <formula>3</formula>
    </cfRule>
  </conditionalFormatting>
  <conditionalFormatting sqref="Q4">
    <cfRule type="expression" dxfId="17822" priority="113" stopIfTrue="1">
      <formula>$D$1&lt;Q4</formula>
    </cfRule>
    <cfRule type="expression" dxfId="17821" priority="114" stopIfTrue="1">
      <formula>$D$1&gt;Q4</formula>
    </cfRule>
  </conditionalFormatting>
  <conditionalFormatting sqref="Q4">
    <cfRule type="expression" dxfId="17820" priority="111" stopIfTrue="1">
      <formula>$D$1&lt;Q4</formula>
    </cfRule>
    <cfRule type="expression" dxfId="17819" priority="112" stopIfTrue="1">
      <formula>$D$1&gt;Q4</formula>
    </cfRule>
  </conditionalFormatting>
  <conditionalFormatting sqref="R5">
    <cfRule type="cellIs" dxfId="17818" priority="108" stopIfTrue="1" operator="equal">
      <formula>5</formula>
    </cfRule>
    <cfRule type="cellIs" dxfId="17817" priority="109" stopIfTrue="1" operator="equal">
      <formula>4</formula>
    </cfRule>
    <cfRule type="cellIs" dxfId="17816" priority="110" stopIfTrue="1" operator="equal">
      <formula>3</formula>
    </cfRule>
  </conditionalFormatting>
  <conditionalFormatting sqref="R4">
    <cfRule type="expression" dxfId="17815" priority="96" stopIfTrue="1">
      <formula>$D$1&lt;R4</formula>
    </cfRule>
    <cfRule type="expression" dxfId="17814" priority="97" stopIfTrue="1">
      <formula>$D$1&gt;R4</formula>
    </cfRule>
  </conditionalFormatting>
  <conditionalFormatting sqref="R4">
    <cfRule type="expression" dxfId="17813" priority="102" stopIfTrue="1">
      <formula>$D$1&lt;R4</formula>
    </cfRule>
    <cfRule type="expression" dxfId="17812" priority="103" stopIfTrue="1">
      <formula>$D$1&gt;R4</formula>
    </cfRule>
  </conditionalFormatting>
  <conditionalFormatting sqref="R4">
    <cfRule type="expression" dxfId="17811" priority="100" stopIfTrue="1">
      <formula>$D$1&lt;R4</formula>
    </cfRule>
    <cfRule type="expression" dxfId="17810" priority="101" stopIfTrue="1">
      <formula>$D$1&gt;R4</formula>
    </cfRule>
  </conditionalFormatting>
  <conditionalFormatting sqref="R4">
    <cfRule type="expression" dxfId="17809" priority="98" stopIfTrue="1">
      <formula>$D$1&lt;R4</formula>
    </cfRule>
    <cfRule type="expression" dxfId="17808" priority="99" stopIfTrue="1">
      <formula>$D$1&gt;R4</formula>
    </cfRule>
  </conditionalFormatting>
  <conditionalFormatting sqref="S5">
    <cfRule type="cellIs" dxfId="17807" priority="93" stopIfTrue="1" operator="equal">
      <formula>5</formula>
    </cfRule>
    <cfRule type="cellIs" dxfId="17806" priority="94" stopIfTrue="1" operator="equal">
      <formula>4</formula>
    </cfRule>
    <cfRule type="cellIs" dxfId="17805" priority="95" stopIfTrue="1" operator="equal">
      <formula>3</formula>
    </cfRule>
  </conditionalFormatting>
  <conditionalFormatting sqref="S4">
    <cfRule type="expression" dxfId="17804" priority="91" stopIfTrue="1">
      <formula>$D$1&lt;S4</formula>
    </cfRule>
    <cfRule type="expression" dxfId="17803" priority="92" stopIfTrue="1">
      <formula>$D$1&gt;S4</formula>
    </cfRule>
  </conditionalFormatting>
  <conditionalFormatting sqref="S4">
    <cfRule type="expression" dxfId="17802" priority="87" stopIfTrue="1">
      <formula>$D$1&lt;S4</formula>
    </cfRule>
    <cfRule type="expression" dxfId="17801" priority="88" stopIfTrue="1">
      <formula>$D$1&gt;S4</formula>
    </cfRule>
  </conditionalFormatting>
  <conditionalFormatting sqref="S4">
    <cfRule type="expression" dxfId="17800" priority="85" stopIfTrue="1">
      <formula>$D$1&lt;S4</formula>
    </cfRule>
    <cfRule type="expression" dxfId="17799" priority="86" stopIfTrue="1">
      <formula>$D$1&gt;S4</formula>
    </cfRule>
  </conditionalFormatting>
  <conditionalFormatting sqref="S4">
    <cfRule type="expression" dxfId="17798" priority="83" stopIfTrue="1">
      <formula>$D$1&lt;S4</formula>
    </cfRule>
    <cfRule type="expression" dxfId="17797" priority="84" stopIfTrue="1">
      <formula>$D$1&gt;S4</formula>
    </cfRule>
  </conditionalFormatting>
  <conditionalFormatting sqref="S4">
    <cfRule type="expression" dxfId="17796" priority="81" stopIfTrue="1">
      <formula>$D$1&lt;S4</formula>
    </cfRule>
    <cfRule type="expression" dxfId="17795" priority="82" stopIfTrue="1">
      <formula>$D$1&gt;S4</formula>
    </cfRule>
  </conditionalFormatting>
  <conditionalFormatting sqref="N4">
    <cfRule type="expression" dxfId="17794" priority="37" stopIfTrue="1">
      <formula>$D$1&lt;N4</formula>
    </cfRule>
    <cfRule type="expression" dxfId="17793" priority="38" stopIfTrue="1">
      <formula>$D$1&gt;N4</formula>
    </cfRule>
  </conditionalFormatting>
  <conditionalFormatting sqref="N4">
    <cfRule type="expression" dxfId="17792" priority="35" stopIfTrue="1">
      <formula>$D$1&lt;N4</formula>
    </cfRule>
    <cfRule type="expression" dxfId="17791" priority="36" stopIfTrue="1">
      <formula>$D$1&gt;N4</formula>
    </cfRule>
  </conditionalFormatting>
  <conditionalFormatting sqref="N4">
    <cfRule type="expression" dxfId="17790" priority="33" stopIfTrue="1">
      <formula>$D$1&lt;N4</formula>
    </cfRule>
    <cfRule type="expression" dxfId="17789" priority="34" stopIfTrue="1">
      <formula>$D$1&gt;N4</formula>
    </cfRule>
  </conditionalFormatting>
  <conditionalFormatting sqref="N4">
    <cfRule type="expression" dxfId="17788" priority="31" stopIfTrue="1">
      <formula>$D$1&lt;N4</formula>
    </cfRule>
    <cfRule type="expression" dxfId="17787" priority="32" stopIfTrue="1">
      <formula>$D$1&gt;N4</formula>
    </cfRule>
  </conditionalFormatting>
  <conditionalFormatting sqref="N4">
    <cfRule type="expression" dxfId="17786" priority="29" stopIfTrue="1">
      <formula>$D$1&lt;N4</formula>
    </cfRule>
    <cfRule type="expression" dxfId="17785" priority="30" stopIfTrue="1">
      <formula>$D$1&gt;N4</formula>
    </cfRule>
  </conditionalFormatting>
  <conditionalFormatting sqref="N4">
    <cfRule type="expression" dxfId="17784" priority="27" stopIfTrue="1">
      <formula>$D$1&lt;N4</formula>
    </cfRule>
    <cfRule type="expression" dxfId="17783" priority="28" stopIfTrue="1">
      <formula>$D$1&gt;N4</formula>
    </cfRule>
  </conditionalFormatting>
  <conditionalFormatting sqref="I5">
    <cfRule type="cellIs" dxfId="17782" priority="78" stopIfTrue="1" operator="equal">
      <formula>5</formula>
    </cfRule>
    <cfRule type="cellIs" dxfId="17781" priority="79" stopIfTrue="1" operator="equal">
      <formula>4</formula>
    </cfRule>
    <cfRule type="cellIs" dxfId="17780" priority="80" stopIfTrue="1" operator="equal">
      <formula>3</formula>
    </cfRule>
  </conditionalFormatting>
  <conditionalFormatting sqref="I4">
    <cfRule type="expression" dxfId="17779" priority="76" stopIfTrue="1">
      <formula>$D$1&lt;I4</formula>
    </cfRule>
    <cfRule type="expression" dxfId="17778" priority="77" stopIfTrue="1">
      <formula>$D$1&gt;I4</formula>
    </cfRule>
  </conditionalFormatting>
  <conditionalFormatting sqref="J5">
    <cfRule type="cellIs" dxfId="17777" priority="73" stopIfTrue="1" operator="equal">
      <formula>5</formula>
    </cfRule>
    <cfRule type="cellIs" dxfId="17776" priority="74" stopIfTrue="1" operator="equal">
      <formula>4</formula>
    </cfRule>
    <cfRule type="cellIs" dxfId="17775" priority="75" stopIfTrue="1" operator="equal">
      <formula>3</formula>
    </cfRule>
  </conditionalFormatting>
  <conditionalFormatting sqref="J4">
    <cfRule type="expression" dxfId="17774" priority="71" stopIfTrue="1">
      <formula>$D$4&lt;J4</formula>
    </cfRule>
    <cfRule type="expression" dxfId="17773" priority="72" stopIfTrue="1">
      <formula>$D$4&gt;J4</formula>
    </cfRule>
  </conditionalFormatting>
  <conditionalFormatting sqref="J4">
    <cfRule type="expression" dxfId="17772" priority="69" stopIfTrue="1">
      <formula>$D$1&lt;J4</formula>
    </cfRule>
    <cfRule type="expression" dxfId="17771" priority="70" stopIfTrue="1">
      <formula>$D$1&gt;J4</formula>
    </cfRule>
  </conditionalFormatting>
  <conditionalFormatting sqref="J4">
    <cfRule type="expression" dxfId="17770" priority="67" stopIfTrue="1">
      <formula>$D$4&lt;J4</formula>
    </cfRule>
    <cfRule type="expression" dxfId="17769" priority="68" stopIfTrue="1">
      <formula>$D$4&gt;J4</formula>
    </cfRule>
  </conditionalFormatting>
  <conditionalFormatting sqref="P4">
    <cfRule type="expression" dxfId="17768" priority="65" stopIfTrue="1">
      <formula>$D$4&lt;P4</formula>
    </cfRule>
    <cfRule type="expression" dxfId="17767" priority="66" stopIfTrue="1">
      <formula>$D$4&gt;P4</formula>
    </cfRule>
  </conditionalFormatting>
  <conditionalFormatting sqref="P4">
    <cfRule type="expression" dxfId="17766" priority="63" stopIfTrue="1">
      <formula>$D$1&lt;P4</formula>
    </cfRule>
    <cfRule type="expression" dxfId="17765" priority="64" stopIfTrue="1">
      <formula>$D$1&gt;P4</formula>
    </cfRule>
  </conditionalFormatting>
  <conditionalFormatting sqref="P4">
    <cfRule type="expression" dxfId="17764" priority="61" stopIfTrue="1">
      <formula>$D$4&lt;P4</formula>
    </cfRule>
    <cfRule type="expression" dxfId="17763" priority="62" stopIfTrue="1">
      <formula>$D$4&gt;P4</formula>
    </cfRule>
  </conditionalFormatting>
  <conditionalFormatting sqref="P5">
    <cfRule type="cellIs" dxfId="17762" priority="58" stopIfTrue="1" operator="equal">
      <formula>5</formula>
    </cfRule>
    <cfRule type="cellIs" dxfId="17761" priority="59" stopIfTrue="1" operator="equal">
      <formula>4</formula>
    </cfRule>
    <cfRule type="cellIs" dxfId="17760" priority="60" stopIfTrue="1" operator="equal">
      <formula>3</formula>
    </cfRule>
  </conditionalFormatting>
  <conditionalFormatting sqref="K4">
    <cfRule type="expression" dxfId="17759" priority="56" stopIfTrue="1">
      <formula>$D$4&lt;K4</formula>
    </cfRule>
    <cfRule type="expression" dxfId="17758" priority="57" stopIfTrue="1">
      <formula>$D$4&gt;K4</formula>
    </cfRule>
  </conditionalFormatting>
  <conditionalFormatting sqref="K4">
    <cfRule type="expression" dxfId="17757" priority="54" stopIfTrue="1">
      <formula>$D$1&lt;K4</formula>
    </cfRule>
    <cfRule type="expression" dxfId="17756" priority="55" stopIfTrue="1">
      <formula>$D$1&gt;K4</formula>
    </cfRule>
  </conditionalFormatting>
  <conditionalFormatting sqref="K4">
    <cfRule type="expression" dxfId="17755" priority="52" stopIfTrue="1">
      <formula>$D$4&lt;K4</formula>
    </cfRule>
    <cfRule type="expression" dxfId="17754" priority="53" stopIfTrue="1">
      <formula>$D$4&gt;K4</formula>
    </cfRule>
  </conditionalFormatting>
  <conditionalFormatting sqref="K5">
    <cfRule type="cellIs" dxfId="17753" priority="49" stopIfTrue="1" operator="equal">
      <formula>5</formula>
    </cfRule>
    <cfRule type="cellIs" dxfId="17752" priority="50" stopIfTrue="1" operator="equal">
      <formula>4</formula>
    </cfRule>
    <cfRule type="cellIs" dxfId="17751" priority="51" stopIfTrue="1" operator="equal">
      <formula>3</formula>
    </cfRule>
  </conditionalFormatting>
  <conditionalFormatting sqref="L5">
    <cfRule type="cellIs" dxfId="17750" priority="46" stopIfTrue="1" operator="equal">
      <formula>5</formula>
    </cfRule>
    <cfRule type="cellIs" dxfId="17749" priority="47" stopIfTrue="1" operator="equal">
      <formula>4</formula>
    </cfRule>
    <cfRule type="cellIs" dxfId="17748" priority="48" stopIfTrue="1" operator="equal">
      <formula>3</formula>
    </cfRule>
  </conditionalFormatting>
  <conditionalFormatting sqref="L4">
    <cfRule type="expression" dxfId="17747" priority="44" stopIfTrue="1">
      <formula>$D$1&lt;L4</formula>
    </cfRule>
    <cfRule type="expression" dxfId="17746" priority="45" stopIfTrue="1">
      <formula>$D$1&gt;L4</formula>
    </cfRule>
  </conditionalFormatting>
  <conditionalFormatting sqref="M4">
    <cfRule type="expression" dxfId="17745" priority="42" stopIfTrue="1">
      <formula>$D$1&lt;M4</formula>
    </cfRule>
    <cfRule type="expression" dxfId="17744" priority="43" stopIfTrue="1">
      <formula>$D$1&gt;M4</formula>
    </cfRule>
  </conditionalFormatting>
  <conditionalFormatting sqref="N5">
    <cfRule type="cellIs" dxfId="17743" priority="39" stopIfTrue="1" operator="equal">
      <formula>5</formula>
    </cfRule>
    <cfRule type="cellIs" dxfId="17742" priority="40" stopIfTrue="1" operator="equal">
      <formula>4</formula>
    </cfRule>
    <cfRule type="cellIs" dxfId="17741" priority="41" stopIfTrue="1" operator="equal">
      <formula>3</formula>
    </cfRule>
  </conditionalFormatting>
  <conditionalFormatting sqref="O5">
    <cfRule type="cellIs" dxfId="17740" priority="24" stopIfTrue="1" operator="equal">
      <formula>5</formula>
    </cfRule>
    <cfRule type="cellIs" dxfId="17739" priority="25" stopIfTrue="1" operator="equal">
      <formula>4</formula>
    </cfRule>
    <cfRule type="cellIs" dxfId="17738" priority="26" stopIfTrue="1" operator="equal">
      <formula>3</formula>
    </cfRule>
  </conditionalFormatting>
  <conditionalFormatting sqref="O4">
    <cfRule type="expression" dxfId="17737" priority="22" stopIfTrue="1">
      <formula>$D$4&lt;O4</formula>
    </cfRule>
    <cfRule type="expression" dxfId="17736" priority="23" stopIfTrue="1">
      <formula>$D$4&gt;O4</formula>
    </cfRule>
  </conditionalFormatting>
  <conditionalFormatting sqref="O4">
    <cfRule type="expression" dxfId="17735" priority="20" stopIfTrue="1">
      <formula>$D$1&lt;O4</formula>
    </cfRule>
    <cfRule type="expression" dxfId="17734" priority="21" stopIfTrue="1">
      <formula>$D$1&gt;O4</formula>
    </cfRule>
  </conditionalFormatting>
  <conditionalFormatting sqref="O4">
    <cfRule type="expression" dxfId="17733" priority="18" stopIfTrue="1">
      <formula>$D$4&lt;O4</formula>
    </cfRule>
    <cfRule type="expression" dxfId="17732" priority="19" stopIfTrue="1">
      <formula>$D$4&gt;O4</formula>
    </cfRule>
  </conditionalFormatting>
  <conditionalFormatting sqref="T5">
    <cfRule type="cellIs" dxfId="17731" priority="15" stopIfTrue="1" operator="equal">
      <formula>5</formula>
    </cfRule>
    <cfRule type="cellIs" dxfId="17730" priority="16" stopIfTrue="1" operator="equal">
      <formula>4</formula>
    </cfRule>
    <cfRule type="cellIs" dxfId="17729" priority="17" stopIfTrue="1" operator="equal">
      <formula>3</formula>
    </cfRule>
  </conditionalFormatting>
  <conditionalFormatting sqref="T4">
    <cfRule type="expression" dxfId="17728" priority="13" stopIfTrue="1">
      <formula>$D$4&lt;T4</formula>
    </cfRule>
    <cfRule type="expression" dxfId="17727" priority="14" stopIfTrue="1">
      <formula>$D$4&gt;T4</formula>
    </cfRule>
  </conditionalFormatting>
  <conditionalFormatting sqref="T4">
    <cfRule type="expression" dxfId="17726" priority="11" stopIfTrue="1">
      <formula>$D$1&lt;T4</formula>
    </cfRule>
    <cfRule type="expression" dxfId="17725" priority="12" stopIfTrue="1">
      <formula>$D$1&gt;T4</formula>
    </cfRule>
  </conditionalFormatting>
  <conditionalFormatting sqref="T4">
    <cfRule type="expression" dxfId="17724" priority="9" stopIfTrue="1">
      <formula>$D$4&lt;T4</formula>
    </cfRule>
    <cfRule type="expression" dxfId="17723" priority="10" stopIfTrue="1">
      <formula>$D$4&gt;T4</formula>
    </cfRule>
  </conditionalFormatting>
  <conditionalFormatting sqref="U4">
    <cfRule type="expression" dxfId="17722" priority="7" stopIfTrue="1">
      <formula>$D$4&lt;U4</formula>
    </cfRule>
    <cfRule type="expression" dxfId="17721" priority="8" stopIfTrue="1">
      <formula>$D$4&gt;U4</formula>
    </cfRule>
  </conditionalFormatting>
  <conditionalFormatting sqref="U4">
    <cfRule type="expression" dxfId="17720" priority="5" stopIfTrue="1">
      <formula>$D$1&lt;U4</formula>
    </cfRule>
    <cfRule type="expression" dxfId="17719" priority="6" stopIfTrue="1">
      <formula>$D$1&gt;U4</formula>
    </cfRule>
  </conditionalFormatting>
  <conditionalFormatting sqref="U4">
    <cfRule type="expression" dxfId="17718" priority="3" stopIfTrue="1">
      <formula>$D$4&lt;U4</formula>
    </cfRule>
    <cfRule type="expression" dxfId="17717" priority="4" stopIfTrue="1">
      <formula>$D$4&gt;U4</formula>
    </cfRule>
  </conditionalFormatting>
  <conditionalFormatting sqref="U3">
    <cfRule type="expression" dxfId="17716" priority="1" stopIfTrue="1">
      <formula>$D$1&lt;U3</formula>
    </cfRule>
    <cfRule type="expression" dxfId="17715" priority="2" stopIfTrue="1">
      <formula>$D$1&gt;U3</formula>
    </cfRule>
  </conditionalFormatting>
  <pageMargins left="0.70866141732283472" right="0" top="0.74803149606299213" bottom="0" header="0.31496062992125984" footer="0.31496062992125984"/>
  <pageSetup paperSize="9" scale="61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70" zoomScaleSheetLayoutView="70" workbookViewId="0">
      <pane ySplit="5" topLeftCell="A6" activePane="bottomLeft" state="frozen"/>
      <selection activeCell="N22" sqref="N22"/>
      <selection pane="bottomLeft" activeCell="H7" sqref="H7:T7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1.28515625" style="13" customWidth="1"/>
    <col min="5" max="5" width="10" style="13" hidden="1" customWidth="1"/>
    <col min="6" max="6" width="7.42578125" customWidth="1"/>
    <col min="7" max="7" width="7.42578125" hidden="1" customWidth="1"/>
    <col min="8" max="10" width="7.42578125" customWidth="1"/>
    <col min="11" max="12" width="7.42578125" hidden="1" customWidth="1"/>
    <col min="13" max="18" width="7.42578125" customWidth="1"/>
    <col min="19" max="19" width="7.42578125" hidden="1" customWidth="1"/>
    <col min="20" max="20" width="7.42578125" customWidth="1"/>
    <col min="21" max="21" width="7.42578125" hidden="1" customWidth="1"/>
    <col min="22" max="22" width="5.8554687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17"/>
      <c r="Z1" s="317"/>
      <c r="AA1" s="317"/>
      <c r="AB1" s="317"/>
      <c r="AC1" s="317"/>
      <c r="AD1" s="31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39" t="s">
        <v>539</v>
      </c>
      <c r="G2" s="541"/>
      <c r="H2" s="542" t="s">
        <v>537</v>
      </c>
      <c r="I2" s="542"/>
      <c r="J2" s="542"/>
      <c r="K2" s="542"/>
      <c r="L2" s="542"/>
      <c r="M2" s="539" t="s">
        <v>545</v>
      </c>
      <c r="N2" s="540"/>
      <c r="O2" s="540"/>
      <c r="P2" s="540"/>
      <c r="Q2" s="340"/>
      <c r="R2" s="340"/>
      <c r="S2" s="340"/>
      <c r="T2" s="433" t="s">
        <v>540</v>
      </c>
      <c r="U2" s="433"/>
      <c r="V2" s="7"/>
      <c r="W2" s="8"/>
      <c r="X2" s="8"/>
      <c r="Y2" s="317"/>
      <c r="Z2" s="317"/>
      <c r="AA2" s="317"/>
      <c r="AB2" s="317"/>
      <c r="AC2" s="317"/>
      <c r="AD2" s="31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2431</v>
      </c>
      <c r="B3" s="528"/>
      <c r="C3" s="528"/>
      <c r="D3" s="211" t="s">
        <v>0</v>
      </c>
      <c r="E3" s="212"/>
      <c r="F3" s="168">
        <v>42924</v>
      </c>
      <c r="G3" s="168"/>
      <c r="H3" s="264">
        <v>42810</v>
      </c>
      <c r="I3" s="264">
        <v>42866</v>
      </c>
      <c r="J3" s="264">
        <v>42905</v>
      </c>
      <c r="K3" s="264"/>
      <c r="L3" s="504"/>
      <c r="M3" s="168">
        <v>42902</v>
      </c>
      <c r="N3" s="168">
        <v>42938</v>
      </c>
      <c r="O3" s="168">
        <v>42929</v>
      </c>
      <c r="P3" s="168">
        <v>42944</v>
      </c>
      <c r="Q3" s="168">
        <v>42934</v>
      </c>
      <c r="R3" s="519">
        <v>42943</v>
      </c>
      <c r="S3" s="67"/>
      <c r="T3" s="168">
        <v>42908</v>
      </c>
      <c r="U3" s="168"/>
      <c r="V3" s="375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17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28"/>
      <c r="B4" s="528"/>
      <c r="C4" s="528"/>
      <c r="D4" s="220" t="s">
        <v>1</v>
      </c>
      <c r="E4" s="212"/>
      <c r="F4" s="221" t="s">
        <v>1402</v>
      </c>
      <c r="G4" s="221"/>
      <c r="H4" s="171" t="s">
        <v>1400</v>
      </c>
      <c r="I4" s="171" t="s">
        <v>1405</v>
      </c>
      <c r="J4" s="221" t="s">
        <v>1436</v>
      </c>
      <c r="K4" s="171"/>
      <c r="L4" s="221"/>
      <c r="M4" s="221" t="s">
        <v>1402</v>
      </c>
      <c r="N4" s="221" t="s">
        <v>1442</v>
      </c>
      <c r="O4" s="396" t="s">
        <v>1446</v>
      </c>
      <c r="P4" s="171" t="s">
        <v>1421</v>
      </c>
      <c r="Q4" s="268" t="s">
        <v>1449</v>
      </c>
      <c r="R4" s="171" t="s">
        <v>1451</v>
      </c>
      <c r="S4" s="221"/>
      <c r="T4" s="221" t="s">
        <v>1440</v>
      </c>
      <c r="U4" s="312"/>
      <c r="V4" s="376"/>
      <c r="W4" s="215"/>
      <c r="X4" s="215"/>
      <c r="Y4" s="217"/>
      <c r="Z4" s="218"/>
      <c r="AA4" s="218"/>
      <c r="AB4" s="218"/>
      <c r="AC4" s="218"/>
      <c r="AD4" s="529"/>
      <c r="AE4" s="15"/>
      <c r="AF4" s="317"/>
      <c r="AG4" s="317"/>
      <c r="AH4" s="317"/>
      <c r="AI4" s="317"/>
      <c r="AJ4" s="317"/>
      <c r="AK4" s="317"/>
      <c r="AL4" s="317"/>
      <c r="AM4" s="317"/>
      <c r="AN4" s="317"/>
      <c r="AO4" s="317"/>
      <c r="AP4" s="317"/>
      <c r="AQ4" s="317"/>
      <c r="AR4" s="317"/>
      <c r="AS4" s="317"/>
      <c r="AT4" s="317"/>
      <c r="AU4" s="317"/>
      <c r="AV4" s="317"/>
      <c r="AW4" s="9"/>
      <c r="AX4" s="315"/>
      <c r="AY4" s="315"/>
      <c r="AZ4" s="315"/>
      <c r="BA4" s="315"/>
      <c r="BB4" s="315"/>
      <c r="BC4" s="315"/>
      <c r="BD4" s="315"/>
      <c r="BE4" s="315"/>
      <c r="BF4" s="315"/>
      <c r="BG4" s="315"/>
      <c r="BH4" s="315"/>
      <c r="BI4" s="315"/>
      <c r="BJ4" s="315"/>
      <c r="BK4" s="315"/>
      <c r="BL4" s="315"/>
      <c r="BM4" s="315"/>
      <c r="BN4" s="11"/>
      <c r="BO4" s="11"/>
      <c r="BP4" s="315"/>
      <c r="BQ4" s="315"/>
      <c r="BR4" s="315"/>
      <c r="BS4" s="315"/>
      <c r="BT4" s="315"/>
      <c r="BU4" s="315"/>
      <c r="BV4" s="315"/>
      <c r="BW4" s="315"/>
      <c r="BX4" s="315"/>
      <c r="BY4" s="315"/>
      <c r="BZ4" s="315"/>
      <c r="CA4" s="315"/>
      <c r="CB4" s="315"/>
      <c r="CC4" s="315"/>
      <c r="CD4" s="315"/>
      <c r="CE4" s="31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120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 t="s">
        <v>1445</v>
      </c>
      <c r="G5" s="271"/>
      <c r="H5" s="271" t="s">
        <v>1401</v>
      </c>
      <c r="I5" s="309" t="s">
        <v>1406</v>
      </c>
      <c r="J5" s="275" t="s">
        <v>1437</v>
      </c>
      <c r="K5" s="271"/>
      <c r="L5" s="271"/>
      <c r="M5" s="271" t="s">
        <v>1404</v>
      </c>
      <c r="N5" s="271" t="s">
        <v>1443</v>
      </c>
      <c r="O5" s="511" t="s">
        <v>1447</v>
      </c>
      <c r="P5" s="511" t="s">
        <v>1448</v>
      </c>
      <c r="Q5" s="511" t="s">
        <v>1450</v>
      </c>
      <c r="R5" s="291" t="s">
        <v>1452</v>
      </c>
      <c r="S5" s="290"/>
      <c r="T5" s="271" t="s">
        <v>1441</v>
      </c>
      <c r="U5" s="271"/>
      <c r="V5" s="377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9.5" customHeight="1" x14ac:dyDescent="0.3">
      <c r="A6" s="295">
        <v>1</v>
      </c>
      <c r="B6" s="245" t="s">
        <v>28</v>
      </c>
      <c r="C6" s="320" t="s">
        <v>34</v>
      </c>
      <c r="D6" s="322" t="s">
        <v>686</v>
      </c>
      <c r="E6" s="238">
        <v>2431</v>
      </c>
      <c r="F6" s="91" t="s">
        <v>539</v>
      </c>
      <c r="G6" s="91"/>
      <c r="H6" s="91">
        <v>4</v>
      </c>
      <c r="I6" s="91">
        <v>4</v>
      </c>
      <c r="J6" s="91">
        <v>3</v>
      </c>
      <c r="K6" s="91"/>
      <c r="L6" s="91"/>
      <c r="M6" s="91">
        <v>3</v>
      </c>
      <c r="N6" s="91">
        <v>3</v>
      </c>
      <c r="O6" s="91">
        <v>4</v>
      </c>
      <c r="P6" s="91">
        <v>5</v>
      </c>
      <c r="Q6" s="23">
        <v>4</v>
      </c>
      <c r="R6" s="23">
        <v>5</v>
      </c>
      <c r="S6" s="23"/>
      <c r="T6" s="91">
        <v>3</v>
      </c>
      <c r="U6" s="91"/>
      <c r="V6" s="35">
        <f t="shared" ref="V6:V37" si="0">IF(AC6&gt;0,IF(SUM(X6:Y6)/AC6&gt;0,2,IF(AND(SUM(X6:Y6)/AC6=0,Z6/AC6&gt;0),3,IF(AND((AB6/AC6+AA6/AC6)=1,AA6/AC6&gt;0),4,5))),0)</f>
        <v>3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4</v>
      </c>
      <c r="AA6" s="276">
        <f t="shared" ref="AA6:AA34" si="5">COUNTIF(AG6:AV6,AA$5)</f>
        <v>4</v>
      </c>
      <c r="AB6" s="276">
        <f t="shared" ref="AB6:AB34" si="6">COUNTIF(AG6:AV6,AB$5)</f>
        <v>2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3.8</v>
      </c>
      <c r="AE6" s="278">
        <f t="shared" ref="AE6:AE34" si="8">IF(AX6=5,0.5,IF(AX6=4,0.25,IF(AX6&lt;=3,0)))</f>
        <v>0</v>
      </c>
      <c r="AF6" s="279"/>
      <c r="AG6" s="280" t="str">
        <f t="shared" ref="AG6:AV21" si="9">IF(ISERROR(VALUE(LEFT(F6))),LEFT(F6),VALUE(LEFT(F6)))</f>
        <v>З</v>
      </c>
      <c r="AH6" s="280" t="str">
        <f t="shared" si="9"/>
        <v/>
      </c>
      <c r="AI6" s="280">
        <f t="shared" si="9"/>
        <v>4</v>
      </c>
      <c r="AJ6" s="280">
        <f t="shared" si="9"/>
        <v>4</v>
      </c>
      <c r="AK6" s="280">
        <f t="shared" si="9"/>
        <v>3</v>
      </c>
      <c r="AL6" s="280" t="str">
        <f t="shared" si="9"/>
        <v/>
      </c>
      <c r="AM6" s="280" t="str">
        <f t="shared" si="9"/>
        <v/>
      </c>
      <c r="AN6" s="280">
        <f t="shared" si="9"/>
        <v>3</v>
      </c>
      <c r="AO6" s="280">
        <f t="shared" si="9"/>
        <v>3</v>
      </c>
      <c r="AP6" s="280">
        <f t="shared" si="9"/>
        <v>4</v>
      </c>
      <c r="AQ6" s="280">
        <f t="shared" si="9"/>
        <v>5</v>
      </c>
      <c r="AR6" s="280">
        <f t="shared" si="9"/>
        <v>4</v>
      </c>
      <c r="AS6" s="280">
        <f t="shared" si="9"/>
        <v>5</v>
      </c>
      <c r="AT6" s="280" t="str">
        <f t="shared" si="9"/>
        <v/>
      </c>
      <c r="AU6" s="280">
        <f t="shared" si="9"/>
        <v>3</v>
      </c>
      <c r="AV6" s="280" t="str">
        <f t="shared" si="9"/>
        <v/>
      </c>
      <c r="AW6" s="35">
        <f t="shared" ref="AW6:AW37" si="10">COUNTIF(AG6:AV6,"з")</f>
        <v>1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9.5" customHeight="1" x14ac:dyDescent="0.3">
      <c r="A7" s="295">
        <v>2</v>
      </c>
      <c r="B7" s="245" t="s">
        <v>28</v>
      </c>
      <c r="C7" s="330" t="s">
        <v>34</v>
      </c>
      <c r="D7" s="331" t="s">
        <v>687</v>
      </c>
      <c r="E7" s="238">
        <v>2431</v>
      </c>
      <c r="F7" s="91" t="s">
        <v>539</v>
      </c>
      <c r="G7" s="91"/>
      <c r="H7" s="91">
        <v>5</v>
      </c>
      <c r="I7" s="91">
        <v>5</v>
      </c>
      <c r="J7" s="91">
        <v>5</v>
      </c>
      <c r="K7" s="91"/>
      <c r="L7" s="91"/>
      <c r="M7" s="91">
        <v>5</v>
      </c>
      <c r="N7" s="91">
        <v>5</v>
      </c>
      <c r="O7" s="91">
        <v>5</v>
      </c>
      <c r="P7" s="91">
        <v>5</v>
      </c>
      <c r="Q7" s="23">
        <v>5</v>
      </c>
      <c r="R7" s="23">
        <v>5</v>
      </c>
      <c r="S7" s="23"/>
      <c r="T7" s="91">
        <v>5</v>
      </c>
      <c r="U7" s="91"/>
      <c r="V7" s="35">
        <f t="shared" si="0"/>
        <v>5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0</v>
      </c>
      <c r="AA7" s="276">
        <f t="shared" si="5"/>
        <v>0</v>
      </c>
      <c r="AB7" s="276">
        <f t="shared" si="6"/>
        <v>10</v>
      </c>
      <c r="AC7" s="276">
        <f t="shared" si="7"/>
        <v>10</v>
      </c>
      <c r="AD7" s="277">
        <f t="shared" ref="AD7:AD37" si="11">IF(ISERROR(((X7+Y7)*2+Z7*3+AA7*4+AB7*5)/SUM(X7,Y7:AB7)),"",((X7+Y7)*2+Z7*3+AA7*4+AB7*5)/SUM(X7,Y7:AB7))</f>
        <v>5</v>
      </c>
      <c r="AE7" s="278">
        <f t="shared" si="8"/>
        <v>0</v>
      </c>
      <c r="AF7" s="279"/>
      <c r="AG7" s="280" t="str">
        <f t="shared" si="9"/>
        <v>З</v>
      </c>
      <c r="AH7" s="280" t="str">
        <f t="shared" si="9"/>
        <v/>
      </c>
      <c r="AI7" s="280">
        <f t="shared" si="9"/>
        <v>5</v>
      </c>
      <c r="AJ7" s="280">
        <f t="shared" si="9"/>
        <v>5</v>
      </c>
      <c r="AK7" s="280">
        <f t="shared" si="9"/>
        <v>5</v>
      </c>
      <c r="AL7" s="280" t="str">
        <f t="shared" si="9"/>
        <v/>
      </c>
      <c r="AM7" s="280" t="str">
        <f t="shared" si="9"/>
        <v/>
      </c>
      <c r="AN7" s="280">
        <f t="shared" si="9"/>
        <v>5</v>
      </c>
      <c r="AO7" s="280">
        <f t="shared" si="9"/>
        <v>5</v>
      </c>
      <c r="AP7" s="280">
        <f t="shared" si="9"/>
        <v>5</v>
      </c>
      <c r="AQ7" s="280">
        <f t="shared" si="9"/>
        <v>5</v>
      </c>
      <c r="AR7" s="280">
        <f t="shared" si="9"/>
        <v>5</v>
      </c>
      <c r="AS7" s="280">
        <f t="shared" si="9"/>
        <v>5</v>
      </c>
      <c r="AT7" s="280" t="str">
        <f t="shared" si="9"/>
        <v/>
      </c>
      <c r="AU7" s="280">
        <f t="shared" si="9"/>
        <v>5</v>
      </c>
      <c r="AV7" s="280" t="str">
        <f t="shared" si="9"/>
        <v/>
      </c>
      <c r="AW7" s="35">
        <f t="shared" si="10"/>
        <v>1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9.5" customHeight="1" x14ac:dyDescent="0.3">
      <c r="A8" s="295">
        <v>3</v>
      </c>
      <c r="B8" s="329" t="s">
        <v>28</v>
      </c>
      <c r="C8" s="320" t="s">
        <v>34</v>
      </c>
      <c r="D8" s="322" t="s">
        <v>688</v>
      </c>
      <c r="E8" s="238">
        <v>2431</v>
      </c>
      <c r="F8" s="91" t="s">
        <v>539</v>
      </c>
      <c r="G8" s="91"/>
      <c r="H8" s="91">
        <v>5</v>
      </c>
      <c r="I8" s="91">
        <v>5</v>
      </c>
      <c r="J8" s="91">
        <v>4</v>
      </c>
      <c r="K8" s="91"/>
      <c r="L8" s="91"/>
      <c r="M8" s="91">
        <v>5</v>
      </c>
      <c r="N8" s="91">
        <v>5</v>
      </c>
      <c r="O8" s="91">
        <v>5</v>
      </c>
      <c r="P8" s="91">
        <v>5</v>
      </c>
      <c r="Q8" s="23">
        <v>5</v>
      </c>
      <c r="R8" s="23">
        <v>5</v>
      </c>
      <c r="S8" s="23"/>
      <c r="T8" s="91">
        <v>5</v>
      </c>
      <c r="U8" s="91"/>
      <c r="V8" s="35">
        <f t="shared" si="0"/>
        <v>4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0</v>
      </c>
      <c r="AA8" s="276">
        <f t="shared" si="5"/>
        <v>1</v>
      </c>
      <c r="AB8" s="276">
        <f t="shared" si="6"/>
        <v>9</v>
      </c>
      <c r="AC8" s="276">
        <f t="shared" si="7"/>
        <v>10</v>
      </c>
      <c r="AD8" s="277">
        <f t="shared" si="11"/>
        <v>4.9000000000000004</v>
      </c>
      <c r="AE8" s="278">
        <f t="shared" si="8"/>
        <v>0</v>
      </c>
      <c r="AF8" s="279"/>
      <c r="AG8" s="280" t="str">
        <f t="shared" si="9"/>
        <v>З</v>
      </c>
      <c r="AH8" s="280" t="str">
        <f t="shared" si="9"/>
        <v/>
      </c>
      <c r="AI8" s="280">
        <f t="shared" si="9"/>
        <v>5</v>
      </c>
      <c r="AJ8" s="280">
        <f t="shared" si="9"/>
        <v>5</v>
      </c>
      <c r="AK8" s="280">
        <f t="shared" si="9"/>
        <v>4</v>
      </c>
      <c r="AL8" s="280" t="str">
        <f t="shared" si="9"/>
        <v/>
      </c>
      <c r="AM8" s="280" t="str">
        <f t="shared" si="9"/>
        <v/>
      </c>
      <c r="AN8" s="280">
        <f t="shared" si="9"/>
        <v>5</v>
      </c>
      <c r="AO8" s="280">
        <f t="shared" si="9"/>
        <v>5</v>
      </c>
      <c r="AP8" s="280">
        <f t="shared" si="9"/>
        <v>5</v>
      </c>
      <c r="AQ8" s="280">
        <f t="shared" si="9"/>
        <v>5</v>
      </c>
      <c r="AR8" s="280">
        <f t="shared" si="9"/>
        <v>5</v>
      </c>
      <c r="AS8" s="280">
        <f t="shared" si="9"/>
        <v>5</v>
      </c>
      <c r="AT8" s="280" t="str">
        <f t="shared" si="9"/>
        <v/>
      </c>
      <c r="AU8" s="280">
        <f t="shared" si="9"/>
        <v>5</v>
      </c>
      <c r="AV8" s="280" t="str">
        <f t="shared" si="9"/>
        <v/>
      </c>
      <c r="AW8" s="35">
        <f t="shared" si="10"/>
        <v>1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9.5" customHeight="1" x14ac:dyDescent="0.3">
      <c r="A9" s="295">
        <v>4</v>
      </c>
      <c r="B9" s="245" t="s">
        <v>28</v>
      </c>
      <c r="C9" s="320" t="s">
        <v>34</v>
      </c>
      <c r="D9" s="322" t="s">
        <v>689</v>
      </c>
      <c r="E9" s="238">
        <v>2431</v>
      </c>
      <c r="F9" s="91" t="s">
        <v>539</v>
      </c>
      <c r="G9" s="91"/>
      <c r="H9" s="91">
        <v>4</v>
      </c>
      <c r="I9" s="91">
        <v>5</v>
      </c>
      <c r="J9" s="91">
        <v>3</v>
      </c>
      <c r="K9" s="91"/>
      <c r="L9" s="91"/>
      <c r="M9" s="91">
        <v>4</v>
      </c>
      <c r="N9" s="91">
        <v>5</v>
      </c>
      <c r="O9" s="91">
        <v>4</v>
      </c>
      <c r="P9" s="91">
        <v>5</v>
      </c>
      <c r="Q9" s="23">
        <v>3</v>
      </c>
      <c r="R9" s="23">
        <v>5</v>
      </c>
      <c r="S9" s="23"/>
      <c r="T9" s="91">
        <v>4</v>
      </c>
      <c r="U9" s="91"/>
      <c r="V9" s="35">
        <f t="shared" si="0"/>
        <v>3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2</v>
      </c>
      <c r="AA9" s="276">
        <f t="shared" si="5"/>
        <v>4</v>
      </c>
      <c r="AB9" s="276">
        <f t="shared" si="6"/>
        <v>4</v>
      </c>
      <c r="AC9" s="276">
        <f t="shared" si="7"/>
        <v>10</v>
      </c>
      <c r="AD9" s="277">
        <f t="shared" si="11"/>
        <v>4.2</v>
      </c>
      <c r="AE9" s="278">
        <f t="shared" si="8"/>
        <v>0</v>
      </c>
      <c r="AF9" s="279"/>
      <c r="AG9" s="280" t="str">
        <f t="shared" si="9"/>
        <v>З</v>
      </c>
      <c r="AH9" s="280" t="str">
        <f t="shared" si="9"/>
        <v/>
      </c>
      <c r="AI9" s="280">
        <f t="shared" si="9"/>
        <v>4</v>
      </c>
      <c r="AJ9" s="280">
        <f t="shared" si="9"/>
        <v>5</v>
      </c>
      <c r="AK9" s="280">
        <f t="shared" si="9"/>
        <v>3</v>
      </c>
      <c r="AL9" s="280" t="str">
        <f t="shared" si="9"/>
        <v/>
      </c>
      <c r="AM9" s="280" t="str">
        <f t="shared" si="9"/>
        <v/>
      </c>
      <c r="AN9" s="280">
        <f t="shared" si="9"/>
        <v>4</v>
      </c>
      <c r="AO9" s="280">
        <f t="shared" si="9"/>
        <v>5</v>
      </c>
      <c r="AP9" s="280">
        <f t="shared" si="9"/>
        <v>4</v>
      </c>
      <c r="AQ9" s="280">
        <f t="shared" si="9"/>
        <v>5</v>
      </c>
      <c r="AR9" s="280">
        <f t="shared" si="9"/>
        <v>3</v>
      </c>
      <c r="AS9" s="280">
        <f t="shared" si="9"/>
        <v>5</v>
      </c>
      <c r="AT9" s="280" t="str">
        <f t="shared" si="9"/>
        <v/>
      </c>
      <c r="AU9" s="280">
        <f t="shared" si="9"/>
        <v>4</v>
      </c>
      <c r="AV9" s="280" t="str">
        <f t="shared" si="9"/>
        <v/>
      </c>
      <c r="AW9" s="35">
        <f t="shared" si="10"/>
        <v>1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9.5" customHeight="1" x14ac:dyDescent="0.3">
      <c r="A10" s="295">
        <v>5</v>
      </c>
      <c r="B10" s="245" t="s">
        <v>28</v>
      </c>
      <c r="C10" s="320" t="s">
        <v>34</v>
      </c>
      <c r="D10" s="322" t="s">
        <v>690</v>
      </c>
      <c r="E10" s="238">
        <v>2431</v>
      </c>
      <c r="F10" s="91" t="s">
        <v>539</v>
      </c>
      <c r="G10" s="91"/>
      <c r="H10" s="91">
        <v>3</v>
      </c>
      <c r="I10" s="91">
        <v>4</v>
      </c>
      <c r="J10" s="91">
        <v>3</v>
      </c>
      <c r="K10" s="91"/>
      <c r="L10" s="91"/>
      <c r="M10" s="91">
        <v>3</v>
      </c>
      <c r="N10" s="91">
        <v>3</v>
      </c>
      <c r="O10" s="91">
        <v>4</v>
      </c>
      <c r="P10" s="91">
        <v>5</v>
      </c>
      <c r="Q10" s="23">
        <v>3</v>
      </c>
      <c r="R10" s="23">
        <v>4</v>
      </c>
      <c r="S10" s="23"/>
      <c r="T10" s="91">
        <v>3</v>
      </c>
      <c r="U10" s="91"/>
      <c r="V10" s="35">
        <f t="shared" si="0"/>
        <v>3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6</v>
      </c>
      <c r="AA10" s="276">
        <f t="shared" si="5"/>
        <v>3</v>
      </c>
      <c r="AB10" s="276">
        <f t="shared" si="6"/>
        <v>1</v>
      </c>
      <c r="AC10" s="276">
        <f t="shared" si="7"/>
        <v>10</v>
      </c>
      <c r="AD10" s="277">
        <f t="shared" si="11"/>
        <v>3.5</v>
      </c>
      <c r="AE10" s="278">
        <f t="shared" si="8"/>
        <v>0</v>
      </c>
      <c r="AF10" s="279"/>
      <c r="AG10" s="280" t="str">
        <f t="shared" si="9"/>
        <v>З</v>
      </c>
      <c r="AH10" s="280" t="str">
        <f t="shared" si="9"/>
        <v/>
      </c>
      <c r="AI10" s="280">
        <f t="shared" si="9"/>
        <v>3</v>
      </c>
      <c r="AJ10" s="280">
        <f t="shared" si="9"/>
        <v>4</v>
      </c>
      <c r="AK10" s="280">
        <f t="shared" si="9"/>
        <v>3</v>
      </c>
      <c r="AL10" s="280" t="str">
        <f t="shared" si="9"/>
        <v/>
      </c>
      <c r="AM10" s="280" t="str">
        <f t="shared" si="9"/>
        <v/>
      </c>
      <c r="AN10" s="280">
        <f t="shared" si="9"/>
        <v>3</v>
      </c>
      <c r="AO10" s="280">
        <f t="shared" si="9"/>
        <v>3</v>
      </c>
      <c r="AP10" s="280">
        <f t="shared" si="9"/>
        <v>4</v>
      </c>
      <c r="AQ10" s="280">
        <f t="shared" si="9"/>
        <v>5</v>
      </c>
      <c r="AR10" s="280">
        <f t="shared" si="9"/>
        <v>3</v>
      </c>
      <c r="AS10" s="280">
        <f t="shared" si="9"/>
        <v>4</v>
      </c>
      <c r="AT10" s="280" t="str">
        <f t="shared" si="9"/>
        <v/>
      </c>
      <c r="AU10" s="280">
        <f t="shared" si="9"/>
        <v>3</v>
      </c>
      <c r="AV10" s="280" t="str">
        <f t="shared" si="9"/>
        <v/>
      </c>
      <c r="AW10" s="35">
        <f t="shared" si="10"/>
        <v>1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9.5" customHeight="1" x14ac:dyDescent="0.3">
      <c r="A11" s="295">
        <v>6</v>
      </c>
      <c r="B11" s="245" t="s">
        <v>28</v>
      </c>
      <c r="C11" s="320" t="s">
        <v>34</v>
      </c>
      <c r="D11" s="322" t="s">
        <v>691</v>
      </c>
      <c r="E11" s="238">
        <v>2431</v>
      </c>
      <c r="F11" s="91" t="s">
        <v>539</v>
      </c>
      <c r="G11" s="91"/>
      <c r="H11" s="91">
        <v>5</v>
      </c>
      <c r="I11" s="91">
        <v>4</v>
      </c>
      <c r="J11" s="91">
        <v>3</v>
      </c>
      <c r="K11" s="91"/>
      <c r="L11" s="91"/>
      <c r="M11" s="91">
        <v>3</v>
      </c>
      <c r="N11" s="91">
        <v>4</v>
      </c>
      <c r="O11" s="91">
        <v>3</v>
      </c>
      <c r="P11" s="91">
        <v>5</v>
      </c>
      <c r="Q11" s="91">
        <v>3</v>
      </c>
      <c r="R11" s="91">
        <v>4</v>
      </c>
      <c r="S11" s="91"/>
      <c r="T11" s="91">
        <v>3</v>
      </c>
      <c r="U11" s="91"/>
      <c r="V11" s="35">
        <f t="shared" si="0"/>
        <v>3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5</v>
      </c>
      <c r="AA11" s="286">
        <f t="shared" si="5"/>
        <v>3</v>
      </c>
      <c r="AB11" s="286">
        <f t="shared" si="6"/>
        <v>2</v>
      </c>
      <c r="AC11" s="276">
        <f t="shared" si="7"/>
        <v>10</v>
      </c>
      <c r="AD11" s="277">
        <f t="shared" si="11"/>
        <v>3.7</v>
      </c>
      <c r="AE11" s="287">
        <f t="shared" si="8"/>
        <v>0</v>
      </c>
      <c r="AG11" s="280" t="str">
        <f t="shared" si="9"/>
        <v>З</v>
      </c>
      <c r="AH11" s="280" t="str">
        <f t="shared" si="9"/>
        <v/>
      </c>
      <c r="AI11" s="280">
        <f t="shared" si="9"/>
        <v>5</v>
      </c>
      <c r="AJ11" s="280">
        <f t="shared" si="9"/>
        <v>4</v>
      </c>
      <c r="AK11" s="280">
        <f t="shared" si="9"/>
        <v>3</v>
      </c>
      <c r="AL11" s="280" t="str">
        <f t="shared" si="9"/>
        <v/>
      </c>
      <c r="AM11" s="280" t="str">
        <f t="shared" si="9"/>
        <v/>
      </c>
      <c r="AN11" s="280">
        <f t="shared" si="9"/>
        <v>3</v>
      </c>
      <c r="AO11" s="280">
        <f t="shared" si="9"/>
        <v>4</v>
      </c>
      <c r="AP11" s="280">
        <f t="shared" si="9"/>
        <v>3</v>
      </c>
      <c r="AQ11" s="280">
        <f t="shared" si="9"/>
        <v>5</v>
      </c>
      <c r="AR11" s="280">
        <f t="shared" si="9"/>
        <v>3</v>
      </c>
      <c r="AS11" s="280">
        <f t="shared" si="9"/>
        <v>4</v>
      </c>
      <c r="AT11" s="280" t="str">
        <f t="shared" si="9"/>
        <v/>
      </c>
      <c r="AU11" s="280">
        <f t="shared" si="9"/>
        <v>3</v>
      </c>
      <c r="AV11" s="280" t="str">
        <f t="shared" si="9"/>
        <v/>
      </c>
      <c r="AW11" s="35">
        <f t="shared" si="10"/>
        <v>1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9.5" customHeight="1" x14ac:dyDescent="0.3">
      <c r="A12" s="295">
        <v>7</v>
      </c>
      <c r="B12" s="245" t="s">
        <v>28</v>
      </c>
      <c r="C12" s="320" t="s">
        <v>34</v>
      </c>
      <c r="D12" s="322" t="s">
        <v>692</v>
      </c>
      <c r="E12" s="238">
        <v>2431</v>
      </c>
      <c r="F12" s="91" t="s">
        <v>1407</v>
      </c>
      <c r="G12" s="91"/>
      <c r="H12" s="91">
        <v>4</v>
      </c>
      <c r="I12" s="91">
        <v>4</v>
      </c>
      <c r="J12" s="91" t="s">
        <v>1493</v>
      </c>
      <c r="K12" s="91"/>
      <c r="L12" s="91"/>
      <c r="M12" s="91">
        <v>3</v>
      </c>
      <c r="N12" s="91">
        <v>4</v>
      </c>
      <c r="O12" s="91">
        <v>3</v>
      </c>
      <c r="P12" s="91">
        <v>3</v>
      </c>
      <c r="Q12" s="23">
        <v>3</v>
      </c>
      <c r="R12" s="23">
        <v>4</v>
      </c>
      <c r="S12" s="23"/>
      <c r="T12" s="91">
        <v>3</v>
      </c>
      <c r="U12" s="91"/>
      <c r="V12" s="35">
        <f t="shared" si="0"/>
        <v>2</v>
      </c>
      <c r="W12" s="276">
        <f t="shared" si="1"/>
        <v>0</v>
      </c>
      <c r="X12" s="276">
        <f t="shared" si="2"/>
        <v>0</v>
      </c>
      <c r="Y12" s="276">
        <f t="shared" si="3"/>
        <v>1</v>
      </c>
      <c r="Z12" s="276">
        <f t="shared" si="4"/>
        <v>5</v>
      </c>
      <c r="AA12" s="276">
        <f t="shared" si="5"/>
        <v>4</v>
      </c>
      <c r="AB12" s="276">
        <f t="shared" si="6"/>
        <v>0</v>
      </c>
      <c r="AC12" s="276">
        <f t="shared" si="7"/>
        <v>10</v>
      </c>
      <c r="AD12" s="277">
        <f t="shared" si="11"/>
        <v>3.3</v>
      </c>
      <c r="AE12" s="278">
        <f t="shared" si="8"/>
        <v>0</v>
      </c>
      <c r="AF12" s="279"/>
      <c r="AG12" s="280" t="str">
        <f t="shared" si="9"/>
        <v>а</v>
      </c>
      <c r="AH12" s="280" t="str">
        <f t="shared" si="9"/>
        <v/>
      </c>
      <c r="AI12" s="280">
        <f t="shared" si="9"/>
        <v>4</v>
      </c>
      <c r="AJ12" s="280">
        <f t="shared" si="9"/>
        <v>4</v>
      </c>
      <c r="AK12" s="280">
        <f t="shared" si="9"/>
        <v>2</v>
      </c>
      <c r="AL12" s="280" t="str">
        <f t="shared" si="9"/>
        <v/>
      </c>
      <c r="AM12" s="280" t="str">
        <f t="shared" si="9"/>
        <v/>
      </c>
      <c r="AN12" s="280">
        <f t="shared" si="9"/>
        <v>3</v>
      </c>
      <c r="AO12" s="280">
        <f t="shared" si="9"/>
        <v>4</v>
      </c>
      <c r="AP12" s="280">
        <f t="shared" si="9"/>
        <v>3</v>
      </c>
      <c r="AQ12" s="280">
        <f t="shared" si="9"/>
        <v>3</v>
      </c>
      <c r="AR12" s="280">
        <f t="shared" si="9"/>
        <v>3</v>
      </c>
      <c r="AS12" s="280">
        <f t="shared" si="9"/>
        <v>4</v>
      </c>
      <c r="AT12" s="280" t="str">
        <f t="shared" si="9"/>
        <v/>
      </c>
      <c r="AU12" s="280">
        <f t="shared" si="9"/>
        <v>3</v>
      </c>
      <c r="AV12" s="280" t="str">
        <f t="shared" si="9"/>
        <v/>
      </c>
      <c r="AW12" s="35">
        <f t="shared" si="10"/>
        <v>0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9.5" customHeight="1" x14ac:dyDescent="0.3">
      <c r="A13" s="295">
        <v>8</v>
      </c>
      <c r="B13" s="245" t="s">
        <v>28</v>
      </c>
      <c r="C13" s="320" t="s">
        <v>34</v>
      </c>
      <c r="D13" s="322" t="s">
        <v>693</v>
      </c>
      <c r="E13" s="238">
        <v>2431</v>
      </c>
      <c r="F13" s="91" t="s">
        <v>539</v>
      </c>
      <c r="G13" s="91"/>
      <c r="H13" s="91">
        <v>5</v>
      </c>
      <c r="I13" s="91">
        <v>4</v>
      </c>
      <c r="J13" s="91">
        <v>4</v>
      </c>
      <c r="K13" s="91"/>
      <c r="L13" s="91"/>
      <c r="M13" s="91">
        <v>4</v>
      </c>
      <c r="N13" s="91">
        <v>4</v>
      </c>
      <c r="O13" s="91">
        <v>4</v>
      </c>
      <c r="P13" s="91">
        <v>3</v>
      </c>
      <c r="Q13" s="23">
        <v>4</v>
      </c>
      <c r="R13" s="23">
        <v>5</v>
      </c>
      <c r="S13" s="23"/>
      <c r="T13" s="91">
        <v>4</v>
      </c>
      <c r="U13" s="91"/>
      <c r="V13" s="35">
        <f t="shared" si="0"/>
        <v>3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1</v>
      </c>
      <c r="AA13" s="276">
        <f t="shared" si="5"/>
        <v>7</v>
      </c>
      <c r="AB13" s="276">
        <f t="shared" si="6"/>
        <v>2</v>
      </c>
      <c r="AC13" s="276">
        <f t="shared" si="7"/>
        <v>10</v>
      </c>
      <c r="AD13" s="277">
        <f t="shared" si="11"/>
        <v>4.0999999999999996</v>
      </c>
      <c r="AE13" s="278">
        <f t="shared" si="8"/>
        <v>0</v>
      </c>
      <c r="AF13" s="279"/>
      <c r="AG13" s="280" t="str">
        <f t="shared" si="9"/>
        <v>З</v>
      </c>
      <c r="AH13" s="280" t="str">
        <f t="shared" si="9"/>
        <v/>
      </c>
      <c r="AI13" s="280">
        <f t="shared" si="9"/>
        <v>5</v>
      </c>
      <c r="AJ13" s="280">
        <f t="shared" si="9"/>
        <v>4</v>
      </c>
      <c r="AK13" s="280">
        <f t="shared" si="9"/>
        <v>4</v>
      </c>
      <c r="AL13" s="280" t="str">
        <f t="shared" si="9"/>
        <v/>
      </c>
      <c r="AM13" s="280" t="str">
        <f t="shared" si="9"/>
        <v/>
      </c>
      <c r="AN13" s="280">
        <f t="shared" si="9"/>
        <v>4</v>
      </c>
      <c r="AO13" s="280">
        <f t="shared" si="9"/>
        <v>4</v>
      </c>
      <c r="AP13" s="280">
        <f t="shared" si="9"/>
        <v>4</v>
      </c>
      <c r="AQ13" s="280">
        <f t="shared" si="9"/>
        <v>3</v>
      </c>
      <c r="AR13" s="280">
        <f t="shared" si="9"/>
        <v>4</v>
      </c>
      <c r="AS13" s="280">
        <f t="shared" si="9"/>
        <v>5</v>
      </c>
      <c r="AT13" s="280" t="str">
        <f t="shared" si="9"/>
        <v/>
      </c>
      <c r="AU13" s="280">
        <f t="shared" si="9"/>
        <v>4</v>
      </c>
      <c r="AV13" s="280" t="str">
        <f t="shared" si="9"/>
        <v/>
      </c>
      <c r="AW13" s="35">
        <f t="shared" si="10"/>
        <v>1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9.5" customHeight="1" x14ac:dyDescent="0.3">
      <c r="A14" s="295">
        <v>9</v>
      </c>
      <c r="B14" s="243"/>
      <c r="C14" s="320" t="s">
        <v>34</v>
      </c>
      <c r="D14" s="322" t="s">
        <v>694</v>
      </c>
      <c r="E14" s="238">
        <v>2431</v>
      </c>
      <c r="F14" s="91" t="s">
        <v>539</v>
      </c>
      <c r="G14" s="91"/>
      <c r="H14" s="91">
        <v>4</v>
      </c>
      <c r="I14" s="91">
        <v>4</v>
      </c>
      <c r="J14" s="91">
        <v>3</v>
      </c>
      <c r="K14" s="91"/>
      <c r="L14" s="91"/>
      <c r="M14" s="91">
        <v>3</v>
      </c>
      <c r="N14" s="91">
        <v>4</v>
      </c>
      <c r="O14" s="91">
        <v>4</v>
      </c>
      <c r="P14" s="91">
        <v>3</v>
      </c>
      <c r="Q14" s="91">
        <v>3</v>
      </c>
      <c r="R14" s="24">
        <v>4</v>
      </c>
      <c r="S14" s="23"/>
      <c r="T14" s="91">
        <v>3</v>
      </c>
      <c r="U14" s="91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5</v>
      </c>
      <c r="AA14" s="92">
        <f t="shared" si="5"/>
        <v>5</v>
      </c>
      <c r="AB14" s="92">
        <f t="shared" si="6"/>
        <v>0</v>
      </c>
      <c r="AC14" s="92">
        <f t="shared" si="7"/>
        <v>10</v>
      </c>
      <c r="AD14" s="225">
        <f t="shared" si="11"/>
        <v>3.5</v>
      </c>
      <c r="AE14" s="16">
        <f t="shared" si="8"/>
        <v>0</v>
      </c>
      <c r="AF14" s="9"/>
      <c r="AG14" s="280" t="str">
        <f t="shared" si="9"/>
        <v>З</v>
      </c>
      <c r="AH14" s="280" t="str">
        <f t="shared" si="9"/>
        <v/>
      </c>
      <c r="AI14" s="280">
        <f t="shared" si="9"/>
        <v>4</v>
      </c>
      <c r="AJ14" s="280">
        <f t="shared" si="9"/>
        <v>4</v>
      </c>
      <c r="AK14" s="280">
        <f t="shared" si="9"/>
        <v>3</v>
      </c>
      <c r="AL14" s="280" t="str">
        <f t="shared" si="9"/>
        <v/>
      </c>
      <c r="AM14" s="280" t="str">
        <f t="shared" si="9"/>
        <v/>
      </c>
      <c r="AN14" s="280">
        <f t="shared" si="9"/>
        <v>3</v>
      </c>
      <c r="AO14" s="280">
        <f t="shared" si="9"/>
        <v>4</v>
      </c>
      <c r="AP14" s="280">
        <f t="shared" si="9"/>
        <v>4</v>
      </c>
      <c r="AQ14" s="280">
        <f t="shared" si="9"/>
        <v>3</v>
      </c>
      <c r="AR14" s="280">
        <f t="shared" si="9"/>
        <v>3</v>
      </c>
      <c r="AS14" s="280">
        <f t="shared" si="9"/>
        <v>4</v>
      </c>
      <c r="AT14" s="280" t="str">
        <f t="shared" si="9"/>
        <v/>
      </c>
      <c r="AU14" s="280">
        <f t="shared" si="9"/>
        <v>3</v>
      </c>
      <c r="AV14" s="280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3">
      <c r="A15" s="295">
        <v>10</v>
      </c>
      <c r="B15" s="243"/>
      <c r="C15" s="320" t="s">
        <v>34</v>
      </c>
      <c r="D15" s="322" t="s">
        <v>695</v>
      </c>
      <c r="E15" s="238">
        <v>2431</v>
      </c>
      <c r="F15" s="91" t="s">
        <v>539</v>
      </c>
      <c r="G15" s="91"/>
      <c r="H15" s="91">
        <v>5</v>
      </c>
      <c r="I15" s="91">
        <v>4</v>
      </c>
      <c r="J15" s="91">
        <v>4</v>
      </c>
      <c r="K15" s="91"/>
      <c r="L15" s="91"/>
      <c r="M15" s="91">
        <v>3</v>
      </c>
      <c r="N15" s="91">
        <v>5</v>
      </c>
      <c r="O15" s="91">
        <v>5</v>
      </c>
      <c r="P15" s="91">
        <v>5</v>
      </c>
      <c r="Q15" s="91">
        <v>4</v>
      </c>
      <c r="R15" s="24">
        <v>5</v>
      </c>
      <c r="S15" s="23"/>
      <c r="T15" s="91" t="s">
        <v>1477</v>
      </c>
      <c r="U15" s="91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1</v>
      </c>
      <c r="AA15" s="92">
        <f t="shared" si="5"/>
        <v>3</v>
      </c>
      <c r="AB15" s="92">
        <f t="shared" si="6"/>
        <v>5</v>
      </c>
      <c r="AC15" s="92">
        <f t="shared" si="7"/>
        <v>9</v>
      </c>
      <c r="AD15" s="225">
        <f t="shared" si="11"/>
        <v>4.4444444444444446</v>
      </c>
      <c r="AE15" s="16">
        <f t="shared" si="8"/>
        <v>0</v>
      </c>
      <c r="AF15" s="9"/>
      <c r="AG15" s="280" t="str">
        <f t="shared" si="9"/>
        <v>З</v>
      </c>
      <c r="AH15" s="280" t="str">
        <f t="shared" si="9"/>
        <v/>
      </c>
      <c r="AI15" s="280">
        <f t="shared" si="9"/>
        <v>5</v>
      </c>
      <c r="AJ15" s="280">
        <f t="shared" si="9"/>
        <v>4</v>
      </c>
      <c r="AK15" s="280">
        <f t="shared" si="9"/>
        <v>4</v>
      </c>
      <c r="AL15" s="280" t="str">
        <f t="shared" si="9"/>
        <v/>
      </c>
      <c r="AM15" s="280" t="str">
        <f t="shared" si="9"/>
        <v/>
      </c>
      <c r="AN15" s="280">
        <f t="shared" si="9"/>
        <v>3</v>
      </c>
      <c r="AO15" s="280">
        <f t="shared" si="9"/>
        <v>5</v>
      </c>
      <c r="AP15" s="280">
        <f t="shared" si="9"/>
        <v>5</v>
      </c>
      <c r="AQ15" s="280">
        <f t="shared" si="9"/>
        <v>5</v>
      </c>
      <c r="AR15" s="280">
        <f t="shared" si="9"/>
        <v>4</v>
      </c>
      <c r="AS15" s="280">
        <f t="shared" si="9"/>
        <v>5</v>
      </c>
      <c r="AT15" s="280" t="str">
        <f t="shared" si="9"/>
        <v/>
      </c>
      <c r="AU15" s="280" t="str">
        <f t="shared" si="9"/>
        <v>а</v>
      </c>
      <c r="AV15" s="280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3">
      <c r="A16" s="295">
        <v>11</v>
      </c>
      <c r="B16" s="243"/>
      <c r="C16" s="320" t="s">
        <v>34</v>
      </c>
      <c r="D16" s="322" t="s">
        <v>696</v>
      </c>
      <c r="E16" s="238">
        <v>2431</v>
      </c>
      <c r="F16" s="91" t="s">
        <v>539</v>
      </c>
      <c r="G16" s="91"/>
      <c r="H16" s="91">
        <v>4</v>
      </c>
      <c r="I16" s="91">
        <v>5</v>
      </c>
      <c r="J16" s="91">
        <v>4</v>
      </c>
      <c r="K16" s="91"/>
      <c r="L16" s="91"/>
      <c r="M16" s="91">
        <v>5</v>
      </c>
      <c r="N16" s="91">
        <v>5</v>
      </c>
      <c r="O16" s="91">
        <v>4</v>
      </c>
      <c r="P16" s="91">
        <v>5</v>
      </c>
      <c r="Q16" s="91">
        <v>4</v>
      </c>
      <c r="R16" s="24">
        <v>5</v>
      </c>
      <c r="S16" s="23"/>
      <c r="T16" s="91">
        <v>4</v>
      </c>
      <c r="U16" s="91"/>
      <c r="V16" s="18">
        <f t="shared" si="0"/>
        <v>4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0</v>
      </c>
      <c r="AA16" s="92">
        <f t="shared" si="5"/>
        <v>5</v>
      </c>
      <c r="AB16" s="92">
        <f t="shared" si="6"/>
        <v>5</v>
      </c>
      <c r="AC16" s="92">
        <f t="shared" si="7"/>
        <v>10</v>
      </c>
      <c r="AD16" s="225">
        <f t="shared" si="11"/>
        <v>4.5</v>
      </c>
      <c r="AE16" s="16">
        <f t="shared" si="8"/>
        <v>0</v>
      </c>
      <c r="AF16" s="9"/>
      <c r="AG16" s="280" t="str">
        <f t="shared" si="9"/>
        <v>З</v>
      </c>
      <c r="AH16" s="280" t="str">
        <f t="shared" si="9"/>
        <v/>
      </c>
      <c r="AI16" s="280">
        <f t="shared" si="9"/>
        <v>4</v>
      </c>
      <c r="AJ16" s="280">
        <f t="shared" si="9"/>
        <v>5</v>
      </c>
      <c r="AK16" s="280">
        <f t="shared" si="9"/>
        <v>4</v>
      </c>
      <c r="AL16" s="280" t="str">
        <f t="shared" si="9"/>
        <v/>
      </c>
      <c r="AM16" s="280" t="str">
        <f t="shared" si="9"/>
        <v/>
      </c>
      <c r="AN16" s="280">
        <f t="shared" si="9"/>
        <v>5</v>
      </c>
      <c r="AO16" s="280">
        <f t="shared" si="9"/>
        <v>5</v>
      </c>
      <c r="AP16" s="280">
        <f t="shared" si="9"/>
        <v>4</v>
      </c>
      <c r="AQ16" s="280">
        <f t="shared" si="9"/>
        <v>5</v>
      </c>
      <c r="AR16" s="280">
        <f t="shared" si="9"/>
        <v>4</v>
      </c>
      <c r="AS16" s="280">
        <f t="shared" si="9"/>
        <v>5</v>
      </c>
      <c r="AT16" s="280" t="str">
        <f t="shared" si="9"/>
        <v/>
      </c>
      <c r="AU16" s="280">
        <f t="shared" si="9"/>
        <v>4</v>
      </c>
      <c r="AV16" s="280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3">
      <c r="A17" s="295">
        <v>12</v>
      </c>
      <c r="B17" s="240"/>
      <c r="C17" s="320" t="s">
        <v>34</v>
      </c>
      <c r="D17" s="322" t="s">
        <v>698</v>
      </c>
      <c r="E17" s="238">
        <v>2431</v>
      </c>
      <c r="F17" s="91" t="s">
        <v>539</v>
      </c>
      <c r="G17" s="91"/>
      <c r="H17" s="91">
        <v>4</v>
      </c>
      <c r="I17" s="91">
        <v>4</v>
      </c>
      <c r="J17" s="91">
        <v>4</v>
      </c>
      <c r="K17" s="91"/>
      <c r="L17" s="91"/>
      <c r="M17" s="91">
        <v>3</v>
      </c>
      <c r="N17" s="91">
        <v>5</v>
      </c>
      <c r="O17" s="91">
        <v>4</v>
      </c>
      <c r="P17" s="91">
        <v>5</v>
      </c>
      <c r="Q17" s="91">
        <v>4</v>
      </c>
      <c r="R17" s="24">
        <v>5</v>
      </c>
      <c r="S17" s="23"/>
      <c r="T17" s="91">
        <v>4</v>
      </c>
      <c r="U17" s="91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1</v>
      </c>
      <c r="AA17" s="92">
        <f t="shared" si="5"/>
        <v>6</v>
      </c>
      <c r="AB17" s="92">
        <f t="shared" si="6"/>
        <v>3</v>
      </c>
      <c r="AC17" s="92">
        <f t="shared" si="7"/>
        <v>10</v>
      </c>
      <c r="AD17" s="225">
        <f t="shared" si="11"/>
        <v>4.2</v>
      </c>
      <c r="AE17" s="16">
        <f t="shared" si="8"/>
        <v>0</v>
      </c>
      <c r="AF17" s="9"/>
      <c r="AG17" s="280" t="str">
        <f t="shared" si="9"/>
        <v>З</v>
      </c>
      <c r="AH17" s="280" t="str">
        <f t="shared" si="9"/>
        <v/>
      </c>
      <c r="AI17" s="280">
        <f t="shared" si="9"/>
        <v>4</v>
      </c>
      <c r="AJ17" s="280">
        <f t="shared" si="9"/>
        <v>4</v>
      </c>
      <c r="AK17" s="280">
        <f t="shared" si="9"/>
        <v>4</v>
      </c>
      <c r="AL17" s="280" t="str">
        <f t="shared" si="9"/>
        <v/>
      </c>
      <c r="AM17" s="280" t="str">
        <f t="shared" si="9"/>
        <v/>
      </c>
      <c r="AN17" s="280">
        <f t="shared" si="9"/>
        <v>3</v>
      </c>
      <c r="AO17" s="280">
        <f t="shared" si="9"/>
        <v>5</v>
      </c>
      <c r="AP17" s="280">
        <f t="shared" si="9"/>
        <v>4</v>
      </c>
      <c r="AQ17" s="280">
        <f t="shared" si="9"/>
        <v>5</v>
      </c>
      <c r="AR17" s="280">
        <f t="shared" si="9"/>
        <v>4</v>
      </c>
      <c r="AS17" s="280">
        <f t="shared" si="9"/>
        <v>5</v>
      </c>
      <c r="AT17" s="280" t="str">
        <f t="shared" si="9"/>
        <v/>
      </c>
      <c r="AU17" s="280">
        <f t="shared" si="9"/>
        <v>4</v>
      </c>
      <c r="AV17" s="280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3">
      <c r="A18" s="295">
        <v>13</v>
      </c>
      <c r="B18" s="178"/>
      <c r="C18" s="320" t="s">
        <v>34</v>
      </c>
      <c r="D18" s="322" t="s">
        <v>699</v>
      </c>
      <c r="E18" s="238">
        <v>2431</v>
      </c>
      <c r="F18" s="91" t="s">
        <v>539</v>
      </c>
      <c r="G18" s="91"/>
      <c r="H18" s="91">
        <v>5</v>
      </c>
      <c r="I18" s="91">
        <v>5</v>
      </c>
      <c r="J18" s="91">
        <v>3</v>
      </c>
      <c r="K18" s="91"/>
      <c r="L18" s="91"/>
      <c r="M18" s="91">
        <v>4</v>
      </c>
      <c r="N18" s="91">
        <v>4</v>
      </c>
      <c r="O18" s="91">
        <v>4</v>
      </c>
      <c r="P18" s="91">
        <v>5</v>
      </c>
      <c r="Q18" s="91">
        <v>5</v>
      </c>
      <c r="R18" s="24">
        <v>5</v>
      </c>
      <c r="S18" s="23"/>
      <c r="T18" s="91">
        <v>4</v>
      </c>
      <c r="U18" s="91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1</v>
      </c>
      <c r="AA18" s="92">
        <f t="shared" si="5"/>
        <v>4</v>
      </c>
      <c r="AB18" s="92">
        <f t="shared" si="6"/>
        <v>5</v>
      </c>
      <c r="AC18" s="92">
        <f t="shared" si="7"/>
        <v>10</v>
      </c>
      <c r="AD18" s="225">
        <f t="shared" si="11"/>
        <v>4.4000000000000004</v>
      </c>
      <c r="AE18" s="16">
        <f t="shared" si="8"/>
        <v>0</v>
      </c>
      <c r="AF18" s="9"/>
      <c r="AG18" s="280" t="str">
        <f t="shared" si="9"/>
        <v>З</v>
      </c>
      <c r="AH18" s="280" t="str">
        <f t="shared" si="9"/>
        <v/>
      </c>
      <c r="AI18" s="280">
        <f t="shared" si="9"/>
        <v>5</v>
      </c>
      <c r="AJ18" s="280">
        <f t="shared" si="9"/>
        <v>5</v>
      </c>
      <c r="AK18" s="280">
        <f t="shared" si="9"/>
        <v>3</v>
      </c>
      <c r="AL18" s="280" t="str">
        <f t="shared" si="9"/>
        <v/>
      </c>
      <c r="AM18" s="280" t="str">
        <f t="shared" si="9"/>
        <v/>
      </c>
      <c r="AN18" s="280">
        <f t="shared" si="9"/>
        <v>4</v>
      </c>
      <c r="AO18" s="280">
        <f t="shared" si="9"/>
        <v>4</v>
      </c>
      <c r="AP18" s="280">
        <f t="shared" si="9"/>
        <v>4</v>
      </c>
      <c r="AQ18" s="280">
        <f t="shared" si="9"/>
        <v>5</v>
      </c>
      <c r="AR18" s="280">
        <f t="shared" si="9"/>
        <v>5</v>
      </c>
      <c r="AS18" s="280">
        <f t="shared" si="9"/>
        <v>5</v>
      </c>
      <c r="AT18" s="280" t="str">
        <f t="shared" si="9"/>
        <v/>
      </c>
      <c r="AU18" s="280">
        <f t="shared" si="9"/>
        <v>4</v>
      </c>
      <c r="AV18" s="280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5">
      <c r="A19" s="295">
        <v>14</v>
      </c>
      <c r="B19" s="178"/>
      <c r="C19" s="320" t="s">
        <v>981</v>
      </c>
      <c r="D19" s="332" t="s">
        <v>775</v>
      </c>
      <c r="E19" s="238">
        <v>2431</v>
      </c>
      <c r="F19" s="91" t="s">
        <v>539</v>
      </c>
      <c r="G19" s="91"/>
      <c r="H19" s="91">
        <v>5</v>
      </c>
      <c r="I19" s="91">
        <v>5</v>
      </c>
      <c r="J19" s="91">
        <v>5</v>
      </c>
      <c r="K19" s="91"/>
      <c r="L19" s="91"/>
      <c r="M19" s="91">
        <v>5</v>
      </c>
      <c r="N19" s="91">
        <v>5</v>
      </c>
      <c r="O19" s="91">
        <v>5</v>
      </c>
      <c r="P19" s="91">
        <v>5</v>
      </c>
      <c r="Q19" s="91">
        <v>5</v>
      </c>
      <c r="R19" s="23">
        <v>5</v>
      </c>
      <c r="S19" s="23"/>
      <c r="T19" s="91">
        <v>5</v>
      </c>
      <c r="U19" s="91"/>
      <c r="V19" s="18">
        <f t="shared" si="0"/>
        <v>5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0</v>
      </c>
      <c r="AA19" s="92">
        <f t="shared" si="5"/>
        <v>0</v>
      </c>
      <c r="AB19" s="92">
        <f t="shared" si="6"/>
        <v>10</v>
      </c>
      <c r="AC19" s="92">
        <f t="shared" si="7"/>
        <v>10</v>
      </c>
      <c r="AD19" s="225">
        <f t="shared" si="11"/>
        <v>5</v>
      </c>
      <c r="AE19" s="16">
        <f t="shared" si="8"/>
        <v>0</v>
      </c>
      <c r="AF19" s="9"/>
      <c r="AG19" s="280" t="str">
        <f t="shared" si="9"/>
        <v>З</v>
      </c>
      <c r="AH19" s="280" t="str">
        <f t="shared" si="9"/>
        <v/>
      </c>
      <c r="AI19" s="280">
        <f t="shared" si="9"/>
        <v>5</v>
      </c>
      <c r="AJ19" s="280">
        <f t="shared" si="9"/>
        <v>5</v>
      </c>
      <c r="AK19" s="280">
        <f t="shared" si="9"/>
        <v>5</v>
      </c>
      <c r="AL19" s="280" t="str">
        <f t="shared" si="9"/>
        <v/>
      </c>
      <c r="AM19" s="280" t="str">
        <f t="shared" si="9"/>
        <v/>
      </c>
      <c r="AN19" s="280">
        <f t="shared" si="9"/>
        <v>5</v>
      </c>
      <c r="AO19" s="280">
        <f t="shared" si="9"/>
        <v>5</v>
      </c>
      <c r="AP19" s="280">
        <f t="shared" si="9"/>
        <v>5</v>
      </c>
      <c r="AQ19" s="280">
        <f t="shared" si="9"/>
        <v>5</v>
      </c>
      <c r="AR19" s="280">
        <f t="shared" si="9"/>
        <v>5</v>
      </c>
      <c r="AS19" s="280">
        <f t="shared" si="9"/>
        <v>5</v>
      </c>
      <c r="AT19" s="280" t="str">
        <f t="shared" si="9"/>
        <v/>
      </c>
      <c r="AU19" s="280">
        <f t="shared" si="9"/>
        <v>5</v>
      </c>
      <c r="AV19" s="280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3">
      <c r="A20" s="295">
        <v>15</v>
      </c>
      <c r="B20" s="178"/>
      <c r="C20" s="320" t="s">
        <v>34</v>
      </c>
      <c r="D20" s="322" t="s">
        <v>700</v>
      </c>
      <c r="E20" s="238">
        <v>2431</v>
      </c>
      <c r="F20" s="91" t="s">
        <v>539</v>
      </c>
      <c r="G20" s="91"/>
      <c r="H20" s="91">
        <v>4</v>
      </c>
      <c r="I20" s="91">
        <v>4</v>
      </c>
      <c r="J20" s="91">
        <v>3</v>
      </c>
      <c r="K20" s="91"/>
      <c r="L20" s="91"/>
      <c r="M20" s="91">
        <v>3</v>
      </c>
      <c r="N20" s="91">
        <v>3</v>
      </c>
      <c r="O20" s="91">
        <v>4</v>
      </c>
      <c r="P20" s="91">
        <v>3</v>
      </c>
      <c r="Q20" s="91">
        <v>5</v>
      </c>
      <c r="R20" s="24">
        <v>5</v>
      </c>
      <c r="S20" s="23"/>
      <c r="T20" s="91" t="s">
        <v>1478</v>
      </c>
      <c r="U20" s="91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4</v>
      </c>
      <c r="AA20" s="92">
        <f t="shared" si="5"/>
        <v>3</v>
      </c>
      <c r="AB20" s="92">
        <f t="shared" si="6"/>
        <v>2</v>
      </c>
      <c r="AC20" s="92">
        <f t="shared" si="7"/>
        <v>9</v>
      </c>
      <c r="AD20" s="225">
        <f t="shared" si="11"/>
        <v>3.7777777777777777</v>
      </c>
      <c r="AE20" s="16">
        <f t="shared" si="8"/>
        <v>0</v>
      </c>
      <c r="AF20" s="9"/>
      <c r="AG20" s="280" t="str">
        <f t="shared" si="9"/>
        <v>З</v>
      </c>
      <c r="AH20" s="280" t="str">
        <f t="shared" si="9"/>
        <v/>
      </c>
      <c r="AI20" s="280">
        <f t="shared" si="9"/>
        <v>4</v>
      </c>
      <c r="AJ20" s="280">
        <f t="shared" si="9"/>
        <v>4</v>
      </c>
      <c r="AK20" s="280">
        <f t="shared" si="9"/>
        <v>3</v>
      </c>
      <c r="AL20" s="280" t="str">
        <f t="shared" si="9"/>
        <v/>
      </c>
      <c r="AM20" s="280" t="str">
        <f t="shared" si="9"/>
        <v/>
      </c>
      <c r="AN20" s="280">
        <f t="shared" si="9"/>
        <v>3</v>
      </c>
      <c r="AO20" s="280">
        <f t="shared" si="9"/>
        <v>3</v>
      </c>
      <c r="AP20" s="280">
        <f t="shared" si="9"/>
        <v>4</v>
      </c>
      <c r="AQ20" s="280">
        <f t="shared" si="9"/>
        <v>3</v>
      </c>
      <c r="AR20" s="280">
        <f t="shared" si="9"/>
        <v>5</v>
      </c>
      <c r="AS20" s="280">
        <f t="shared" si="9"/>
        <v>5</v>
      </c>
      <c r="AT20" s="280" t="str">
        <f t="shared" si="9"/>
        <v/>
      </c>
      <c r="AU20" s="280" t="str">
        <f t="shared" si="9"/>
        <v>а</v>
      </c>
      <c r="AV20" s="280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3">
      <c r="A21" s="295">
        <v>16</v>
      </c>
      <c r="B21" s="178"/>
      <c r="C21" s="320" t="s">
        <v>34</v>
      </c>
      <c r="D21" s="322" t="s">
        <v>701</v>
      </c>
      <c r="E21" s="238">
        <v>2431</v>
      </c>
      <c r="F21" s="91" t="s">
        <v>539</v>
      </c>
      <c r="G21" s="91"/>
      <c r="H21" s="91">
        <v>4</v>
      </c>
      <c r="I21" s="91">
        <v>4</v>
      </c>
      <c r="J21" s="91">
        <v>3</v>
      </c>
      <c r="K21" s="91"/>
      <c r="L21" s="91"/>
      <c r="M21" s="91">
        <v>3</v>
      </c>
      <c r="N21" s="91">
        <v>3</v>
      </c>
      <c r="O21" s="91">
        <v>4</v>
      </c>
      <c r="P21" s="91">
        <v>5</v>
      </c>
      <c r="Q21" s="91">
        <v>5</v>
      </c>
      <c r="R21" s="24">
        <v>5</v>
      </c>
      <c r="S21" s="23"/>
      <c r="T21" s="91">
        <v>3</v>
      </c>
      <c r="U21" s="91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4</v>
      </c>
      <c r="AA21" s="92">
        <f t="shared" si="5"/>
        <v>3</v>
      </c>
      <c r="AB21" s="92">
        <f t="shared" si="6"/>
        <v>3</v>
      </c>
      <c r="AC21" s="92">
        <f t="shared" si="7"/>
        <v>10</v>
      </c>
      <c r="AD21" s="225">
        <f t="shared" si="11"/>
        <v>3.9</v>
      </c>
      <c r="AE21" s="16">
        <f t="shared" si="8"/>
        <v>0</v>
      </c>
      <c r="AF21" s="9"/>
      <c r="AG21" s="280" t="str">
        <f t="shared" si="9"/>
        <v>З</v>
      </c>
      <c r="AH21" s="280" t="str">
        <f t="shared" si="9"/>
        <v/>
      </c>
      <c r="AI21" s="280">
        <f t="shared" si="9"/>
        <v>4</v>
      </c>
      <c r="AJ21" s="280">
        <f t="shared" si="9"/>
        <v>4</v>
      </c>
      <c r="AK21" s="280">
        <f t="shared" si="9"/>
        <v>3</v>
      </c>
      <c r="AL21" s="280" t="str">
        <f t="shared" si="9"/>
        <v/>
      </c>
      <c r="AM21" s="280" t="str">
        <f t="shared" si="9"/>
        <v/>
      </c>
      <c r="AN21" s="280">
        <f t="shared" si="9"/>
        <v>3</v>
      </c>
      <c r="AO21" s="280">
        <f t="shared" si="9"/>
        <v>3</v>
      </c>
      <c r="AP21" s="280">
        <f t="shared" si="9"/>
        <v>4</v>
      </c>
      <c r="AQ21" s="280">
        <f t="shared" si="9"/>
        <v>5</v>
      </c>
      <c r="AR21" s="280">
        <f t="shared" si="9"/>
        <v>5</v>
      </c>
      <c r="AS21" s="280">
        <f t="shared" si="9"/>
        <v>5</v>
      </c>
      <c r="AT21" s="280" t="str">
        <f t="shared" si="9"/>
        <v/>
      </c>
      <c r="AU21" s="280">
        <f t="shared" si="9"/>
        <v>3</v>
      </c>
      <c r="AV21" s="280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3">
      <c r="A22" s="295">
        <v>17</v>
      </c>
      <c r="B22" s="178"/>
      <c r="C22" s="330" t="s">
        <v>34</v>
      </c>
      <c r="D22" s="331" t="s">
        <v>702</v>
      </c>
      <c r="E22" s="238">
        <v>2431</v>
      </c>
      <c r="F22" s="91" t="s">
        <v>539</v>
      </c>
      <c r="G22" s="91"/>
      <c r="H22" s="91">
        <v>5</v>
      </c>
      <c r="I22" s="91" t="s">
        <v>1417</v>
      </c>
      <c r="J22" s="91">
        <v>5</v>
      </c>
      <c r="K22" s="91"/>
      <c r="L22" s="91"/>
      <c r="M22" s="91">
        <v>5</v>
      </c>
      <c r="N22" s="91">
        <v>5</v>
      </c>
      <c r="O22" s="91">
        <v>5</v>
      </c>
      <c r="P22" s="91">
        <v>5</v>
      </c>
      <c r="Q22" s="91">
        <v>5</v>
      </c>
      <c r="R22" s="24">
        <v>5</v>
      </c>
      <c r="S22" s="23"/>
      <c r="T22" s="91">
        <v>5</v>
      </c>
      <c r="U22" s="91"/>
      <c r="V22" s="18">
        <f t="shared" si="0"/>
        <v>5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0</v>
      </c>
      <c r="AA22" s="92">
        <f t="shared" si="5"/>
        <v>0</v>
      </c>
      <c r="AB22" s="92">
        <f t="shared" si="6"/>
        <v>9</v>
      </c>
      <c r="AC22" s="92">
        <f t="shared" si="7"/>
        <v>9</v>
      </c>
      <c r="AD22" s="225">
        <f t="shared" si="11"/>
        <v>5</v>
      </c>
      <c r="AE22" s="16">
        <f t="shared" si="8"/>
        <v>0</v>
      </c>
      <c r="AF22" s="9"/>
      <c r="AG22" s="280" t="str">
        <f t="shared" si="13"/>
        <v>З</v>
      </c>
      <c r="AH22" s="280" t="str">
        <f t="shared" si="13"/>
        <v/>
      </c>
      <c r="AI22" s="280">
        <f t="shared" si="13"/>
        <v>5</v>
      </c>
      <c r="AJ22" s="280" t="str">
        <f t="shared" si="13"/>
        <v>а</v>
      </c>
      <c r="AK22" s="280">
        <f t="shared" si="13"/>
        <v>5</v>
      </c>
      <c r="AL22" s="280" t="str">
        <f t="shared" si="13"/>
        <v/>
      </c>
      <c r="AM22" s="280" t="str">
        <f t="shared" si="13"/>
        <v/>
      </c>
      <c r="AN22" s="280">
        <f t="shared" si="13"/>
        <v>5</v>
      </c>
      <c r="AO22" s="280">
        <f t="shared" si="13"/>
        <v>5</v>
      </c>
      <c r="AP22" s="280">
        <f t="shared" si="13"/>
        <v>5</v>
      </c>
      <c r="AQ22" s="280">
        <f t="shared" si="13"/>
        <v>5</v>
      </c>
      <c r="AR22" s="280">
        <f t="shared" si="13"/>
        <v>5</v>
      </c>
      <c r="AS22" s="280">
        <f t="shared" si="13"/>
        <v>5</v>
      </c>
      <c r="AT22" s="280" t="str">
        <f t="shared" si="13"/>
        <v/>
      </c>
      <c r="AU22" s="280">
        <f t="shared" si="13"/>
        <v>5</v>
      </c>
      <c r="AV22" s="280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3">
      <c r="A23" s="295">
        <v>18</v>
      </c>
      <c r="B23" s="178"/>
      <c r="C23" s="330" t="s">
        <v>34</v>
      </c>
      <c r="D23" s="331" t="s">
        <v>703</v>
      </c>
      <c r="E23" s="238">
        <v>2431</v>
      </c>
      <c r="F23" s="91" t="s">
        <v>539</v>
      </c>
      <c r="G23" s="91"/>
      <c r="H23" s="91">
        <v>5</v>
      </c>
      <c r="I23" s="91">
        <v>5</v>
      </c>
      <c r="J23" s="91">
        <v>5</v>
      </c>
      <c r="K23" s="91"/>
      <c r="L23" s="91"/>
      <c r="M23" s="91">
        <v>5</v>
      </c>
      <c r="N23" s="91">
        <v>5</v>
      </c>
      <c r="O23" s="91">
        <v>5</v>
      </c>
      <c r="P23" s="91">
        <v>5</v>
      </c>
      <c r="Q23" s="91">
        <v>5</v>
      </c>
      <c r="R23" s="24">
        <v>5</v>
      </c>
      <c r="S23" s="23"/>
      <c r="T23" s="91">
        <v>5</v>
      </c>
      <c r="U23" s="91"/>
      <c r="V23" s="18">
        <f t="shared" si="0"/>
        <v>5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0</v>
      </c>
      <c r="AA23" s="92">
        <f t="shared" si="5"/>
        <v>0</v>
      </c>
      <c r="AB23" s="92">
        <f t="shared" si="6"/>
        <v>10</v>
      </c>
      <c r="AC23" s="92">
        <f t="shared" si="7"/>
        <v>10</v>
      </c>
      <c r="AD23" s="225">
        <f t="shared" si="11"/>
        <v>5</v>
      </c>
      <c r="AE23" s="16">
        <f t="shared" si="8"/>
        <v>0</v>
      </c>
      <c r="AF23" s="9"/>
      <c r="AG23" s="280" t="str">
        <f t="shared" si="13"/>
        <v>З</v>
      </c>
      <c r="AH23" s="280" t="str">
        <f t="shared" si="13"/>
        <v/>
      </c>
      <c r="AI23" s="280">
        <f t="shared" si="13"/>
        <v>5</v>
      </c>
      <c r="AJ23" s="280">
        <f t="shared" si="13"/>
        <v>5</v>
      </c>
      <c r="AK23" s="280">
        <f t="shared" si="13"/>
        <v>5</v>
      </c>
      <c r="AL23" s="280" t="str">
        <f t="shared" si="13"/>
        <v/>
      </c>
      <c r="AM23" s="280" t="str">
        <f t="shared" si="13"/>
        <v/>
      </c>
      <c r="AN23" s="280">
        <f t="shared" si="13"/>
        <v>5</v>
      </c>
      <c r="AO23" s="280">
        <f t="shared" si="13"/>
        <v>5</v>
      </c>
      <c r="AP23" s="280">
        <f t="shared" si="13"/>
        <v>5</v>
      </c>
      <c r="AQ23" s="280">
        <f t="shared" si="13"/>
        <v>5</v>
      </c>
      <c r="AR23" s="280">
        <f t="shared" si="13"/>
        <v>5</v>
      </c>
      <c r="AS23" s="280">
        <f t="shared" si="13"/>
        <v>5</v>
      </c>
      <c r="AT23" s="280" t="str">
        <f t="shared" si="13"/>
        <v/>
      </c>
      <c r="AU23" s="280">
        <f t="shared" si="13"/>
        <v>5</v>
      </c>
      <c r="AV23" s="280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3">
      <c r="A24" s="295">
        <v>19</v>
      </c>
      <c r="B24" s="178"/>
      <c r="C24" s="320" t="s">
        <v>34</v>
      </c>
      <c r="D24" s="322" t="s">
        <v>704</v>
      </c>
      <c r="E24" s="238">
        <v>2431</v>
      </c>
      <c r="F24" s="91" t="s">
        <v>539</v>
      </c>
      <c r="G24" s="91"/>
      <c r="H24" s="91">
        <v>5</v>
      </c>
      <c r="I24" s="91">
        <v>5</v>
      </c>
      <c r="J24" s="91">
        <v>5</v>
      </c>
      <c r="K24" s="91"/>
      <c r="L24" s="91"/>
      <c r="M24" s="91">
        <v>5</v>
      </c>
      <c r="N24" s="91">
        <v>5</v>
      </c>
      <c r="O24" s="91">
        <v>5</v>
      </c>
      <c r="P24" s="91">
        <v>3</v>
      </c>
      <c r="Q24" s="91">
        <v>5</v>
      </c>
      <c r="R24" s="91">
        <v>5</v>
      </c>
      <c r="S24" s="23"/>
      <c r="T24" s="91">
        <v>4</v>
      </c>
      <c r="U24" s="91"/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1</v>
      </c>
      <c r="AA24" s="92">
        <f t="shared" si="5"/>
        <v>1</v>
      </c>
      <c r="AB24" s="92">
        <f t="shared" si="6"/>
        <v>8</v>
      </c>
      <c r="AC24" s="92">
        <f t="shared" si="7"/>
        <v>10</v>
      </c>
      <c r="AD24" s="225">
        <f t="shared" si="11"/>
        <v>4.7</v>
      </c>
      <c r="AE24" s="16">
        <f t="shared" si="8"/>
        <v>0</v>
      </c>
      <c r="AF24" s="9"/>
      <c r="AG24" s="280" t="str">
        <f t="shared" si="13"/>
        <v>З</v>
      </c>
      <c r="AH24" s="280" t="str">
        <f t="shared" si="13"/>
        <v/>
      </c>
      <c r="AI24" s="280">
        <f t="shared" si="13"/>
        <v>5</v>
      </c>
      <c r="AJ24" s="280">
        <f t="shared" si="13"/>
        <v>5</v>
      </c>
      <c r="AK24" s="280">
        <f t="shared" si="13"/>
        <v>5</v>
      </c>
      <c r="AL24" s="280" t="str">
        <f t="shared" si="13"/>
        <v/>
      </c>
      <c r="AM24" s="280" t="str">
        <f t="shared" si="13"/>
        <v/>
      </c>
      <c r="AN24" s="280">
        <f t="shared" si="13"/>
        <v>5</v>
      </c>
      <c r="AO24" s="280">
        <f t="shared" si="13"/>
        <v>5</v>
      </c>
      <c r="AP24" s="280">
        <f t="shared" si="13"/>
        <v>5</v>
      </c>
      <c r="AQ24" s="280">
        <f t="shared" si="13"/>
        <v>3</v>
      </c>
      <c r="AR24" s="280">
        <f t="shared" si="13"/>
        <v>5</v>
      </c>
      <c r="AS24" s="280">
        <f t="shared" si="13"/>
        <v>5</v>
      </c>
      <c r="AT24" s="280" t="str">
        <f t="shared" si="13"/>
        <v/>
      </c>
      <c r="AU24" s="280">
        <f t="shared" si="13"/>
        <v>4</v>
      </c>
      <c r="AV24" s="280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customHeight="1" x14ac:dyDescent="0.3">
      <c r="A25" s="295">
        <v>20</v>
      </c>
      <c r="B25" s="178"/>
      <c r="C25" s="320" t="s">
        <v>34</v>
      </c>
      <c r="D25" s="322" t="s">
        <v>705</v>
      </c>
      <c r="E25" s="238">
        <v>2431</v>
      </c>
      <c r="F25" s="91" t="s">
        <v>539</v>
      </c>
      <c r="G25" s="91"/>
      <c r="H25" s="91">
        <v>5</v>
      </c>
      <c r="I25" s="91">
        <v>4</v>
      </c>
      <c r="J25" s="91">
        <v>3</v>
      </c>
      <c r="K25" s="91"/>
      <c r="L25" s="91"/>
      <c r="M25" s="91">
        <v>4</v>
      </c>
      <c r="N25" s="91">
        <v>3</v>
      </c>
      <c r="O25" s="91">
        <v>3</v>
      </c>
      <c r="P25" s="91">
        <v>5</v>
      </c>
      <c r="Q25" s="91">
        <v>3</v>
      </c>
      <c r="R25" s="24">
        <v>4</v>
      </c>
      <c r="S25" s="23"/>
      <c r="T25" s="91">
        <v>3</v>
      </c>
      <c r="U25" s="91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5</v>
      </c>
      <c r="AA25" s="92">
        <f t="shared" si="5"/>
        <v>3</v>
      </c>
      <c r="AB25" s="92">
        <f t="shared" si="6"/>
        <v>2</v>
      </c>
      <c r="AC25" s="92">
        <f t="shared" si="7"/>
        <v>10</v>
      </c>
      <c r="AD25" s="225">
        <f t="shared" si="11"/>
        <v>3.7</v>
      </c>
      <c r="AE25" s="16">
        <f t="shared" si="8"/>
        <v>0</v>
      </c>
      <c r="AF25" s="9"/>
      <c r="AG25" s="280" t="str">
        <f t="shared" si="13"/>
        <v>З</v>
      </c>
      <c r="AH25" s="280" t="str">
        <f t="shared" si="13"/>
        <v/>
      </c>
      <c r="AI25" s="280">
        <f t="shared" si="13"/>
        <v>5</v>
      </c>
      <c r="AJ25" s="280">
        <f t="shared" si="13"/>
        <v>4</v>
      </c>
      <c r="AK25" s="280">
        <f t="shared" si="13"/>
        <v>3</v>
      </c>
      <c r="AL25" s="280" t="str">
        <f t="shared" si="13"/>
        <v/>
      </c>
      <c r="AM25" s="280" t="str">
        <f t="shared" si="13"/>
        <v/>
      </c>
      <c r="AN25" s="280">
        <f t="shared" si="13"/>
        <v>4</v>
      </c>
      <c r="AO25" s="280">
        <f t="shared" si="13"/>
        <v>3</v>
      </c>
      <c r="AP25" s="280">
        <f t="shared" si="13"/>
        <v>3</v>
      </c>
      <c r="AQ25" s="280">
        <f t="shared" si="13"/>
        <v>5</v>
      </c>
      <c r="AR25" s="280">
        <f t="shared" si="13"/>
        <v>3</v>
      </c>
      <c r="AS25" s="280">
        <f t="shared" si="13"/>
        <v>4</v>
      </c>
      <c r="AT25" s="280" t="str">
        <f t="shared" si="13"/>
        <v/>
      </c>
      <c r="AU25" s="280">
        <f t="shared" si="13"/>
        <v>3</v>
      </c>
      <c r="AV25" s="280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3">
      <c r="A26" s="295">
        <v>21</v>
      </c>
      <c r="B26" s="178"/>
      <c r="C26" s="320" t="s">
        <v>34</v>
      </c>
      <c r="D26" s="322" t="s">
        <v>706</v>
      </c>
      <c r="E26" s="238">
        <v>2431</v>
      </c>
      <c r="F26" s="91" t="s">
        <v>539</v>
      </c>
      <c r="G26" s="91"/>
      <c r="H26" s="91">
        <v>5</v>
      </c>
      <c r="I26" s="91">
        <v>5</v>
      </c>
      <c r="J26" s="91">
        <v>4</v>
      </c>
      <c r="K26" s="91"/>
      <c r="L26" s="91"/>
      <c r="M26" s="91">
        <v>5</v>
      </c>
      <c r="N26" s="91">
        <v>4</v>
      </c>
      <c r="O26" s="91">
        <v>4</v>
      </c>
      <c r="P26" s="91">
        <v>5</v>
      </c>
      <c r="Q26" s="91">
        <v>4</v>
      </c>
      <c r="R26" s="24">
        <v>5</v>
      </c>
      <c r="S26" s="23"/>
      <c r="T26" s="91">
        <v>3</v>
      </c>
      <c r="U26" s="91"/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1</v>
      </c>
      <c r="AA26" s="92">
        <f t="shared" si="5"/>
        <v>4</v>
      </c>
      <c r="AB26" s="92">
        <f t="shared" si="6"/>
        <v>5</v>
      </c>
      <c r="AC26" s="92">
        <f t="shared" si="7"/>
        <v>10</v>
      </c>
      <c r="AD26" s="225">
        <f t="shared" si="11"/>
        <v>4.4000000000000004</v>
      </c>
      <c r="AE26" s="16">
        <f t="shared" si="8"/>
        <v>0</v>
      </c>
      <c r="AF26" s="9"/>
      <c r="AG26" s="280" t="str">
        <f t="shared" si="13"/>
        <v>З</v>
      </c>
      <c r="AH26" s="280" t="str">
        <f t="shared" si="13"/>
        <v/>
      </c>
      <c r="AI26" s="280">
        <f t="shared" si="13"/>
        <v>5</v>
      </c>
      <c r="AJ26" s="280">
        <f t="shared" si="13"/>
        <v>5</v>
      </c>
      <c r="AK26" s="280">
        <f t="shared" si="13"/>
        <v>4</v>
      </c>
      <c r="AL26" s="280" t="str">
        <f t="shared" si="13"/>
        <v/>
      </c>
      <c r="AM26" s="280" t="str">
        <f t="shared" si="13"/>
        <v/>
      </c>
      <c r="AN26" s="280">
        <f t="shared" si="13"/>
        <v>5</v>
      </c>
      <c r="AO26" s="280">
        <f t="shared" si="13"/>
        <v>4</v>
      </c>
      <c r="AP26" s="280">
        <f t="shared" si="13"/>
        <v>4</v>
      </c>
      <c r="AQ26" s="280">
        <f t="shared" si="13"/>
        <v>5</v>
      </c>
      <c r="AR26" s="280">
        <f t="shared" si="13"/>
        <v>4</v>
      </c>
      <c r="AS26" s="280">
        <f t="shared" si="13"/>
        <v>5</v>
      </c>
      <c r="AT26" s="280" t="str">
        <f t="shared" si="13"/>
        <v/>
      </c>
      <c r="AU26" s="280">
        <f t="shared" si="13"/>
        <v>3</v>
      </c>
      <c r="AV26" s="280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3">
      <c r="A27" s="295">
        <v>22</v>
      </c>
      <c r="B27" s="178"/>
      <c r="C27" s="320" t="s">
        <v>35</v>
      </c>
      <c r="D27" s="322" t="s">
        <v>707</v>
      </c>
      <c r="E27" s="238">
        <v>2431</v>
      </c>
      <c r="F27" s="91" t="s">
        <v>539</v>
      </c>
      <c r="G27" s="91"/>
      <c r="H27" s="91">
        <v>5</v>
      </c>
      <c r="I27" s="91">
        <v>4</v>
      </c>
      <c r="J27" s="91">
        <v>3</v>
      </c>
      <c r="K27" s="91"/>
      <c r="L27" s="91"/>
      <c r="M27" s="91">
        <v>3</v>
      </c>
      <c r="N27" s="91">
        <v>3</v>
      </c>
      <c r="O27" s="91">
        <v>3</v>
      </c>
      <c r="P27" s="91">
        <v>5</v>
      </c>
      <c r="Q27" s="91">
        <v>3</v>
      </c>
      <c r="R27" s="24">
        <v>4</v>
      </c>
      <c r="S27" s="23"/>
      <c r="T27" s="91">
        <v>3</v>
      </c>
      <c r="U27" s="91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6</v>
      </c>
      <c r="AA27" s="92">
        <f t="shared" si="5"/>
        <v>2</v>
      </c>
      <c r="AB27" s="92">
        <f t="shared" si="6"/>
        <v>2</v>
      </c>
      <c r="AC27" s="92">
        <f t="shared" si="7"/>
        <v>10</v>
      </c>
      <c r="AD27" s="225">
        <f t="shared" si="11"/>
        <v>3.6</v>
      </c>
      <c r="AE27" s="16">
        <f t="shared" si="8"/>
        <v>0</v>
      </c>
      <c r="AF27" s="9"/>
      <c r="AG27" s="280" t="str">
        <f t="shared" si="13"/>
        <v>З</v>
      </c>
      <c r="AH27" s="280" t="str">
        <f t="shared" si="13"/>
        <v/>
      </c>
      <c r="AI27" s="280">
        <f t="shared" si="13"/>
        <v>5</v>
      </c>
      <c r="AJ27" s="280">
        <f t="shared" si="13"/>
        <v>4</v>
      </c>
      <c r="AK27" s="280">
        <f t="shared" si="13"/>
        <v>3</v>
      </c>
      <c r="AL27" s="280" t="str">
        <f t="shared" si="13"/>
        <v/>
      </c>
      <c r="AM27" s="280" t="str">
        <f t="shared" si="13"/>
        <v/>
      </c>
      <c r="AN27" s="280">
        <f t="shared" si="13"/>
        <v>3</v>
      </c>
      <c r="AO27" s="280">
        <f t="shared" si="13"/>
        <v>3</v>
      </c>
      <c r="AP27" s="280">
        <f t="shared" si="13"/>
        <v>3</v>
      </c>
      <c r="AQ27" s="280">
        <f t="shared" si="13"/>
        <v>5</v>
      </c>
      <c r="AR27" s="280">
        <f t="shared" si="13"/>
        <v>3</v>
      </c>
      <c r="AS27" s="280">
        <f t="shared" si="13"/>
        <v>4</v>
      </c>
      <c r="AT27" s="280" t="str">
        <f t="shared" si="13"/>
        <v/>
      </c>
      <c r="AU27" s="280">
        <f t="shared" si="13"/>
        <v>3</v>
      </c>
      <c r="AV27" s="280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3">
      <c r="A28" s="295">
        <v>23</v>
      </c>
      <c r="B28" s="178"/>
      <c r="C28" s="320" t="s">
        <v>34</v>
      </c>
      <c r="D28" s="322" t="s">
        <v>708</v>
      </c>
      <c r="E28" s="238">
        <v>2431</v>
      </c>
      <c r="F28" s="91" t="s">
        <v>539</v>
      </c>
      <c r="G28" s="91"/>
      <c r="H28" s="91">
        <v>4</v>
      </c>
      <c r="I28" s="91">
        <v>4</v>
      </c>
      <c r="J28" s="91" t="s">
        <v>1493</v>
      </c>
      <c r="K28" s="415"/>
      <c r="L28" s="91"/>
      <c r="M28" s="91">
        <v>3</v>
      </c>
      <c r="N28" s="91">
        <v>3</v>
      </c>
      <c r="O28" s="91">
        <v>4</v>
      </c>
      <c r="P28" s="91">
        <v>5</v>
      </c>
      <c r="Q28" s="91">
        <v>3</v>
      </c>
      <c r="R28" s="24">
        <v>4</v>
      </c>
      <c r="S28" s="23"/>
      <c r="T28" s="91">
        <v>3</v>
      </c>
      <c r="U28" s="91"/>
      <c r="V28" s="18">
        <f t="shared" si="0"/>
        <v>2</v>
      </c>
      <c r="W28" s="92">
        <f t="shared" si="1"/>
        <v>0</v>
      </c>
      <c r="X28" s="92">
        <f t="shared" si="12"/>
        <v>0</v>
      </c>
      <c r="Y28" s="92">
        <f t="shared" si="3"/>
        <v>1</v>
      </c>
      <c r="Z28" s="92">
        <f t="shared" si="4"/>
        <v>4</v>
      </c>
      <c r="AA28" s="92">
        <f t="shared" si="5"/>
        <v>4</v>
      </c>
      <c r="AB28" s="92">
        <f t="shared" si="6"/>
        <v>1</v>
      </c>
      <c r="AC28" s="92">
        <f t="shared" si="7"/>
        <v>10</v>
      </c>
      <c r="AD28" s="225">
        <f t="shared" si="11"/>
        <v>3.5</v>
      </c>
      <c r="AE28" s="16">
        <f t="shared" si="8"/>
        <v>0</v>
      </c>
      <c r="AF28" s="9"/>
      <c r="AG28" s="280" t="str">
        <f t="shared" si="13"/>
        <v>З</v>
      </c>
      <c r="AH28" s="280" t="str">
        <f t="shared" si="13"/>
        <v/>
      </c>
      <c r="AI28" s="280">
        <f t="shared" si="13"/>
        <v>4</v>
      </c>
      <c r="AJ28" s="280">
        <f t="shared" si="13"/>
        <v>4</v>
      </c>
      <c r="AK28" s="280">
        <f t="shared" si="13"/>
        <v>2</v>
      </c>
      <c r="AL28" s="280" t="str">
        <f t="shared" si="13"/>
        <v/>
      </c>
      <c r="AM28" s="280" t="str">
        <f t="shared" si="13"/>
        <v/>
      </c>
      <c r="AN28" s="280">
        <f t="shared" si="13"/>
        <v>3</v>
      </c>
      <c r="AO28" s="280">
        <f t="shared" si="13"/>
        <v>3</v>
      </c>
      <c r="AP28" s="280">
        <f t="shared" si="13"/>
        <v>4</v>
      </c>
      <c r="AQ28" s="280">
        <f t="shared" si="13"/>
        <v>5</v>
      </c>
      <c r="AR28" s="280">
        <f t="shared" si="13"/>
        <v>3</v>
      </c>
      <c r="AS28" s="280">
        <f t="shared" si="13"/>
        <v>4</v>
      </c>
      <c r="AT28" s="280" t="str">
        <f t="shared" si="13"/>
        <v/>
      </c>
      <c r="AU28" s="280">
        <f t="shared" si="13"/>
        <v>3</v>
      </c>
      <c r="AV28" s="280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customHeight="1" x14ac:dyDescent="0.3">
      <c r="A29" s="295">
        <v>24</v>
      </c>
      <c r="B29" s="176"/>
      <c r="C29" s="320" t="s">
        <v>34</v>
      </c>
      <c r="D29" s="322" t="s">
        <v>709</v>
      </c>
      <c r="E29" s="238">
        <v>2431</v>
      </c>
      <c r="F29" s="91" t="s">
        <v>539</v>
      </c>
      <c r="G29" s="91"/>
      <c r="H29" s="91">
        <v>5</v>
      </c>
      <c r="I29" s="91">
        <v>5</v>
      </c>
      <c r="J29" s="91">
        <v>4</v>
      </c>
      <c r="K29" s="415"/>
      <c r="L29" s="91"/>
      <c r="M29" s="91">
        <v>5</v>
      </c>
      <c r="N29" s="91">
        <v>5</v>
      </c>
      <c r="O29" s="91">
        <v>5</v>
      </c>
      <c r="P29" s="91">
        <v>5</v>
      </c>
      <c r="Q29" s="91">
        <v>5</v>
      </c>
      <c r="R29" s="24">
        <v>5</v>
      </c>
      <c r="S29" s="23"/>
      <c r="T29" s="91" t="s">
        <v>1477</v>
      </c>
      <c r="U29" s="91"/>
      <c r="V29" s="18">
        <f t="shared" si="0"/>
        <v>4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0</v>
      </c>
      <c r="AA29" s="92">
        <f t="shared" si="5"/>
        <v>1</v>
      </c>
      <c r="AB29" s="92">
        <f t="shared" si="6"/>
        <v>8</v>
      </c>
      <c r="AC29" s="92">
        <f t="shared" si="7"/>
        <v>9</v>
      </c>
      <c r="AD29" s="225">
        <f t="shared" si="11"/>
        <v>4.8888888888888893</v>
      </c>
      <c r="AE29" s="16">
        <f t="shared" si="8"/>
        <v>0</v>
      </c>
      <c r="AF29" s="9"/>
      <c r="AG29" s="280" t="str">
        <f t="shared" si="13"/>
        <v>З</v>
      </c>
      <c r="AH29" s="280" t="str">
        <f t="shared" si="13"/>
        <v/>
      </c>
      <c r="AI29" s="280">
        <f t="shared" si="13"/>
        <v>5</v>
      </c>
      <c r="AJ29" s="280">
        <f t="shared" si="13"/>
        <v>5</v>
      </c>
      <c r="AK29" s="280">
        <f t="shared" si="13"/>
        <v>4</v>
      </c>
      <c r="AL29" s="280" t="str">
        <f t="shared" si="13"/>
        <v/>
      </c>
      <c r="AM29" s="280" t="str">
        <f t="shared" si="13"/>
        <v/>
      </c>
      <c r="AN29" s="280">
        <f t="shared" si="13"/>
        <v>5</v>
      </c>
      <c r="AO29" s="280">
        <f t="shared" si="13"/>
        <v>5</v>
      </c>
      <c r="AP29" s="280">
        <f t="shared" si="13"/>
        <v>5</v>
      </c>
      <c r="AQ29" s="280">
        <f t="shared" si="13"/>
        <v>5</v>
      </c>
      <c r="AR29" s="280">
        <f t="shared" si="13"/>
        <v>5</v>
      </c>
      <c r="AS29" s="280">
        <f t="shared" si="13"/>
        <v>5</v>
      </c>
      <c r="AT29" s="280" t="str">
        <f t="shared" si="13"/>
        <v/>
      </c>
      <c r="AU29" s="280" t="str">
        <f t="shared" si="13"/>
        <v>а</v>
      </c>
      <c r="AV29" s="280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3">
      <c r="A30" s="295">
        <v>25</v>
      </c>
      <c r="B30" s="176"/>
      <c r="C30" s="320"/>
      <c r="D30" s="322"/>
      <c r="E30" s="238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24"/>
      <c r="S30" s="23"/>
      <c r="T30" s="91"/>
      <c r="U30" s="91"/>
      <c r="V30" s="18">
        <f t="shared" si="0"/>
        <v>0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25" t="str">
        <f t="shared" si="11"/>
        <v/>
      </c>
      <c r="AE30" s="16">
        <f t="shared" si="8"/>
        <v>0</v>
      </c>
      <c r="AF30" s="9"/>
      <c r="AG30" s="280" t="str">
        <f t="shared" si="13"/>
        <v/>
      </c>
      <c r="AH30" s="280" t="str">
        <f t="shared" si="13"/>
        <v/>
      </c>
      <c r="AI30" s="280" t="str">
        <f t="shared" si="13"/>
        <v/>
      </c>
      <c r="AJ30" s="280" t="str">
        <f t="shared" si="13"/>
        <v/>
      </c>
      <c r="AK30" s="280" t="str">
        <f t="shared" si="13"/>
        <v/>
      </c>
      <c r="AL30" s="280" t="str">
        <f t="shared" si="13"/>
        <v/>
      </c>
      <c r="AM30" s="280" t="str">
        <f t="shared" si="13"/>
        <v/>
      </c>
      <c r="AN30" s="280" t="str">
        <f t="shared" si="13"/>
        <v/>
      </c>
      <c r="AO30" s="280" t="str">
        <f t="shared" si="13"/>
        <v/>
      </c>
      <c r="AP30" s="280" t="str">
        <f t="shared" si="13"/>
        <v/>
      </c>
      <c r="AQ30" s="280" t="str">
        <f t="shared" si="13"/>
        <v/>
      </c>
      <c r="AR30" s="280" t="str">
        <f t="shared" si="13"/>
        <v/>
      </c>
      <c r="AS30" s="280" t="str">
        <f t="shared" si="13"/>
        <v/>
      </c>
      <c r="AT30" s="280" t="str">
        <f t="shared" si="13"/>
        <v/>
      </c>
      <c r="AU30" s="280" t="str">
        <f t="shared" si="13"/>
        <v/>
      </c>
      <c r="AV30" s="280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295"/>
      <c r="B31" s="176"/>
      <c r="E31" s="238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24"/>
      <c r="S31" s="23"/>
      <c r="T31" s="23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25" t="str">
        <f t="shared" si="11"/>
        <v/>
      </c>
      <c r="AE31" s="16">
        <f t="shared" si="8"/>
        <v>0</v>
      </c>
      <c r="AF31" s="9"/>
      <c r="AG31" s="280" t="str">
        <f t="shared" si="13"/>
        <v/>
      </c>
      <c r="AH31" s="280" t="str">
        <f t="shared" si="13"/>
        <v/>
      </c>
      <c r="AI31" s="280" t="str">
        <f t="shared" si="13"/>
        <v/>
      </c>
      <c r="AJ31" s="280" t="str">
        <f t="shared" si="13"/>
        <v/>
      </c>
      <c r="AK31" s="280" t="str">
        <f t="shared" si="13"/>
        <v/>
      </c>
      <c r="AL31" s="280" t="str">
        <f t="shared" si="13"/>
        <v/>
      </c>
      <c r="AM31" s="280" t="str">
        <f t="shared" si="13"/>
        <v/>
      </c>
      <c r="AN31" s="280" t="str">
        <f t="shared" si="13"/>
        <v/>
      </c>
      <c r="AO31" s="280" t="str">
        <f t="shared" si="13"/>
        <v/>
      </c>
      <c r="AP31" s="280" t="str">
        <f t="shared" si="13"/>
        <v/>
      </c>
      <c r="AQ31" s="280" t="str">
        <f t="shared" si="13"/>
        <v/>
      </c>
      <c r="AR31" s="280" t="str">
        <f t="shared" si="13"/>
        <v/>
      </c>
      <c r="AS31" s="280" t="str">
        <f t="shared" si="13"/>
        <v/>
      </c>
      <c r="AT31" s="280" t="str">
        <f t="shared" si="13"/>
        <v/>
      </c>
      <c r="AU31" s="280" t="str">
        <f t="shared" si="13"/>
        <v/>
      </c>
      <c r="AV31" s="280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295"/>
      <c r="B32" s="226"/>
      <c r="C32" s="226"/>
      <c r="D32" s="321"/>
      <c r="E32" s="23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25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295"/>
      <c r="B33" s="226"/>
      <c r="C33" s="226"/>
      <c r="D33" s="226"/>
      <c r="E33" s="23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25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295"/>
      <c r="B34" s="227"/>
      <c r="C34" s="228"/>
      <c r="D34" s="229"/>
      <c r="E34" s="238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295"/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295"/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COUNTIF(E6:E36,"2431")</f>
        <v>24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 t="str">
        <f t="array" ref="F38:U45">AG38:AV45</f>
        <v xml:space="preserve"> </v>
      </c>
      <c r="G38" s="196" t="str">
        <v xml:space="preserve"> </v>
      </c>
      <c r="H38" s="196">
        <v>4.541666666666667</v>
      </c>
      <c r="I38" s="196">
        <v>4.4347826086956523</v>
      </c>
      <c r="J38" s="196">
        <v>3.625</v>
      </c>
      <c r="K38" s="196" t="str">
        <v xml:space="preserve"> </v>
      </c>
      <c r="L38" s="196" t="str">
        <v xml:space="preserve"> </v>
      </c>
      <c r="M38" s="196">
        <v>3.9166666666666665</v>
      </c>
      <c r="N38" s="196">
        <v>4.166666666666667</v>
      </c>
      <c r="O38" s="231">
        <v>4.166666666666667</v>
      </c>
      <c r="P38" s="198">
        <v>4.583333333333333</v>
      </c>
      <c r="Q38" s="198">
        <v>4.083333333333333</v>
      </c>
      <c r="R38" s="198">
        <v>4.708333333333333</v>
      </c>
      <c r="S38" s="196" t="str">
        <v xml:space="preserve"> </v>
      </c>
      <c r="T38" s="196">
        <v>3.7619047619047619</v>
      </c>
      <c r="U38" s="196" t="str">
        <v xml:space="preserve"> </v>
      </c>
      <c r="V38" s="18">
        <f>сводн.!T24</f>
        <v>3</v>
      </c>
      <c r="W38" s="92">
        <f>SUM(W6:W37)</f>
        <v>0</v>
      </c>
      <c r="X38" s="92">
        <f>SUM(X6:X37)</f>
        <v>0</v>
      </c>
      <c r="Y38" s="92">
        <f>SUM(Y6:Y37)-X38</f>
        <v>2</v>
      </c>
      <c r="Z38" s="92">
        <f>SUM(Z6:Z37)</f>
        <v>56</v>
      </c>
      <c r="AA38" s="92">
        <f>SUM(AA6:AA37)</f>
        <v>70</v>
      </c>
      <c r="AB38" s="92">
        <f>SUM(AB6:AB37)</f>
        <v>108</v>
      </c>
      <c r="AC38" s="92">
        <f t="shared" si="7"/>
        <v>236</v>
      </c>
      <c r="AD38" s="225">
        <f>IF(ISERROR(((X38+Y38)*2+Z38*3+AA38*4+AB38*5)/SUM(X38,Y38:AB38)),"",((X38+Y38)*2+Z38*3+AA38*4+AB38*5)/SUM(X38,Y38:AB38))</f>
        <v>4.2033898305084749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4.541666666666667</v>
      </c>
      <c r="AJ38" s="33">
        <f t="shared" si="15"/>
        <v>4.4347826086956523</v>
      </c>
      <c r="AK38" s="33">
        <f t="shared" si="15"/>
        <v>3.625</v>
      </c>
      <c r="AL38" s="33" t="str">
        <f t="shared" si="15"/>
        <v xml:space="preserve"> </v>
      </c>
      <c r="AM38" s="33" t="str">
        <f t="shared" si="15"/>
        <v xml:space="preserve"> </v>
      </c>
      <c r="AN38" s="33">
        <f t="shared" si="15"/>
        <v>3.9166666666666665</v>
      </c>
      <c r="AO38" s="33">
        <f t="shared" si="15"/>
        <v>4.166666666666667</v>
      </c>
      <c r="AP38" s="33">
        <f t="shared" si="15"/>
        <v>4.166666666666667</v>
      </c>
      <c r="AQ38" s="33">
        <f t="shared" si="15"/>
        <v>4.583333333333333</v>
      </c>
      <c r="AR38" s="33">
        <f t="shared" si="15"/>
        <v>4.083333333333333</v>
      </c>
      <c r="AS38" s="33">
        <f t="shared" si="15"/>
        <v>4.708333333333333</v>
      </c>
      <c r="AT38" s="33" t="str">
        <f t="shared" si="15"/>
        <v xml:space="preserve"> </v>
      </c>
      <c r="AU38" s="33">
        <f t="shared" si="15"/>
        <v>3.7619047619047619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 t="str">
        <v>0</v>
      </c>
      <c r="G39" s="95" t="str">
        <v>0</v>
      </c>
      <c r="H39" s="95">
        <v>14</v>
      </c>
      <c r="I39" s="95">
        <v>10</v>
      </c>
      <c r="J39" s="95">
        <v>5</v>
      </c>
      <c r="K39" s="95" t="str">
        <v>0</v>
      </c>
      <c r="L39" s="95" t="str">
        <v>0</v>
      </c>
      <c r="M39" s="95">
        <v>9</v>
      </c>
      <c r="N39" s="95">
        <v>11</v>
      </c>
      <c r="O39" s="96">
        <v>8</v>
      </c>
      <c r="P39" s="96">
        <v>19</v>
      </c>
      <c r="Q39" s="96">
        <v>10</v>
      </c>
      <c r="R39" s="96">
        <v>17</v>
      </c>
      <c r="S39" s="95" t="str">
        <v>0</v>
      </c>
      <c r="T39" s="95">
        <v>5</v>
      </c>
      <c r="U39" s="95" t="str">
        <v xml:space="preserve"> </v>
      </c>
      <c r="V39" s="232">
        <f>IF(COUNTIF(V6:V37,5)=0,"0",COUNTIF(V6:V37,5))</f>
        <v>4</v>
      </c>
      <c r="W39" s="192"/>
      <c r="X39" s="527">
        <f>SUM(X38:AB38)</f>
        <v>236</v>
      </c>
      <c r="Y39" s="527"/>
      <c r="Z39" s="527"/>
      <c r="AA39" s="527"/>
      <c r="AB39" s="527"/>
      <c r="AC39" s="316"/>
      <c r="AD39" s="225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>
        <f t="shared" si="17"/>
        <v>14</v>
      </c>
      <c r="AJ39" s="38">
        <f t="shared" si="17"/>
        <v>10</v>
      </c>
      <c r="AK39" s="38">
        <f t="shared" si="17"/>
        <v>5</v>
      </c>
      <c r="AL39" s="38" t="str">
        <f t="shared" si="17"/>
        <v>0</v>
      </c>
      <c r="AM39" s="38" t="str">
        <f t="shared" si="17"/>
        <v>0</v>
      </c>
      <c r="AN39" s="38">
        <f t="shared" si="17"/>
        <v>9</v>
      </c>
      <c r="AO39" s="38">
        <f t="shared" si="17"/>
        <v>11</v>
      </c>
      <c r="AP39" s="38">
        <f t="shared" si="17"/>
        <v>8</v>
      </c>
      <c r="AQ39" s="38">
        <f t="shared" si="17"/>
        <v>19</v>
      </c>
      <c r="AR39" s="38">
        <f t="shared" si="17"/>
        <v>10</v>
      </c>
      <c r="AS39" s="38">
        <f t="shared" si="17"/>
        <v>17</v>
      </c>
      <c r="AT39" s="38" t="str">
        <f t="shared" si="17"/>
        <v>0</v>
      </c>
      <c r="AU39" s="38">
        <f t="shared" si="17"/>
        <v>5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 t="str">
        <v>0</v>
      </c>
      <c r="G40" s="97" t="str">
        <v>0</v>
      </c>
      <c r="H40" s="97">
        <v>9</v>
      </c>
      <c r="I40" s="97">
        <v>13</v>
      </c>
      <c r="J40" s="97">
        <v>7</v>
      </c>
      <c r="K40" s="97" t="str">
        <v>0</v>
      </c>
      <c r="L40" s="97" t="str">
        <v>0</v>
      </c>
      <c r="M40" s="97">
        <v>4</v>
      </c>
      <c r="N40" s="97">
        <v>6</v>
      </c>
      <c r="O40" s="98">
        <v>12</v>
      </c>
      <c r="P40" s="98" t="str">
        <v>0</v>
      </c>
      <c r="Q40" s="98">
        <v>6</v>
      </c>
      <c r="R40" s="98">
        <v>7</v>
      </c>
      <c r="S40" s="97" t="str">
        <v>0</v>
      </c>
      <c r="T40" s="97">
        <v>6</v>
      </c>
      <c r="U40" s="97" t="str">
        <v xml:space="preserve"> </v>
      </c>
      <c r="V40" s="233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4</v>
      </c>
      <c r="AA40" s="44">
        <f>IF(COUNTIF(AA6:AA37,4)=0," ",COUNTIF(AA6:AA37,4))</f>
        <v>6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>
        <f t="shared" si="18"/>
        <v>9</v>
      </c>
      <c r="AJ40" s="44">
        <f t="shared" si="18"/>
        <v>13</v>
      </c>
      <c r="AK40" s="44">
        <f t="shared" si="18"/>
        <v>7</v>
      </c>
      <c r="AL40" s="44" t="str">
        <f t="shared" si="18"/>
        <v>0</v>
      </c>
      <c r="AM40" s="44" t="str">
        <f t="shared" si="18"/>
        <v>0</v>
      </c>
      <c r="AN40" s="44">
        <f t="shared" si="18"/>
        <v>4</v>
      </c>
      <c r="AO40" s="44">
        <f t="shared" si="18"/>
        <v>6</v>
      </c>
      <c r="AP40" s="44">
        <f t="shared" si="18"/>
        <v>12</v>
      </c>
      <c r="AQ40" s="44" t="str">
        <f t="shared" si="18"/>
        <v>0</v>
      </c>
      <c r="AR40" s="44">
        <f t="shared" si="18"/>
        <v>6</v>
      </c>
      <c r="AS40" s="44">
        <f t="shared" si="18"/>
        <v>7</v>
      </c>
      <c r="AT40" s="44" t="str">
        <f t="shared" si="18"/>
        <v>0</v>
      </c>
      <c r="AU40" s="44">
        <f t="shared" si="18"/>
        <v>6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 t="str">
        <v>0</v>
      </c>
      <c r="H41" s="99">
        <v>1</v>
      </c>
      <c r="I41" s="99" t="str">
        <v>0</v>
      </c>
      <c r="J41" s="99">
        <v>10</v>
      </c>
      <c r="K41" s="99" t="str">
        <v>0</v>
      </c>
      <c r="L41" s="99" t="str">
        <v>0</v>
      </c>
      <c r="M41" s="99">
        <v>11</v>
      </c>
      <c r="N41" s="99">
        <v>7</v>
      </c>
      <c r="O41" s="100">
        <v>4</v>
      </c>
      <c r="P41" s="100">
        <v>5</v>
      </c>
      <c r="Q41" s="100">
        <v>8</v>
      </c>
      <c r="R41" s="100" t="str">
        <v>0</v>
      </c>
      <c r="S41" s="99" t="str">
        <v>0</v>
      </c>
      <c r="T41" s="99">
        <v>10</v>
      </c>
      <c r="U41" s="99" t="str">
        <v xml:space="preserve"> </v>
      </c>
      <c r="V41" s="234">
        <f>IF(COUNTIF(V6:V37,3)=0,"0",COUNTIF(V6:V37,3))</f>
        <v>15</v>
      </c>
      <c r="W41" s="52"/>
      <c r="X41" s="52"/>
      <c r="Y41" s="52" t="str">
        <f>IF(COUNTIF(Y6:Y37,3)=0," ",COUNTIF(Y6:Y37,3))</f>
        <v xml:space="preserve"> </v>
      </c>
      <c r="Z41" s="52" t="str">
        <f>IF(COUNTIF(Z6:Z37,3)=0," ",COUNTIF(Z6:Z37,3))</f>
        <v xml:space="preserve"> </v>
      </c>
      <c r="AA41" s="52">
        <f>IF(COUNTIF(AA6:AA37,3)=0," ",COUNTIF(AA6:AA37,3))</f>
        <v>6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>
        <f t="shared" si="19"/>
        <v>1</v>
      </c>
      <c r="AJ41" s="52" t="str">
        <f t="shared" si="19"/>
        <v>0</v>
      </c>
      <c r="AK41" s="52">
        <f t="shared" si="19"/>
        <v>10</v>
      </c>
      <c r="AL41" s="52" t="str">
        <f t="shared" si="19"/>
        <v>0</v>
      </c>
      <c r="AM41" s="52" t="str">
        <f t="shared" si="19"/>
        <v>0</v>
      </c>
      <c r="AN41" s="52">
        <f t="shared" si="19"/>
        <v>11</v>
      </c>
      <c r="AO41" s="52">
        <f t="shared" si="19"/>
        <v>7</v>
      </c>
      <c r="AP41" s="52">
        <f t="shared" si="19"/>
        <v>4</v>
      </c>
      <c r="AQ41" s="52">
        <f t="shared" si="19"/>
        <v>5</v>
      </c>
      <c r="AR41" s="52">
        <f t="shared" si="19"/>
        <v>8</v>
      </c>
      <c r="AS41" s="52" t="str">
        <f t="shared" si="19"/>
        <v>0</v>
      </c>
      <c r="AT41" s="52" t="str">
        <f t="shared" si="19"/>
        <v>0</v>
      </c>
      <c r="AU41" s="52">
        <f t="shared" si="19"/>
        <v>10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2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</v>
      </c>
      <c r="AA42" s="35">
        <f>IF(COUNTIF(AA6:AA37,2)=0," ",COUNTIF(AA6:AA37,2))</f>
        <v>1</v>
      </c>
      <c r="AB42" s="35">
        <f>IF(COUNTIF(AB6:AB37,2)=0," ",COUNTIF(AB6:AB37,2))</f>
        <v>6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2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1</v>
      </c>
      <c r="G43" s="23">
        <v>0</v>
      </c>
      <c r="H43" s="23">
        <v>0</v>
      </c>
      <c r="I43" s="23">
        <v>1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3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COUNTBLANK(AD6:AD30)</f>
        <v>1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1</v>
      </c>
      <c r="AH43" s="60">
        <f t="shared" si="22"/>
        <v>0</v>
      </c>
      <c r="AI43" s="60">
        <f t="shared" si="22"/>
        <v>0</v>
      </c>
      <c r="AJ43" s="60">
        <f t="shared" si="22"/>
        <v>1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3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>
        <v>23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23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17"/>
      <c r="X46" s="317"/>
      <c r="Y46" s="317"/>
      <c r="Z46" s="317"/>
      <c r="AA46" s="317"/>
      <c r="AB46" s="317"/>
      <c r="AC46" s="317"/>
      <c r="AD46" s="31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17"/>
      <c r="X47" s="317"/>
      <c r="Y47" s="317"/>
      <c r="Z47" s="317"/>
      <c r="AA47" s="317"/>
      <c r="AB47" s="317"/>
      <c r="AC47" s="317"/>
      <c r="AD47" s="31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17"/>
      <c r="X48" s="317"/>
      <c r="Y48" s="317"/>
      <c r="Z48" s="317"/>
      <c r="AA48" s="317"/>
      <c r="AB48" s="317"/>
      <c r="AC48" s="317"/>
      <c r="AD48" s="31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17"/>
      <c r="X49" s="317"/>
      <c r="Y49" s="317"/>
      <c r="Z49" s="317"/>
      <c r="AA49" s="317"/>
      <c r="AB49" s="317"/>
      <c r="AC49" s="317"/>
      <c r="AD49" s="31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17"/>
      <c r="X50" s="317"/>
      <c r="Y50" s="317"/>
      <c r="Z50" s="317"/>
      <c r="AA50" s="317"/>
      <c r="AB50" s="317"/>
      <c r="AC50" s="317"/>
      <c r="AD50" s="31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17"/>
      <c r="X51" s="317"/>
      <c r="Y51" s="317"/>
      <c r="Z51" s="317"/>
      <c r="AA51" s="317"/>
      <c r="AB51" s="317"/>
      <c r="AC51" s="317"/>
      <c r="AD51" s="31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17"/>
      <c r="X52" s="317"/>
      <c r="Y52" s="317"/>
      <c r="Z52" s="317"/>
      <c r="AA52" s="317"/>
      <c r="AB52" s="317"/>
      <c r="AC52" s="317"/>
      <c r="AD52" s="31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17"/>
      <c r="X53" s="317"/>
      <c r="Y53" s="317"/>
      <c r="Z53" s="317"/>
      <c r="AA53" s="317"/>
      <c r="AB53" s="317"/>
      <c r="AC53" s="317"/>
      <c r="AD53" s="31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17"/>
      <c r="X54" s="317"/>
      <c r="Y54" s="317"/>
      <c r="Z54" s="317"/>
      <c r="AA54" s="317"/>
      <c r="AB54" s="317"/>
      <c r="AC54" s="317"/>
      <c r="AD54" s="31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AD3:AD5"/>
    <mergeCell ref="AG3:AW3"/>
    <mergeCell ref="AX3:BM3"/>
    <mergeCell ref="BP3:CE3"/>
    <mergeCell ref="X39:AB39"/>
    <mergeCell ref="F2:G2"/>
    <mergeCell ref="M2:P2"/>
    <mergeCell ref="H2:L2"/>
    <mergeCell ref="A3:C4"/>
  </mergeCells>
  <conditionalFormatting sqref="C5 Y5 AI5 AG5">
    <cfRule type="cellIs" dxfId="17714" priority="3012" stopIfTrue="1" operator="equal">
      <formula>5</formula>
    </cfRule>
    <cfRule type="cellIs" dxfId="17713" priority="3013" stopIfTrue="1" operator="equal">
      <formula>4</formula>
    </cfRule>
    <cfRule type="cellIs" dxfId="17712" priority="3014" stopIfTrue="1" operator="equal">
      <formula>3</formula>
    </cfRule>
  </conditionalFormatting>
  <conditionalFormatting sqref="E6:E45">
    <cfRule type="cellIs" dxfId="17711" priority="3010" stopIfTrue="1" operator="equal">
      <formula>4</formula>
    </cfRule>
    <cfRule type="cellIs" dxfId="17710" priority="3011" stopIfTrue="1" operator="equal">
      <formula>3</formula>
    </cfRule>
  </conditionalFormatting>
  <conditionalFormatting sqref="Z5:AC5 W40:AF43 AE6:AE39 W39 F34:Q45 AG43:CB43 W44:AW45 AG6:AW42 R31:V45 R6:S30 V6:V30 G6:Q31">
    <cfRule type="cellIs" dxfId="17709" priority="3007" stopIfTrue="1" operator="equal">
      <formula>5</formula>
    </cfRule>
    <cfRule type="cellIs" dxfId="17708" priority="3008" stopIfTrue="1" operator="equal">
      <formula>4</formula>
    </cfRule>
    <cfRule type="cellIs" dxfId="17707" priority="3009" stopIfTrue="1" operator="equal">
      <formula>3</formula>
    </cfRule>
  </conditionalFormatting>
  <conditionalFormatting sqref="AF6:AF37">
    <cfRule type="expression" dxfId="17706" priority="3005" stopIfTrue="1">
      <formula>VALUE(RIGHT(AF6))&gt;AE6</formula>
    </cfRule>
    <cfRule type="expression" dxfId="17705" priority="3006" stopIfTrue="1">
      <formula>EXACT(RIGHT(AF6,3),"зач")</formula>
    </cfRule>
  </conditionalFormatting>
  <conditionalFormatting sqref="AE3:AJ4 V3:AC4 R3:S3">
    <cfRule type="expression" dxfId="17704" priority="3003" stopIfTrue="1">
      <formula>$D$1&lt;R3</formula>
    </cfRule>
    <cfRule type="expression" dxfId="17703" priority="3004" stopIfTrue="1">
      <formula>$D$1&gt;R3</formula>
    </cfRule>
  </conditionalFormatting>
  <conditionalFormatting sqref="F6:F31">
    <cfRule type="cellIs" dxfId="17702" priority="2945" stopIfTrue="1" operator="equal">
      <formula>5</formula>
    </cfRule>
    <cfRule type="cellIs" dxfId="17701" priority="2946" stopIfTrue="1" operator="equal">
      <formula>4</formula>
    </cfRule>
    <cfRule type="cellIs" dxfId="17700" priority="2947" stopIfTrue="1" operator="equal">
      <formula>3</formula>
    </cfRule>
  </conditionalFormatting>
  <conditionalFormatting sqref="S5">
    <cfRule type="cellIs" dxfId="17699" priority="2739" stopIfTrue="1" operator="equal">
      <formula>5</formula>
    </cfRule>
    <cfRule type="cellIs" dxfId="17698" priority="2740" stopIfTrue="1" operator="equal">
      <formula>4</formula>
    </cfRule>
    <cfRule type="cellIs" dxfId="17697" priority="2741" stopIfTrue="1" operator="equal">
      <formula>3</formula>
    </cfRule>
  </conditionalFormatting>
  <conditionalFormatting sqref="S4">
    <cfRule type="expression" dxfId="17696" priority="2737" stopIfTrue="1">
      <formula>$D$1&lt;S4</formula>
    </cfRule>
    <cfRule type="expression" dxfId="17695" priority="2738" stopIfTrue="1">
      <formula>$D$1&gt;S4</formula>
    </cfRule>
  </conditionalFormatting>
  <conditionalFormatting sqref="U4">
    <cfRule type="expression" dxfId="17694" priority="2712" stopIfTrue="1">
      <formula>$D$4&lt;U4</formula>
    </cfRule>
    <cfRule type="expression" dxfId="17693" priority="2713" stopIfTrue="1">
      <formula>$D$4&gt;U4</formula>
    </cfRule>
  </conditionalFormatting>
  <conditionalFormatting sqref="T6:U30">
    <cfRule type="cellIs" dxfId="17692" priority="2777" stopIfTrue="1" operator="equal">
      <formula>5</formula>
    </cfRule>
    <cfRule type="cellIs" dxfId="17691" priority="2778" stopIfTrue="1" operator="equal">
      <formula>4</formula>
    </cfRule>
    <cfRule type="cellIs" dxfId="17690" priority="2779" stopIfTrue="1" operator="equal">
      <formula>3</formula>
    </cfRule>
  </conditionalFormatting>
  <conditionalFormatting sqref="T3">
    <cfRule type="expression" dxfId="17689" priority="2775" stopIfTrue="1">
      <formula>$D$4&lt;T3</formula>
    </cfRule>
    <cfRule type="expression" dxfId="17688" priority="2776" stopIfTrue="1">
      <formula>$D$4&gt;T3</formula>
    </cfRule>
  </conditionalFormatting>
  <conditionalFormatting sqref="T3">
    <cfRule type="expression" dxfId="17687" priority="2773" stopIfTrue="1">
      <formula>$D$1&lt;T3</formula>
    </cfRule>
    <cfRule type="expression" dxfId="17686" priority="2774" stopIfTrue="1">
      <formula>$D$1&gt;T3</formula>
    </cfRule>
  </conditionalFormatting>
  <conditionalFormatting sqref="U3">
    <cfRule type="expression" dxfId="17685" priority="2760" stopIfTrue="1">
      <formula>$D$1&lt;U3</formula>
    </cfRule>
    <cfRule type="expression" dxfId="17684" priority="2761" stopIfTrue="1">
      <formula>$D$1&gt;U3</formula>
    </cfRule>
  </conditionalFormatting>
  <conditionalFormatting sqref="U3">
    <cfRule type="expression" dxfId="17683" priority="2762" stopIfTrue="1">
      <formula>$D$4&lt;U3</formula>
    </cfRule>
    <cfRule type="expression" dxfId="17682" priority="2763" stopIfTrue="1">
      <formula>$D$4&gt;U3</formula>
    </cfRule>
  </conditionalFormatting>
  <conditionalFormatting sqref="S4">
    <cfRule type="expression" dxfId="17681" priority="2735" stopIfTrue="1">
      <formula>$D$1&lt;S4</formula>
    </cfRule>
    <cfRule type="expression" dxfId="17680" priority="2736" stopIfTrue="1">
      <formula>$D$1&gt;S4</formula>
    </cfRule>
  </conditionalFormatting>
  <conditionalFormatting sqref="S4">
    <cfRule type="expression" dxfId="17679" priority="2727" stopIfTrue="1">
      <formula>$D$1&lt;S4</formula>
    </cfRule>
    <cfRule type="expression" dxfId="17678" priority="2728" stopIfTrue="1">
      <formula>$D$1&gt;S4</formula>
    </cfRule>
  </conditionalFormatting>
  <conditionalFormatting sqref="S4">
    <cfRule type="expression" dxfId="17677" priority="2733" stopIfTrue="1">
      <formula>$D$1&lt;S4</formula>
    </cfRule>
    <cfRule type="expression" dxfId="17676" priority="2734" stopIfTrue="1">
      <formula>$D$1&gt;S4</formula>
    </cfRule>
  </conditionalFormatting>
  <conditionalFormatting sqref="S4">
    <cfRule type="expression" dxfId="17675" priority="2731" stopIfTrue="1">
      <formula>$D$1&lt;S4</formula>
    </cfRule>
    <cfRule type="expression" dxfId="17674" priority="2732" stopIfTrue="1">
      <formula>$D$1&gt;S4</formula>
    </cfRule>
  </conditionalFormatting>
  <conditionalFormatting sqref="S4">
    <cfRule type="expression" dxfId="17673" priority="2729" stopIfTrue="1">
      <formula>$D$1&lt;S4</formula>
    </cfRule>
    <cfRule type="expression" dxfId="17672" priority="2730" stopIfTrue="1">
      <formula>$D$1&gt;S4</formula>
    </cfRule>
  </conditionalFormatting>
  <conditionalFormatting sqref="U4">
    <cfRule type="expression" dxfId="17671" priority="2714" stopIfTrue="1">
      <formula>$D$1&lt;U4</formula>
    </cfRule>
    <cfRule type="expression" dxfId="17670" priority="2715" stopIfTrue="1">
      <formula>$D$1&gt;U4</formula>
    </cfRule>
  </conditionalFormatting>
  <conditionalFormatting sqref="U4">
    <cfRule type="expression" dxfId="17669" priority="2716" stopIfTrue="1">
      <formula>$D$4&lt;U4</formula>
    </cfRule>
    <cfRule type="expression" dxfId="17668" priority="2717" stopIfTrue="1">
      <formula>$D$4&gt;U4</formula>
    </cfRule>
  </conditionalFormatting>
  <conditionalFormatting sqref="U5">
    <cfRule type="cellIs" dxfId="17667" priority="2709" stopIfTrue="1" operator="equal">
      <formula>5</formula>
    </cfRule>
    <cfRule type="cellIs" dxfId="17666" priority="2710" stopIfTrue="1" operator="equal">
      <formula>4</formula>
    </cfRule>
    <cfRule type="cellIs" dxfId="17665" priority="2711" stopIfTrue="1" operator="equal">
      <formula>3</formula>
    </cfRule>
  </conditionalFormatting>
  <conditionalFormatting sqref="Q3">
    <cfRule type="expression" dxfId="17664" priority="2141" stopIfTrue="1">
      <formula>$D$1&lt;Q3</formula>
    </cfRule>
    <cfRule type="expression" dxfId="17663" priority="2142" stopIfTrue="1">
      <formula>$D$1&gt;Q3</formula>
    </cfRule>
  </conditionalFormatting>
  <conditionalFormatting sqref="Q3">
    <cfRule type="expression" dxfId="17662" priority="2136" stopIfTrue="1">
      <formula>$D$1&lt;Q3</formula>
    </cfRule>
    <cfRule type="expression" dxfId="17661" priority="2137" stopIfTrue="1">
      <formula>$D$1&gt;Q3</formula>
    </cfRule>
  </conditionalFormatting>
  <conditionalFormatting sqref="Q3">
    <cfRule type="expression" dxfId="17660" priority="2131" stopIfTrue="1">
      <formula>$D$1&lt;Q3</formula>
    </cfRule>
    <cfRule type="expression" dxfId="17659" priority="2132" stopIfTrue="1">
      <formula>$D$1&gt;Q3</formula>
    </cfRule>
  </conditionalFormatting>
  <conditionalFormatting sqref="Q3">
    <cfRule type="expression" dxfId="17658" priority="2126" stopIfTrue="1">
      <formula>$D$1&lt;Q3</formula>
    </cfRule>
    <cfRule type="expression" dxfId="17657" priority="2127" stopIfTrue="1">
      <formula>$D$1&gt;Q3</formula>
    </cfRule>
  </conditionalFormatting>
  <conditionalFormatting sqref="Q3">
    <cfRule type="expression" dxfId="17656" priority="2121" stopIfTrue="1">
      <formula>$D$1&lt;Q3</formula>
    </cfRule>
    <cfRule type="expression" dxfId="17655" priority="2122" stopIfTrue="1">
      <formula>$D$1&gt;Q3</formula>
    </cfRule>
  </conditionalFormatting>
  <conditionalFormatting sqref="Q3">
    <cfRule type="expression" dxfId="17654" priority="2091" stopIfTrue="1">
      <formula>$D$1&lt;Q3</formula>
    </cfRule>
    <cfRule type="expression" dxfId="17653" priority="2092" stopIfTrue="1">
      <formula>$D$1&gt;Q3</formula>
    </cfRule>
  </conditionalFormatting>
  <conditionalFormatting sqref="I5">
    <cfRule type="cellIs" dxfId="17652" priority="1730" stopIfTrue="1" operator="equal">
      <formula>5</formula>
    </cfRule>
    <cfRule type="cellIs" dxfId="17651" priority="1731" stopIfTrue="1" operator="equal">
      <formula>4</formula>
    </cfRule>
    <cfRule type="cellIs" dxfId="17650" priority="1732" stopIfTrue="1" operator="equal">
      <formula>3</formula>
    </cfRule>
  </conditionalFormatting>
  <conditionalFormatting sqref="H3:K3 M3:P3 I4">
    <cfRule type="expression" dxfId="17649" priority="1728" stopIfTrue="1">
      <formula>$D$1&lt;H3</formula>
    </cfRule>
    <cfRule type="expression" dxfId="17648" priority="1729" stopIfTrue="1">
      <formula>$D$1&gt;H3</formula>
    </cfRule>
  </conditionalFormatting>
  <conditionalFormatting sqref="P3">
    <cfRule type="expression" dxfId="17647" priority="990" stopIfTrue="1">
      <formula>$D$1&lt;P3</formula>
    </cfRule>
    <cfRule type="expression" dxfId="17646" priority="991" stopIfTrue="1">
      <formula>$D$1&gt;P3</formula>
    </cfRule>
  </conditionalFormatting>
  <conditionalFormatting sqref="L4">
    <cfRule type="expression" dxfId="17645" priority="646" stopIfTrue="1">
      <formula>$D$1&lt;L4</formula>
    </cfRule>
    <cfRule type="expression" dxfId="17644" priority="647" stopIfTrue="1">
      <formula>$D$1&gt;L4</formula>
    </cfRule>
  </conditionalFormatting>
  <conditionalFormatting sqref="F3">
    <cfRule type="expression" dxfId="17643" priority="1723" stopIfTrue="1">
      <formula>$D$1&lt;F3</formula>
    </cfRule>
    <cfRule type="expression" dxfId="17642" priority="1724" stopIfTrue="1">
      <formula>$D$1&gt;F3</formula>
    </cfRule>
  </conditionalFormatting>
  <conditionalFormatting sqref="F3">
    <cfRule type="expression" dxfId="17641" priority="1718" stopIfTrue="1">
      <formula>$D$1&lt;F3</formula>
    </cfRule>
    <cfRule type="expression" dxfId="17640" priority="1719" stopIfTrue="1">
      <formula>$D$1&gt;F3</formula>
    </cfRule>
  </conditionalFormatting>
  <conditionalFormatting sqref="J3">
    <cfRule type="expression" dxfId="17639" priority="1716" stopIfTrue="1">
      <formula>$D$1&lt;J3</formula>
    </cfRule>
    <cfRule type="expression" dxfId="17638" priority="1717" stopIfTrue="1">
      <formula>$D$1&gt;J3</formula>
    </cfRule>
  </conditionalFormatting>
  <conditionalFormatting sqref="M3:N3">
    <cfRule type="expression" dxfId="17637" priority="1711" stopIfTrue="1">
      <formula>$D$1&lt;M3</formula>
    </cfRule>
    <cfRule type="expression" dxfId="17636" priority="1712" stopIfTrue="1">
      <formula>$D$1&gt;M3</formula>
    </cfRule>
  </conditionalFormatting>
  <conditionalFormatting sqref="H3:I3 I4">
    <cfRule type="expression" dxfId="17635" priority="1704" stopIfTrue="1">
      <formula>$D$1&lt;H3</formula>
    </cfRule>
    <cfRule type="expression" dxfId="17634" priority="1705" stopIfTrue="1">
      <formula>$D$1&gt;H3</formula>
    </cfRule>
  </conditionalFormatting>
  <conditionalFormatting sqref="I5">
    <cfRule type="cellIs" dxfId="17633" priority="1669" stopIfTrue="1" operator="equal">
      <formula>5</formula>
    </cfRule>
    <cfRule type="cellIs" dxfId="17632" priority="1670" stopIfTrue="1" operator="equal">
      <formula>4</formula>
    </cfRule>
    <cfRule type="cellIs" dxfId="17631" priority="1671" stopIfTrue="1" operator="equal">
      <formula>3</formula>
    </cfRule>
  </conditionalFormatting>
  <conditionalFormatting sqref="I4">
    <cfRule type="expression" dxfId="17630" priority="1667" stopIfTrue="1">
      <formula>$D$1&lt;I4</formula>
    </cfRule>
    <cfRule type="expression" dxfId="17629" priority="1668" stopIfTrue="1">
      <formula>$D$1&gt;I4</formula>
    </cfRule>
  </conditionalFormatting>
  <conditionalFormatting sqref="I5">
    <cfRule type="cellIs" dxfId="17628" priority="1664" stopIfTrue="1" operator="equal">
      <formula>5</formula>
    </cfRule>
    <cfRule type="cellIs" dxfId="17627" priority="1665" stopIfTrue="1" operator="equal">
      <formula>4</formula>
    </cfRule>
    <cfRule type="cellIs" dxfId="17626" priority="1666" stopIfTrue="1" operator="equal">
      <formula>3</formula>
    </cfRule>
  </conditionalFormatting>
  <conditionalFormatting sqref="I4">
    <cfRule type="expression" dxfId="17625" priority="1662" stopIfTrue="1">
      <formula>$D$1&lt;I4</formula>
    </cfRule>
    <cfRule type="expression" dxfId="17624" priority="1663" stopIfTrue="1">
      <formula>$D$1&gt;I4</formula>
    </cfRule>
  </conditionalFormatting>
  <conditionalFormatting sqref="I5">
    <cfRule type="cellIs" dxfId="17623" priority="1659" stopIfTrue="1" operator="equal">
      <formula>5</formula>
    </cfRule>
    <cfRule type="cellIs" dxfId="17622" priority="1660" stopIfTrue="1" operator="equal">
      <formula>4</formula>
    </cfRule>
    <cfRule type="cellIs" dxfId="17621" priority="1661" stopIfTrue="1" operator="equal">
      <formula>3</formula>
    </cfRule>
  </conditionalFormatting>
  <conditionalFormatting sqref="I4">
    <cfRule type="expression" dxfId="17620" priority="1657" stopIfTrue="1">
      <formula>$D$1&lt;I4</formula>
    </cfRule>
    <cfRule type="expression" dxfId="17619" priority="1658" stopIfTrue="1">
      <formula>$D$1&gt;I4</formula>
    </cfRule>
  </conditionalFormatting>
  <conditionalFormatting sqref="I5">
    <cfRule type="cellIs" dxfId="17618" priority="1654" stopIfTrue="1" operator="equal">
      <formula>5</formula>
    </cfRule>
    <cfRule type="cellIs" dxfId="17617" priority="1655" stopIfTrue="1" operator="equal">
      <formula>4</formula>
    </cfRule>
    <cfRule type="cellIs" dxfId="17616" priority="1656" stopIfTrue="1" operator="equal">
      <formula>3</formula>
    </cfRule>
  </conditionalFormatting>
  <conditionalFormatting sqref="I4">
    <cfRule type="expression" dxfId="17615" priority="1652" stopIfTrue="1">
      <formula>$D$1&lt;I4</formula>
    </cfRule>
    <cfRule type="expression" dxfId="17614" priority="1653" stopIfTrue="1">
      <formula>$D$1&gt;I4</formula>
    </cfRule>
  </conditionalFormatting>
  <conditionalFormatting sqref="I5">
    <cfRule type="cellIs" dxfId="17613" priority="1649" stopIfTrue="1" operator="equal">
      <formula>5</formula>
    </cfRule>
    <cfRule type="cellIs" dxfId="17612" priority="1650" stopIfTrue="1" operator="equal">
      <formula>4</formula>
    </cfRule>
    <cfRule type="cellIs" dxfId="17611" priority="1651" stopIfTrue="1" operator="equal">
      <formula>3</formula>
    </cfRule>
  </conditionalFormatting>
  <conditionalFormatting sqref="I4">
    <cfRule type="expression" dxfId="17610" priority="1647" stopIfTrue="1">
      <formula>$D$1&lt;I4</formula>
    </cfRule>
    <cfRule type="expression" dxfId="17609" priority="1648" stopIfTrue="1">
      <formula>$D$1&gt;I4</formula>
    </cfRule>
  </conditionalFormatting>
  <conditionalFormatting sqref="J3">
    <cfRule type="expression" dxfId="17608" priority="1643" stopIfTrue="1">
      <formula>$D$1&lt;J3</formula>
    </cfRule>
    <cfRule type="expression" dxfId="17607" priority="1644" stopIfTrue="1">
      <formula>$D$1&gt;J3</formula>
    </cfRule>
  </conditionalFormatting>
  <conditionalFormatting sqref="F3">
    <cfRule type="expression" dxfId="17606" priority="1588" stopIfTrue="1">
      <formula>$D$1&lt;F3</formula>
    </cfRule>
    <cfRule type="expression" dxfId="17605" priority="1589" stopIfTrue="1">
      <formula>$D$1&gt;F3</formula>
    </cfRule>
  </conditionalFormatting>
  <conditionalFormatting sqref="G3">
    <cfRule type="expression" dxfId="17604" priority="1515" stopIfTrue="1">
      <formula>$D$1&lt;G3</formula>
    </cfRule>
    <cfRule type="expression" dxfId="17603" priority="1516" stopIfTrue="1">
      <formula>$D$1&gt;G3</formula>
    </cfRule>
  </conditionalFormatting>
  <conditionalFormatting sqref="G3">
    <cfRule type="expression" dxfId="17602" priority="1513" stopIfTrue="1">
      <formula>$D$1&lt;G3</formula>
    </cfRule>
    <cfRule type="expression" dxfId="17601" priority="1514" stopIfTrue="1">
      <formula>$D$1&gt;G3</formula>
    </cfRule>
  </conditionalFormatting>
  <conditionalFormatting sqref="G3">
    <cfRule type="expression" dxfId="17600" priority="1511" stopIfTrue="1">
      <formula>$D$1&lt;G3</formula>
    </cfRule>
    <cfRule type="expression" dxfId="17599" priority="1512" stopIfTrue="1">
      <formula>$D$1&gt;G3</formula>
    </cfRule>
  </conditionalFormatting>
  <conditionalFormatting sqref="K3">
    <cfRule type="expression" dxfId="17598" priority="1457" stopIfTrue="1">
      <formula>$D$1&lt;K3</formula>
    </cfRule>
    <cfRule type="expression" dxfId="17597" priority="1458" stopIfTrue="1">
      <formula>$D$1&gt;K3</formula>
    </cfRule>
  </conditionalFormatting>
  <conditionalFormatting sqref="I5">
    <cfRule type="cellIs" dxfId="17596" priority="1451" stopIfTrue="1" operator="equal">
      <formula>5</formula>
    </cfRule>
    <cfRule type="cellIs" dxfId="17595" priority="1452" stopIfTrue="1" operator="equal">
      <formula>4</formula>
    </cfRule>
    <cfRule type="cellIs" dxfId="17594" priority="1453" stopIfTrue="1" operator="equal">
      <formula>3</formula>
    </cfRule>
  </conditionalFormatting>
  <conditionalFormatting sqref="I4">
    <cfRule type="expression" dxfId="17593" priority="1115" stopIfTrue="1">
      <formula>$D$1&lt;I4</formula>
    </cfRule>
    <cfRule type="expression" dxfId="17592" priority="1116" stopIfTrue="1">
      <formula>$D$1&gt;I4</formula>
    </cfRule>
  </conditionalFormatting>
  <conditionalFormatting sqref="I4">
    <cfRule type="expression" dxfId="17591" priority="1105" stopIfTrue="1">
      <formula>$D$1&lt;I4</formula>
    </cfRule>
    <cfRule type="expression" dxfId="17590" priority="1106" stopIfTrue="1">
      <formula>$D$1&gt;I4</formula>
    </cfRule>
  </conditionalFormatting>
  <conditionalFormatting sqref="K3">
    <cfRule type="expression" dxfId="17589" priority="1393" stopIfTrue="1">
      <formula>$D$1&lt;K3</formula>
    </cfRule>
    <cfRule type="expression" dxfId="17588" priority="1394" stopIfTrue="1">
      <formula>$D$1&gt;K3</formula>
    </cfRule>
  </conditionalFormatting>
  <conditionalFormatting sqref="H3">
    <cfRule type="expression" dxfId="17587" priority="1338" stopIfTrue="1">
      <formula>$D$1&lt;H3</formula>
    </cfRule>
    <cfRule type="expression" dxfId="17586" priority="1339" stopIfTrue="1">
      <formula>$D$1&gt;H3</formula>
    </cfRule>
  </conditionalFormatting>
  <conditionalFormatting sqref="H3">
    <cfRule type="expression" dxfId="17585" priority="1333" stopIfTrue="1">
      <formula>$D$1&lt;H3</formula>
    </cfRule>
    <cfRule type="expression" dxfId="17584" priority="1334" stopIfTrue="1">
      <formula>$D$1&gt;H3</formula>
    </cfRule>
  </conditionalFormatting>
  <conditionalFormatting sqref="H3">
    <cfRule type="expression" dxfId="17583" priority="1303" stopIfTrue="1">
      <formula>$D$1&lt;H3</formula>
    </cfRule>
    <cfRule type="expression" dxfId="17582" priority="1304" stopIfTrue="1">
      <formula>$D$1&gt;H3</formula>
    </cfRule>
  </conditionalFormatting>
  <conditionalFormatting sqref="G5">
    <cfRule type="cellIs" dxfId="17581" priority="1260" stopIfTrue="1" operator="equal">
      <formula>5</formula>
    </cfRule>
    <cfRule type="cellIs" dxfId="17580" priority="1261" stopIfTrue="1" operator="equal">
      <formula>4</formula>
    </cfRule>
    <cfRule type="cellIs" dxfId="17579" priority="1262" stopIfTrue="1" operator="equal">
      <formula>3</formula>
    </cfRule>
  </conditionalFormatting>
  <conditionalFormatting sqref="G5">
    <cfRule type="cellIs" dxfId="17578" priority="1265" stopIfTrue="1" operator="equal">
      <formula>5</formula>
    </cfRule>
    <cfRule type="cellIs" dxfId="17577" priority="1266" stopIfTrue="1" operator="equal">
      <formula>4</formula>
    </cfRule>
    <cfRule type="cellIs" dxfId="17576" priority="1267" stopIfTrue="1" operator="equal">
      <formula>3</formula>
    </cfRule>
  </conditionalFormatting>
  <conditionalFormatting sqref="G4">
    <cfRule type="expression" dxfId="17575" priority="1263" stopIfTrue="1">
      <formula>$D$1&lt;G4</formula>
    </cfRule>
    <cfRule type="expression" dxfId="17574" priority="1264" stopIfTrue="1">
      <formula>$D$1&gt;G4</formula>
    </cfRule>
  </conditionalFormatting>
  <conditionalFormatting sqref="G4">
    <cfRule type="expression" dxfId="17573" priority="1258" stopIfTrue="1">
      <formula>$D$1&lt;G4</formula>
    </cfRule>
    <cfRule type="expression" dxfId="17572" priority="1259" stopIfTrue="1">
      <formula>$D$1&gt;G4</formula>
    </cfRule>
  </conditionalFormatting>
  <conditionalFormatting sqref="G5">
    <cfRule type="cellIs" dxfId="17571" priority="1255" stopIfTrue="1" operator="equal">
      <formula>5</formula>
    </cfRule>
    <cfRule type="cellIs" dxfId="17570" priority="1256" stopIfTrue="1" operator="equal">
      <formula>4</formula>
    </cfRule>
    <cfRule type="cellIs" dxfId="17569" priority="1257" stopIfTrue="1" operator="equal">
      <formula>3</formula>
    </cfRule>
  </conditionalFormatting>
  <conditionalFormatting sqref="G4">
    <cfRule type="expression" dxfId="17568" priority="1253" stopIfTrue="1">
      <formula>$D$1&lt;G4</formula>
    </cfRule>
    <cfRule type="expression" dxfId="17567" priority="1254" stopIfTrue="1">
      <formula>$D$1&gt;G4</formula>
    </cfRule>
  </conditionalFormatting>
  <conditionalFormatting sqref="G5">
    <cfRule type="cellIs" dxfId="17566" priority="1250" stopIfTrue="1" operator="equal">
      <formula>5</formula>
    </cfRule>
    <cfRule type="cellIs" dxfId="17565" priority="1251" stopIfTrue="1" operator="equal">
      <formula>4</formula>
    </cfRule>
    <cfRule type="cellIs" dxfId="17564" priority="1252" stopIfTrue="1" operator="equal">
      <formula>3</formula>
    </cfRule>
  </conditionalFormatting>
  <conditionalFormatting sqref="G4">
    <cfRule type="expression" dxfId="17563" priority="1248" stopIfTrue="1">
      <formula>$D$1&lt;G4</formula>
    </cfRule>
    <cfRule type="expression" dxfId="17562" priority="1249" stopIfTrue="1">
      <formula>$D$1&gt;G4</formula>
    </cfRule>
  </conditionalFormatting>
  <conditionalFormatting sqref="G4">
    <cfRule type="expression" dxfId="17561" priority="1246" stopIfTrue="1">
      <formula>$D$1&lt;G4</formula>
    </cfRule>
    <cfRule type="expression" dxfId="17560" priority="1247" stopIfTrue="1">
      <formula>$D$1&gt;G4</formula>
    </cfRule>
  </conditionalFormatting>
  <conditionalFormatting sqref="G4">
    <cfRule type="expression" dxfId="17559" priority="1244" stopIfTrue="1">
      <formula>$D$1&lt;G4</formula>
    </cfRule>
    <cfRule type="expression" dxfId="17558" priority="1245" stopIfTrue="1">
      <formula>$D$1&gt;G4</formula>
    </cfRule>
  </conditionalFormatting>
  <conditionalFormatting sqref="G4">
    <cfRule type="expression" dxfId="17557" priority="1242" stopIfTrue="1">
      <formula>$D$1&lt;G4</formula>
    </cfRule>
    <cfRule type="expression" dxfId="17556" priority="1243" stopIfTrue="1">
      <formula>$D$1&gt;G4</formula>
    </cfRule>
  </conditionalFormatting>
  <conditionalFormatting sqref="G4">
    <cfRule type="expression" dxfId="17555" priority="1240" stopIfTrue="1">
      <formula>$D$1&lt;G4</formula>
    </cfRule>
    <cfRule type="expression" dxfId="17554" priority="1241" stopIfTrue="1">
      <formula>$D$1&gt;G4</formula>
    </cfRule>
  </conditionalFormatting>
  <conditionalFormatting sqref="G4">
    <cfRule type="expression" dxfId="17553" priority="1238" stopIfTrue="1">
      <formula>$D$1&lt;G4</formula>
    </cfRule>
    <cfRule type="expression" dxfId="17552" priority="1239" stopIfTrue="1">
      <formula>$D$1&gt;G4</formula>
    </cfRule>
  </conditionalFormatting>
  <conditionalFormatting sqref="G4">
    <cfRule type="expression" dxfId="17551" priority="1236" stopIfTrue="1">
      <formula>$D$1&lt;G4</formula>
    </cfRule>
    <cfRule type="expression" dxfId="17550" priority="1237" stopIfTrue="1">
      <formula>$D$1&gt;G4</formula>
    </cfRule>
  </conditionalFormatting>
  <conditionalFormatting sqref="G4">
    <cfRule type="expression" dxfId="17549" priority="1234" stopIfTrue="1">
      <formula>$D$1&lt;G4</formula>
    </cfRule>
    <cfRule type="expression" dxfId="17548" priority="1235" stopIfTrue="1">
      <formula>$D$1&gt;G4</formula>
    </cfRule>
  </conditionalFormatting>
  <conditionalFormatting sqref="G4">
    <cfRule type="expression" dxfId="17547" priority="1232" stopIfTrue="1">
      <formula>$D$1&lt;G4</formula>
    </cfRule>
    <cfRule type="expression" dxfId="17546" priority="1233" stopIfTrue="1">
      <formula>$D$1&gt;G4</formula>
    </cfRule>
  </conditionalFormatting>
  <conditionalFormatting sqref="G4">
    <cfRule type="expression" dxfId="17545" priority="1230" stopIfTrue="1">
      <formula>$D$1&lt;G4</formula>
    </cfRule>
    <cfRule type="expression" dxfId="17544" priority="1231" stopIfTrue="1">
      <formula>$D$1&gt;G4</formula>
    </cfRule>
  </conditionalFormatting>
  <conditionalFormatting sqref="G4">
    <cfRule type="expression" dxfId="17543" priority="1228" stopIfTrue="1">
      <formula>$D$1&lt;G4</formula>
    </cfRule>
    <cfRule type="expression" dxfId="17542" priority="1229" stopIfTrue="1">
      <formula>$D$1&gt;G4</formula>
    </cfRule>
  </conditionalFormatting>
  <conditionalFormatting sqref="I3">
    <cfRule type="expression" dxfId="17541" priority="1226" stopIfTrue="1">
      <formula>$D$1&lt;I3</formula>
    </cfRule>
    <cfRule type="expression" dxfId="17540" priority="1227" stopIfTrue="1">
      <formula>$D$1&gt;I3</formula>
    </cfRule>
  </conditionalFormatting>
  <conditionalFormatting sqref="K3">
    <cfRule type="expression" dxfId="17539" priority="1221" stopIfTrue="1">
      <formula>$D$1&lt;K3</formula>
    </cfRule>
    <cfRule type="expression" dxfId="17538" priority="1222" stopIfTrue="1">
      <formula>$D$1&gt;K3</formula>
    </cfRule>
  </conditionalFormatting>
  <conditionalFormatting sqref="I4">
    <cfRule type="expression" dxfId="17537" priority="1142" stopIfTrue="1">
      <formula>$D$1&lt;I4</formula>
    </cfRule>
    <cfRule type="expression" dxfId="17536" priority="1143" stopIfTrue="1">
      <formula>$D$1&gt;I4</formula>
    </cfRule>
  </conditionalFormatting>
  <conditionalFormatting sqref="I4">
    <cfRule type="expression" dxfId="17535" priority="1140" stopIfTrue="1">
      <formula>$D$1&lt;I4</formula>
    </cfRule>
    <cfRule type="expression" dxfId="17534" priority="1141" stopIfTrue="1">
      <formula>$D$1&gt;I4</formula>
    </cfRule>
  </conditionalFormatting>
  <conditionalFormatting sqref="I4">
    <cfRule type="expression" dxfId="17533" priority="1138" stopIfTrue="1">
      <formula>$D$1&lt;I4</formula>
    </cfRule>
    <cfRule type="expression" dxfId="17532" priority="1139" stopIfTrue="1">
      <formula>$D$1&gt;I4</formula>
    </cfRule>
  </conditionalFormatting>
  <conditionalFormatting sqref="I4">
    <cfRule type="expression" dxfId="17531" priority="1163" stopIfTrue="1">
      <formula>$D$1&lt;I4</formula>
    </cfRule>
    <cfRule type="expression" dxfId="17530" priority="1164" stopIfTrue="1">
      <formula>$D$1&gt;I4</formula>
    </cfRule>
  </conditionalFormatting>
  <conditionalFormatting sqref="I3">
    <cfRule type="expression" dxfId="17529" priority="1161" stopIfTrue="1">
      <formula>$D$1&lt;I3</formula>
    </cfRule>
    <cfRule type="expression" dxfId="17528" priority="1162" stopIfTrue="1">
      <formula>$D$1&gt;I3</formula>
    </cfRule>
  </conditionalFormatting>
  <conditionalFormatting sqref="I4">
    <cfRule type="expression" dxfId="17527" priority="1159" stopIfTrue="1">
      <formula>$D$1&lt;I4</formula>
    </cfRule>
    <cfRule type="expression" dxfId="17526" priority="1160" stopIfTrue="1">
      <formula>$D$1&gt;I4</formula>
    </cfRule>
  </conditionalFormatting>
  <conditionalFormatting sqref="I4">
    <cfRule type="expression" dxfId="17525" priority="1157" stopIfTrue="1">
      <formula>$D$1&lt;I4</formula>
    </cfRule>
    <cfRule type="expression" dxfId="17524" priority="1158" stopIfTrue="1">
      <formula>$D$1&gt;I4</formula>
    </cfRule>
  </conditionalFormatting>
  <conditionalFormatting sqref="I4">
    <cfRule type="expression" dxfId="17523" priority="1155" stopIfTrue="1">
      <formula>$D$1&lt;I4</formula>
    </cfRule>
    <cfRule type="expression" dxfId="17522" priority="1156" stopIfTrue="1">
      <formula>$D$1&gt;I4</formula>
    </cfRule>
  </conditionalFormatting>
  <conditionalFormatting sqref="I5">
    <cfRule type="cellIs" dxfId="17521" priority="1152" stopIfTrue="1" operator="equal">
      <formula>5</formula>
    </cfRule>
    <cfRule type="cellIs" dxfId="17520" priority="1153" stopIfTrue="1" operator="equal">
      <formula>4</formula>
    </cfRule>
    <cfRule type="cellIs" dxfId="17519" priority="1154" stopIfTrue="1" operator="equal">
      <formula>3</formula>
    </cfRule>
  </conditionalFormatting>
  <conditionalFormatting sqref="I4">
    <cfRule type="expression" dxfId="17518" priority="1150" stopIfTrue="1">
      <formula>$D$1&lt;I4</formula>
    </cfRule>
    <cfRule type="expression" dxfId="17517" priority="1151" stopIfTrue="1">
      <formula>$D$1&gt;I4</formula>
    </cfRule>
  </conditionalFormatting>
  <conditionalFormatting sqref="I4">
    <cfRule type="expression" dxfId="17516" priority="1148" stopIfTrue="1">
      <formula>$D$1&lt;I4</formula>
    </cfRule>
    <cfRule type="expression" dxfId="17515" priority="1149" stopIfTrue="1">
      <formula>$D$1&gt;I4</formula>
    </cfRule>
  </conditionalFormatting>
  <conditionalFormatting sqref="I4">
    <cfRule type="expression" dxfId="17514" priority="1146" stopIfTrue="1">
      <formula>$D$1&lt;I4</formula>
    </cfRule>
    <cfRule type="expression" dxfId="17513" priority="1147" stopIfTrue="1">
      <formula>$D$1&gt;I4</formula>
    </cfRule>
  </conditionalFormatting>
  <conditionalFormatting sqref="I4">
    <cfRule type="expression" dxfId="17512" priority="1144" stopIfTrue="1">
      <formula>$D$1&lt;I4</formula>
    </cfRule>
    <cfRule type="expression" dxfId="17511" priority="1145" stopIfTrue="1">
      <formula>$D$1&gt;I4</formula>
    </cfRule>
  </conditionalFormatting>
  <conditionalFormatting sqref="I4">
    <cfRule type="expression" dxfId="17510" priority="1136" stopIfTrue="1">
      <formula>$D$1&lt;I4</formula>
    </cfRule>
    <cfRule type="expression" dxfId="17509" priority="1137" stopIfTrue="1">
      <formula>$D$1&gt;I4</formula>
    </cfRule>
  </conditionalFormatting>
  <conditionalFormatting sqref="I4">
    <cfRule type="expression" dxfId="17508" priority="1134" stopIfTrue="1">
      <formula>$D$1&lt;I4</formula>
    </cfRule>
    <cfRule type="expression" dxfId="17507" priority="1135" stopIfTrue="1">
      <formula>$D$1&gt;I4</formula>
    </cfRule>
  </conditionalFormatting>
  <conditionalFormatting sqref="J3">
    <cfRule type="expression" dxfId="17506" priority="1128" stopIfTrue="1">
      <formula>$D$1&lt;J3</formula>
    </cfRule>
    <cfRule type="expression" dxfId="17505" priority="1129" stopIfTrue="1">
      <formula>$D$1&gt;J3</formula>
    </cfRule>
  </conditionalFormatting>
  <conditionalFormatting sqref="I5">
    <cfRule type="cellIs" dxfId="17504" priority="1122" stopIfTrue="1" operator="equal">
      <formula>5</formula>
    </cfRule>
    <cfRule type="cellIs" dxfId="17503" priority="1123" stopIfTrue="1" operator="equal">
      <formula>4</formula>
    </cfRule>
    <cfRule type="cellIs" dxfId="17502" priority="1124" stopIfTrue="1" operator="equal">
      <formula>3</formula>
    </cfRule>
  </conditionalFormatting>
  <conditionalFormatting sqref="I4">
    <cfRule type="expression" dxfId="17501" priority="1120" stopIfTrue="1">
      <formula>$D$1&lt;I4</formula>
    </cfRule>
    <cfRule type="expression" dxfId="17500" priority="1121" stopIfTrue="1">
      <formula>$D$1&gt;I4</formula>
    </cfRule>
  </conditionalFormatting>
  <conditionalFormatting sqref="I5">
    <cfRule type="cellIs" dxfId="17499" priority="1117" stopIfTrue="1" operator="equal">
      <formula>5</formula>
    </cfRule>
    <cfRule type="cellIs" dxfId="17498" priority="1118" stopIfTrue="1" operator="equal">
      <formula>4</formula>
    </cfRule>
    <cfRule type="cellIs" dxfId="17497" priority="1119" stopIfTrue="1" operator="equal">
      <formula>3</formula>
    </cfRule>
  </conditionalFormatting>
  <conditionalFormatting sqref="I5">
    <cfRule type="cellIs" dxfId="17496" priority="1112" stopIfTrue="1" operator="equal">
      <formula>5</formula>
    </cfRule>
    <cfRule type="cellIs" dxfId="17495" priority="1113" stopIfTrue="1" operator="equal">
      <formula>4</formula>
    </cfRule>
    <cfRule type="cellIs" dxfId="17494" priority="1114" stopIfTrue="1" operator="equal">
      <formula>3</formula>
    </cfRule>
  </conditionalFormatting>
  <conditionalFormatting sqref="I4">
    <cfRule type="expression" dxfId="17493" priority="1110" stopIfTrue="1">
      <formula>$D$1&lt;I4</formula>
    </cfRule>
    <cfRule type="expression" dxfId="17492" priority="1111" stopIfTrue="1">
      <formula>$D$1&gt;I4</formula>
    </cfRule>
  </conditionalFormatting>
  <conditionalFormatting sqref="I5">
    <cfRule type="cellIs" dxfId="17491" priority="1107" stopIfTrue="1" operator="equal">
      <formula>5</formula>
    </cfRule>
    <cfRule type="cellIs" dxfId="17490" priority="1108" stopIfTrue="1" operator="equal">
      <formula>4</formula>
    </cfRule>
    <cfRule type="cellIs" dxfId="17489" priority="1109" stopIfTrue="1" operator="equal">
      <formula>3</formula>
    </cfRule>
  </conditionalFormatting>
  <conditionalFormatting sqref="I5">
    <cfRule type="cellIs" dxfId="17488" priority="1102" stopIfTrue="1" operator="equal">
      <formula>5</formula>
    </cfRule>
    <cfRule type="cellIs" dxfId="17487" priority="1103" stopIfTrue="1" operator="equal">
      <formula>4</formula>
    </cfRule>
    <cfRule type="cellIs" dxfId="17486" priority="1104" stopIfTrue="1" operator="equal">
      <formula>3</formula>
    </cfRule>
  </conditionalFormatting>
  <conditionalFormatting sqref="I4">
    <cfRule type="expression" dxfId="17485" priority="1100" stopIfTrue="1">
      <formula>$D$1&lt;I4</formula>
    </cfRule>
    <cfRule type="expression" dxfId="17484" priority="1101" stopIfTrue="1">
      <formula>$D$1&gt;I4</formula>
    </cfRule>
  </conditionalFormatting>
  <conditionalFormatting sqref="J3">
    <cfRule type="expression" dxfId="17483" priority="1096" stopIfTrue="1">
      <formula>$D$1&lt;J3</formula>
    </cfRule>
    <cfRule type="expression" dxfId="17482" priority="1097" stopIfTrue="1">
      <formula>$D$1&gt;J3</formula>
    </cfRule>
  </conditionalFormatting>
  <conditionalFormatting sqref="H4">
    <cfRule type="expression" dxfId="17481" priority="740" stopIfTrue="1">
      <formula>$D$1&lt;H4</formula>
    </cfRule>
    <cfRule type="expression" dxfId="17480" priority="741" stopIfTrue="1">
      <formula>$D$1&gt;H4</formula>
    </cfRule>
  </conditionalFormatting>
  <conditionalFormatting sqref="M4">
    <cfRule type="expression" dxfId="17479" priority="690" stopIfTrue="1">
      <formula>$D$1&lt;M4</formula>
    </cfRule>
    <cfRule type="expression" dxfId="17478" priority="691" stopIfTrue="1">
      <formula>$D$1&gt;M4</formula>
    </cfRule>
  </conditionalFormatting>
  <conditionalFormatting sqref="M5">
    <cfRule type="cellIs" dxfId="17477" priority="687" stopIfTrue="1" operator="equal">
      <formula>5</formula>
    </cfRule>
    <cfRule type="cellIs" dxfId="17476" priority="688" stopIfTrue="1" operator="equal">
      <formula>4</formula>
    </cfRule>
    <cfRule type="cellIs" dxfId="17475" priority="689" stopIfTrue="1" operator="equal">
      <formula>3</formula>
    </cfRule>
  </conditionalFormatting>
  <conditionalFormatting sqref="M4">
    <cfRule type="expression" dxfId="17474" priority="685" stopIfTrue="1">
      <formula>$D$1&lt;M4</formula>
    </cfRule>
    <cfRule type="expression" dxfId="17473" priority="686" stopIfTrue="1">
      <formula>$D$1&gt;M4</formula>
    </cfRule>
  </conditionalFormatting>
  <conditionalFormatting sqref="M5">
    <cfRule type="cellIs" dxfId="17472" priority="682" stopIfTrue="1" operator="equal">
      <formula>5</formula>
    </cfRule>
    <cfRule type="cellIs" dxfId="17471" priority="683" stopIfTrue="1" operator="equal">
      <formula>4</formula>
    </cfRule>
    <cfRule type="cellIs" dxfId="17470" priority="684" stopIfTrue="1" operator="equal">
      <formula>3</formula>
    </cfRule>
  </conditionalFormatting>
  <conditionalFormatting sqref="M4">
    <cfRule type="expression" dxfId="17469" priority="680" stopIfTrue="1">
      <formula>$D$1&lt;M4</formula>
    </cfRule>
    <cfRule type="expression" dxfId="17468" priority="681" stopIfTrue="1">
      <formula>$D$1&gt;M4</formula>
    </cfRule>
  </conditionalFormatting>
  <conditionalFormatting sqref="P3">
    <cfRule type="expression" dxfId="17467" priority="985" stopIfTrue="1">
      <formula>$D$1&lt;P3</formula>
    </cfRule>
    <cfRule type="expression" dxfId="17466" priority="986" stopIfTrue="1">
      <formula>$D$1&gt;P3</formula>
    </cfRule>
  </conditionalFormatting>
  <conditionalFormatting sqref="P3">
    <cfRule type="expression" dxfId="17465" priority="980" stopIfTrue="1">
      <formula>$D$1&lt;P3</formula>
    </cfRule>
    <cfRule type="expression" dxfId="17464" priority="981" stopIfTrue="1">
      <formula>$D$1&gt;P3</formula>
    </cfRule>
  </conditionalFormatting>
  <conditionalFormatting sqref="L4">
    <cfRule type="expression" dxfId="17463" priority="611" stopIfTrue="1">
      <formula>$D$1&lt;L4</formula>
    </cfRule>
    <cfRule type="expression" dxfId="17462" priority="612" stopIfTrue="1">
      <formula>$D$1&gt;L4</formula>
    </cfRule>
  </conditionalFormatting>
  <conditionalFormatting sqref="P3">
    <cfRule type="expression" dxfId="17461" priority="975" stopIfTrue="1">
      <formula>$D$1&lt;P3</formula>
    </cfRule>
    <cfRule type="expression" dxfId="17460" priority="976" stopIfTrue="1">
      <formula>$D$1&gt;P3</formula>
    </cfRule>
  </conditionalFormatting>
  <conditionalFormatting sqref="P3">
    <cfRule type="expression" dxfId="17459" priority="970" stopIfTrue="1">
      <formula>$D$1&lt;P3</formula>
    </cfRule>
    <cfRule type="expression" dxfId="17458" priority="971" stopIfTrue="1">
      <formula>$D$1&gt;P3</formula>
    </cfRule>
  </conditionalFormatting>
  <conditionalFormatting sqref="L4">
    <cfRule type="expression" dxfId="17457" priority="644" stopIfTrue="1">
      <formula>$D$1&lt;L4</formula>
    </cfRule>
    <cfRule type="expression" dxfId="17456" priority="645" stopIfTrue="1">
      <formula>$D$1&gt;L4</formula>
    </cfRule>
  </conditionalFormatting>
  <conditionalFormatting sqref="L4">
    <cfRule type="expression" dxfId="17455" priority="634" stopIfTrue="1">
      <formula>$D$1&lt;L4</formula>
    </cfRule>
    <cfRule type="expression" dxfId="17454" priority="635" stopIfTrue="1">
      <formula>$D$1&gt;L4</formula>
    </cfRule>
  </conditionalFormatting>
  <conditionalFormatting sqref="P3">
    <cfRule type="expression" dxfId="17453" priority="940" stopIfTrue="1">
      <formula>$D$1&lt;P3</formula>
    </cfRule>
    <cfRule type="expression" dxfId="17452" priority="941" stopIfTrue="1">
      <formula>$D$1&gt;P3</formula>
    </cfRule>
  </conditionalFormatting>
  <conditionalFormatting sqref="H5">
    <cfRule type="cellIs" dxfId="17451" priority="812" stopIfTrue="1" operator="equal">
      <formula>5</formula>
    </cfRule>
    <cfRule type="cellIs" dxfId="17450" priority="813" stopIfTrue="1" operator="equal">
      <formula>4</formula>
    </cfRule>
    <cfRule type="cellIs" dxfId="17449" priority="814" stopIfTrue="1" operator="equal">
      <formula>3</formula>
    </cfRule>
  </conditionalFormatting>
  <conditionalFormatting sqref="H4">
    <cfRule type="expression" dxfId="17448" priority="810" stopIfTrue="1">
      <formula>$D$1&lt;H4</formula>
    </cfRule>
    <cfRule type="expression" dxfId="17447" priority="811" stopIfTrue="1">
      <formula>$D$1&gt;H4</formula>
    </cfRule>
  </conditionalFormatting>
  <conditionalFormatting sqref="H5">
    <cfRule type="cellIs" dxfId="17446" priority="807" stopIfTrue="1" operator="equal">
      <formula>5</formula>
    </cfRule>
    <cfRule type="cellIs" dxfId="17445" priority="808" stopIfTrue="1" operator="equal">
      <formula>4</formula>
    </cfRule>
    <cfRule type="cellIs" dxfId="17444" priority="809" stopIfTrue="1" operator="equal">
      <formula>3</formula>
    </cfRule>
  </conditionalFormatting>
  <conditionalFormatting sqref="H4">
    <cfRule type="expression" dxfId="17443" priority="805" stopIfTrue="1">
      <formula>$D$1&lt;H4</formula>
    </cfRule>
    <cfRule type="expression" dxfId="17442" priority="806" stopIfTrue="1">
      <formula>$D$1&gt;H4</formula>
    </cfRule>
  </conditionalFormatting>
  <conditionalFormatting sqref="H4">
    <cfRule type="expression" dxfId="17441" priority="782" stopIfTrue="1">
      <formula>$D$1&lt;H4</formula>
    </cfRule>
    <cfRule type="expression" dxfId="17440" priority="783" stopIfTrue="1">
      <formula>$D$1&gt;H4</formula>
    </cfRule>
  </conditionalFormatting>
  <conditionalFormatting sqref="H4">
    <cfRule type="expression" dxfId="17439" priority="780" stopIfTrue="1">
      <formula>$D$1&lt;H4</formula>
    </cfRule>
    <cfRule type="expression" dxfId="17438" priority="781" stopIfTrue="1">
      <formula>$D$1&gt;H4</formula>
    </cfRule>
  </conditionalFormatting>
  <conditionalFormatting sqref="H4">
    <cfRule type="expression" dxfId="17437" priority="755" stopIfTrue="1">
      <formula>$D$1&lt;H4</formula>
    </cfRule>
    <cfRule type="expression" dxfId="17436" priority="756" stopIfTrue="1">
      <formula>$D$1&gt;H4</formula>
    </cfRule>
  </conditionalFormatting>
  <conditionalFormatting sqref="H5">
    <cfRule type="cellIs" dxfId="17435" priority="752" stopIfTrue="1" operator="equal">
      <formula>5</formula>
    </cfRule>
    <cfRule type="cellIs" dxfId="17434" priority="753" stopIfTrue="1" operator="equal">
      <formula>4</formula>
    </cfRule>
    <cfRule type="cellIs" dxfId="17433" priority="754" stopIfTrue="1" operator="equal">
      <formula>3</formula>
    </cfRule>
  </conditionalFormatting>
  <conditionalFormatting sqref="H4">
    <cfRule type="expression" dxfId="17432" priority="748" stopIfTrue="1">
      <formula>$D$1&lt;H4</formula>
    </cfRule>
    <cfRule type="expression" dxfId="17431" priority="749" stopIfTrue="1">
      <formula>$D$1&gt;H4</formula>
    </cfRule>
  </conditionalFormatting>
  <conditionalFormatting sqref="H5">
    <cfRule type="cellIs" dxfId="17430" priority="802" stopIfTrue="1" operator="equal">
      <formula>5</formula>
    </cfRule>
    <cfRule type="cellIs" dxfId="17429" priority="803" stopIfTrue="1" operator="equal">
      <formula>4</formula>
    </cfRule>
    <cfRule type="cellIs" dxfId="17428" priority="804" stopIfTrue="1" operator="equal">
      <formula>3</formula>
    </cfRule>
  </conditionalFormatting>
  <conditionalFormatting sqref="H4">
    <cfRule type="expression" dxfId="17427" priority="800" stopIfTrue="1">
      <formula>$D$1&lt;H4</formula>
    </cfRule>
    <cfRule type="expression" dxfId="17426" priority="801" stopIfTrue="1">
      <formula>$D$1&gt;H4</formula>
    </cfRule>
  </conditionalFormatting>
  <conditionalFormatting sqref="H5">
    <cfRule type="cellIs" dxfId="17425" priority="797" stopIfTrue="1" operator="equal">
      <formula>5</formula>
    </cfRule>
    <cfRule type="cellIs" dxfId="17424" priority="798" stopIfTrue="1" operator="equal">
      <formula>4</formula>
    </cfRule>
    <cfRule type="cellIs" dxfId="17423" priority="799" stopIfTrue="1" operator="equal">
      <formula>3</formula>
    </cfRule>
  </conditionalFormatting>
  <conditionalFormatting sqref="H4">
    <cfRule type="expression" dxfId="17422" priority="795" stopIfTrue="1">
      <formula>$D$1&lt;H4</formula>
    </cfRule>
    <cfRule type="expression" dxfId="17421" priority="796" stopIfTrue="1">
      <formula>$D$1&gt;H4</formula>
    </cfRule>
  </conditionalFormatting>
  <conditionalFormatting sqref="H5">
    <cfRule type="cellIs" dxfId="17420" priority="792" stopIfTrue="1" operator="equal">
      <formula>5</formula>
    </cfRule>
    <cfRule type="cellIs" dxfId="17419" priority="793" stopIfTrue="1" operator="equal">
      <formula>4</formula>
    </cfRule>
    <cfRule type="cellIs" dxfId="17418" priority="794" stopIfTrue="1" operator="equal">
      <formula>3</formula>
    </cfRule>
  </conditionalFormatting>
  <conditionalFormatting sqref="H4">
    <cfRule type="expression" dxfId="17417" priority="790" stopIfTrue="1">
      <formula>$D$1&lt;H4</formula>
    </cfRule>
    <cfRule type="expression" dxfId="17416" priority="791" stopIfTrue="1">
      <formula>$D$1&gt;H4</formula>
    </cfRule>
  </conditionalFormatting>
  <conditionalFormatting sqref="H4">
    <cfRule type="expression" dxfId="17415" priority="788" stopIfTrue="1">
      <formula>$D$1&lt;H4</formula>
    </cfRule>
    <cfRule type="expression" dxfId="17414" priority="789" stopIfTrue="1">
      <formula>$D$1&gt;H4</formula>
    </cfRule>
  </conditionalFormatting>
  <conditionalFormatting sqref="H4">
    <cfRule type="expression" dxfId="17413" priority="786" stopIfTrue="1">
      <formula>$D$1&lt;H4</formula>
    </cfRule>
    <cfRule type="expression" dxfId="17412" priority="787" stopIfTrue="1">
      <formula>$D$1&gt;H4</formula>
    </cfRule>
  </conditionalFormatting>
  <conditionalFormatting sqref="H4">
    <cfRule type="expression" dxfId="17411" priority="784" stopIfTrue="1">
      <formula>$D$1&lt;H4</formula>
    </cfRule>
    <cfRule type="expression" dxfId="17410" priority="785" stopIfTrue="1">
      <formula>$D$1&gt;H4</formula>
    </cfRule>
  </conditionalFormatting>
  <conditionalFormatting sqref="H4">
    <cfRule type="expression" dxfId="17409" priority="778" stopIfTrue="1">
      <formula>$D$1&lt;H4</formula>
    </cfRule>
    <cfRule type="expression" dxfId="17408" priority="779" stopIfTrue="1">
      <formula>$D$1&gt;H4</formula>
    </cfRule>
  </conditionalFormatting>
  <conditionalFormatting sqref="H4">
    <cfRule type="expression" dxfId="17407" priority="776" stopIfTrue="1">
      <formula>$D$1&lt;H4</formula>
    </cfRule>
    <cfRule type="expression" dxfId="17406" priority="777" stopIfTrue="1">
      <formula>$D$1&gt;H4</formula>
    </cfRule>
  </conditionalFormatting>
  <conditionalFormatting sqref="H4">
    <cfRule type="expression" dxfId="17405" priority="774" stopIfTrue="1">
      <formula>$D$1&lt;H4</formula>
    </cfRule>
    <cfRule type="expression" dxfId="17404" priority="775" stopIfTrue="1">
      <formula>$D$1&gt;H4</formula>
    </cfRule>
  </conditionalFormatting>
  <conditionalFormatting sqref="H4">
    <cfRule type="expression" dxfId="17403" priority="772" stopIfTrue="1">
      <formula>$D$1&lt;H4</formula>
    </cfRule>
    <cfRule type="expression" dxfId="17402" priority="773" stopIfTrue="1">
      <formula>$D$1&gt;H4</formula>
    </cfRule>
  </conditionalFormatting>
  <conditionalFormatting sqref="H4">
    <cfRule type="expression" dxfId="17401" priority="770" stopIfTrue="1">
      <formula>$D$1&lt;H4</formula>
    </cfRule>
    <cfRule type="expression" dxfId="17400" priority="771" stopIfTrue="1">
      <formula>$D$1&gt;H4</formula>
    </cfRule>
  </conditionalFormatting>
  <conditionalFormatting sqref="H5">
    <cfRule type="cellIs" dxfId="17399" priority="767" stopIfTrue="1" operator="equal">
      <formula>5</formula>
    </cfRule>
    <cfRule type="cellIs" dxfId="17398" priority="768" stopIfTrue="1" operator="equal">
      <formula>4</formula>
    </cfRule>
    <cfRule type="cellIs" dxfId="17397" priority="769" stopIfTrue="1" operator="equal">
      <formula>3</formula>
    </cfRule>
  </conditionalFormatting>
  <conditionalFormatting sqref="H4">
    <cfRule type="expression" dxfId="17396" priority="765" stopIfTrue="1">
      <formula>$D$1&lt;H4</formula>
    </cfRule>
    <cfRule type="expression" dxfId="17395" priority="766" stopIfTrue="1">
      <formula>$D$1&gt;H4</formula>
    </cfRule>
  </conditionalFormatting>
  <conditionalFormatting sqref="H5">
    <cfRule type="cellIs" dxfId="17394" priority="762" stopIfTrue="1" operator="equal">
      <formula>5</formula>
    </cfRule>
    <cfRule type="cellIs" dxfId="17393" priority="763" stopIfTrue="1" operator="equal">
      <formula>4</formula>
    </cfRule>
    <cfRule type="cellIs" dxfId="17392" priority="764" stopIfTrue="1" operator="equal">
      <formula>3</formula>
    </cfRule>
  </conditionalFormatting>
  <conditionalFormatting sqref="H4">
    <cfRule type="expression" dxfId="17391" priority="760" stopIfTrue="1">
      <formula>$D$1&lt;H4</formula>
    </cfRule>
    <cfRule type="expression" dxfId="17390" priority="761" stopIfTrue="1">
      <formula>$D$1&gt;H4</formula>
    </cfRule>
  </conditionalFormatting>
  <conditionalFormatting sqref="H5">
    <cfRule type="cellIs" dxfId="17389" priority="757" stopIfTrue="1" operator="equal">
      <formula>5</formula>
    </cfRule>
    <cfRule type="cellIs" dxfId="17388" priority="758" stopIfTrue="1" operator="equal">
      <formula>4</formula>
    </cfRule>
    <cfRule type="cellIs" dxfId="17387" priority="759" stopIfTrue="1" operator="equal">
      <formula>3</formula>
    </cfRule>
  </conditionalFormatting>
  <conditionalFormatting sqref="H4">
    <cfRule type="expression" dxfId="17386" priority="750" stopIfTrue="1">
      <formula>$D$1&lt;H4</formula>
    </cfRule>
    <cfRule type="expression" dxfId="17385" priority="751" stopIfTrue="1">
      <formula>$D$1&gt;H4</formula>
    </cfRule>
  </conditionalFormatting>
  <conditionalFormatting sqref="H4">
    <cfRule type="expression" dxfId="17384" priority="746" stopIfTrue="1">
      <formula>$D$1&lt;H4</formula>
    </cfRule>
    <cfRule type="expression" dxfId="17383" priority="747" stopIfTrue="1">
      <formula>$D$1&gt;H4</formula>
    </cfRule>
  </conditionalFormatting>
  <conditionalFormatting sqref="H4">
    <cfRule type="expression" dxfId="17382" priority="744" stopIfTrue="1">
      <formula>$D$1&lt;H4</formula>
    </cfRule>
    <cfRule type="expression" dxfId="17381" priority="745" stopIfTrue="1">
      <formula>$D$1&gt;H4</formula>
    </cfRule>
  </conditionalFormatting>
  <conditionalFormatting sqref="H4">
    <cfRule type="expression" dxfId="17380" priority="742" stopIfTrue="1">
      <formula>$D$1&lt;H4</formula>
    </cfRule>
    <cfRule type="expression" dxfId="17379" priority="743" stopIfTrue="1">
      <formula>$D$1&gt;H4</formula>
    </cfRule>
  </conditionalFormatting>
  <conditionalFormatting sqref="H4">
    <cfRule type="expression" dxfId="17378" priority="738" stopIfTrue="1">
      <formula>$D$1&lt;H4</formula>
    </cfRule>
    <cfRule type="expression" dxfId="17377" priority="739" stopIfTrue="1">
      <formula>$D$1&gt;H4</formula>
    </cfRule>
  </conditionalFormatting>
  <conditionalFormatting sqref="H4">
    <cfRule type="expression" dxfId="17376" priority="736" stopIfTrue="1">
      <formula>$D$1&lt;H4</formula>
    </cfRule>
    <cfRule type="expression" dxfId="17375" priority="737" stopIfTrue="1">
      <formula>$D$1&gt;H4</formula>
    </cfRule>
  </conditionalFormatting>
  <conditionalFormatting sqref="H4">
    <cfRule type="expression" dxfId="17374" priority="734" stopIfTrue="1">
      <formula>$D$1&lt;H4</formula>
    </cfRule>
    <cfRule type="expression" dxfId="17373" priority="735" stopIfTrue="1">
      <formula>$D$1&gt;H4</formula>
    </cfRule>
  </conditionalFormatting>
  <conditionalFormatting sqref="H4">
    <cfRule type="expression" dxfId="17372" priority="732" stopIfTrue="1">
      <formula>$D$1&lt;H4</formula>
    </cfRule>
    <cfRule type="expression" dxfId="17371" priority="733" stopIfTrue="1">
      <formula>$D$1&gt;H4</formula>
    </cfRule>
  </conditionalFormatting>
  <conditionalFormatting sqref="H4">
    <cfRule type="expression" dxfId="17370" priority="730" stopIfTrue="1">
      <formula>$D$1&lt;H4</formula>
    </cfRule>
    <cfRule type="expression" dxfId="17369" priority="731" stopIfTrue="1">
      <formula>$D$1&gt;H4</formula>
    </cfRule>
  </conditionalFormatting>
  <conditionalFormatting sqref="H5">
    <cfRule type="cellIs" dxfId="17368" priority="727" stopIfTrue="1" operator="equal">
      <formula>5</formula>
    </cfRule>
    <cfRule type="cellIs" dxfId="17367" priority="728" stopIfTrue="1" operator="equal">
      <formula>4</formula>
    </cfRule>
    <cfRule type="cellIs" dxfId="17366" priority="729" stopIfTrue="1" operator="equal">
      <formula>3</formula>
    </cfRule>
  </conditionalFormatting>
  <conditionalFormatting sqref="H4">
    <cfRule type="expression" dxfId="17365" priority="725" stopIfTrue="1">
      <formula>$D$1&lt;H4</formula>
    </cfRule>
    <cfRule type="expression" dxfId="17364" priority="726" stopIfTrue="1">
      <formula>$D$1&gt;H4</formula>
    </cfRule>
  </conditionalFormatting>
  <conditionalFormatting sqref="H5">
    <cfRule type="cellIs" dxfId="17363" priority="722" stopIfTrue="1" operator="equal">
      <formula>5</formula>
    </cfRule>
    <cfRule type="cellIs" dxfId="17362" priority="723" stopIfTrue="1" operator="equal">
      <formula>4</formula>
    </cfRule>
    <cfRule type="cellIs" dxfId="17361" priority="724" stopIfTrue="1" operator="equal">
      <formula>3</formula>
    </cfRule>
  </conditionalFormatting>
  <conditionalFormatting sqref="H4">
    <cfRule type="expression" dxfId="17360" priority="720" stopIfTrue="1">
      <formula>$D$1&lt;H4</formula>
    </cfRule>
    <cfRule type="expression" dxfId="17359" priority="721" stopIfTrue="1">
      <formula>$D$1&gt;H4</formula>
    </cfRule>
  </conditionalFormatting>
  <conditionalFormatting sqref="H5">
    <cfRule type="cellIs" dxfId="17358" priority="717" stopIfTrue="1" operator="equal">
      <formula>5</formula>
    </cfRule>
    <cfRule type="cellIs" dxfId="17357" priority="718" stopIfTrue="1" operator="equal">
      <formula>4</formula>
    </cfRule>
    <cfRule type="cellIs" dxfId="17356" priority="719" stopIfTrue="1" operator="equal">
      <formula>3</formula>
    </cfRule>
  </conditionalFormatting>
  <conditionalFormatting sqref="H4">
    <cfRule type="expression" dxfId="17355" priority="715" stopIfTrue="1">
      <formula>$D$1&lt;H4</formula>
    </cfRule>
    <cfRule type="expression" dxfId="17354" priority="716" stopIfTrue="1">
      <formula>$D$1&gt;H4</formula>
    </cfRule>
  </conditionalFormatting>
  <conditionalFormatting sqref="H5">
    <cfRule type="cellIs" dxfId="17353" priority="712" stopIfTrue="1" operator="equal">
      <formula>5</formula>
    </cfRule>
    <cfRule type="cellIs" dxfId="17352" priority="713" stopIfTrue="1" operator="equal">
      <formula>4</formula>
    </cfRule>
    <cfRule type="cellIs" dxfId="17351" priority="714" stopIfTrue="1" operator="equal">
      <formula>3</formula>
    </cfRule>
  </conditionalFormatting>
  <conditionalFormatting sqref="H4">
    <cfRule type="expression" dxfId="17350" priority="710" stopIfTrue="1">
      <formula>$D$1&lt;H4</formula>
    </cfRule>
    <cfRule type="expression" dxfId="17349" priority="711" stopIfTrue="1">
      <formula>$D$1&gt;H4</formula>
    </cfRule>
  </conditionalFormatting>
  <conditionalFormatting sqref="H5">
    <cfRule type="cellIs" dxfId="17348" priority="707" stopIfTrue="1" operator="equal">
      <formula>5</formula>
    </cfRule>
    <cfRule type="cellIs" dxfId="17347" priority="708" stopIfTrue="1" operator="equal">
      <formula>4</formula>
    </cfRule>
    <cfRule type="cellIs" dxfId="17346" priority="709" stopIfTrue="1" operator="equal">
      <formula>3</formula>
    </cfRule>
  </conditionalFormatting>
  <conditionalFormatting sqref="H4">
    <cfRule type="expression" dxfId="17345" priority="705" stopIfTrue="1">
      <formula>$D$1&lt;H4</formula>
    </cfRule>
    <cfRule type="expression" dxfId="17344" priority="706" stopIfTrue="1">
      <formula>$D$1&gt;H4</formula>
    </cfRule>
  </conditionalFormatting>
  <conditionalFormatting sqref="H5">
    <cfRule type="cellIs" dxfId="17343" priority="702" stopIfTrue="1" operator="equal">
      <formula>5</formula>
    </cfRule>
    <cfRule type="cellIs" dxfId="17342" priority="703" stopIfTrue="1" operator="equal">
      <formula>4</formula>
    </cfRule>
    <cfRule type="cellIs" dxfId="17341" priority="704" stopIfTrue="1" operator="equal">
      <formula>3</formula>
    </cfRule>
  </conditionalFormatting>
  <conditionalFormatting sqref="M5 K5">
    <cfRule type="cellIs" dxfId="17340" priority="699" stopIfTrue="1" operator="equal">
      <formula>5</formula>
    </cfRule>
    <cfRule type="cellIs" dxfId="17339" priority="700" stopIfTrue="1" operator="equal">
      <formula>4</formula>
    </cfRule>
    <cfRule type="cellIs" dxfId="17338" priority="701" stopIfTrue="1" operator="equal">
      <formula>3</formula>
    </cfRule>
  </conditionalFormatting>
  <conditionalFormatting sqref="K4:M4">
    <cfRule type="expression" dxfId="17337" priority="697" stopIfTrue="1">
      <formula>$D$1&lt;K4</formula>
    </cfRule>
    <cfRule type="expression" dxfId="17336" priority="698" stopIfTrue="1">
      <formula>$D$1&gt;K4</formula>
    </cfRule>
  </conditionalFormatting>
  <conditionalFormatting sqref="M5">
    <cfRule type="cellIs" dxfId="17335" priority="694" stopIfTrue="1" operator="equal">
      <formula>5</formula>
    </cfRule>
    <cfRule type="cellIs" dxfId="17334" priority="695" stopIfTrue="1" operator="equal">
      <formula>4</formula>
    </cfRule>
    <cfRule type="cellIs" dxfId="17333" priority="696" stopIfTrue="1" operator="equal">
      <formula>3</formula>
    </cfRule>
  </conditionalFormatting>
  <conditionalFormatting sqref="M4">
    <cfRule type="expression" dxfId="17332" priority="692" stopIfTrue="1">
      <formula>$D$1&lt;M4</formula>
    </cfRule>
    <cfRule type="expression" dxfId="17331" priority="693" stopIfTrue="1">
      <formula>$D$1&gt;M4</formula>
    </cfRule>
  </conditionalFormatting>
  <conditionalFormatting sqref="M4">
    <cfRule type="expression" dxfId="17330" priority="657" stopIfTrue="1">
      <formula>$D$1&lt;M4</formula>
    </cfRule>
    <cfRule type="expression" dxfId="17329" priority="658" stopIfTrue="1">
      <formula>$D$1&gt;M4</formula>
    </cfRule>
  </conditionalFormatting>
  <conditionalFormatting sqref="M5">
    <cfRule type="cellIs" dxfId="17328" priority="677" stopIfTrue="1" operator="equal">
      <formula>5</formula>
    </cfRule>
    <cfRule type="cellIs" dxfId="17327" priority="678" stopIfTrue="1" operator="equal">
      <formula>4</formula>
    </cfRule>
    <cfRule type="cellIs" dxfId="17326" priority="679" stopIfTrue="1" operator="equal">
      <formula>3</formula>
    </cfRule>
  </conditionalFormatting>
  <conditionalFormatting sqref="M4">
    <cfRule type="expression" dxfId="17325" priority="675" stopIfTrue="1">
      <formula>$D$1&lt;M4</formula>
    </cfRule>
    <cfRule type="expression" dxfId="17324" priority="676" stopIfTrue="1">
      <formula>$D$1&gt;M4</formula>
    </cfRule>
  </conditionalFormatting>
  <conditionalFormatting sqref="M4">
    <cfRule type="expression" dxfId="17323" priority="673" stopIfTrue="1">
      <formula>$D$1&lt;M4</formula>
    </cfRule>
    <cfRule type="expression" dxfId="17322" priority="674" stopIfTrue="1">
      <formula>$D$1&gt;M4</formula>
    </cfRule>
  </conditionalFormatting>
  <conditionalFormatting sqref="M4">
    <cfRule type="expression" dxfId="17321" priority="671" stopIfTrue="1">
      <formula>$D$1&lt;M4</formula>
    </cfRule>
    <cfRule type="expression" dxfId="17320" priority="672" stopIfTrue="1">
      <formula>$D$1&gt;M4</formula>
    </cfRule>
  </conditionalFormatting>
  <conditionalFormatting sqref="M4">
    <cfRule type="expression" dxfId="17319" priority="669" stopIfTrue="1">
      <formula>$D$1&lt;M4</formula>
    </cfRule>
    <cfRule type="expression" dxfId="17318" priority="670" stopIfTrue="1">
      <formula>$D$1&gt;M4</formula>
    </cfRule>
  </conditionalFormatting>
  <conditionalFormatting sqref="M4">
    <cfRule type="expression" dxfId="17317" priority="667" stopIfTrue="1">
      <formula>$D$1&lt;M4</formula>
    </cfRule>
    <cfRule type="expression" dxfId="17316" priority="668" stopIfTrue="1">
      <formula>$D$1&gt;M4</formula>
    </cfRule>
  </conditionalFormatting>
  <conditionalFormatting sqref="M4">
    <cfRule type="expression" dxfId="17315" priority="665" stopIfTrue="1">
      <formula>$D$1&lt;M4</formula>
    </cfRule>
    <cfRule type="expression" dxfId="17314" priority="666" stopIfTrue="1">
      <formula>$D$1&gt;M4</formula>
    </cfRule>
  </conditionalFormatting>
  <conditionalFormatting sqref="M4">
    <cfRule type="expression" dxfId="17313" priority="663" stopIfTrue="1">
      <formula>$D$1&lt;M4</formula>
    </cfRule>
    <cfRule type="expression" dxfId="17312" priority="664" stopIfTrue="1">
      <formula>$D$1&gt;M4</formula>
    </cfRule>
  </conditionalFormatting>
  <conditionalFormatting sqref="M4">
    <cfRule type="expression" dxfId="17311" priority="661" stopIfTrue="1">
      <formula>$D$1&lt;M4</formula>
    </cfRule>
    <cfRule type="expression" dxfId="17310" priority="662" stopIfTrue="1">
      <formula>$D$1&gt;M4</formula>
    </cfRule>
  </conditionalFormatting>
  <conditionalFormatting sqref="M4">
    <cfRule type="expression" dxfId="17309" priority="659" stopIfTrue="1">
      <formula>$D$1&lt;M4</formula>
    </cfRule>
    <cfRule type="expression" dxfId="17308" priority="660" stopIfTrue="1">
      <formula>$D$1&gt;M4</formula>
    </cfRule>
  </conditionalFormatting>
  <conditionalFormatting sqref="L5">
    <cfRule type="cellIs" dxfId="17307" priority="654" stopIfTrue="1" operator="equal">
      <formula>5</formula>
    </cfRule>
    <cfRule type="cellIs" dxfId="17306" priority="655" stopIfTrue="1" operator="equal">
      <formula>4</formula>
    </cfRule>
    <cfRule type="cellIs" dxfId="17305" priority="656" stopIfTrue="1" operator="equal">
      <formula>3</formula>
    </cfRule>
  </conditionalFormatting>
  <conditionalFormatting sqref="L4">
    <cfRule type="expression" dxfId="17304" priority="652" stopIfTrue="1">
      <formula>$D$1&lt;L4</formula>
    </cfRule>
    <cfRule type="expression" dxfId="17303" priority="653" stopIfTrue="1">
      <formula>$D$1&gt;L4</formula>
    </cfRule>
  </conditionalFormatting>
  <conditionalFormatting sqref="L4">
    <cfRule type="expression" dxfId="17302" priority="650" stopIfTrue="1">
      <formula>$D$1&lt;L4</formula>
    </cfRule>
    <cfRule type="expression" dxfId="17301" priority="651" stopIfTrue="1">
      <formula>$D$1&gt;L4</formula>
    </cfRule>
  </conditionalFormatting>
  <conditionalFormatting sqref="L4">
    <cfRule type="expression" dxfId="17300" priority="648" stopIfTrue="1">
      <formula>$D$1&lt;L4</formula>
    </cfRule>
    <cfRule type="expression" dxfId="17299" priority="649" stopIfTrue="1">
      <formula>$D$1&gt;L4</formula>
    </cfRule>
  </conditionalFormatting>
  <conditionalFormatting sqref="L5">
    <cfRule type="cellIs" dxfId="17298" priority="641" stopIfTrue="1" operator="equal">
      <formula>5</formula>
    </cfRule>
    <cfRule type="cellIs" dxfId="17297" priority="642" stopIfTrue="1" operator="equal">
      <formula>4</formula>
    </cfRule>
    <cfRule type="cellIs" dxfId="17296" priority="643" stopIfTrue="1" operator="equal">
      <formula>3</formula>
    </cfRule>
  </conditionalFormatting>
  <conditionalFormatting sqref="L4">
    <cfRule type="expression" dxfId="17295" priority="639" stopIfTrue="1">
      <formula>$D$1&lt;L4</formula>
    </cfRule>
    <cfRule type="expression" dxfId="17294" priority="640" stopIfTrue="1">
      <formula>$D$1&gt;L4</formula>
    </cfRule>
  </conditionalFormatting>
  <conditionalFormatting sqref="L5">
    <cfRule type="cellIs" dxfId="17293" priority="636" stopIfTrue="1" operator="equal">
      <formula>5</formula>
    </cfRule>
    <cfRule type="cellIs" dxfId="17292" priority="637" stopIfTrue="1" operator="equal">
      <formula>4</formula>
    </cfRule>
    <cfRule type="cellIs" dxfId="17291" priority="638" stopIfTrue="1" operator="equal">
      <formula>3</formula>
    </cfRule>
  </conditionalFormatting>
  <conditionalFormatting sqref="L5">
    <cfRule type="cellIs" dxfId="17290" priority="631" stopIfTrue="1" operator="equal">
      <formula>5</formula>
    </cfRule>
    <cfRule type="cellIs" dxfId="17289" priority="632" stopIfTrue="1" operator="equal">
      <formula>4</formula>
    </cfRule>
    <cfRule type="cellIs" dxfId="17288" priority="633" stopIfTrue="1" operator="equal">
      <formula>3</formula>
    </cfRule>
  </conditionalFormatting>
  <conditionalFormatting sqref="L4">
    <cfRule type="expression" dxfId="17287" priority="629" stopIfTrue="1">
      <formula>$D$1&lt;L4</formula>
    </cfRule>
    <cfRule type="expression" dxfId="17286" priority="630" stopIfTrue="1">
      <formula>$D$1&gt;L4</formula>
    </cfRule>
  </conditionalFormatting>
  <conditionalFormatting sqref="L4">
    <cfRule type="expression" dxfId="17285" priority="627" stopIfTrue="1">
      <formula>$D$1&lt;L4</formula>
    </cfRule>
    <cfRule type="expression" dxfId="17284" priority="628" stopIfTrue="1">
      <formula>$D$1&gt;L4</formula>
    </cfRule>
  </conditionalFormatting>
  <conditionalFormatting sqref="L4">
    <cfRule type="expression" dxfId="17283" priority="625" stopIfTrue="1">
      <formula>$D$1&lt;L4</formula>
    </cfRule>
    <cfRule type="expression" dxfId="17282" priority="626" stopIfTrue="1">
      <formula>$D$1&gt;L4</formula>
    </cfRule>
  </conditionalFormatting>
  <conditionalFormatting sqref="L4">
    <cfRule type="expression" dxfId="17281" priority="623" stopIfTrue="1">
      <formula>$D$1&lt;L4</formula>
    </cfRule>
    <cfRule type="expression" dxfId="17280" priority="624" stopIfTrue="1">
      <formula>$D$1&gt;L4</formula>
    </cfRule>
  </conditionalFormatting>
  <conditionalFormatting sqref="L4">
    <cfRule type="expression" dxfId="17279" priority="621" stopIfTrue="1">
      <formula>$D$1&lt;L4</formula>
    </cfRule>
    <cfRule type="expression" dxfId="17278" priority="622" stopIfTrue="1">
      <formula>$D$1&gt;L4</formula>
    </cfRule>
  </conditionalFormatting>
  <conditionalFormatting sqref="L4">
    <cfRule type="expression" dxfId="17277" priority="619" stopIfTrue="1">
      <formula>$D$1&lt;L4</formula>
    </cfRule>
    <cfRule type="expression" dxfId="17276" priority="620" stopIfTrue="1">
      <formula>$D$1&gt;L4</formula>
    </cfRule>
  </conditionalFormatting>
  <conditionalFormatting sqref="L4">
    <cfRule type="expression" dxfId="17275" priority="617" stopIfTrue="1">
      <formula>$D$1&lt;L4</formula>
    </cfRule>
    <cfRule type="expression" dxfId="17274" priority="618" stopIfTrue="1">
      <formula>$D$1&gt;L4</formula>
    </cfRule>
  </conditionalFormatting>
  <conditionalFormatting sqref="L4">
    <cfRule type="expression" dxfId="17273" priority="615" stopIfTrue="1">
      <formula>$D$1&lt;L4</formula>
    </cfRule>
    <cfRule type="expression" dxfId="17272" priority="616" stopIfTrue="1">
      <formula>$D$1&gt;L4</formula>
    </cfRule>
  </conditionalFormatting>
  <conditionalFormatting sqref="L4">
    <cfRule type="expression" dxfId="17271" priority="613" stopIfTrue="1">
      <formula>$D$1&lt;L4</formula>
    </cfRule>
    <cfRule type="expression" dxfId="17270" priority="614" stopIfTrue="1">
      <formula>$D$1&gt;L4</formula>
    </cfRule>
  </conditionalFormatting>
  <conditionalFormatting sqref="L4">
    <cfRule type="expression" dxfId="17269" priority="609" stopIfTrue="1">
      <formula>$D$1&lt;L4</formula>
    </cfRule>
    <cfRule type="expression" dxfId="17268" priority="610" stopIfTrue="1">
      <formula>$D$1&gt;L4</formula>
    </cfRule>
  </conditionalFormatting>
  <conditionalFormatting sqref="L4">
    <cfRule type="expression" dxfId="17267" priority="607" stopIfTrue="1">
      <formula>$D$1&lt;L4</formula>
    </cfRule>
    <cfRule type="expression" dxfId="17266" priority="608" stopIfTrue="1">
      <formula>$D$1&gt;L4</formula>
    </cfRule>
  </conditionalFormatting>
  <conditionalFormatting sqref="L4">
    <cfRule type="expression" dxfId="17265" priority="605" stopIfTrue="1">
      <formula>$D$1&lt;L4</formula>
    </cfRule>
    <cfRule type="expression" dxfId="17264" priority="606" stopIfTrue="1">
      <formula>$D$1&gt;L4</formula>
    </cfRule>
  </conditionalFormatting>
  <conditionalFormatting sqref="L4">
    <cfRule type="expression" dxfId="17263" priority="603" stopIfTrue="1">
      <formula>$D$1&lt;L4</formula>
    </cfRule>
    <cfRule type="expression" dxfId="17262" priority="604" stopIfTrue="1">
      <formula>$D$1&gt;L4</formula>
    </cfRule>
  </conditionalFormatting>
  <conditionalFormatting sqref="L4">
    <cfRule type="expression" dxfId="17261" priority="601" stopIfTrue="1">
      <formula>$D$1&lt;L4</formula>
    </cfRule>
    <cfRule type="expression" dxfId="17260" priority="602" stopIfTrue="1">
      <formula>$D$1&gt;L4</formula>
    </cfRule>
  </conditionalFormatting>
  <conditionalFormatting sqref="L4">
    <cfRule type="expression" dxfId="17259" priority="599" stopIfTrue="1">
      <formula>$D$1&lt;L4</formula>
    </cfRule>
    <cfRule type="expression" dxfId="17258" priority="600" stopIfTrue="1">
      <formula>$D$1&gt;L4</formula>
    </cfRule>
  </conditionalFormatting>
  <conditionalFormatting sqref="L4">
    <cfRule type="expression" dxfId="17257" priority="597" stopIfTrue="1">
      <formula>$D$1&lt;L4</formula>
    </cfRule>
    <cfRule type="expression" dxfId="17256" priority="598" stopIfTrue="1">
      <formula>$D$1&gt;L4</formula>
    </cfRule>
  </conditionalFormatting>
  <conditionalFormatting sqref="L4">
    <cfRule type="expression" dxfId="17255" priority="595" stopIfTrue="1">
      <formula>$D$1&lt;L4</formula>
    </cfRule>
    <cfRule type="expression" dxfId="17254" priority="596" stopIfTrue="1">
      <formula>$D$1&gt;L4</formula>
    </cfRule>
  </conditionalFormatting>
  <conditionalFormatting sqref="K4">
    <cfRule type="expression" dxfId="17253" priority="574" stopIfTrue="1">
      <formula>$D$1&lt;K4</formula>
    </cfRule>
    <cfRule type="expression" dxfId="17252" priority="575" stopIfTrue="1">
      <formula>$D$1&gt;K4</formula>
    </cfRule>
  </conditionalFormatting>
  <conditionalFormatting sqref="K4">
    <cfRule type="expression" dxfId="17251" priority="572" stopIfTrue="1">
      <formula>$D$1&lt;K4</formula>
    </cfRule>
    <cfRule type="expression" dxfId="17250" priority="573" stopIfTrue="1">
      <formula>$D$1&gt;K4</formula>
    </cfRule>
  </conditionalFormatting>
  <conditionalFormatting sqref="K4">
    <cfRule type="expression" dxfId="17249" priority="570" stopIfTrue="1">
      <formula>$D$1&lt;K4</formula>
    </cfRule>
    <cfRule type="expression" dxfId="17248" priority="571" stopIfTrue="1">
      <formula>$D$1&gt;K4</formula>
    </cfRule>
  </conditionalFormatting>
  <conditionalFormatting sqref="K4">
    <cfRule type="expression" dxfId="17247" priority="593" stopIfTrue="1">
      <formula>$D$1&lt;K4</formula>
    </cfRule>
    <cfRule type="expression" dxfId="17246" priority="594" stopIfTrue="1">
      <formula>$D$1&gt;K4</formula>
    </cfRule>
  </conditionalFormatting>
  <conditionalFormatting sqref="K4">
    <cfRule type="expression" dxfId="17245" priority="591" stopIfTrue="1">
      <formula>$D$1&lt;K4</formula>
    </cfRule>
    <cfRule type="expression" dxfId="17244" priority="592" stopIfTrue="1">
      <formula>$D$1&gt;K4</formula>
    </cfRule>
  </conditionalFormatting>
  <conditionalFormatting sqref="K4">
    <cfRule type="expression" dxfId="17243" priority="589" stopIfTrue="1">
      <formula>$D$1&lt;K4</formula>
    </cfRule>
    <cfRule type="expression" dxfId="17242" priority="590" stopIfTrue="1">
      <formula>$D$1&gt;K4</formula>
    </cfRule>
  </conditionalFormatting>
  <conditionalFormatting sqref="K4">
    <cfRule type="expression" dxfId="17241" priority="587" stopIfTrue="1">
      <formula>$D$1&lt;K4</formula>
    </cfRule>
    <cfRule type="expression" dxfId="17240" priority="588" stopIfTrue="1">
      <formula>$D$1&gt;K4</formula>
    </cfRule>
  </conditionalFormatting>
  <conditionalFormatting sqref="K5">
    <cfRule type="cellIs" dxfId="17239" priority="584" stopIfTrue="1" operator="equal">
      <formula>5</formula>
    </cfRule>
    <cfRule type="cellIs" dxfId="17238" priority="585" stopIfTrue="1" operator="equal">
      <formula>4</formula>
    </cfRule>
    <cfRule type="cellIs" dxfId="17237" priority="586" stopIfTrue="1" operator="equal">
      <formula>3</formula>
    </cfRule>
  </conditionalFormatting>
  <conditionalFormatting sqref="K4">
    <cfRule type="expression" dxfId="17236" priority="582" stopIfTrue="1">
      <formula>$D$1&lt;K4</formula>
    </cfRule>
    <cfRule type="expression" dxfId="17235" priority="583" stopIfTrue="1">
      <formula>$D$1&gt;K4</formula>
    </cfRule>
  </conditionalFormatting>
  <conditionalFormatting sqref="K4">
    <cfRule type="expression" dxfId="17234" priority="580" stopIfTrue="1">
      <formula>$D$1&lt;K4</formula>
    </cfRule>
    <cfRule type="expression" dxfId="17233" priority="581" stopIfTrue="1">
      <formula>$D$1&gt;K4</formula>
    </cfRule>
  </conditionalFormatting>
  <conditionalFormatting sqref="K4">
    <cfRule type="expression" dxfId="17232" priority="578" stopIfTrue="1">
      <formula>$D$1&lt;K4</formula>
    </cfRule>
    <cfRule type="expression" dxfId="17231" priority="579" stopIfTrue="1">
      <formula>$D$1&gt;K4</formula>
    </cfRule>
  </conditionalFormatting>
  <conditionalFormatting sqref="K4">
    <cfRule type="expression" dxfId="17230" priority="576" stopIfTrue="1">
      <formula>$D$1&lt;K4</formula>
    </cfRule>
    <cfRule type="expression" dxfId="17229" priority="577" stopIfTrue="1">
      <formula>$D$1&gt;K4</formula>
    </cfRule>
  </conditionalFormatting>
  <conditionalFormatting sqref="K4">
    <cfRule type="expression" dxfId="17228" priority="568" stopIfTrue="1">
      <formula>$D$1&lt;K4</formula>
    </cfRule>
    <cfRule type="expression" dxfId="17227" priority="569" stopIfTrue="1">
      <formula>$D$1&gt;K4</formula>
    </cfRule>
  </conditionalFormatting>
  <conditionalFormatting sqref="K4">
    <cfRule type="expression" dxfId="17226" priority="566" stopIfTrue="1">
      <formula>$D$1&lt;K4</formula>
    </cfRule>
    <cfRule type="expression" dxfId="17225" priority="567" stopIfTrue="1">
      <formula>$D$1&gt;K4</formula>
    </cfRule>
  </conditionalFormatting>
  <conditionalFormatting sqref="K5">
    <cfRule type="cellIs" dxfId="17224" priority="563" stopIfTrue="1" operator="equal">
      <formula>5</formula>
    </cfRule>
    <cfRule type="cellIs" dxfId="17223" priority="564" stopIfTrue="1" operator="equal">
      <formula>4</formula>
    </cfRule>
    <cfRule type="cellIs" dxfId="17222" priority="565" stopIfTrue="1" operator="equal">
      <formula>3</formula>
    </cfRule>
  </conditionalFormatting>
  <conditionalFormatting sqref="K4">
    <cfRule type="expression" dxfId="17221" priority="561" stopIfTrue="1">
      <formula>$D$1&lt;K4</formula>
    </cfRule>
    <cfRule type="expression" dxfId="17220" priority="562" stopIfTrue="1">
      <formula>$D$1&gt;K4</formula>
    </cfRule>
  </conditionalFormatting>
  <conditionalFormatting sqref="K4">
    <cfRule type="expression" dxfId="17219" priority="559" stopIfTrue="1">
      <formula>$D$1&lt;K4</formula>
    </cfRule>
    <cfRule type="expression" dxfId="17218" priority="560" stopIfTrue="1">
      <formula>$D$1&gt;K4</formula>
    </cfRule>
  </conditionalFormatting>
  <conditionalFormatting sqref="K4">
    <cfRule type="expression" dxfId="17217" priority="526" stopIfTrue="1">
      <formula>$D$1&lt;K4</formula>
    </cfRule>
    <cfRule type="expression" dxfId="17216" priority="527" stopIfTrue="1">
      <formula>$D$1&gt;K4</formula>
    </cfRule>
  </conditionalFormatting>
  <conditionalFormatting sqref="K5">
    <cfRule type="cellIs" dxfId="17215" priority="556" stopIfTrue="1" operator="equal">
      <formula>5</formula>
    </cfRule>
    <cfRule type="cellIs" dxfId="17214" priority="557" stopIfTrue="1" operator="equal">
      <formula>4</formula>
    </cfRule>
    <cfRule type="cellIs" dxfId="17213" priority="558" stopIfTrue="1" operator="equal">
      <formula>3</formula>
    </cfRule>
  </conditionalFormatting>
  <conditionalFormatting sqref="K4">
    <cfRule type="expression" dxfId="17212" priority="554" stopIfTrue="1">
      <formula>$D$1&lt;K4</formula>
    </cfRule>
    <cfRule type="expression" dxfId="17211" priority="555" stopIfTrue="1">
      <formula>$D$1&gt;K4</formula>
    </cfRule>
  </conditionalFormatting>
  <conditionalFormatting sqref="K5">
    <cfRule type="cellIs" dxfId="17210" priority="551" stopIfTrue="1" operator="equal">
      <formula>5</formula>
    </cfRule>
    <cfRule type="cellIs" dxfId="17209" priority="552" stopIfTrue="1" operator="equal">
      <formula>4</formula>
    </cfRule>
    <cfRule type="cellIs" dxfId="17208" priority="553" stopIfTrue="1" operator="equal">
      <formula>3</formula>
    </cfRule>
  </conditionalFormatting>
  <conditionalFormatting sqref="K4">
    <cfRule type="expression" dxfId="17207" priority="549" stopIfTrue="1">
      <formula>$D$1&lt;K4</formula>
    </cfRule>
    <cfRule type="expression" dxfId="17206" priority="550" stopIfTrue="1">
      <formula>$D$1&gt;K4</formula>
    </cfRule>
  </conditionalFormatting>
  <conditionalFormatting sqref="K5">
    <cfRule type="cellIs" dxfId="17205" priority="546" stopIfTrue="1" operator="equal">
      <formula>5</formula>
    </cfRule>
    <cfRule type="cellIs" dxfId="17204" priority="547" stopIfTrue="1" operator="equal">
      <formula>4</formula>
    </cfRule>
    <cfRule type="cellIs" dxfId="17203" priority="548" stopIfTrue="1" operator="equal">
      <formula>3</formula>
    </cfRule>
  </conditionalFormatting>
  <conditionalFormatting sqref="K4">
    <cfRule type="expression" dxfId="17202" priority="544" stopIfTrue="1">
      <formula>$D$1&lt;K4</formula>
    </cfRule>
    <cfRule type="expression" dxfId="17201" priority="545" stopIfTrue="1">
      <formula>$D$1&gt;K4</formula>
    </cfRule>
  </conditionalFormatting>
  <conditionalFormatting sqref="K4">
    <cfRule type="expression" dxfId="17200" priority="542" stopIfTrue="1">
      <formula>$D$1&lt;K4</formula>
    </cfRule>
    <cfRule type="expression" dxfId="17199" priority="543" stopIfTrue="1">
      <formula>$D$1&gt;K4</formula>
    </cfRule>
  </conditionalFormatting>
  <conditionalFormatting sqref="K4">
    <cfRule type="expression" dxfId="17198" priority="540" stopIfTrue="1">
      <formula>$D$1&lt;K4</formula>
    </cfRule>
    <cfRule type="expression" dxfId="17197" priority="541" stopIfTrue="1">
      <formula>$D$1&gt;K4</formula>
    </cfRule>
  </conditionalFormatting>
  <conditionalFormatting sqref="K4">
    <cfRule type="expression" dxfId="17196" priority="538" stopIfTrue="1">
      <formula>$D$1&lt;K4</formula>
    </cfRule>
    <cfRule type="expression" dxfId="17195" priority="539" stopIfTrue="1">
      <formula>$D$1&gt;K4</formula>
    </cfRule>
  </conditionalFormatting>
  <conditionalFormatting sqref="K4">
    <cfRule type="expression" dxfId="17194" priority="536" stopIfTrue="1">
      <formula>$D$1&lt;K4</formula>
    </cfRule>
    <cfRule type="expression" dxfId="17193" priority="537" stopIfTrue="1">
      <formula>$D$1&gt;K4</formula>
    </cfRule>
  </conditionalFormatting>
  <conditionalFormatting sqref="K4">
    <cfRule type="expression" dxfId="17192" priority="534" stopIfTrue="1">
      <formula>$D$1&lt;K4</formula>
    </cfRule>
    <cfRule type="expression" dxfId="17191" priority="535" stopIfTrue="1">
      <formula>$D$1&gt;K4</formula>
    </cfRule>
  </conditionalFormatting>
  <conditionalFormatting sqref="K4">
    <cfRule type="expression" dxfId="17190" priority="532" stopIfTrue="1">
      <formula>$D$1&lt;K4</formula>
    </cfRule>
    <cfRule type="expression" dxfId="17189" priority="533" stopIfTrue="1">
      <formula>$D$1&gt;K4</formula>
    </cfRule>
  </conditionalFormatting>
  <conditionalFormatting sqref="K4">
    <cfRule type="expression" dxfId="17188" priority="530" stopIfTrue="1">
      <formula>$D$1&lt;K4</formula>
    </cfRule>
    <cfRule type="expression" dxfId="17187" priority="531" stopIfTrue="1">
      <formula>$D$1&gt;K4</formula>
    </cfRule>
  </conditionalFormatting>
  <conditionalFormatting sqref="K4">
    <cfRule type="expression" dxfId="17186" priority="528" stopIfTrue="1">
      <formula>$D$1&lt;K4</formula>
    </cfRule>
    <cfRule type="expression" dxfId="17185" priority="529" stopIfTrue="1">
      <formula>$D$1&gt;K4</formula>
    </cfRule>
  </conditionalFormatting>
  <conditionalFormatting sqref="M5">
    <cfRule type="cellIs" dxfId="17184" priority="523" stopIfTrue="1" operator="equal">
      <formula>5</formula>
    </cfRule>
    <cfRule type="cellIs" dxfId="17183" priority="524" stopIfTrue="1" operator="equal">
      <formula>4</formula>
    </cfRule>
    <cfRule type="cellIs" dxfId="17182" priority="525" stopIfTrue="1" operator="equal">
      <formula>3</formula>
    </cfRule>
  </conditionalFormatting>
  <conditionalFormatting sqref="M4">
    <cfRule type="expression" dxfId="17181" priority="521" stopIfTrue="1">
      <formula>$D$1&lt;M4</formula>
    </cfRule>
    <cfRule type="expression" dxfId="17180" priority="522" stopIfTrue="1">
      <formula>$D$1&gt;M4</formula>
    </cfRule>
  </conditionalFormatting>
  <conditionalFormatting sqref="M5">
    <cfRule type="cellIs" dxfId="17179" priority="518" stopIfTrue="1" operator="equal">
      <formula>5</formula>
    </cfRule>
    <cfRule type="cellIs" dxfId="17178" priority="519" stopIfTrue="1" operator="equal">
      <formula>4</formula>
    </cfRule>
    <cfRule type="cellIs" dxfId="17177" priority="520" stopIfTrue="1" operator="equal">
      <formula>3</formula>
    </cfRule>
  </conditionalFormatting>
  <conditionalFormatting sqref="M4">
    <cfRule type="expression" dxfId="17176" priority="485" stopIfTrue="1">
      <formula>$D$1&lt;M4</formula>
    </cfRule>
    <cfRule type="expression" dxfId="17175" priority="486" stopIfTrue="1">
      <formula>$D$1&gt;M4</formula>
    </cfRule>
  </conditionalFormatting>
  <conditionalFormatting sqref="M5">
    <cfRule type="cellIs" dxfId="17174" priority="515" stopIfTrue="1" operator="equal">
      <formula>5</formula>
    </cfRule>
    <cfRule type="cellIs" dxfId="17173" priority="516" stopIfTrue="1" operator="equal">
      <formula>4</formula>
    </cfRule>
    <cfRule type="cellIs" dxfId="17172" priority="517" stopIfTrue="1" operator="equal">
      <formula>3</formula>
    </cfRule>
  </conditionalFormatting>
  <conditionalFormatting sqref="M4">
    <cfRule type="expression" dxfId="17171" priority="513" stopIfTrue="1">
      <formula>$D$1&lt;M4</formula>
    </cfRule>
    <cfRule type="expression" dxfId="17170" priority="514" stopIfTrue="1">
      <formula>$D$1&gt;M4</formula>
    </cfRule>
  </conditionalFormatting>
  <conditionalFormatting sqref="M5">
    <cfRule type="cellIs" dxfId="17169" priority="510" stopIfTrue="1" operator="equal">
      <formula>5</formula>
    </cfRule>
    <cfRule type="cellIs" dxfId="17168" priority="511" stopIfTrue="1" operator="equal">
      <formula>4</formula>
    </cfRule>
    <cfRule type="cellIs" dxfId="17167" priority="512" stopIfTrue="1" operator="equal">
      <formula>3</formula>
    </cfRule>
  </conditionalFormatting>
  <conditionalFormatting sqref="M4">
    <cfRule type="expression" dxfId="17166" priority="508" stopIfTrue="1">
      <formula>$D$1&lt;M4</formula>
    </cfRule>
    <cfRule type="expression" dxfId="17165" priority="509" stopIfTrue="1">
      <formula>$D$1&gt;M4</formula>
    </cfRule>
  </conditionalFormatting>
  <conditionalFormatting sqref="M5">
    <cfRule type="cellIs" dxfId="17164" priority="505" stopIfTrue="1" operator="equal">
      <formula>5</formula>
    </cfRule>
    <cfRule type="cellIs" dxfId="17163" priority="506" stopIfTrue="1" operator="equal">
      <formula>4</formula>
    </cfRule>
    <cfRule type="cellIs" dxfId="17162" priority="507" stopIfTrue="1" operator="equal">
      <formula>3</formula>
    </cfRule>
  </conditionalFormatting>
  <conditionalFormatting sqref="M4">
    <cfRule type="expression" dxfId="17161" priority="503" stopIfTrue="1">
      <formula>$D$1&lt;M4</formula>
    </cfRule>
    <cfRule type="expression" dxfId="17160" priority="504" stopIfTrue="1">
      <formula>$D$1&gt;M4</formula>
    </cfRule>
  </conditionalFormatting>
  <conditionalFormatting sqref="M4">
    <cfRule type="expression" dxfId="17159" priority="501" stopIfTrue="1">
      <formula>$D$1&lt;M4</formula>
    </cfRule>
    <cfRule type="expression" dxfId="17158" priority="502" stopIfTrue="1">
      <formula>$D$1&gt;M4</formula>
    </cfRule>
  </conditionalFormatting>
  <conditionalFormatting sqref="M4">
    <cfRule type="expression" dxfId="17157" priority="499" stopIfTrue="1">
      <formula>$D$1&lt;M4</formula>
    </cfRule>
    <cfRule type="expression" dxfId="17156" priority="500" stopIfTrue="1">
      <formula>$D$1&gt;M4</formula>
    </cfRule>
  </conditionalFormatting>
  <conditionalFormatting sqref="M4">
    <cfRule type="expression" dxfId="17155" priority="497" stopIfTrue="1">
      <formula>$D$1&lt;M4</formula>
    </cfRule>
    <cfRule type="expression" dxfId="17154" priority="498" stopIfTrue="1">
      <formula>$D$1&gt;M4</formula>
    </cfRule>
  </conditionalFormatting>
  <conditionalFormatting sqref="M4">
    <cfRule type="expression" dxfId="17153" priority="495" stopIfTrue="1">
      <formula>$D$1&lt;M4</formula>
    </cfRule>
    <cfRule type="expression" dxfId="17152" priority="496" stopIfTrue="1">
      <formula>$D$1&gt;M4</formula>
    </cfRule>
  </conditionalFormatting>
  <conditionalFormatting sqref="M4">
    <cfRule type="expression" dxfId="17151" priority="493" stopIfTrue="1">
      <formula>$D$1&lt;M4</formula>
    </cfRule>
    <cfRule type="expression" dxfId="17150" priority="494" stopIfTrue="1">
      <formula>$D$1&gt;M4</formula>
    </cfRule>
  </conditionalFormatting>
  <conditionalFormatting sqref="M4">
    <cfRule type="expression" dxfId="17149" priority="491" stopIfTrue="1">
      <formula>$D$1&lt;M4</formula>
    </cfRule>
    <cfRule type="expression" dxfId="17148" priority="492" stopIfTrue="1">
      <formula>$D$1&gt;M4</formula>
    </cfRule>
  </conditionalFormatting>
  <conditionalFormatting sqref="M4">
    <cfRule type="expression" dxfId="17147" priority="489" stopIfTrue="1">
      <formula>$D$1&lt;M4</formula>
    </cfRule>
    <cfRule type="expression" dxfId="17146" priority="490" stopIfTrue="1">
      <formula>$D$1&gt;M4</formula>
    </cfRule>
  </conditionalFormatting>
  <conditionalFormatting sqref="M4">
    <cfRule type="expression" dxfId="17145" priority="487" stopIfTrue="1">
      <formula>$D$1&lt;M4</formula>
    </cfRule>
    <cfRule type="expression" dxfId="17144" priority="488" stopIfTrue="1">
      <formula>$D$1&gt;M4</formula>
    </cfRule>
  </conditionalFormatting>
  <conditionalFormatting sqref="J4">
    <cfRule type="expression" dxfId="17143" priority="449" stopIfTrue="1">
      <formula>$D$1&lt;J4</formula>
    </cfRule>
    <cfRule type="expression" dxfId="17142" priority="450" stopIfTrue="1">
      <formula>$D$1&gt;J4</formula>
    </cfRule>
  </conditionalFormatting>
  <conditionalFormatting sqref="J4">
    <cfRule type="expression" dxfId="17141" priority="401" stopIfTrue="1">
      <formula>$D$1&lt;J4</formula>
    </cfRule>
    <cfRule type="expression" dxfId="17140" priority="402" stopIfTrue="1">
      <formula>$D$1&gt;J4</formula>
    </cfRule>
  </conditionalFormatting>
  <conditionalFormatting sqref="J5">
    <cfRule type="cellIs" dxfId="17139" priority="482" stopIfTrue="1" operator="equal">
      <formula>5</formula>
    </cfRule>
    <cfRule type="cellIs" dxfId="17138" priority="483" stopIfTrue="1" operator="equal">
      <formula>4</formula>
    </cfRule>
    <cfRule type="cellIs" dxfId="17137" priority="484" stopIfTrue="1" operator="equal">
      <formula>3</formula>
    </cfRule>
  </conditionalFormatting>
  <conditionalFormatting sqref="J4">
    <cfRule type="expression" dxfId="17136" priority="480" stopIfTrue="1">
      <formula>$D$1&lt;J4</formula>
    </cfRule>
    <cfRule type="expression" dxfId="17135" priority="481" stopIfTrue="1">
      <formula>$D$1&gt;J4</formula>
    </cfRule>
  </conditionalFormatting>
  <conditionalFormatting sqref="J4">
    <cfRule type="expression" dxfId="17134" priority="470" stopIfTrue="1">
      <formula>$D$1&lt;J4</formula>
    </cfRule>
    <cfRule type="expression" dxfId="17133" priority="471" stopIfTrue="1">
      <formula>$D$1&gt;J4</formula>
    </cfRule>
  </conditionalFormatting>
  <conditionalFormatting sqref="J4">
    <cfRule type="expression" dxfId="17132" priority="403" stopIfTrue="1">
      <formula>$D$1&lt;J4</formula>
    </cfRule>
    <cfRule type="expression" dxfId="17131" priority="404" stopIfTrue="1">
      <formula>$D$1&gt;J4</formula>
    </cfRule>
  </conditionalFormatting>
  <conditionalFormatting sqref="J4">
    <cfRule type="expression" dxfId="17130" priority="420" stopIfTrue="1">
      <formula>$D$1&lt;J4</formula>
    </cfRule>
    <cfRule type="expression" dxfId="17129" priority="421" stopIfTrue="1">
      <formula>$D$1&gt;J4</formula>
    </cfRule>
  </conditionalFormatting>
  <conditionalFormatting sqref="J5">
    <cfRule type="cellIs" dxfId="17128" priority="467" stopIfTrue="1" operator="equal">
      <formula>5</formula>
    </cfRule>
    <cfRule type="cellIs" dxfId="17127" priority="468" stopIfTrue="1" operator="equal">
      <formula>4</formula>
    </cfRule>
    <cfRule type="cellIs" dxfId="17126" priority="469" stopIfTrue="1" operator="equal">
      <formula>3</formula>
    </cfRule>
  </conditionalFormatting>
  <conditionalFormatting sqref="J4">
    <cfRule type="expression" dxfId="17125" priority="465" stopIfTrue="1">
      <formula>$D$1&lt;J4</formula>
    </cfRule>
    <cfRule type="expression" dxfId="17124" priority="466" stopIfTrue="1">
      <formula>$D$1&gt;J4</formula>
    </cfRule>
  </conditionalFormatting>
  <conditionalFormatting sqref="J4">
    <cfRule type="expression" dxfId="17123" priority="455" stopIfTrue="1">
      <formula>$D$1&lt;J4</formula>
    </cfRule>
    <cfRule type="expression" dxfId="17122" priority="456" stopIfTrue="1">
      <formula>$D$1&gt;J4</formula>
    </cfRule>
  </conditionalFormatting>
  <conditionalFormatting sqref="J4">
    <cfRule type="expression" dxfId="17121" priority="453" stopIfTrue="1">
      <formula>$D$1&lt;J4</formula>
    </cfRule>
    <cfRule type="expression" dxfId="17120" priority="454" stopIfTrue="1">
      <formula>$D$1&gt;J4</formula>
    </cfRule>
  </conditionalFormatting>
  <conditionalFormatting sqref="J4">
    <cfRule type="expression" dxfId="17119" priority="451" stopIfTrue="1">
      <formula>$D$1&lt;J4</formula>
    </cfRule>
    <cfRule type="expression" dxfId="17118" priority="452" stopIfTrue="1">
      <formula>$D$1&gt;J4</formula>
    </cfRule>
  </conditionalFormatting>
  <conditionalFormatting sqref="J4">
    <cfRule type="expression" dxfId="17117" priority="439" stopIfTrue="1">
      <formula>$D$1&lt;J4</formula>
    </cfRule>
    <cfRule type="expression" dxfId="17116" priority="440" stopIfTrue="1">
      <formula>$D$1&gt;J4</formula>
    </cfRule>
  </conditionalFormatting>
  <conditionalFormatting sqref="J4">
    <cfRule type="expression" dxfId="17115" priority="411" stopIfTrue="1">
      <formula>$D$1&lt;J4</formula>
    </cfRule>
    <cfRule type="expression" dxfId="17114" priority="412" stopIfTrue="1">
      <formula>$D$1&gt;J4</formula>
    </cfRule>
  </conditionalFormatting>
  <conditionalFormatting sqref="J4">
    <cfRule type="expression" dxfId="17113" priority="409" stopIfTrue="1">
      <formula>$D$1&lt;J4</formula>
    </cfRule>
    <cfRule type="expression" dxfId="17112" priority="410" stopIfTrue="1">
      <formula>$D$1&gt;J4</formula>
    </cfRule>
  </conditionalFormatting>
  <conditionalFormatting sqref="J4">
    <cfRule type="expression" dxfId="17111" priority="407" stopIfTrue="1">
      <formula>$D$1&lt;J4</formula>
    </cfRule>
    <cfRule type="expression" dxfId="17110" priority="408" stopIfTrue="1">
      <formula>$D$1&gt;J4</formula>
    </cfRule>
  </conditionalFormatting>
  <conditionalFormatting sqref="J4">
    <cfRule type="expression" dxfId="17109" priority="405" stopIfTrue="1">
      <formula>$D$1&lt;J4</formula>
    </cfRule>
    <cfRule type="expression" dxfId="17108" priority="406" stopIfTrue="1">
      <formula>$D$1&gt;J4</formula>
    </cfRule>
  </conditionalFormatting>
  <conditionalFormatting sqref="J4">
    <cfRule type="expression" dxfId="17107" priority="399" stopIfTrue="1">
      <formula>$D$1&lt;J4</formula>
    </cfRule>
    <cfRule type="expression" dxfId="17106" priority="400" stopIfTrue="1">
      <formula>$D$1&gt;J4</formula>
    </cfRule>
  </conditionalFormatting>
  <conditionalFormatting sqref="J4">
    <cfRule type="expression" dxfId="17105" priority="397" stopIfTrue="1">
      <formula>$D$1&lt;J4</formula>
    </cfRule>
    <cfRule type="expression" dxfId="17104" priority="398" stopIfTrue="1">
      <formula>$D$1&gt;J4</formula>
    </cfRule>
  </conditionalFormatting>
  <conditionalFormatting sqref="J4">
    <cfRule type="expression" dxfId="17103" priority="395" stopIfTrue="1">
      <formula>$D$1&lt;J4</formula>
    </cfRule>
    <cfRule type="expression" dxfId="17102" priority="396" stopIfTrue="1">
      <formula>$D$1&gt;J4</formula>
    </cfRule>
  </conditionalFormatting>
  <conditionalFormatting sqref="J4">
    <cfRule type="expression" dxfId="17101" priority="457" stopIfTrue="1">
      <formula>$D$1&lt;J4</formula>
    </cfRule>
    <cfRule type="expression" dxfId="17100" priority="458" stopIfTrue="1">
      <formula>$D$1&gt;J4</formula>
    </cfRule>
  </conditionalFormatting>
  <conditionalFormatting sqref="J4">
    <cfRule type="expression" dxfId="17099" priority="478" stopIfTrue="1">
      <formula>$D$1&lt;J4</formula>
    </cfRule>
    <cfRule type="expression" dxfId="17098" priority="479" stopIfTrue="1">
      <formula>$D$1&gt;J4</formula>
    </cfRule>
  </conditionalFormatting>
  <conditionalFormatting sqref="J4">
    <cfRule type="expression" dxfId="17097" priority="476" stopIfTrue="1">
      <formula>$D$1&lt;J4</formula>
    </cfRule>
    <cfRule type="expression" dxfId="17096" priority="477" stopIfTrue="1">
      <formula>$D$1&gt;J4</formula>
    </cfRule>
  </conditionalFormatting>
  <conditionalFormatting sqref="J4">
    <cfRule type="expression" dxfId="17095" priority="474" stopIfTrue="1">
      <formula>$D$1&lt;J4</formula>
    </cfRule>
    <cfRule type="expression" dxfId="17094" priority="475" stopIfTrue="1">
      <formula>$D$1&gt;J4</formula>
    </cfRule>
  </conditionalFormatting>
  <conditionalFormatting sqref="J4">
    <cfRule type="expression" dxfId="17093" priority="472" stopIfTrue="1">
      <formula>$D$1&lt;J4</formula>
    </cfRule>
    <cfRule type="expression" dxfId="17092" priority="473" stopIfTrue="1">
      <formula>$D$1&gt;J4</formula>
    </cfRule>
  </conditionalFormatting>
  <conditionalFormatting sqref="J4">
    <cfRule type="expression" dxfId="17091" priority="463" stopIfTrue="1">
      <formula>$D$1&lt;J4</formula>
    </cfRule>
    <cfRule type="expression" dxfId="17090" priority="464" stopIfTrue="1">
      <formula>$D$1&gt;J4</formula>
    </cfRule>
  </conditionalFormatting>
  <conditionalFormatting sqref="J4">
    <cfRule type="expression" dxfId="17089" priority="461" stopIfTrue="1">
      <formula>$D$1&lt;J4</formula>
    </cfRule>
    <cfRule type="expression" dxfId="17088" priority="462" stopIfTrue="1">
      <formula>$D$1&gt;J4</formula>
    </cfRule>
  </conditionalFormatting>
  <conditionalFormatting sqref="J4">
    <cfRule type="expression" dxfId="17087" priority="459" stopIfTrue="1">
      <formula>$D$1&lt;J4</formula>
    </cfRule>
    <cfRule type="expression" dxfId="17086" priority="460" stopIfTrue="1">
      <formula>$D$1&gt;J4</formula>
    </cfRule>
  </conditionalFormatting>
  <conditionalFormatting sqref="J5">
    <cfRule type="cellIs" dxfId="17085" priority="446" stopIfTrue="1" operator="equal">
      <formula>5</formula>
    </cfRule>
    <cfRule type="cellIs" dxfId="17084" priority="447" stopIfTrue="1" operator="equal">
      <formula>4</formula>
    </cfRule>
    <cfRule type="cellIs" dxfId="17083" priority="448" stopIfTrue="1" operator="equal">
      <formula>3</formula>
    </cfRule>
  </conditionalFormatting>
  <conditionalFormatting sqref="J4">
    <cfRule type="expression" dxfId="17082" priority="444" stopIfTrue="1">
      <formula>$D$1&lt;J4</formula>
    </cfRule>
    <cfRule type="expression" dxfId="17081" priority="445" stopIfTrue="1">
      <formula>$D$1&gt;J4</formula>
    </cfRule>
  </conditionalFormatting>
  <conditionalFormatting sqref="J5">
    <cfRule type="cellIs" dxfId="17080" priority="441" stopIfTrue="1" operator="equal">
      <formula>5</formula>
    </cfRule>
    <cfRule type="cellIs" dxfId="17079" priority="442" stopIfTrue="1" operator="equal">
      <formula>4</formula>
    </cfRule>
    <cfRule type="cellIs" dxfId="17078" priority="443" stopIfTrue="1" operator="equal">
      <formula>3</formula>
    </cfRule>
  </conditionalFormatting>
  <conditionalFormatting sqref="J5">
    <cfRule type="cellIs" dxfId="17077" priority="436" stopIfTrue="1" operator="equal">
      <formula>5</formula>
    </cfRule>
    <cfRule type="cellIs" dxfId="17076" priority="437" stopIfTrue="1" operator="equal">
      <formula>4</formula>
    </cfRule>
    <cfRule type="cellIs" dxfId="17075" priority="438" stopIfTrue="1" operator="equal">
      <formula>3</formula>
    </cfRule>
  </conditionalFormatting>
  <conditionalFormatting sqref="J4">
    <cfRule type="expression" dxfId="17074" priority="434" stopIfTrue="1">
      <formula>$D$1&lt;J4</formula>
    </cfRule>
    <cfRule type="expression" dxfId="17073" priority="435" stopIfTrue="1">
      <formula>$D$1&gt;J4</formula>
    </cfRule>
  </conditionalFormatting>
  <conditionalFormatting sqref="J5">
    <cfRule type="cellIs" dxfId="17072" priority="431" stopIfTrue="1" operator="equal">
      <formula>5</formula>
    </cfRule>
    <cfRule type="cellIs" dxfId="17071" priority="432" stopIfTrue="1" operator="equal">
      <formula>4</formula>
    </cfRule>
    <cfRule type="cellIs" dxfId="17070" priority="433" stopIfTrue="1" operator="equal">
      <formula>3</formula>
    </cfRule>
  </conditionalFormatting>
  <conditionalFormatting sqref="J4">
    <cfRule type="expression" dxfId="17069" priority="429" stopIfTrue="1">
      <formula>$D$1&lt;J4</formula>
    </cfRule>
    <cfRule type="expression" dxfId="17068" priority="430" stopIfTrue="1">
      <formula>$D$1&gt;J4</formula>
    </cfRule>
  </conditionalFormatting>
  <conditionalFormatting sqref="J5">
    <cfRule type="cellIs" dxfId="17067" priority="426" stopIfTrue="1" operator="equal">
      <formula>5</formula>
    </cfRule>
    <cfRule type="cellIs" dxfId="17066" priority="427" stopIfTrue="1" operator="equal">
      <formula>4</formula>
    </cfRule>
    <cfRule type="cellIs" dxfId="17065" priority="428" stopIfTrue="1" operator="equal">
      <formula>3</formula>
    </cfRule>
  </conditionalFormatting>
  <conditionalFormatting sqref="J4">
    <cfRule type="expression" dxfId="17064" priority="424" stopIfTrue="1">
      <formula>$D$1&lt;J4</formula>
    </cfRule>
    <cfRule type="expression" dxfId="17063" priority="425" stopIfTrue="1">
      <formula>$D$1&gt;J4</formula>
    </cfRule>
  </conditionalFormatting>
  <conditionalFormatting sqref="J4">
    <cfRule type="expression" dxfId="17062" priority="422" stopIfTrue="1">
      <formula>$D$1&lt;J4</formula>
    </cfRule>
    <cfRule type="expression" dxfId="17061" priority="423" stopIfTrue="1">
      <formula>$D$1&gt;J4</formula>
    </cfRule>
  </conditionalFormatting>
  <conditionalFormatting sqref="J4">
    <cfRule type="expression" dxfId="17060" priority="418" stopIfTrue="1">
      <formula>$D$1&lt;J4</formula>
    </cfRule>
    <cfRule type="expression" dxfId="17059" priority="419" stopIfTrue="1">
      <formula>$D$1&gt;J4</formula>
    </cfRule>
  </conditionalFormatting>
  <conditionalFormatting sqref="J4">
    <cfRule type="expression" dxfId="17058" priority="416" stopIfTrue="1">
      <formula>$D$1&lt;J4</formula>
    </cfRule>
    <cfRule type="expression" dxfId="17057" priority="417" stopIfTrue="1">
      <formula>$D$1&gt;J4</formula>
    </cfRule>
  </conditionalFormatting>
  <conditionalFormatting sqref="J5">
    <cfRule type="cellIs" dxfId="17056" priority="413" stopIfTrue="1" operator="equal">
      <formula>5</formula>
    </cfRule>
    <cfRule type="cellIs" dxfId="17055" priority="414" stopIfTrue="1" operator="equal">
      <formula>4</formula>
    </cfRule>
    <cfRule type="cellIs" dxfId="17054" priority="415" stopIfTrue="1" operator="equal">
      <formula>3</formula>
    </cfRule>
  </conditionalFormatting>
  <conditionalFormatting sqref="T5">
    <cfRule type="expression" dxfId="17053" priority="373" stopIfTrue="1">
      <formula>$D$1&lt;T5</formula>
    </cfRule>
    <cfRule type="expression" dxfId="17052" priority="374" stopIfTrue="1">
      <formula>$D$1&gt;T5</formula>
    </cfRule>
  </conditionalFormatting>
  <conditionalFormatting sqref="T4">
    <cfRule type="expression" dxfId="17051" priority="393" stopIfTrue="1">
      <formula>$D$4&lt;T4</formula>
    </cfRule>
    <cfRule type="expression" dxfId="17050" priority="394" stopIfTrue="1">
      <formula>$D$4&gt;T4</formula>
    </cfRule>
  </conditionalFormatting>
  <conditionalFormatting sqref="T4">
    <cfRule type="expression" dxfId="17049" priority="391" stopIfTrue="1">
      <formula>$D$1&lt;T4</formula>
    </cfRule>
    <cfRule type="expression" dxfId="17048" priority="392" stopIfTrue="1">
      <formula>$D$1&gt;T4</formula>
    </cfRule>
  </conditionalFormatting>
  <conditionalFormatting sqref="T5">
    <cfRule type="expression" dxfId="17047" priority="389" stopIfTrue="1">
      <formula>$D$1&lt;T5</formula>
    </cfRule>
    <cfRule type="expression" dxfId="17046" priority="390" stopIfTrue="1">
      <formula>$D$1&gt;T5</formula>
    </cfRule>
  </conditionalFormatting>
  <conditionalFormatting sqref="T5">
    <cfRule type="expression" dxfId="17045" priority="361" stopIfTrue="1">
      <formula>$D$1&lt;T5</formula>
    </cfRule>
    <cfRule type="expression" dxfId="17044" priority="362" stopIfTrue="1">
      <formula>$D$1&gt;T5</formula>
    </cfRule>
  </conditionalFormatting>
  <conditionalFormatting sqref="T5">
    <cfRule type="expression" dxfId="17043" priority="369" stopIfTrue="1">
      <formula>$D$1&lt;T5</formula>
    </cfRule>
    <cfRule type="expression" dxfId="17042" priority="370" stopIfTrue="1">
      <formula>$D$1&gt;T5</formula>
    </cfRule>
  </conditionalFormatting>
  <conditionalFormatting sqref="T5">
    <cfRule type="expression" dxfId="17041" priority="367" stopIfTrue="1">
      <formula>$D$1&lt;T5</formula>
    </cfRule>
    <cfRule type="expression" dxfId="17040" priority="368" stopIfTrue="1">
      <formula>$D$1&gt;T5</formula>
    </cfRule>
  </conditionalFormatting>
  <conditionalFormatting sqref="T5">
    <cfRule type="expression" dxfId="17039" priority="365" stopIfTrue="1">
      <formula>$D$1&lt;T5</formula>
    </cfRule>
    <cfRule type="expression" dxfId="17038" priority="366" stopIfTrue="1">
      <formula>$D$1&gt;T5</formula>
    </cfRule>
  </conditionalFormatting>
  <conditionalFormatting sqref="T5">
    <cfRule type="expression" dxfId="17037" priority="363" stopIfTrue="1">
      <formula>$D$1&lt;T5</formula>
    </cfRule>
    <cfRule type="expression" dxfId="17036" priority="364" stopIfTrue="1">
      <formula>$D$1&gt;T5</formula>
    </cfRule>
  </conditionalFormatting>
  <conditionalFormatting sqref="T5">
    <cfRule type="expression" dxfId="17035" priority="387" stopIfTrue="1">
      <formula>$D$1&lt;T5</formula>
    </cfRule>
    <cfRule type="expression" dxfId="17034" priority="388" stopIfTrue="1">
      <formula>$D$1&gt;T5</formula>
    </cfRule>
  </conditionalFormatting>
  <conditionalFormatting sqref="T5">
    <cfRule type="expression" dxfId="17033" priority="385" stopIfTrue="1">
      <formula>$D$1&lt;T5</formula>
    </cfRule>
    <cfRule type="expression" dxfId="17032" priority="386" stopIfTrue="1">
      <formula>$D$1&gt;T5</formula>
    </cfRule>
  </conditionalFormatting>
  <conditionalFormatting sqref="T5">
    <cfRule type="expression" dxfId="17031" priority="383" stopIfTrue="1">
      <formula>$D$1&lt;T5</formula>
    </cfRule>
    <cfRule type="expression" dxfId="17030" priority="384" stopIfTrue="1">
      <formula>$D$1&gt;T5</formula>
    </cfRule>
  </conditionalFormatting>
  <conditionalFormatting sqref="T5">
    <cfRule type="expression" dxfId="17029" priority="381" stopIfTrue="1">
      <formula>$D$1&lt;T5</formula>
    </cfRule>
    <cfRule type="expression" dxfId="17028" priority="382" stopIfTrue="1">
      <formula>$D$1&gt;T5</formula>
    </cfRule>
  </conditionalFormatting>
  <conditionalFormatting sqref="T5">
    <cfRule type="expression" dxfId="17027" priority="379" stopIfTrue="1">
      <formula>$D$1&lt;T5</formula>
    </cfRule>
    <cfRule type="expression" dxfId="17026" priority="380" stopIfTrue="1">
      <formula>$D$1&gt;T5</formula>
    </cfRule>
  </conditionalFormatting>
  <conditionalFormatting sqref="T5">
    <cfRule type="expression" dxfId="17025" priority="377" stopIfTrue="1">
      <formula>$D$1&lt;T5</formula>
    </cfRule>
    <cfRule type="expression" dxfId="17024" priority="378" stopIfTrue="1">
      <formula>$D$1&gt;T5</formula>
    </cfRule>
  </conditionalFormatting>
  <conditionalFormatting sqref="T5">
    <cfRule type="expression" dxfId="17023" priority="375" stopIfTrue="1">
      <formula>$D$1&lt;T5</formula>
    </cfRule>
    <cfRule type="expression" dxfId="17022" priority="376" stopIfTrue="1">
      <formula>$D$1&gt;T5</formula>
    </cfRule>
  </conditionalFormatting>
  <conditionalFormatting sqref="T5">
    <cfRule type="expression" dxfId="17021" priority="371" stopIfTrue="1">
      <formula>$D$1&lt;T5</formula>
    </cfRule>
    <cfRule type="expression" dxfId="17020" priority="372" stopIfTrue="1">
      <formula>$D$1&gt;T5</formula>
    </cfRule>
  </conditionalFormatting>
  <conditionalFormatting sqref="T4">
    <cfRule type="expression" dxfId="17019" priority="359" stopIfTrue="1">
      <formula>$D$1&lt;T4</formula>
    </cfRule>
    <cfRule type="expression" dxfId="17018" priority="360" stopIfTrue="1">
      <formula>$D$1&gt;T4</formula>
    </cfRule>
  </conditionalFormatting>
  <conditionalFormatting sqref="T5">
    <cfRule type="cellIs" dxfId="17017" priority="356" stopIfTrue="1" operator="equal">
      <formula>5</formula>
    </cfRule>
    <cfRule type="cellIs" dxfId="17016" priority="357" stopIfTrue="1" operator="equal">
      <formula>4</formula>
    </cfRule>
    <cfRule type="cellIs" dxfId="17015" priority="358" stopIfTrue="1" operator="equal">
      <formula>3</formula>
    </cfRule>
  </conditionalFormatting>
  <conditionalFormatting sqref="T4">
    <cfRule type="expression" dxfId="17014" priority="325" stopIfTrue="1">
      <formula>$D$1&lt;T4</formula>
    </cfRule>
    <cfRule type="expression" dxfId="17013" priority="326" stopIfTrue="1">
      <formula>$D$1&gt;T4</formula>
    </cfRule>
  </conditionalFormatting>
  <conditionalFormatting sqref="T4">
    <cfRule type="expression" dxfId="17012" priority="333" stopIfTrue="1">
      <formula>$D$1&lt;T4</formula>
    </cfRule>
    <cfRule type="expression" dxfId="17011" priority="334" stopIfTrue="1">
      <formula>$D$1&gt;T4</formula>
    </cfRule>
  </conditionalFormatting>
  <conditionalFormatting sqref="T4">
    <cfRule type="expression" dxfId="17010" priority="331" stopIfTrue="1">
      <formula>$D$1&lt;T4</formula>
    </cfRule>
    <cfRule type="expression" dxfId="17009" priority="332" stopIfTrue="1">
      <formula>$D$1&gt;T4</formula>
    </cfRule>
  </conditionalFormatting>
  <conditionalFormatting sqref="T4">
    <cfRule type="expression" dxfId="17008" priority="329" stopIfTrue="1">
      <formula>$D$1&lt;T4</formula>
    </cfRule>
    <cfRule type="expression" dxfId="17007" priority="330" stopIfTrue="1">
      <formula>$D$1&gt;T4</formula>
    </cfRule>
  </conditionalFormatting>
  <conditionalFormatting sqref="T4">
    <cfRule type="expression" dxfId="17006" priority="327" stopIfTrue="1">
      <formula>$D$1&lt;T4</formula>
    </cfRule>
    <cfRule type="expression" dxfId="17005" priority="328" stopIfTrue="1">
      <formula>$D$1&gt;T4</formula>
    </cfRule>
  </conditionalFormatting>
  <conditionalFormatting sqref="T5">
    <cfRule type="cellIs" dxfId="17004" priority="353" stopIfTrue="1" operator="equal">
      <formula>5</formula>
    </cfRule>
    <cfRule type="cellIs" dxfId="17003" priority="354" stopIfTrue="1" operator="equal">
      <formula>4</formula>
    </cfRule>
    <cfRule type="cellIs" dxfId="17002" priority="355" stopIfTrue="1" operator="equal">
      <formula>3</formula>
    </cfRule>
  </conditionalFormatting>
  <conditionalFormatting sqref="T4">
    <cfRule type="expression" dxfId="17001" priority="351" stopIfTrue="1">
      <formula>$D$1&lt;T4</formula>
    </cfRule>
    <cfRule type="expression" dxfId="17000" priority="352" stopIfTrue="1">
      <formula>$D$1&gt;T4</formula>
    </cfRule>
  </conditionalFormatting>
  <conditionalFormatting sqref="T4">
    <cfRule type="expression" dxfId="16999" priority="349" stopIfTrue="1">
      <formula>$D$1&lt;T4</formula>
    </cfRule>
    <cfRule type="expression" dxfId="16998" priority="350" stopIfTrue="1">
      <formula>$D$1&gt;T4</formula>
    </cfRule>
  </conditionalFormatting>
  <conditionalFormatting sqref="T4">
    <cfRule type="expression" dxfId="16997" priority="347" stopIfTrue="1">
      <formula>$D$1&lt;T4</formula>
    </cfRule>
    <cfRule type="expression" dxfId="16996" priority="348" stopIfTrue="1">
      <formula>$D$1&gt;T4</formula>
    </cfRule>
  </conditionalFormatting>
  <conditionalFormatting sqref="T4">
    <cfRule type="expression" dxfId="16995" priority="345" stopIfTrue="1">
      <formula>$D$1&lt;T4</formula>
    </cfRule>
    <cfRule type="expression" dxfId="16994" priority="346" stopIfTrue="1">
      <formula>$D$1&gt;T4</formula>
    </cfRule>
  </conditionalFormatting>
  <conditionalFormatting sqref="T4">
    <cfRule type="expression" dxfId="16993" priority="343" stopIfTrue="1">
      <formula>$D$1&lt;T4</formula>
    </cfRule>
    <cfRule type="expression" dxfId="16992" priority="344" stopIfTrue="1">
      <formula>$D$1&gt;T4</formula>
    </cfRule>
  </conditionalFormatting>
  <conditionalFormatting sqref="T4">
    <cfRule type="expression" dxfId="16991" priority="341" stopIfTrue="1">
      <formula>$D$1&lt;T4</formula>
    </cfRule>
    <cfRule type="expression" dxfId="16990" priority="342" stopIfTrue="1">
      <formula>$D$1&gt;T4</formula>
    </cfRule>
  </conditionalFormatting>
  <conditionalFormatting sqref="T4">
    <cfRule type="expression" dxfId="16989" priority="339" stopIfTrue="1">
      <formula>$D$1&lt;T4</formula>
    </cfRule>
    <cfRule type="expression" dxfId="16988" priority="340" stopIfTrue="1">
      <formula>$D$1&gt;T4</formula>
    </cfRule>
  </conditionalFormatting>
  <conditionalFormatting sqref="T4">
    <cfRule type="expression" dxfId="16987" priority="337" stopIfTrue="1">
      <formula>$D$1&lt;T4</formula>
    </cfRule>
    <cfRule type="expression" dxfId="16986" priority="338" stopIfTrue="1">
      <formula>$D$1&gt;T4</formula>
    </cfRule>
  </conditionalFormatting>
  <conditionalFormatting sqref="T4">
    <cfRule type="expression" dxfId="16985" priority="335" stopIfTrue="1">
      <formula>$D$1&lt;T4</formula>
    </cfRule>
    <cfRule type="expression" dxfId="16984" priority="336" stopIfTrue="1">
      <formula>$D$1&gt;T4</formula>
    </cfRule>
  </conditionalFormatting>
  <conditionalFormatting sqref="F5">
    <cfRule type="cellIs" dxfId="16983" priority="322" stopIfTrue="1" operator="equal">
      <formula>5</formula>
    </cfRule>
    <cfRule type="cellIs" dxfId="16982" priority="323" stopIfTrue="1" operator="equal">
      <formula>4</formula>
    </cfRule>
    <cfRule type="cellIs" dxfId="16981" priority="324" stopIfTrue="1" operator="equal">
      <formula>3</formula>
    </cfRule>
  </conditionalFormatting>
  <conditionalFormatting sqref="F4">
    <cfRule type="expression" dxfId="16980" priority="320" stopIfTrue="1">
      <formula>$D$1&lt;F4</formula>
    </cfRule>
    <cfRule type="expression" dxfId="16979" priority="321" stopIfTrue="1">
      <formula>$D$1&gt;F4</formula>
    </cfRule>
  </conditionalFormatting>
  <conditionalFormatting sqref="N5">
    <cfRule type="expression" dxfId="16978" priority="274" stopIfTrue="1">
      <formula>$D$1&lt;N5</formula>
    </cfRule>
    <cfRule type="expression" dxfId="16977" priority="275" stopIfTrue="1">
      <formula>$D$1&gt;N5</formula>
    </cfRule>
  </conditionalFormatting>
  <conditionalFormatting sqref="N4">
    <cfRule type="expression" dxfId="16976" priority="318" stopIfTrue="1">
      <formula>$D$1&lt;N4</formula>
    </cfRule>
    <cfRule type="expression" dxfId="16975" priority="319" stopIfTrue="1">
      <formula>$D$1&gt;N4</formula>
    </cfRule>
  </conditionalFormatting>
  <conditionalFormatting sqref="N5">
    <cfRule type="expression" dxfId="16974" priority="308" stopIfTrue="1">
      <formula>$D$1&lt;N5</formula>
    </cfRule>
    <cfRule type="expression" dxfId="16973" priority="309" stopIfTrue="1">
      <formula>$D$1&gt;N5</formula>
    </cfRule>
  </conditionalFormatting>
  <conditionalFormatting sqref="N5">
    <cfRule type="expression" dxfId="16972" priority="306" stopIfTrue="1">
      <formula>$D$1&lt;N5</formula>
    </cfRule>
    <cfRule type="expression" dxfId="16971" priority="307" stopIfTrue="1">
      <formula>$D$1&gt;N5</formula>
    </cfRule>
  </conditionalFormatting>
  <conditionalFormatting sqref="N5">
    <cfRule type="expression" dxfId="16970" priority="304" stopIfTrue="1">
      <formula>$D$1&lt;N5</formula>
    </cfRule>
    <cfRule type="expression" dxfId="16969" priority="305" stopIfTrue="1">
      <formula>$D$1&gt;N5</formula>
    </cfRule>
  </conditionalFormatting>
  <conditionalFormatting sqref="N5">
    <cfRule type="expression" dxfId="16968" priority="266" stopIfTrue="1">
      <formula>$D$1&lt;N5</formula>
    </cfRule>
    <cfRule type="expression" dxfId="16967" priority="267" stopIfTrue="1">
      <formula>$D$1&gt;N5</formula>
    </cfRule>
  </conditionalFormatting>
  <conditionalFormatting sqref="N5">
    <cfRule type="expression" dxfId="16966" priority="264" stopIfTrue="1">
      <formula>$D$1&lt;N5</formula>
    </cfRule>
    <cfRule type="expression" dxfId="16965" priority="265" stopIfTrue="1">
      <formula>$D$1&gt;N5</formula>
    </cfRule>
  </conditionalFormatting>
  <conditionalFormatting sqref="N4">
    <cfRule type="expression" dxfId="16964" priority="232" stopIfTrue="1">
      <formula>$D$1&lt;N4</formula>
    </cfRule>
    <cfRule type="expression" dxfId="16963" priority="233" stopIfTrue="1">
      <formula>$D$1&gt;N4</formula>
    </cfRule>
  </conditionalFormatting>
  <conditionalFormatting sqref="N5">
    <cfRule type="expression" dxfId="16962" priority="272" stopIfTrue="1">
      <formula>$D$1&lt;N5</formula>
    </cfRule>
    <cfRule type="expression" dxfId="16961" priority="273" stopIfTrue="1">
      <formula>$D$1&gt;N5</formula>
    </cfRule>
  </conditionalFormatting>
  <conditionalFormatting sqref="N5">
    <cfRule type="expression" dxfId="16960" priority="270" stopIfTrue="1">
      <formula>$D$1&lt;N5</formula>
    </cfRule>
    <cfRule type="expression" dxfId="16959" priority="271" stopIfTrue="1">
      <formula>$D$1&gt;N5</formula>
    </cfRule>
  </conditionalFormatting>
  <conditionalFormatting sqref="N5">
    <cfRule type="expression" dxfId="16958" priority="268" stopIfTrue="1">
      <formula>$D$1&lt;N5</formula>
    </cfRule>
    <cfRule type="expression" dxfId="16957" priority="269" stopIfTrue="1">
      <formula>$D$1&gt;N5</formula>
    </cfRule>
  </conditionalFormatting>
  <conditionalFormatting sqref="N5">
    <cfRule type="expression" dxfId="16956" priority="262" stopIfTrue="1">
      <formula>$D$1&lt;N5</formula>
    </cfRule>
    <cfRule type="expression" dxfId="16955" priority="263" stopIfTrue="1">
      <formula>$D$1&gt;N5</formula>
    </cfRule>
  </conditionalFormatting>
  <conditionalFormatting sqref="N5">
    <cfRule type="expression" dxfId="16954" priority="260" stopIfTrue="1">
      <formula>$D$1&lt;N5</formula>
    </cfRule>
    <cfRule type="expression" dxfId="16953" priority="261" stopIfTrue="1">
      <formula>$D$1&gt;N5</formula>
    </cfRule>
  </conditionalFormatting>
  <conditionalFormatting sqref="N5">
    <cfRule type="expression" dxfId="16952" priority="258" stopIfTrue="1">
      <formula>$D$1&lt;N5</formula>
    </cfRule>
    <cfRule type="expression" dxfId="16951" priority="259" stopIfTrue="1">
      <formula>$D$1&gt;N5</formula>
    </cfRule>
  </conditionalFormatting>
  <conditionalFormatting sqref="N4">
    <cfRule type="expression" dxfId="16950" priority="256" stopIfTrue="1">
      <formula>$D$1&lt;N4</formula>
    </cfRule>
    <cfRule type="expression" dxfId="16949" priority="257" stopIfTrue="1">
      <formula>$D$1&gt;N4</formula>
    </cfRule>
  </conditionalFormatting>
  <conditionalFormatting sqref="N4">
    <cfRule type="expression" dxfId="16948" priority="254" stopIfTrue="1">
      <formula>$D$1&lt;N4</formula>
    </cfRule>
    <cfRule type="expression" dxfId="16947" priority="255" stopIfTrue="1">
      <formula>$D$1&gt;N4</formula>
    </cfRule>
  </conditionalFormatting>
  <conditionalFormatting sqref="N4">
    <cfRule type="expression" dxfId="16946" priority="244" stopIfTrue="1">
      <formula>$D$1&lt;N4</formula>
    </cfRule>
    <cfRule type="expression" dxfId="16945" priority="245" stopIfTrue="1">
      <formula>$D$1&gt;N4</formula>
    </cfRule>
  </conditionalFormatting>
  <conditionalFormatting sqref="N4">
    <cfRule type="expression" dxfId="16944" priority="234" stopIfTrue="1">
      <formula>$D$1&lt;N4</formula>
    </cfRule>
    <cfRule type="expression" dxfId="16943" priority="235" stopIfTrue="1">
      <formula>$D$1&gt;N4</formula>
    </cfRule>
  </conditionalFormatting>
  <conditionalFormatting sqref="N4">
    <cfRule type="expression" dxfId="16942" priority="230" stopIfTrue="1">
      <formula>$D$1&lt;N4</formula>
    </cfRule>
    <cfRule type="expression" dxfId="16941" priority="231" stopIfTrue="1">
      <formula>$D$1&gt;N4</formula>
    </cfRule>
  </conditionalFormatting>
  <conditionalFormatting sqref="N4">
    <cfRule type="expression" dxfId="16940" priority="228" stopIfTrue="1">
      <formula>$D$1&lt;N4</formula>
    </cfRule>
    <cfRule type="expression" dxfId="16939" priority="229" stopIfTrue="1">
      <formula>$D$1&gt;N4</formula>
    </cfRule>
  </conditionalFormatting>
  <conditionalFormatting sqref="N4">
    <cfRule type="expression" dxfId="16938" priority="194" stopIfTrue="1">
      <formula>$D$1&lt;N4</formula>
    </cfRule>
    <cfRule type="expression" dxfId="16937" priority="195" stopIfTrue="1">
      <formula>$D$1&gt;N4</formula>
    </cfRule>
  </conditionalFormatting>
  <conditionalFormatting sqref="O5">
    <cfRule type="expression" dxfId="16936" priority="181" stopIfTrue="1">
      <formula>$D$1&lt;O5</formula>
    </cfRule>
    <cfRule type="expression" dxfId="16935" priority="182" stopIfTrue="1">
      <formula>$D$1&gt;O5</formula>
    </cfRule>
  </conditionalFormatting>
  <conditionalFormatting sqref="N4">
    <cfRule type="expression" dxfId="16934" priority="192" stopIfTrue="1">
      <formula>$D$1&lt;N4</formula>
    </cfRule>
    <cfRule type="expression" dxfId="16933" priority="193" stopIfTrue="1">
      <formula>$D$1&gt;N4</formula>
    </cfRule>
  </conditionalFormatting>
  <conditionalFormatting sqref="N4">
    <cfRule type="expression" dxfId="16932" priority="190" stopIfTrue="1">
      <formula>$D$1&lt;N4</formula>
    </cfRule>
    <cfRule type="expression" dxfId="16931" priority="191" stopIfTrue="1">
      <formula>$D$1&gt;N4</formula>
    </cfRule>
  </conditionalFormatting>
  <conditionalFormatting sqref="O5">
    <cfRule type="cellIs" dxfId="16930" priority="168" stopIfTrue="1" operator="equal">
      <formula>5</formula>
    </cfRule>
    <cfRule type="cellIs" dxfId="16929" priority="169" stopIfTrue="1" operator="equal">
      <formula>4</formula>
    </cfRule>
    <cfRule type="cellIs" dxfId="16928" priority="170" stopIfTrue="1" operator="equal">
      <formula>3</formula>
    </cfRule>
  </conditionalFormatting>
  <conditionalFormatting sqref="O4">
    <cfRule type="expression" dxfId="16927" priority="166" stopIfTrue="1">
      <formula>$D$1&lt;O4</formula>
    </cfRule>
    <cfRule type="expression" dxfId="16926" priority="167" stopIfTrue="1">
      <formula>$D$1&gt;O4</formula>
    </cfRule>
  </conditionalFormatting>
  <conditionalFormatting sqref="O4">
    <cfRule type="expression" dxfId="16925" priority="158" stopIfTrue="1">
      <formula>$D$1&lt;O4</formula>
    </cfRule>
    <cfRule type="expression" dxfId="16924" priority="159" stopIfTrue="1">
      <formula>$D$1&gt;O4</formula>
    </cfRule>
  </conditionalFormatting>
  <conditionalFormatting sqref="P4">
    <cfRule type="expression" dxfId="16923" priority="140" stopIfTrue="1">
      <formula>$D$1&lt;P4</formula>
    </cfRule>
    <cfRule type="expression" dxfId="16922" priority="141" stopIfTrue="1">
      <formula>$D$1&gt;P4</formula>
    </cfRule>
  </conditionalFormatting>
  <conditionalFormatting sqref="P5">
    <cfRule type="expression" dxfId="16921" priority="150" stopIfTrue="1">
      <formula>$D$1&lt;P5</formula>
    </cfRule>
    <cfRule type="expression" dxfId="16920" priority="151" stopIfTrue="1">
      <formula>$D$1&gt;P5</formula>
    </cfRule>
  </conditionalFormatting>
  <conditionalFormatting sqref="Q4">
    <cfRule type="expression" dxfId="16919" priority="117" stopIfTrue="1">
      <formula>$D$1&lt;Q4</formula>
    </cfRule>
    <cfRule type="expression" dxfId="16918" priority="118" stopIfTrue="1">
      <formula>$D$1&gt;Q4</formula>
    </cfRule>
  </conditionalFormatting>
  <conditionalFormatting sqref="Q4">
    <cfRule type="expression" dxfId="16917" priority="115" stopIfTrue="1">
      <formula>$D$1&lt;Q4</formula>
    </cfRule>
    <cfRule type="expression" dxfId="16916" priority="116" stopIfTrue="1">
      <formula>$D$1&gt;Q4</formula>
    </cfRule>
  </conditionalFormatting>
  <conditionalFormatting sqref="Q5">
    <cfRule type="expression" dxfId="16915" priority="105" stopIfTrue="1">
      <formula>$D$1&lt;Q5</formula>
    </cfRule>
    <cfRule type="expression" dxfId="16914" priority="106" stopIfTrue="1">
      <formula>$D$1&gt;Q5</formula>
    </cfRule>
  </conditionalFormatting>
  <conditionalFormatting sqref="Q5">
    <cfRule type="expression" dxfId="16913" priority="95" stopIfTrue="1">
      <formula>$D$1&lt;Q5</formula>
    </cfRule>
    <cfRule type="expression" dxfId="16912" priority="96" stopIfTrue="1">
      <formula>$D$1&gt;Q5</formula>
    </cfRule>
  </conditionalFormatting>
  <conditionalFormatting sqref="Q5">
    <cfRule type="expression" dxfId="16911" priority="77" stopIfTrue="1">
      <formula>$D$1&lt;Q5</formula>
    </cfRule>
    <cfRule type="expression" dxfId="16910" priority="78" stopIfTrue="1">
      <formula>$D$1&gt;Q5</formula>
    </cfRule>
  </conditionalFormatting>
  <conditionalFormatting sqref="Q5">
    <cfRule type="expression" dxfId="16909" priority="75" stopIfTrue="1">
      <formula>$D$1&lt;Q5</formula>
    </cfRule>
    <cfRule type="expression" dxfId="16908" priority="76" stopIfTrue="1">
      <formula>$D$1&gt;Q5</formula>
    </cfRule>
  </conditionalFormatting>
  <conditionalFormatting sqref="Q4">
    <cfRule type="expression" dxfId="16907" priority="42" stopIfTrue="1">
      <formula>$D$1&lt;Q4</formula>
    </cfRule>
    <cfRule type="expression" dxfId="16906" priority="43" stopIfTrue="1">
      <formula>$D$1&gt;Q4</formula>
    </cfRule>
  </conditionalFormatting>
  <conditionalFormatting sqref="Q4">
    <cfRule type="expression" dxfId="16905" priority="65" stopIfTrue="1">
      <formula>$D$1&lt;Q4</formula>
    </cfRule>
    <cfRule type="expression" dxfId="16904" priority="66" stopIfTrue="1">
      <formula>$D$1&gt;Q4</formula>
    </cfRule>
  </conditionalFormatting>
  <conditionalFormatting sqref="Q5">
    <cfRule type="cellIs" dxfId="16903" priority="62" stopIfTrue="1" operator="equal">
      <formula>5</formula>
    </cfRule>
    <cfRule type="cellIs" dxfId="16902" priority="63" stopIfTrue="1" operator="equal">
      <formula>4</formula>
    </cfRule>
    <cfRule type="cellIs" dxfId="16901" priority="64" stopIfTrue="1" operator="equal">
      <formula>3</formula>
    </cfRule>
  </conditionalFormatting>
  <conditionalFormatting sqref="Q4">
    <cfRule type="expression" dxfId="16900" priority="60" stopIfTrue="1">
      <formula>$D$1&lt;Q4</formula>
    </cfRule>
    <cfRule type="expression" dxfId="16899" priority="61" stopIfTrue="1">
      <formula>$D$1&gt;Q4</formula>
    </cfRule>
  </conditionalFormatting>
  <conditionalFormatting sqref="Q4">
    <cfRule type="expression" dxfId="16898" priority="58" stopIfTrue="1">
      <formula>$D$1&lt;Q4</formula>
    </cfRule>
    <cfRule type="expression" dxfId="16897" priority="59" stopIfTrue="1">
      <formula>$D$1&gt;Q4</formula>
    </cfRule>
  </conditionalFormatting>
  <conditionalFormatting sqref="Q4">
    <cfRule type="expression" dxfId="16896" priority="56" stopIfTrue="1">
      <formula>$D$1&lt;Q4</formula>
    </cfRule>
    <cfRule type="expression" dxfId="16895" priority="57" stopIfTrue="1">
      <formula>$D$1&gt;Q4</formula>
    </cfRule>
  </conditionalFormatting>
  <conditionalFormatting sqref="Q4">
    <cfRule type="expression" dxfId="16894" priority="54" stopIfTrue="1">
      <formula>$D$1&lt;Q4</formula>
    </cfRule>
    <cfRule type="expression" dxfId="16893" priority="55" stopIfTrue="1">
      <formula>$D$1&gt;Q4</formula>
    </cfRule>
  </conditionalFormatting>
  <conditionalFormatting sqref="Q4">
    <cfRule type="expression" dxfId="16892" priority="46" stopIfTrue="1">
      <formula>$D$1&lt;Q4</formula>
    </cfRule>
    <cfRule type="expression" dxfId="16891" priority="47" stopIfTrue="1">
      <formula>$D$1&gt;Q4</formula>
    </cfRule>
  </conditionalFormatting>
  <conditionalFormatting sqref="Q4">
    <cfRule type="expression" dxfId="16890" priority="44" stopIfTrue="1">
      <formula>$D$1&lt;Q4</formula>
    </cfRule>
    <cfRule type="expression" dxfId="16889" priority="45" stopIfTrue="1">
      <formula>$D$1&gt;Q4</formula>
    </cfRule>
  </conditionalFormatting>
  <conditionalFormatting sqref="Q4">
    <cfRule type="expression" dxfId="16888" priority="24" stopIfTrue="1">
      <formula>$D$1&lt;Q4</formula>
    </cfRule>
    <cfRule type="expression" dxfId="16887" priority="25" stopIfTrue="1">
      <formula>$D$1&gt;Q4</formula>
    </cfRule>
  </conditionalFormatting>
  <conditionalFormatting sqref="Q5">
    <cfRule type="cellIs" dxfId="16886" priority="21" stopIfTrue="1" operator="equal">
      <formula>5</formula>
    </cfRule>
    <cfRule type="cellIs" dxfId="16885" priority="22" stopIfTrue="1" operator="equal">
      <formula>4</formula>
    </cfRule>
    <cfRule type="cellIs" dxfId="16884" priority="23" stopIfTrue="1" operator="equal">
      <formula>3</formula>
    </cfRule>
  </conditionalFormatting>
  <conditionalFormatting sqref="Q4">
    <cfRule type="expression" dxfId="16883" priority="19" stopIfTrue="1">
      <formula>$D$1&lt;Q4</formula>
    </cfRule>
    <cfRule type="expression" dxfId="16882" priority="20" stopIfTrue="1">
      <formula>$D$1&gt;Q4</formula>
    </cfRule>
  </conditionalFormatting>
  <conditionalFormatting sqref="R4">
    <cfRule type="expression" dxfId="16881" priority="7" stopIfTrue="1">
      <formula>$D$1&lt;R4</formula>
    </cfRule>
    <cfRule type="expression" dxfId="16880" priority="8" stopIfTrue="1">
      <formula>$D$1&gt;R4</formula>
    </cfRule>
  </conditionalFormatting>
  <conditionalFormatting sqref="N4">
    <cfRule type="expression" dxfId="16879" priority="316" stopIfTrue="1">
      <formula>$D$1&lt;N4</formula>
    </cfRule>
    <cfRule type="expression" dxfId="16878" priority="317" stopIfTrue="1">
      <formula>$D$1&gt;N4</formula>
    </cfRule>
  </conditionalFormatting>
  <conditionalFormatting sqref="N4">
    <cfRule type="expression" dxfId="16877" priority="314" stopIfTrue="1">
      <formula>$D$1&lt;N4</formula>
    </cfRule>
    <cfRule type="expression" dxfId="16876" priority="315" stopIfTrue="1">
      <formula>$D$1&gt;N4</formula>
    </cfRule>
  </conditionalFormatting>
  <conditionalFormatting sqref="N5">
    <cfRule type="expression" dxfId="16875" priority="312" stopIfTrue="1">
      <formula>$D$1&lt;N5</formula>
    </cfRule>
    <cfRule type="expression" dxfId="16874" priority="313" stopIfTrue="1">
      <formula>$D$1&gt;N5</formula>
    </cfRule>
  </conditionalFormatting>
  <conditionalFormatting sqref="N5">
    <cfRule type="expression" dxfId="16873" priority="290" stopIfTrue="1">
      <formula>$D$1&lt;N5</formula>
    </cfRule>
    <cfRule type="expression" dxfId="16872" priority="291" stopIfTrue="1">
      <formula>$D$1&gt;N5</formula>
    </cfRule>
  </conditionalFormatting>
  <conditionalFormatting sqref="N5">
    <cfRule type="expression" dxfId="16871" priority="288" stopIfTrue="1">
      <formula>$D$1&lt;N5</formula>
    </cfRule>
    <cfRule type="expression" dxfId="16870" priority="289" stopIfTrue="1">
      <formula>$D$1&gt;N5</formula>
    </cfRule>
  </conditionalFormatting>
  <conditionalFormatting sqref="N5">
    <cfRule type="expression" dxfId="16869" priority="310" stopIfTrue="1">
      <formula>$D$1&lt;N5</formula>
    </cfRule>
    <cfRule type="expression" dxfId="16868" priority="311" stopIfTrue="1">
      <formula>$D$1&gt;N5</formula>
    </cfRule>
  </conditionalFormatting>
  <conditionalFormatting sqref="N5">
    <cfRule type="expression" dxfId="16867" priority="284" stopIfTrue="1">
      <formula>$D$1&lt;N5</formula>
    </cfRule>
    <cfRule type="expression" dxfId="16866" priority="285" stopIfTrue="1">
      <formula>$D$1&gt;N5</formula>
    </cfRule>
  </conditionalFormatting>
  <conditionalFormatting sqref="N5">
    <cfRule type="expression" dxfId="16865" priority="302" stopIfTrue="1">
      <formula>$D$1&lt;N5</formula>
    </cfRule>
    <cfRule type="expression" dxfId="16864" priority="303" stopIfTrue="1">
      <formula>$D$1&gt;N5</formula>
    </cfRule>
  </conditionalFormatting>
  <conditionalFormatting sqref="N5">
    <cfRule type="expression" dxfId="16863" priority="300" stopIfTrue="1">
      <formula>$D$1&lt;N5</formula>
    </cfRule>
    <cfRule type="expression" dxfId="16862" priority="301" stopIfTrue="1">
      <formula>$D$1&gt;N5</formula>
    </cfRule>
  </conditionalFormatting>
  <conditionalFormatting sqref="N5">
    <cfRule type="expression" dxfId="16861" priority="298" stopIfTrue="1">
      <formula>$D$1&lt;N5</formula>
    </cfRule>
    <cfRule type="expression" dxfId="16860" priority="299" stopIfTrue="1">
      <formula>$D$1&gt;N5</formula>
    </cfRule>
  </conditionalFormatting>
  <conditionalFormatting sqref="N5">
    <cfRule type="expression" dxfId="16859" priority="296" stopIfTrue="1">
      <formula>$D$1&lt;N5</formula>
    </cfRule>
    <cfRule type="expression" dxfId="16858" priority="297" stopIfTrue="1">
      <formula>$D$1&gt;N5</formula>
    </cfRule>
  </conditionalFormatting>
  <conditionalFormatting sqref="N5">
    <cfRule type="expression" dxfId="16857" priority="294" stopIfTrue="1">
      <formula>$D$1&lt;N5</formula>
    </cfRule>
    <cfRule type="expression" dxfId="16856" priority="295" stopIfTrue="1">
      <formula>$D$1&gt;N5</formula>
    </cfRule>
  </conditionalFormatting>
  <conditionalFormatting sqref="N5">
    <cfRule type="expression" dxfId="16855" priority="292" stopIfTrue="1">
      <formula>$D$1&lt;N5</formula>
    </cfRule>
    <cfRule type="expression" dxfId="16854" priority="293" stopIfTrue="1">
      <formula>$D$1&gt;N5</formula>
    </cfRule>
  </conditionalFormatting>
  <conditionalFormatting sqref="N5">
    <cfRule type="expression" dxfId="16853" priority="286" stopIfTrue="1">
      <formula>$D$1&lt;N5</formula>
    </cfRule>
    <cfRule type="expression" dxfId="16852" priority="287" stopIfTrue="1">
      <formula>$D$1&gt;N5</formula>
    </cfRule>
  </conditionalFormatting>
  <conditionalFormatting sqref="N5">
    <cfRule type="expression" dxfId="16851" priority="282" stopIfTrue="1">
      <formula>$D$1&lt;N5</formula>
    </cfRule>
    <cfRule type="expression" dxfId="16850" priority="283" stopIfTrue="1">
      <formula>$D$1&gt;N5</formula>
    </cfRule>
  </conditionalFormatting>
  <conditionalFormatting sqref="N5">
    <cfRule type="expression" dxfId="16849" priority="280" stopIfTrue="1">
      <formula>$D$1&lt;N5</formula>
    </cfRule>
    <cfRule type="expression" dxfId="16848" priority="281" stopIfTrue="1">
      <formula>$D$1&gt;N5</formula>
    </cfRule>
  </conditionalFormatting>
  <conditionalFormatting sqref="N5">
    <cfRule type="expression" dxfId="16847" priority="278" stopIfTrue="1">
      <formula>$D$1&lt;N5</formula>
    </cfRule>
    <cfRule type="expression" dxfId="16846" priority="279" stopIfTrue="1">
      <formula>$D$1&gt;N5</formula>
    </cfRule>
  </conditionalFormatting>
  <conditionalFormatting sqref="N5">
    <cfRule type="expression" dxfId="16845" priority="276" stopIfTrue="1">
      <formula>$D$1&lt;N5</formula>
    </cfRule>
    <cfRule type="expression" dxfId="16844" priority="277" stopIfTrue="1">
      <formula>$D$1&gt;N5</formula>
    </cfRule>
  </conditionalFormatting>
  <conditionalFormatting sqref="N4">
    <cfRule type="expression" dxfId="16843" priority="252" stopIfTrue="1">
      <formula>$D$1&lt;N4</formula>
    </cfRule>
    <cfRule type="expression" dxfId="16842" priority="253" stopIfTrue="1">
      <formula>$D$1&gt;N4</formula>
    </cfRule>
  </conditionalFormatting>
  <conditionalFormatting sqref="N4">
    <cfRule type="expression" dxfId="16841" priority="250" stopIfTrue="1">
      <formula>$D$1&lt;N4</formula>
    </cfRule>
    <cfRule type="expression" dxfId="16840" priority="251" stopIfTrue="1">
      <formula>$D$1&gt;N4</formula>
    </cfRule>
  </conditionalFormatting>
  <conditionalFormatting sqref="N4">
    <cfRule type="expression" dxfId="16839" priority="248" stopIfTrue="1">
      <formula>$D$1&lt;N4</formula>
    </cfRule>
    <cfRule type="expression" dxfId="16838" priority="249" stopIfTrue="1">
      <formula>$D$1&gt;N4</formula>
    </cfRule>
  </conditionalFormatting>
  <conditionalFormatting sqref="N4">
    <cfRule type="expression" dxfId="16837" priority="246" stopIfTrue="1">
      <formula>$D$1&lt;N4</formula>
    </cfRule>
    <cfRule type="expression" dxfId="16836" priority="247" stopIfTrue="1">
      <formula>$D$1&gt;N4</formula>
    </cfRule>
  </conditionalFormatting>
  <conditionalFormatting sqref="N4">
    <cfRule type="expression" dxfId="16835" priority="242" stopIfTrue="1">
      <formula>$D$1&lt;N4</formula>
    </cfRule>
    <cfRule type="expression" dxfId="16834" priority="243" stopIfTrue="1">
      <formula>$D$1&gt;N4</formula>
    </cfRule>
  </conditionalFormatting>
  <conditionalFormatting sqref="N4">
    <cfRule type="expression" dxfId="16833" priority="240" stopIfTrue="1">
      <formula>$D$1&lt;N4</formula>
    </cfRule>
    <cfRule type="expression" dxfId="16832" priority="241" stopIfTrue="1">
      <formula>$D$1&gt;N4</formula>
    </cfRule>
  </conditionalFormatting>
  <conditionalFormatting sqref="N4">
    <cfRule type="expression" dxfId="16831" priority="238" stopIfTrue="1">
      <formula>$D$1&lt;N4</formula>
    </cfRule>
    <cfRule type="expression" dxfId="16830" priority="239" stopIfTrue="1">
      <formula>$D$1&gt;N4</formula>
    </cfRule>
  </conditionalFormatting>
  <conditionalFormatting sqref="N4">
    <cfRule type="expression" dxfId="16829" priority="236" stopIfTrue="1">
      <formula>$D$1&lt;N4</formula>
    </cfRule>
    <cfRule type="expression" dxfId="16828" priority="237" stopIfTrue="1">
      <formula>$D$1&gt;N4</formula>
    </cfRule>
  </conditionalFormatting>
  <conditionalFormatting sqref="N5">
    <cfRule type="cellIs" dxfId="16827" priority="225" stopIfTrue="1" operator="equal">
      <formula>5</formula>
    </cfRule>
    <cfRule type="cellIs" dxfId="16826" priority="226" stopIfTrue="1" operator="equal">
      <formula>4</formula>
    </cfRule>
    <cfRule type="cellIs" dxfId="16825" priority="227" stopIfTrue="1" operator="equal">
      <formula>3</formula>
    </cfRule>
  </conditionalFormatting>
  <conditionalFormatting sqref="N4">
    <cfRule type="expression" dxfId="16824" priority="223" stopIfTrue="1">
      <formula>$D$1&lt;N4</formula>
    </cfRule>
    <cfRule type="expression" dxfId="16823" priority="224" stopIfTrue="1">
      <formula>$D$1&gt;N4</formula>
    </cfRule>
  </conditionalFormatting>
  <conditionalFormatting sqref="N5">
    <cfRule type="cellIs" dxfId="16822" priority="220" stopIfTrue="1" operator="equal">
      <formula>5</formula>
    </cfRule>
    <cfRule type="cellIs" dxfId="16821" priority="221" stopIfTrue="1" operator="equal">
      <formula>4</formula>
    </cfRule>
    <cfRule type="cellIs" dxfId="16820" priority="222" stopIfTrue="1" operator="equal">
      <formula>3</formula>
    </cfRule>
  </conditionalFormatting>
  <conditionalFormatting sqref="N5">
    <cfRule type="cellIs" dxfId="16819" priority="217" stopIfTrue="1" operator="equal">
      <formula>5</formula>
    </cfRule>
    <cfRule type="cellIs" dxfId="16818" priority="218" stopIfTrue="1" operator="equal">
      <formula>4</formula>
    </cfRule>
    <cfRule type="cellIs" dxfId="16817" priority="219" stopIfTrue="1" operator="equal">
      <formula>3</formula>
    </cfRule>
  </conditionalFormatting>
  <conditionalFormatting sqref="N5">
    <cfRule type="cellIs" dxfId="16816" priority="214" stopIfTrue="1" operator="equal">
      <formula>5</formula>
    </cfRule>
    <cfRule type="cellIs" dxfId="16815" priority="215" stopIfTrue="1" operator="equal">
      <formula>4</formula>
    </cfRule>
    <cfRule type="cellIs" dxfId="16814" priority="216" stopIfTrue="1" operator="equal">
      <formula>3</formula>
    </cfRule>
  </conditionalFormatting>
  <conditionalFormatting sqref="N4">
    <cfRule type="expression" dxfId="16813" priority="196" stopIfTrue="1">
      <formula>$D$1&lt;N4</formula>
    </cfRule>
    <cfRule type="expression" dxfId="16812" priority="197" stopIfTrue="1">
      <formula>$D$1&gt;N4</formula>
    </cfRule>
  </conditionalFormatting>
  <conditionalFormatting sqref="N4">
    <cfRule type="expression" dxfId="16811" priority="212" stopIfTrue="1">
      <formula>$D$1&lt;N4</formula>
    </cfRule>
    <cfRule type="expression" dxfId="16810" priority="213" stopIfTrue="1">
      <formula>$D$1&gt;N4</formula>
    </cfRule>
  </conditionalFormatting>
  <conditionalFormatting sqref="N4">
    <cfRule type="expression" dxfId="16809" priority="210" stopIfTrue="1">
      <formula>$D$1&lt;N4</formula>
    </cfRule>
    <cfRule type="expression" dxfId="16808" priority="211" stopIfTrue="1">
      <formula>$D$1&gt;N4</formula>
    </cfRule>
  </conditionalFormatting>
  <conditionalFormatting sqref="N4">
    <cfRule type="expression" dxfId="16807" priority="208" stopIfTrue="1">
      <formula>$D$1&lt;N4</formula>
    </cfRule>
    <cfRule type="expression" dxfId="16806" priority="209" stopIfTrue="1">
      <formula>$D$1&gt;N4</formula>
    </cfRule>
  </conditionalFormatting>
  <conditionalFormatting sqref="N4">
    <cfRule type="expression" dxfId="16805" priority="206" stopIfTrue="1">
      <formula>$D$1&lt;N4</formula>
    </cfRule>
    <cfRule type="expression" dxfId="16804" priority="207" stopIfTrue="1">
      <formula>$D$1&gt;N4</formula>
    </cfRule>
  </conditionalFormatting>
  <conditionalFormatting sqref="N4">
    <cfRule type="expression" dxfId="16803" priority="204" stopIfTrue="1">
      <formula>$D$1&lt;N4</formula>
    </cfRule>
    <cfRule type="expression" dxfId="16802" priority="205" stopIfTrue="1">
      <formula>$D$1&gt;N4</formula>
    </cfRule>
  </conditionalFormatting>
  <conditionalFormatting sqref="N4">
    <cfRule type="expression" dxfId="16801" priority="202" stopIfTrue="1">
      <formula>$D$1&lt;N4</formula>
    </cfRule>
    <cfRule type="expression" dxfId="16800" priority="203" stopIfTrue="1">
      <formula>$D$1&gt;N4</formula>
    </cfRule>
  </conditionalFormatting>
  <conditionalFormatting sqref="N4">
    <cfRule type="expression" dxfId="16799" priority="200" stopIfTrue="1">
      <formula>$D$1&lt;N4</formula>
    </cfRule>
    <cfRule type="expression" dxfId="16798" priority="201" stopIfTrue="1">
      <formula>$D$1&gt;N4</formula>
    </cfRule>
  </conditionalFormatting>
  <conditionalFormatting sqref="N4">
    <cfRule type="expression" dxfId="16797" priority="198" stopIfTrue="1">
      <formula>$D$1&lt;N4</formula>
    </cfRule>
    <cfRule type="expression" dxfId="16796" priority="199" stopIfTrue="1">
      <formula>$D$1&gt;N4</formula>
    </cfRule>
  </conditionalFormatting>
  <conditionalFormatting sqref="N5">
    <cfRule type="cellIs" dxfId="16795" priority="187" stopIfTrue="1" operator="equal">
      <formula>5</formula>
    </cfRule>
    <cfRule type="cellIs" dxfId="16794" priority="188" stopIfTrue="1" operator="equal">
      <formula>4</formula>
    </cfRule>
    <cfRule type="cellIs" dxfId="16793" priority="189" stopIfTrue="1" operator="equal">
      <formula>3</formula>
    </cfRule>
  </conditionalFormatting>
  <conditionalFormatting sqref="O4">
    <cfRule type="expression" dxfId="16792" priority="185" stopIfTrue="1">
      <formula>$D$1&lt;O4</formula>
    </cfRule>
    <cfRule type="expression" dxfId="16791" priority="186" stopIfTrue="1">
      <formula>$D$1&gt;O4</formula>
    </cfRule>
  </conditionalFormatting>
  <conditionalFormatting sqref="O5">
    <cfRule type="expression" dxfId="16790" priority="183" stopIfTrue="1">
      <formula>$D$4&lt;O5</formula>
    </cfRule>
    <cfRule type="expression" dxfId="16789" priority="184" stopIfTrue="1">
      <formula>$D$4&gt;O5</formula>
    </cfRule>
  </conditionalFormatting>
  <conditionalFormatting sqref="O5">
    <cfRule type="expression" dxfId="16788" priority="179" stopIfTrue="1">
      <formula>$D$1&lt;O5</formula>
    </cfRule>
    <cfRule type="expression" dxfId="16787" priority="180" stopIfTrue="1">
      <formula>$D$1&gt;O5</formula>
    </cfRule>
  </conditionalFormatting>
  <conditionalFormatting sqref="O5">
    <cfRule type="cellIs" dxfId="16786" priority="176" stopIfTrue="1" operator="equal">
      <formula>5</formula>
    </cfRule>
    <cfRule type="cellIs" dxfId="16785" priority="177" stopIfTrue="1" operator="equal">
      <formula>4</formula>
    </cfRule>
    <cfRule type="cellIs" dxfId="16784" priority="178" stopIfTrue="1" operator="equal">
      <formula>3</formula>
    </cfRule>
  </conditionalFormatting>
  <conditionalFormatting sqref="O4">
    <cfRule type="expression" dxfId="16783" priority="174" stopIfTrue="1">
      <formula>$D$4&lt;O4</formula>
    </cfRule>
    <cfRule type="expression" dxfId="16782" priority="175" stopIfTrue="1">
      <formula>$D$4&gt;O4</formula>
    </cfRule>
  </conditionalFormatting>
  <conditionalFormatting sqref="O5">
    <cfRule type="cellIs" dxfId="16781" priority="171" stopIfTrue="1" operator="equal">
      <formula>5</formula>
    </cfRule>
    <cfRule type="cellIs" dxfId="16780" priority="172" stopIfTrue="1" operator="equal">
      <formula>4</formula>
    </cfRule>
    <cfRule type="cellIs" dxfId="16779" priority="173" stopIfTrue="1" operator="equal">
      <formula>3</formula>
    </cfRule>
  </conditionalFormatting>
  <conditionalFormatting sqref="O5">
    <cfRule type="cellIs" dxfId="16778" priority="163" stopIfTrue="1" operator="equal">
      <formula>5</formula>
    </cfRule>
    <cfRule type="cellIs" dxfId="16777" priority="164" stopIfTrue="1" operator="equal">
      <formula>4</formula>
    </cfRule>
    <cfRule type="cellIs" dxfId="16776" priority="165" stopIfTrue="1" operator="equal">
      <formula>3</formula>
    </cfRule>
  </conditionalFormatting>
  <conditionalFormatting sqref="O5">
    <cfRule type="cellIs" dxfId="16775" priority="160" stopIfTrue="1" operator="equal">
      <formula>5</formula>
    </cfRule>
    <cfRule type="cellIs" dxfId="16774" priority="161" stopIfTrue="1" operator="equal">
      <formula>4</formula>
    </cfRule>
    <cfRule type="cellIs" dxfId="16773" priority="162" stopIfTrue="1" operator="equal">
      <formula>3</formula>
    </cfRule>
  </conditionalFormatting>
  <conditionalFormatting sqref="P4">
    <cfRule type="expression" dxfId="16772" priority="156" stopIfTrue="1">
      <formula>$D$1&lt;P4</formula>
    </cfRule>
    <cfRule type="expression" dxfId="16771" priority="157" stopIfTrue="1">
      <formula>$D$1&gt;P4</formula>
    </cfRule>
  </conditionalFormatting>
  <conditionalFormatting sqref="P5">
    <cfRule type="expression" dxfId="16770" priority="154" stopIfTrue="1">
      <formula>$D$1&lt;P5</formula>
    </cfRule>
    <cfRule type="expression" dxfId="16769" priority="155" stopIfTrue="1">
      <formula>$D$1&gt;P5</formula>
    </cfRule>
  </conditionalFormatting>
  <conditionalFormatting sqref="P5">
    <cfRule type="expression" dxfId="16768" priority="152" stopIfTrue="1">
      <formula>$D$1&lt;P5</formula>
    </cfRule>
    <cfRule type="expression" dxfId="16767" priority="153" stopIfTrue="1">
      <formula>$D$1&gt;P5</formula>
    </cfRule>
  </conditionalFormatting>
  <conditionalFormatting sqref="P5">
    <cfRule type="expression" dxfId="16766" priority="148" stopIfTrue="1">
      <formula>$D$1&lt;P5</formula>
    </cfRule>
    <cfRule type="expression" dxfId="16765" priority="149" stopIfTrue="1">
      <formula>$D$1&gt;P5</formula>
    </cfRule>
  </conditionalFormatting>
  <conditionalFormatting sqref="P5">
    <cfRule type="expression" dxfId="16764" priority="146" stopIfTrue="1">
      <formula>$D$1&lt;P5</formula>
    </cfRule>
    <cfRule type="expression" dxfId="16763" priority="147" stopIfTrue="1">
      <formula>$D$1&gt;P5</formula>
    </cfRule>
  </conditionalFormatting>
  <conditionalFormatting sqref="P5">
    <cfRule type="expression" dxfId="16762" priority="144" stopIfTrue="1">
      <formula>$D$1&lt;P5</formula>
    </cfRule>
    <cfRule type="expression" dxfId="16761" priority="145" stopIfTrue="1">
      <formula>$D$1&gt;P5</formula>
    </cfRule>
  </conditionalFormatting>
  <conditionalFormatting sqref="P5">
    <cfRule type="expression" dxfId="16760" priority="142" stopIfTrue="1">
      <formula>$D$1&lt;P5</formula>
    </cfRule>
    <cfRule type="expression" dxfId="16759" priority="143" stopIfTrue="1">
      <formula>$D$1&gt;P5</formula>
    </cfRule>
  </conditionalFormatting>
  <conditionalFormatting sqref="P4">
    <cfRule type="expression" dxfId="16758" priority="138" stopIfTrue="1">
      <formula>$D$1&lt;P4</formula>
    </cfRule>
    <cfRule type="expression" dxfId="16757" priority="139" stopIfTrue="1">
      <formula>$D$1&gt;P4</formula>
    </cfRule>
  </conditionalFormatting>
  <conditionalFormatting sqref="P4">
    <cfRule type="expression" dxfId="16756" priority="136" stopIfTrue="1">
      <formula>$D$1&lt;P4</formula>
    </cfRule>
    <cfRule type="expression" dxfId="16755" priority="137" stopIfTrue="1">
      <formula>$D$1&gt;P4</formula>
    </cfRule>
  </conditionalFormatting>
  <conditionalFormatting sqref="P4">
    <cfRule type="expression" dxfId="16754" priority="134" stopIfTrue="1">
      <formula>$D$1&lt;P4</formula>
    </cfRule>
    <cfRule type="expression" dxfId="16753" priority="135" stopIfTrue="1">
      <formula>$D$1&gt;P4</formula>
    </cfRule>
  </conditionalFormatting>
  <conditionalFormatting sqref="P4">
    <cfRule type="expression" dxfId="16752" priority="132" stopIfTrue="1">
      <formula>$D$1&lt;P4</formula>
    </cfRule>
    <cfRule type="expression" dxfId="16751" priority="133" stopIfTrue="1">
      <formula>$D$1&gt;P4</formula>
    </cfRule>
  </conditionalFormatting>
  <conditionalFormatting sqref="P4">
    <cfRule type="expression" dxfId="16750" priority="130" stopIfTrue="1">
      <formula>$D$1&lt;P4</formula>
    </cfRule>
    <cfRule type="expression" dxfId="16749" priority="131" stopIfTrue="1">
      <formula>$D$1&gt;P4</formula>
    </cfRule>
  </conditionalFormatting>
  <conditionalFormatting sqref="P4">
    <cfRule type="expression" dxfId="16748" priority="128" stopIfTrue="1">
      <formula>$D$1&lt;P4</formula>
    </cfRule>
    <cfRule type="expression" dxfId="16747" priority="129" stopIfTrue="1">
      <formula>$D$1&gt;P4</formula>
    </cfRule>
  </conditionalFormatting>
  <conditionalFormatting sqref="P5">
    <cfRule type="cellIs" dxfId="16746" priority="125" stopIfTrue="1" operator="equal">
      <formula>5</formula>
    </cfRule>
    <cfRule type="cellIs" dxfId="16745" priority="126" stopIfTrue="1" operator="equal">
      <formula>4</formula>
    </cfRule>
    <cfRule type="cellIs" dxfId="16744" priority="127" stopIfTrue="1" operator="equal">
      <formula>3</formula>
    </cfRule>
  </conditionalFormatting>
  <conditionalFormatting sqref="P5">
    <cfRule type="cellIs" dxfId="16743" priority="122" stopIfTrue="1" operator="equal">
      <formula>5</formula>
    </cfRule>
    <cfRule type="cellIs" dxfId="16742" priority="123" stopIfTrue="1" operator="equal">
      <formula>4</formula>
    </cfRule>
    <cfRule type="cellIs" dxfId="16741" priority="124" stopIfTrue="1" operator="equal">
      <formula>3</formula>
    </cfRule>
  </conditionalFormatting>
  <conditionalFormatting sqref="P5">
    <cfRule type="cellIs" dxfId="16740" priority="119" stopIfTrue="1" operator="equal">
      <formula>5</formula>
    </cfRule>
    <cfRule type="cellIs" dxfId="16739" priority="120" stopIfTrue="1" operator="equal">
      <formula>4</formula>
    </cfRule>
    <cfRule type="cellIs" dxfId="16738" priority="121" stopIfTrue="1" operator="equal">
      <formula>3</formula>
    </cfRule>
  </conditionalFormatting>
  <conditionalFormatting sqref="Q5">
    <cfRule type="expression" dxfId="16737" priority="113" stopIfTrue="1">
      <formula>$D$1&lt;Q5</formula>
    </cfRule>
    <cfRule type="expression" dxfId="16736" priority="114" stopIfTrue="1">
      <formula>$D$1&gt;Q5</formula>
    </cfRule>
  </conditionalFormatting>
  <conditionalFormatting sqref="Q5">
    <cfRule type="expression" dxfId="16735" priority="111" stopIfTrue="1">
      <formula>$D$1&lt;Q5</formula>
    </cfRule>
    <cfRule type="expression" dxfId="16734" priority="112" stopIfTrue="1">
      <formula>$D$1&gt;Q5</formula>
    </cfRule>
  </conditionalFormatting>
  <conditionalFormatting sqref="Q5">
    <cfRule type="expression" dxfId="16733" priority="109" stopIfTrue="1">
      <formula>$D$1&lt;Q5</formula>
    </cfRule>
    <cfRule type="expression" dxfId="16732" priority="110" stopIfTrue="1">
      <formula>$D$1&gt;Q5</formula>
    </cfRule>
  </conditionalFormatting>
  <conditionalFormatting sqref="Q5">
    <cfRule type="expression" dxfId="16731" priority="107" stopIfTrue="1">
      <formula>$D$1&lt;Q5</formula>
    </cfRule>
    <cfRule type="expression" dxfId="16730" priority="108" stopIfTrue="1">
      <formula>$D$1&gt;Q5</formula>
    </cfRule>
  </conditionalFormatting>
  <conditionalFormatting sqref="Q5">
    <cfRule type="expression" dxfId="16729" priority="103" stopIfTrue="1">
      <formula>$D$1&lt;Q5</formula>
    </cfRule>
    <cfRule type="expression" dxfId="16728" priority="104" stopIfTrue="1">
      <formula>$D$1&gt;Q5</formula>
    </cfRule>
  </conditionalFormatting>
  <conditionalFormatting sqref="Q5">
    <cfRule type="expression" dxfId="16727" priority="101" stopIfTrue="1">
      <formula>$D$1&lt;Q5</formula>
    </cfRule>
    <cfRule type="expression" dxfId="16726" priority="102" stopIfTrue="1">
      <formula>$D$1&gt;Q5</formula>
    </cfRule>
  </conditionalFormatting>
  <conditionalFormatting sqref="Q5">
    <cfRule type="expression" dxfId="16725" priority="99" stopIfTrue="1">
      <formula>$D$1&lt;Q5</formula>
    </cfRule>
    <cfRule type="expression" dxfId="16724" priority="100" stopIfTrue="1">
      <formula>$D$1&gt;Q5</formula>
    </cfRule>
  </conditionalFormatting>
  <conditionalFormatting sqref="Q5">
    <cfRule type="expression" dxfId="16723" priority="81" stopIfTrue="1">
      <formula>$D$1&lt;Q5</formula>
    </cfRule>
    <cfRule type="expression" dxfId="16722" priority="82" stopIfTrue="1">
      <formula>$D$1&gt;Q5</formula>
    </cfRule>
  </conditionalFormatting>
  <conditionalFormatting sqref="Q5">
    <cfRule type="expression" dxfId="16721" priority="79" stopIfTrue="1">
      <formula>$D$1&lt;Q5</formula>
    </cfRule>
    <cfRule type="expression" dxfId="16720" priority="80" stopIfTrue="1">
      <formula>$D$1&gt;Q5</formula>
    </cfRule>
  </conditionalFormatting>
  <conditionalFormatting sqref="Q5">
    <cfRule type="expression" dxfId="16719" priority="97" stopIfTrue="1">
      <formula>$D$1&lt;Q5</formula>
    </cfRule>
    <cfRule type="expression" dxfId="16718" priority="98" stopIfTrue="1">
      <formula>$D$1&gt;Q5</formula>
    </cfRule>
  </conditionalFormatting>
  <conditionalFormatting sqref="Q5">
    <cfRule type="expression" dxfId="16717" priority="93" stopIfTrue="1">
      <formula>$D$1&lt;Q5</formula>
    </cfRule>
    <cfRule type="expression" dxfId="16716" priority="94" stopIfTrue="1">
      <formula>$D$1&gt;Q5</formula>
    </cfRule>
  </conditionalFormatting>
  <conditionalFormatting sqref="Q5">
    <cfRule type="expression" dxfId="16715" priority="91" stopIfTrue="1">
      <formula>$D$1&lt;Q5</formula>
    </cfRule>
    <cfRule type="expression" dxfId="16714" priority="92" stopIfTrue="1">
      <formula>$D$1&gt;Q5</formula>
    </cfRule>
  </conditionalFormatting>
  <conditionalFormatting sqref="Q5">
    <cfRule type="expression" dxfId="16713" priority="89" stopIfTrue="1">
      <formula>$D$1&lt;Q5</formula>
    </cfRule>
    <cfRule type="expression" dxfId="16712" priority="90" stopIfTrue="1">
      <formula>$D$1&gt;Q5</formula>
    </cfRule>
  </conditionalFormatting>
  <conditionalFormatting sqref="Q5">
    <cfRule type="expression" dxfId="16711" priority="87" stopIfTrue="1">
      <formula>$D$1&lt;Q5</formula>
    </cfRule>
    <cfRule type="expression" dxfId="16710" priority="88" stopIfTrue="1">
      <formula>$D$1&gt;Q5</formula>
    </cfRule>
  </conditionalFormatting>
  <conditionalFormatting sqref="Q5">
    <cfRule type="expression" dxfId="16709" priority="85" stopIfTrue="1">
      <formula>$D$1&lt;Q5</formula>
    </cfRule>
    <cfRule type="expression" dxfId="16708" priority="86" stopIfTrue="1">
      <formula>$D$1&gt;Q5</formula>
    </cfRule>
  </conditionalFormatting>
  <conditionalFormatting sqref="Q5">
    <cfRule type="expression" dxfId="16707" priority="83" stopIfTrue="1">
      <formula>$D$1&lt;Q5</formula>
    </cfRule>
    <cfRule type="expression" dxfId="16706" priority="84" stopIfTrue="1">
      <formula>$D$1&gt;Q5</formula>
    </cfRule>
  </conditionalFormatting>
  <conditionalFormatting sqref="Q5">
    <cfRule type="expression" dxfId="16705" priority="73" stopIfTrue="1">
      <formula>$D$1&lt;Q5</formula>
    </cfRule>
    <cfRule type="expression" dxfId="16704" priority="74" stopIfTrue="1">
      <formula>$D$1&gt;Q5</formula>
    </cfRule>
  </conditionalFormatting>
  <conditionalFormatting sqref="Q4">
    <cfRule type="expression" dxfId="16703" priority="71" stopIfTrue="1">
      <formula>$D$1&lt;Q4</formula>
    </cfRule>
    <cfRule type="expression" dxfId="16702" priority="72" stopIfTrue="1">
      <formula>$D$1&gt;Q4</formula>
    </cfRule>
  </conditionalFormatting>
  <conditionalFormatting sqref="Q4">
    <cfRule type="expression" dxfId="16701" priority="69" stopIfTrue="1">
      <formula>$D$1&lt;Q4</formula>
    </cfRule>
    <cfRule type="expression" dxfId="16700" priority="70" stopIfTrue="1">
      <formula>$D$1&gt;Q4</formula>
    </cfRule>
  </conditionalFormatting>
  <conditionalFormatting sqref="Q4">
    <cfRule type="expression" dxfId="16699" priority="67" stopIfTrue="1">
      <formula>$D$1&lt;Q4</formula>
    </cfRule>
    <cfRule type="expression" dxfId="16698" priority="68" stopIfTrue="1">
      <formula>$D$1&gt;Q4</formula>
    </cfRule>
  </conditionalFormatting>
  <conditionalFormatting sqref="Q5">
    <cfRule type="cellIs" dxfId="16697" priority="51" stopIfTrue="1" operator="equal">
      <formula>5</formula>
    </cfRule>
    <cfRule type="cellIs" dxfId="16696" priority="52" stopIfTrue="1" operator="equal">
      <formula>4</formula>
    </cfRule>
    <cfRule type="cellIs" dxfId="16695" priority="53" stopIfTrue="1" operator="equal">
      <formula>3</formula>
    </cfRule>
  </conditionalFormatting>
  <conditionalFormatting sqref="Q5">
    <cfRule type="cellIs" dxfId="16694" priority="48" stopIfTrue="1" operator="equal">
      <formula>5</formula>
    </cfRule>
    <cfRule type="cellIs" dxfId="16693" priority="49" stopIfTrue="1" operator="equal">
      <formula>4</formula>
    </cfRule>
    <cfRule type="cellIs" dxfId="16692" priority="50" stopIfTrue="1" operator="equal">
      <formula>3</formula>
    </cfRule>
  </conditionalFormatting>
  <conditionalFormatting sqref="Q4">
    <cfRule type="expression" dxfId="16691" priority="30" stopIfTrue="1">
      <formula>$D$1&lt;Q4</formula>
    </cfRule>
    <cfRule type="expression" dxfId="16690" priority="31" stopIfTrue="1">
      <formula>$D$1&gt;Q4</formula>
    </cfRule>
  </conditionalFormatting>
  <conditionalFormatting sqref="Q4">
    <cfRule type="expression" dxfId="16689" priority="28" stopIfTrue="1">
      <formula>$D$1&lt;Q4</formula>
    </cfRule>
    <cfRule type="expression" dxfId="16688" priority="29" stopIfTrue="1">
      <formula>$D$1&gt;Q4</formula>
    </cfRule>
  </conditionalFormatting>
  <conditionalFormatting sqref="Q4">
    <cfRule type="expression" dxfId="16687" priority="40" stopIfTrue="1">
      <formula>$D$1&lt;Q4</formula>
    </cfRule>
    <cfRule type="expression" dxfId="16686" priority="41" stopIfTrue="1">
      <formula>$D$1&gt;Q4</formula>
    </cfRule>
  </conditionalFormatting>
  <conditionalFormatting sqref="Q4">
    <cfRule type="expression" dxfId="16685" priority="38" stopIfTrue="1">
      <formula>$D$1&lt;Q4</formula>
    </cfRule>
    <cfRule type="expression" dxfId="16684" priority="39" stopIfTrue="1">
      <formula>$D$1&gt;Q4</formula>
    </cfRule>
  </conditionalFormatting>
  <conditionalFormatting sqref="Q4">
    <cfRule type="expression" dxfId="16683" priority="36" stopIfTrue="1">
      <formula>$D$1&lt;Q4</formula>
    </cfRule>
    <cfRule type="expression" dxfId="16682" priority="37" stopIfTrue="1">
      <formula>$D$1&gt;Q4</formula>
    </cfRule>
  </conditionalFormatting>
  <conditionalFormatting sqref="Q4">
    <cfRule type="expression" dxfId="16681" priority="34" stopIfTrue="1">
      <formula>$D$1&lt;Q4</formula>
    </cfRule>
    <cfRule type="expression" dxfId="16680" priority="35" stopIfTrue="1">
      <formula>$D$1&gt;Q4</formula>
    </cfRule>
  </conditionalFormatting>
  <conditionalFormatting sqref="Q4">
    <cfRule type="expression" dxfId="16679" priority="32" stopIfTrue="1">
      <formula>$D$1&lt;Q4</formula>
    </cfRule>
    <cfRule type="expression" dxfId="16678" priority="33" stopIfTrue="1">
      <formula>$D$1&gt;Q4</formula>
    </cfRule>
  </conditionalFormatting>
  <conditionalFormatting sqref="Q4">
    <cfRule type="expression" dxfId="16677" priority="26" stopIfTrue="1">
      <formula>$D$1&lt;Q4</formula>
    </cfRule>
    <cfRule type="expression" dxfId="16676" priority="27" stopIfTrue="1">
      <formula>$D$1&gt;Q4</formula>
    </cfRule>
  </conditionalFormatting>
  <conditionalFormatting sqref="Q5">
    <cfRule type="cellIs" dxfId="16675" priority="16" stopIfTrue="1" operator="equal">
      <formula>5</formula>
    </cfRule>
    <cfRule type="cellIs" dxfId="16674" priority="17" stopIfTrue="1" operator="equal">
      <formula>4</formula>
    </cfRule>
    <cfRule type="cellIs" dxfId="16673" priority="18" stopIfTrue="1" operator="equal">
      <formula>3</formula>
    </cfRule>
  </conditionalFormatting>
  <conditionalFormatting sqref="R4">
    <cfRule type="expression" dxfId="16672" priority="14" stopIfTrue="1">
      <formula>$D$1&lt;R4</formula>
    </cfRule>
    <cfRule type="expression" dxfId="16671" priority="15" stopIfTrue="1">
      <formula>$D$1&gt;R4</formula>
    </cfRule>
  </conditionalFormatting>
  <conditionalFormatting sqref="R5">
    <cfRule type="expression" dxfId="16670" priority="12" stopIfTrue="1">
      <formula>$D$1&lt;R5</formula>
    </cfRule>
    <cfRule type="expression" dxfId="16669" priority="13" stopIfTrue="1">
      <formula>$D$1&gt;R5</formula>
    </cfRule>
  </conditionalFormatting>
  <conditionalFormatting sqref="R5">
    <cfRule type="cellIs" dxfId="16668" priority="9" stopIfTrue="1" operator="equal">
      <formula>5</formula>
    </cfRule>
    <cfRule type="cellIs" dxfId="16667" priority="10" stopIfTrue="1" operator="equal">
      <formula>4</formula>
    </cfRule>
    <cfRule type="cellIs" dxfId="16666" priority="11" stopIfTrue="1" operator="equal">
      <formula>3</formula>
    </cfRule>
  </conditionalFormatting>
  <conditionalFormatting sqref="R5">
    <cfRule type="cellIs" dxfId="16665" priority="4" stopIfTrue="1" operator="equal">
      <formula>5</formula>
    </cfRule>
    <cfRule type="cellIs" dxfId="16664" priority="5" stopIfTrue="1" operator="equal">
      <formula>4</formula>
    </cfRule>
    <cfRule type="cellIs" dxfId="16663" priority="6" stopIfTrue="1" operator="equal">
      <formula>3</formula>
    </cfRule>
  </conditionalFormatting>
  <conditionalFormatting sqref="R5">
    <cfRule type="cellIs" dxfId="16662" priority="1" stopIfTrue="1" operator="equal">
      <formula>5</formula>
    </cfRule>
    <cfRule type="cellIs" dxfId="16661" priority="2" stopIfTrue="1" operator="equal">
      <formula>4</formula>
    </cfRule>
    <cfRule type="cellIs" dxfId="16660" priority="3" stopIfTrue="1" operator="equal">
      <formula>3</formula>
    </cfRule>
  </conditionalFormatting>
  <pageMargins left="0.70866141732283472" right="0" top="0.74803149606299213" bottom="0" header="0.31496062992125984" footer="0.31496062992125984"/>
  <pageSetup paperSize="9" scale="62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70" zoomScaleSheetLayoutView="70" workbookViewId="0">
      <pane ySplit="5" topLeftCell="A6" activePane="bottomLeft" state="frozen"/>
      <selection activeCell="N22" sqref="N22"/>
      <selection pane="bottomLeft" activeCell="N21" activeCellId="1" sqref="H21:I21 N21:T21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9.7109375" style="13" customWidth="1"/>
    <col min="5" max="5" width="6.28515625" style="13" hidden="1" customWidth="1"/>
    <col min="6" max="6" width="7.7109375" style="384" customWidth="1"/>
    <col min="7" max="7" width="7.7109375" style="384" hidden="1" customWidth="1"/>
    <col min="8" max="10" width="7.7109375" style="384" customWidth="1"/>
    <col min="11" max="12" width="7.7109375" style="384" hidden="1" customWidth="1"/>
    <col min="13" max="18" width="7.7109375" style="384" customWidth="1"/>
    <col min="19" max="19" width="7.7109375" style="384" hidden="1" customWidth="1"/>
    <col min="20" max="20" width="7.7109375" style="384" customWidth="1"/>
    <col min="21" max="21" width="7.7109375" style="384" hidden="1" customWidth="1"/>
    <col min="22" max="22" width="5.85546875" style="384" customWidth="1"/>
    <col min="23" max="24" width="4.42578125" style="384" hidden="1" customWidth="1"/>
    <col min="25" max="29" width="3.7109375" style="384" hidden="1" customWidth="1"/>
    <col min="30" max="30" width="5.85546875" style="384" customWidth="1" collapsed="1"/>
    <col min="31" max="31" width="5.28515625" style="384" hidden="1" customWidth="1"/>
    <col min="32" max="32" width="4.7109375" style="384" hidden="1" customWidth="1"/>
    <col min="33" max="39" width="4.140625" style="384" hidden="1" customWidth="1"/>
    <col min="40" max="40" width="4.85546875" style="384" hidden="1" customWidth="1"/>
    <col min="41" max="48" width="4.140625" style="384" hidden="1" customWidth="1"/>
    <col min="49" max="49" width="3.85546875" style="384" hidden="1" customWidth="1"/>
    <col min="50" max="50" width="6.5703125" style="384" hidden="1" customWidth="1" collapsed="1"/>
    <col min="51" max="51" width="2.7109375" style="384" hidden="1" customWidth="1"/>
    <col min="52" max="66" width="2.28515625" style="384" hidden="1" customWidth="1"/>
    <col min="67" max="67" width="4.140625" style="384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88" width="8" style="30" hidden="1" customWidth="1"/>
    <col min="89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439"/>
      <c r="G1" s="378"/>
      <c r="H1" s="378"/>
      <c r="I1" s="378"/>
      <c r="J1" s="378"/>
      <c r="K1" s="378"/>
      <c r="L1" s="378"/>
      <c r="M1" s="440"/>
      <c r="N1" s="441"/>
      <c r="O1" s="378"/>
      <c r="P1" s="378"/>
      <c r="Q1" s="442"/>
      <c r="R1" s="443"/>
      <c r="S1" s="443"/>
      <c r="T1" s="443"/>
      <c r="U1" s="4"/>
      <c r="V1" s="444"/>
      <c r="W1" s="445"/>
      <c r="X1" s="445"/>
      <c r="Y1" s="446"/>
      <c r="Z1" s="446"/>
      <c r="AA1" s="446"/>
      <c r="AB1" s="446"/>
      <c r="AC1" s="446"/>
      <c r="AD1" s="446"/>
      <c r="AE1" s="444"/>
      <c r="AF1" s="13"/>
      <c r="AG1" s="447"/>
      <c r="AH1" s="447"/>
      <c r="AI1" s="447"/>
      <c r="AJ1" s="447"/>
      <c r="AK1" s="447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30"/>
      <c r="AY1" s="448"/>
      <c r="AZ1" s="448"/>
      <c r="BA1" s="448"/>
      <c r="BB1" s="448"/>
      <c r="BC1" s="448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539" t="s">
        <v>539</v>
      </c>
      <c r="G2" s="541"/>
      <c r="H2" s="542" t="s">
        <v>537</v>
      </c>
      <c r="I2" s="542"/>
      <c r="J2" s="542"/>
      <c r="K2" s="542"/>
      <c r="L2" s="542"/>
      <c r="M2" s="542" t="s">
        <v>545</v>
      </c>
      <c r="N2" s="542"/>
      <c r="O2" s="542"/>
      <c r="P2" s="542"/>
      <c r="Q2" s="542"/>
      <c r="R2" s="542"/>
      <c r="S2" s="449"/>
      <c r="T2" s="450" t="s">
        <v>540</v>
      </c>
      <c r="U2" s="450"/>
      <c r="V2" s="444"/>
      <c r="W2" s="445"/>
      <c r="X2" s="445"/>
      <c r="Y2" s="446"/>
      <c r="Z2" s="446"/>
      <c r="AA2" s="446"/>
      <c r="AB2" s="446"/>
      <c r="AC2" s="446"/>
      <c r="AD2" s="446"/>
      <c r="AE2" s="444"/>
      <c r="AF2" s="13"/>
      <c r="AG2" s="447"/>
      <c r="AH2" s="447"/>
      <c r="AI2" s="447"/>
      <c r="AJ2" s="447"/>
      <c r="AK2" s="447"/>
      <c r="AL2" s="447"/>
      <c r="AM2" s="447"/>
      <c r="AN2" s="447"/>
      <c r="AO2" s="447"/>
      <c r="AP2" s="447"/>
      <c r="AQ2" s="447"/>
      <c r="AR2" s="447"/>
      <c r="AS2" s="447"/>
      <c r="AT2" s="447"/>
      <c r="AU2" s="447"/>
      <c r="AV2" s="447"/>
      <c r="AW2" s="447"/>
      <c r="AX2" s="30"/>
      <c r="AY2" s="448"/>
      <c r="AZ2" s="448"/>
      <c r="BA2" s="448"/>
      <c r="BB2" s="448"/>
      <c r="BC2" s="448"/>
      <c r="BD2" s="448"/>
      <c r="BE2" s="448"/>
      <c r="BF2" s="448"/>
      <c r="BG2" s="448"/>
      <c r="BH2" s="448"/>
      <c r="BI2" s="448"/>
      <c r="BJ2" s="448"/>
      <c r="BK2" s="448"/>
      <c r="BL2" s="448"/>
      <c r="BM2" s="448"/>
      <c r="BN2" s="448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528">
        <v>2432</v>
      </c>
      <c r="B3" s="528"/>
      <c r="C3" s="528"/>
      <c r="D3" s="211" t="s">
        <v>0</v>
      </c>
      <c r="E3" s="212"/>
      <c r="F3" s="168">
        <v>42924</v>
      </c>
      <c r="G3" s="168"/>
      <c r="H3" s="264">
        <v>42809</v>
      </c>
      <c r="I3" s="264">
        <v>42909</v>
      </c>
      <c r="J3" s="264">
        <v>42912</v>
      </c>
      <c r="K3" s="264"/>
      <c r="L3" s="264"/>
      <c r="M3" s="168">
        <v>42902</v>
      </c>
      <c r="N3" s="168">
        <v>42930</v>
      </c>
      <c r="O3" s="168">
        <v>42945</v>
      </c>
      <c r="P3" s="168">
        <v>42926</v>
      </c>
      <c r="Q3" s="379">
        <v>42936</v>
      </c>
      <c r="R3" s="379">
        <v>42941</v>
      </c>
      <c r="S3" s="379"/>
      <c r="T3" s="168">
        <v>42914</v>
      </c>
      <c r="U3" s="168"/>
      <c r="V3" s="451"/>
      <c r="W3" s="452"/>
      <c r="X3" s="452"/>
      <c r="Y3" s="453"/>
      <c r="Z3" s="453"/>
      <c r="AA3" s="453"/>
      <c r="AB3" s="454"/>
      <c r="AC3" s="454"/>
      <c r="AD3" s="546" t="s">
        <v>9</v>
      </c>
      <c r="AE3" s="455"/>
      <c r="AF3" s="446"/>
      <c r="AG3" s="543"/>
      <c r="AH3" s="543"/>
      <c r="AI3" s="543"/>
      <c r="AJ3" s="543"/>
      <c r="AK3" s="543"/>
      <c r="AL3" s="543"/>
      <c r="AM3" s="543"/>
      <c r="AN3" s="543"/>
      <c r="AO3" s="543"/>
      <c r="AP3" s="543"/>
      <c r="AQ3" s="543"/>
      <c r="AR3" s="543"/>
      <c r="AS3" s="543"/>
      <c r="AT3" s="543"/>
      <c r="AU3" s="543"/>
      <c r="AV3" s="543"/>
      <c r="AW3" s="543"/>
      <c r="AX3" s="544"/>
      <c r="AY3" s="544"/>
      <c r="AZ3" s="544"/>
      <c r="BA3" s="544"/>
      <c r="BB3" s="544"/>
      <c r="BC3" s="544"/>
      <c r="BD3" s="544"/>
      <c r="BE3" s="544"/>
      <c r="BF3" s="544"/>
      <c r="BG3" s="544"/>
      <c r="BH3" s="544"/>
      <c r="BI3" s="544"/>
      <c r="BJ3" s="544"/>
      <c r="BK3" s="544"/>
      <c r="BL3" s="544"/>
      <c r="BM3" s="544"/>
      <c r="BN3" s="30"/>
      <c r="BO3" s="30"/>
      <c r="BP3" s="544"/>
      <c r="BQ3" s="544"/>
      <c r="BR3" s="544"/>
      <c r="BS3" s="544"/>
      <c r="BT3" s="544"/>
      <c r="BU3" s="544"/>
      <c r="BV3" s="544"/>
      <c r="BW3" s="544"/>
      <c r="BX3" s="544"/>
      <c r="BY3" s="544"/>
      <c r="BZ3" s="544"/>
      <c r="CA3" s="544"/>
      <c r="CB3" s="544"/>
      <c r="CC3" s="544"/>
      <c r="CD3" s="544"/>
      <c r="CE3" s="544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5.5" x14ac:dyDescent="0.2">
      <c r="A4" s="528"/>
      <c r="B4" s="528"/>
      <c r="C4" s="528"/>
      <c r="D4" s="220" t="s">
        <v>1</v>
      </c>
      <c r="E4" s="212"/>
      <c r="F4" s="312" t="s">
        <v>1444</v>
      </c>
      <c r="G4" s="221"/>
      <c r="H4" s="171" t="s">
        <v>1400</v>
      </c>
      <c r="I4" s="171" t="s">
        <v>1405</v>
      </c>
      <c r="J4" s="221" t="s">
        <v>1436</v>
      </c>
      <c r="K4" s="171"/>
      <c r="L4" s="221"/>
      <c r="M4" s="221" t="s">
        <v>1402</v>
      </c>
      <c r="N4" s="221" t="s">
        <v>1442</v>
      </c>
      <c r="O4" s="396" t="s">
        <v>1446</v>
      </c>
      <c r="P4" s="171" t="s">
        <v>1421</v>
      </c>
      <c r="Q4" s="268" t="s">
        <v>1449</v>
      </c>
      <c r="R4" s="171" t="s">
        <v>1451</v>
      </c>
      <c r="S4" s="221"/>
      <c r="T4" s="221" t="s">
        <v>1440</v>
      </c>
      <c r="U4" s="312"/>
      <c r="V4" s="457"/>
      <c r="W4" s="457"/>
      <c r="X4" s="457"/>
      <c r="Y4" s="452"/>
      <c r="Z4" s="453"/>
      <c r="AA4" s="453"/>
      <c r="AB4" s="453"/>
      <c r="AC4" s="453"/>
      <c r="AD4" s="546"/>
      <c r="AE4" s="458"/>
      <c r="AF4" s="446"/>
      <c r="AG4" s="446"/>
      <c r="AH4" s="446"/>
      <c r="AI4" s="446"/>
      <c r="AJ4" s="446"/>
      <c r="AK4" s="446"/>
      <c r="AL4" s="446"/>
      <c r="AM4" s="446"/>
      <c r="AN4" s="446"/>
      <c r="AO4" s="446"/>
      <c r="AP4" s="446"/>
      <c r="AQ4" s="446"/>
      <c r="AR4" s="446"/>
      <c r="AS4" s="446"/>
      <c r="AT4" s="446"/>
      <c r="AU4" s="446"/>
      <c r="AV4" s="446"/>
      <c r="AW4" s="13"/>
      <c r="AX4" s="459"/>
      <c r="AY4" s="459"/>
      <c r="AZ4" s="459"/>
      <c r="BA4" s="459"/>
      <c r="BB4" s="459"/>
      <c r="BC4" s="459"/>
      <c r="BD4" s="459"/>
      <c r="BE4" s="459"/>
      <c r="BF4" s="459"/>
      <c r="BG4" s="459"/>
      <c r="BH4" s="459"/>
      <c r="BI4" s="459"/>
      <c r="BJ4" s="459"/>
      <c r="BK4" s="459"/>
      <c r="BL4" s="459"/>
      <c r="BM4" s="459"/>
      <c r="BN4" s="30"/>
      <c r="BO4" s="30"/>
      <c r="BP4" s="459"/>
      <c r="BQ4" s="459"/>
      <c r="BR4" s="459"/>
      <c r="BS4" s="459"/>
      <c r="BT4" s="459"/>
      <c r="BU4" s="459"/>
      <c r="BV4" s="459"/>
      <c r="BW4" s="459"/>
      <c r="BX4" s="459"/>
      <c r="BY4" s="459"/>
      <c r="BZ4" s="459"/>
      <c r="CA4" s="459"/>
      <c r="CB4" s="459"/>
      <c r="CC4" s="459"/>
      <c r="CD4" s="459"/>
      <c r="CE4" s="459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120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 t="s">
        <v>1445</v>
      </c>
      <c r="G5" s="271"/>
      <c r="H5" s="271" t="s">
        <v>1401</v>
      </c>
      <c r="I5" s="309" t="s">
        <v>1406</v>
      </c>
      <c r="J5" s="511" t="s">
        <v>1437</v>
      </c>
      <c r="K5" s="511"/>
      <c r="L5" s="271"/>
      <c r="M5" s="271" t="s">
        <v>1404</v>
      </c>
      <c r="N5" s="271" t="s">
        <v>1443</v>
      </c>
      <c r="O5" s="511" t="s">
        <v>1447</v>
      </c>
      <c r="P5" s="511" t="s">
        <v>1448</v>
      </c>
      <c r="Q5" s="511" t="s">
        <v>1450</v>
      </c>
      <c r="R5" s="291" t="s">
        <v>1452</v>
      </c>
      <c r="S5" s="290"/>
      <c r="T5" s="271" t="s">
        <v>1441</v>
      </c>
      <c r="U5" s="271"/>
      <c r="V5" s="460" t="s">
        <v>5</v>
      </c>
      <c r="W5" s="461" t="s">
        <v>6</v>
      </c>
      <c r="X5" s="461" t="s">
        <v>7</v>
      </c>
      <c r="Y5" s="462" t="s">
        <v>8</v>
      </c>
      <c r="Z5" s="463">
        <v>3</v>
      </c>
      <c r="AA5" s="463">
        <v>4</v>
      </c>
      <c r="AB5" s="463">
        <v>5</v>
      </c>
      <c r="AC5" s="464" t="s">
        <v>25</v>
      </c>
      <c r="AD5" s="546"/>
      <c r="AE5" s="465" t="s">
        <v>10</v>
      </c>
      <c r="AF5" s="466"/>
      <c r="AG5" s="466"/>
      <c r="AH5" s="466"/>
      <c r="AI5" s="466"/>
      <c r="AJ5" s="466"/>
      <c r="AK5" s="466"/>
      <c r="AL5" s="466"/>
      <c r="AM5" s="466"/>
      <c r="AN5" s="466"/>
      <c r="AO5" s="466"/>
      <c r="AP5" s="466"/>
      <c r="AQ5" s="466"/>
      <c r="AR5" s="466"/>
      <c r="AS5" s="466"/>
      <c r="AT5" s="466"/>
      <c r="AU5" s="466"/>
      <c r="AV5" s="466"/>
      <c r="AW5" s="467" t="s">
        <v>11</v>
      </c>
      <c r="AX5" s="468"/>
      <c r="AY5" s="468"/>
      <c r="AZ5" s="468"/>
      <c r="BA5" s="468"/>
      <c r="BB5" s="468"/>
      <c r="BC5" s="468"/>
      <c r="BD5" s="468"/>
      <c r="BE5" s="468"/>
      <c r="BF5" s="468"/>
      <c r="BG5" s="468"/>
      <c r="BH5" s="468"/>
      <c r="BI5" s="468"/>
      <c r="BJ5" s="468"/>
      <c r="BK5" s="468"/>
      <c r="BL5" s="468"/>
      <c r="BM5" s="468"/>
      <c r="BN5" s="469"/>
      <c r="BO5" s="469"/>
      <c r="BP5" s="469"/>
      <c r="BQ5" s="469"/>
      <c r="BR5" s="469"/>
      <c r="BS5" s="469"/>
      <c r="BT5" s="469"/>
      <c r="BU5" s="469"/>
      <c r="BV5" s="469"/>
      <c r="BW5" s="469"/>
      <c r="BX5" s="469"/>
      <c r="BY5" s="469"/>
      <c r="BZ5" s="469"/>
      <c r="CA5" s="469"/>
      <c r="CB5" s="469"/>
      <c r="CC5" s="469"/>
      <c r="CD5" s="469"/>
      <c r="CE5" s="469"/>
      <c r="CF5" s="469"/>
      <c r="CG5" s="469"/>
      <c r="CH5" s="469"/>
      <c r="CI5" s="469"/>
      <c r="CJ5" s="469"/>
      <c r="CK5" s="469"/>
      <c r="CL5" s="469"/>
      <c r="CM5" s="469"/>
    </row>
    <row r="6" spans="1:107" s="285" customFormat="1" ht="17.25" customHeight="1" x14ac:dyDescent="0.25">
      <c r="A6" s="295">
        <v>1</v>
      </c>
      <c r="B6" s="357" t="s">
        <v>28</v>
      </c>
      <c r="C6" s="320" t="s">
        <v>34</v>
      </c>
      <c r="D6" s="366" t="s">
        <v>710</v>
      </c>
      <c r="E6" s="238">
        <v>2432</v>
      </c>
      <c r="F6" s="91" t="s">
        <v>539</v>
      </c>
      <c r="G6" s="91"/>
      <c r="H6" s="91">
        <v>5</v>
      </c>
      <c r="I6" s="91">
        <v>4</v>
      </c>
      <c r="J6" s="91">
        <v>3</v>
      </c>
      <c r="K6" s="91"/>
      <c r="L6" s="91"/>
      <c r="M6" s="91">
        <v>4</v>
      </c>
      <c r="N6" s="91">
        <v>4</v>
      </c>
      <c r="O6" s="91">
        <v>4</v>
      </c>
      <c r="P6" s="91">
        <v>5</v>
      </c>
      <c r="Q6" s="91">
        <v>4</v>
      </c>
      <c r="R6" s="91">
        <v>3</v>
      </c>
      <c r="S6" s="91"/>
      <c r="T6" s="91">
        <v>4</v>
      </c>
      <c r="U6" s="91"/>
      <c r="V6" s="358">
        <f t="shared" ref="V6:V37" si="0">IF(AC6&gt;0,IF(SUM(X6:Y6)/AC6&gt;0,2,IF(AND(SUM(X6:Y6)/AC6=0,Z6/AC6&gt;0),3,IF(AND((AB6/AC6+AA6/AC6)=1,AA6/AC6&gt;0),4,5))),0)</f>
        <v>3</v>
      </c>
      <c r="W6" s="286">
        <f t="shared" ref="W6:W34" si="1">COUNTIF(AG6:AV6,"б")</f>
        <v>0</v>
      </c>
      <c r="X6" s="286">
        <f t="shared" ref="X6:X16" si="2">COUNTIF(AG6:AV6,"д")</f>
        <v>0</v>
      </c>
      <c r="Y6" s="286">
        <f t="shared" ref="Y6:Y34" si="3">COUNTIF(AG6:AV6,2)+COUNTIF(AG6:AV6,"н")+COUNTIF(AG6:AV6,"д")</f>
        <v>0</v>
      </c>
      <c r="Z6" s="286">
        <f t="shared" ref="Z6:Z34" si="4">COUNTIF(AG6:AV6,Z$5)</f>
        <v>2</v>
      </c>
      <c r="AA6" s="286">
        <f t="shared" ref="AA6:AA34" si="5">COUNTIF(AG6:AV6,AA$5)</f>
        <v>6</v>
      </c>
      <c r="AB6" s="286">
        <f t="shared" ref="AB6:AB34" si="6">COUNTIF(AG6:AV6,AB$5)</f>
        <v>2</v>
      </c>
      <c r="AC6" s="286">
        <f t="shared" ref="AC6:AC38" si="7">SUM(X6:AB6)</f>
        <v>10</v>
      </c>
      <c r="AD6" s="359">
        <f>IF(ISERROR(((X6+Y6)*2+Z6*3+AA6*4+AB6*5)/SUM(X6,Y6:AB6)),"",((X6+Y6)*2+Z6*3+AA6*4+AB6*5)/SUM(X6,Y6:AB6))</f>
        <v>4</v>
      </c>
      <c r="AE6" s="287">
        <f t="shared" ref="AE6:AE34" si="8">IF(AX6=5,0.5,IF(AX6=4,0.25,IF(AX6&lt;=3,0)))</f>
        <v>0</v>
      </c>
      <c r="AG6" s="360" t="str">
        <f t="shared" ref="AG6:AV21" si="9">IF(ISERROR(VALUE(LEFT(F6))),LEFT(F6),VALUE(LEFT(F6)))</f>
        <v>З</v>
      </c>
      <c r="AH6" s="360" t="str">
        <f t="shared" si="9"/>
        <v/>
      </c>
      <c r="AI6" s="360">
        <f t="shared" si="9"/>
        <v>5</v>
      </c>
      <c r="AJ6" s="360">
        <f t="shared" si="9"/>
        <v>4</v>
      </c>
      <c r="AK6" s="360">
        <f t="shared" si="9"/>
        <v>3</v>
      </c>
      <c r="AL6" s="360" t="str">
        <f t="shared" si="9"/>
        <v/>
      </c>
      <c r="AM6" s="360" t="str">
        <f t="shared" si="9"/>
        <v/>
      </c>
      <c r="AN6" s="360">
        <f t="shared" si="9"/>
        <v>4</v>
      </c>
      <c r="AO6" s="360">
        <f t="shared" si="9"/>
        <v>4</v>
      </c>
      <c r="AP6" s="360">
        <f t="shared" si="9"/>
        <v>4</v>
      </c>
      <c r="AQ6" s="360">
        <f t="shared" si="9"/>
        <v>5</v>
      </c>
      <c r="AR6" s="360">
        <f t="shared" si="9"/>
        <v>4</v>
      </c>
      <c r="AS6" s="360">
        <f t="shared" si="9"/>
        <v>3</v>
      </c>
      <c r="AT6" s="360" t="str">
        <f t="shared" si="9"/>
        <v/>
      </c>
      <c r="AU6" s="360">
        <f t="shared" si="9"/>
        <v>4</v>
      </c>
      <c r="AV6" s="360" t="str">
        <f t="shared" si="9"/>
        <v/>
      </c>
      <c r="AW6" s="358">
        <f t="shared" ref="AW6:AW37" si="10">COUNTIF(AG6:AV6,"з")</f>
        <v>1</v>
      </c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  <c r="BM6" s="288"/>
      <c r="BN6" s="288"/>
      <c r="BO6" s="288"/>
      <c r="BP6" s="289"/>
      <c r="BQ6" s="289"/>
      <c r="BR6" s="289"/>
      <c r="BS6" s="289"/>
      <c r="BT6" s="289"/>
      <c r="BU6" s="289"/>
      <c r="BV6" s="289"/>
      <c r="BW6" s="289"/>
      <c r="BX6" s="289"/>
      <c r="BY6" s="289"/>
      <c r="BZ6" s="289"/>
      <c r="CA6" s="289"/>
      <c r="CB6" s="289"/>
      <c r="CC6" s="289"/>
      <c r="CD6" s="289"/>
      <c r="CE6" s="289"/>
      <c r="CF6" s="289"/>
      <c r="CG6" s="288"/>
      <c r="CH6" s="288"/>
      <c r="CI6" s="288"/>
      <c r="CJ6" s="288"/>
      <c r="CK6" s="288"/>
      <c r="CL6" s="288"/>
      <c r="CM6" s="288"/>
      <c r="CN6" s="284"/>
      <c r="CO6" s="284"/>
      <c r="CP6" s="284"/>
      <c r="CQ6" s="284"/>
      <c r="CR6" s="284"/>
      <c r="CS6" s="284"/>
      <c r="CT6" s="284"/>
      <c r="CU6" s="284"/>
      <c r="CV6" s="284"/>
      <c r="CW6" s="284"/>
      <c r="CX6" s="284"/>
      <c r="CY6" s="284"/>
      <c r="CZ6" s="284"/>
      <c r="DA6" s="284"/>
      <c r="DB6" s="284"/>
      <c r="DC6" s="284"/>
    </row>
    <row r="7" spans="1:107" s="285" customFormat="1" ht="17.25" customHeight="1" x14ac:dyDescent="0.25">
      <c r="A7" s="295">
        <v>2</v>
      </c>
      <c r="B7" s="357" t="s">
        <v>28</v>
      </c>
      <c r="C7" s="320" t="s">
        <v>34</v>
      </c>
      <c r="D7" s="366" t="s">
        <v>711</v>
      </c>
      <c r="E7" s="238">
        <v>2432</v>
      </c>
      <c r="F7" s="91" t="s">
        <v>539</v>
      </c>
      <c r="G7" s="91"/>
      <c r="H7" s="91">
        <v>5</v>
      </c>
      <c r="I7" s="91">
        <v>5</v>
      </c>
      <c r="J7" s="91">
        <v>5</v>
      </c>
      <c r="K7" s="91"/>
      <c r="L7" s="91"/>
      <c r="M7" s="91">
        <v>5</v>
      </c>
      <c r="N7" s="91">
        <v>5</v>
      </c>
      <c r="O7" s="91">
        <v>5</v>
      </c>
      <c r="P7" s="91">
        <v>5</v>
      </c>
      <c r="Q7" s="91">
        <v>4</v>
      </c>
      <c r="R7" s="91">
        <v>5</v>
      </c>
      <c r="S7" s="91"/>
      <c r="T7" s="91">
        <v>5</v>
      </c>
      <c r="U7" s="91"/>
      <c r="V7" s="358">
        <f t="shared" si="0"/>
        <v>4</v>
      </c>
      <c r="W7" s="286">
        <f t="shared" si="1"/>
        <v>0</v>
      </c>
      <c r="X7" s="286">
        <f t="shared" si="2"/>
        <v>0</v>
      </c>
      <c r="Y7" s="286">
        <f t="shared" si="3"/>
        <v>0</v>
      </c>
      <c r="Z7" s="286">
        <f t="shared" si="4"/>
        <v>0</v>
      </c>
      <c r="AA7" s="286">
        <f t="shared" si="5"/>
        <v>1</v>
      </c>
      <c r="AB7" s="286">
        <f t="shared" si="6"/>
        <v>9</v>
      </c>
      <c r="AC7" s="286">
        <f t="shared" si="7"/>
        <v>10</v>
      </c>
      <c r="AD7" s="359">
        <f t="shared" ref="AD7:AD37" si="11">IF(ISERROR(((X7+Y7)*2+Z7*3+AA7*4+AB7*5)/SUM(X7,Y7:AB7)),"",((X7+Y7)*2+Z7*3+AA7*4+AB7*5)/SUM(X7,Y7:AB7))</f>
        <v>4.9000000000000004</v>
      </c>
      <c r="AE7" s="287">
        <f t="shared" si="8"/>
        <v>0</v>
      </c>
      <c r="AG7" s="360" t="str">
        <f t="shared" si="9"/>
        <v>З</v>
      </c>
      <c r="AH7" s="360" t="str">
        <f t="shared" si="9"/>
        <v/>
      </c>
      <c r="AI7" s="360">
        <f t="shared" si="9"/>
        <v>5</v>
      </c>
      <c r="AJ7" s="360">
        <f t="shared" si="9"/>
        <v>5</v>
      </c>
      <c r="AK7" s="360">
        <f t="shared" si="9"/>
        <v>5</v>
      </c>
      <c r="AL7" s="360" t="str">
        <f t="shared" si="9"/>
        <v/>
      </c>
      <c r="AM7" s="360" t="str">
        <f t="shared" si="9"/>
        <v/>
      </c>
      <c r="AN7" s="360">
        <f t="shared" si="9"/>
        <v>5</v>
      </c>
      <c r="AO7" s="360">
        <f t="shared" si="9"/>
        <v>5</v>
      </c>
      <c r="AP7" s="360">
        <f t="shared" si="9"/>
        <v>5</v>
      </c>
      <c r="AQ7" s="360">
        <f t="shared" si="9"/>
        <v>5</v>
      </c>
      <c r="AR7" s="360">
        <f t="shared" si="9"/>
        <v>4</v>
      </c>
      <c r="AS7" s="360">
        <f t="shared" si="9"/>
        <v>5</v>
      </c>
      <c r="AT7" s="360" t="str">
        <f t="shared" si="9"/>
        <v/>
      </c>
      <c r="AU7" s="360">
        <f t="shared" si="9"/>
        <v>5</v>
      </c>
      <c r="AV7" s="360" t="str">
        <f t="shared" si="9"/>
        <v/>
      </c>
      <c r="AW7" s="358">
        <f t="shared" si="10"/>
        <v>1</v>
      </c>
      <c r="AX7" s="288"/>
      <c r="AY7" s="288"/>
      <c r="AZ7" s="288"/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  <c r="BM7" s="288"/>
      <c r="BN7" s="288"/>
      <c r="BO7" s="288"/>
      <c r="BP7" s="289"/>
      <c r="BQ7" s="289"/>
      <c r="BR7" s="289"/>
      <c r="BS7" s="289"/>
      <c r="BT7" s="289"/>
      <c r="BU7" s="289"/>
      <c r="BV7" s="289"/>
      <c r="BW7" s="289"/>
      <c r="BX7" s="289"/>
      <c r="BY7" s="289"/>
      <c r="BZ7" s="289"/>
      <c r="CA7" s="289"/>
      <c r="CB7" s="289"/>
      <c r="CC7" s="289"/>
      <c r="CD7" s="289"/>
      <c r="CE7" s="289"/>
      <c r="CF7" s="289"/>
      <c r="CG7" s="288"/>
      <c r="CH7" s="289"/>
      <c r="CI7" s="289"/>
      <c r="CJ7" s="289"/>
      <c r="CK7" s="289"/>
      <c r="CL7" s="289"/>
      <c r="CM7" s="289"/>
    </row>
    <row r="8" spans="1:107" s="285" customFormat="1" ht="17.25" customHeight="1" x14ac:dyDescent="0.25">
      <c r="A8" s="295">
        <v>3</v>
      </c>
      <c r="B8" s="357" t="s">
        <v>28</v>
      </c>
      <c r="C8" s="320" t="s">
        <v>34</v>
      </c>
      <c r="D8" s="366" t="s">
        <v>712</v>
      </c>
      <c r="E8" s="238">
        <v>2432</v>
      </c>
      <c r="F8" s="91" t="s">
        <v>539</v>
      </c>
      <c r="G8" s="91"/>
      <c r="H8" s="91">
        <v>4</v>
      </c>
      <c r="I8" s="91">
        <v>4</v>
      </c>
      <c r="J8" s="91">
        <v>4</v>
      </c>
      <c r="K8" s="91"/>
      <c r="L8" s="91"/>
      <c r="M8" s="91">
        <v>3</v>
      </c>
      <c r="N8" s="91">
        <v>4</v>
      </c>
      <c r="O8" s="91">
        <v>5</v>
      </c>
      <c r="P8" s="91">
        <v>5</v>
      </c>
      <c r="Q8" s="91">
        <v>3</v>
      </c>
      <c r="R8" s="91">
        <v>4</v>
      </c>
      <c r="S8" s="91"/>
      <c r="T8" s="91">
        <v>3</v>
      </c>
      <c r="U8" s="91"/>
      <c r="V8" s="358">
        <f t="shared" si="0"/>
        <v>3</v>
      </c>
      <c r="W8" s="286">
        <f t="shared" si="1"/>
        <v>0</v>
      </c>
      <c r="X8" s="286">
        <f t="shared" si="2"/>
        <v>0</v>
      </c>
      <c r="Y8" s="286">
        <f t="shared" si="3"/>
        <v>0</v>
      </c>
      <c r="Z8" s="286">
        <f t="shared" si="4"/>
        <v>3</v>
      </c>
      <c r="AA8" s="286">
        <f t="shared" si="5"/>
        <v>5</v>
      </c>
      <c r="AB8" s="286">
        <f t="shared" si="6"/>
        <v>2</v>
      </c>
      <c r="AC8" s="286">
        <f t="shared" si="7"/>
        <v>10</v>
      </c>
      <c r="AD8" s="359">
        <f t="shared" si="11"/>
        <v>3.9</v>
      </c>
      <c r="AE8" s="287">
        <f t="shared" si="8"/>
        <v>0</v>
      </c>
      <c r="AG8" s="360" t="str">
        <f t="shared" si="9"/>
        <v>З</v>
      </c>
      <c r="AH8" s="360" t="str">
        <f t="shared" si="9"/>
        <v/>
      </c>
      <c r="AI8" s="360">
        <f t="shared" si="9"/>
        <v>4</v>
      </c>
      <c r="AJ8" s="360">
        <f t="shared" si="9"/>
        <v>4</v>
      </c>
      <c r="AK8" s="360">
        <f t="shared" si="9"/>
        <v>4</v>
      </c>
      <c r="AL8" s="360" t="str">
        <f t="shared" si="9"/>
        <v/>
      </c>
      <c r="AM8" s="360" t="str">
        <f t="shared" si="9"/>
        <v/>
      </c>
      <c r="AN8" s="360">
        <f t="shared" si="9"/>
        <v>3</v>
      </c>
      <c r="AO8" s="360">
        <f t="shared" si="9"/>
        <v>4</v>
      </c>
      <c r="AP8" s="360">
        <f t="shared" si="9"/>
        <v>5</v>
      </c>
      <c r="AQ8" s="360">
        <f t="shared" si="9"/>
        <v>5</v>
      </c>
      <c r="AR8" s="360">
        <f t="shared" si="9"/>
        <v>3</v>
      </c>
      <c r="AS8" s="360">
        <f t="shared" si="9"/>
        <v>4</v>
      </c>
      <c r="AT8" s="360" t="str">
        <f t="shared" si="9"/>
        <v/>
      </c>
      <c r="AU8" s="360">
        <f t="shared" si="9"/>
        <v>3</v>
      </c>
      <c r="AV8" s="360" t="str">
        <f t="shared" si="9"/>
        <v/>
      </c>
      <c r="AW8" s="358">
        <f t="shared" si="10"/>
        <v>1</v>
      </c>
      <c r="AX8" s="288"/>
      <c r="AY8" s="288"/>
      <c r="AZ8" s="288"/>
      <c r="BA8" s="288"/>
      <c r="BB8" s="288"/>
      <c r="BC8" s="288"/>
      <c r="BD8" s="288"/>
      <c r="BE8" s="288"/>
      <c r="BF8" s="288"/>
      <c r="BG8" s="288"/>
      <c r="BH8" s="288"/>
      <c r="BI8" s="288"/>
      <c r="BJ8" s="288"/>
      <c r="BK8" s="288"/>
      <c r="BL8" s="288"/>
      <c r="BM8" s="288"/>
      <c r="BN8" s="288"/>
      <c r="BO8" s="288"/>
      <c r="BP8" s="289"/>
      <c r="BQ8" s="289"/>
      <c r="BR8" s="289"/>
      <c r="BS8" s="289"/>
      <c r="BT8" s="289"/>
      <c r="BU8" s="289"/>
      <c r="BV8" s="289"/>
      <c r="BW8" s="289"/>
      <c r="BX8" s="289"/>
      <c r="BY8" s="289"/>
      <c r="BZ8" s="289"/>
      <c r="CA8" s="289"/>
      <c r="CB8" s="289"/>
      <c r="CC8" s="289"/>
      <c r="CD8" s="289"/>
      <c r="CE8" s="289"/>
      <c r="CF8" s="289"/>
      <c r="CG8" s="288"/>
      <c r="CH8" s="289"/>
      <c r="CI8" s="289"/>
      <c r="CJ8" s="289"/>
      <c r="CK8" s="289"/>
      <c r="CL8" s="289"/>
      <c r="CM8" s="289"/>
    </row>
    <row r="9" spans="1:107" s="285" customFormat="1" ht="17.25" customHeight="1" x14ac:dyDescent="0.25">
      <c r="A9" s="295">
        <v>4</v>
      </c>
      <c r="B9" s="357" t="s">
        <v>28</v>
      </c>
      <c r="C9" s="320" t="s">
        <v>34</v>
      </c>
      <c r="D9" s="366" t="s">
        <v>713</v>
      </c>
      <c r="E9" s="238">
        <v>2432</v>
      </c>
      <c r="F9" s="91" t="s">
        <v>539</v>
      </c>
      <c r="G9" s="91"/>
      <c r="H9" s="91">
        <v>4</v>
      </c>
      <c r="I9" s="91">
        <v>5</v>
      </c>
      <c r="J9" s="91">
        <v>4</v>
      </c>
      <c r="K9" s="91"/>
      <c r="L9" s="91"/>
      <c r="M9" s="91">
        <v>3</v>
      </c>
      <c r="N9" s="91">
        <v>4</v>
      </c>
      <c r="O9" s="91">
        <v>3</v>
      </c>
      <c r="P9" s="91">
        <v>5</v>
      </c>
      <c r="Q9" s="91">
        <v>4</v>
      </c>
      <c r="R9" s="91">
        <v>4</v>
      </c>
      <c r="S9" s="91"/>
      <c r="T9" s="91">
        <v>4</v>
      </c>
      <c r="U9" s="91"/>
      <c r="V9" s="358">
        <f t="shared" si="0"/>
        <v>3</v>
      </c>
      <c r="W9" s="286">
        <f t="shared" si="1"/>
        <v>0</v>
      </c>
      <c r="X9" s="286">
        <f t="shared" si="2"/>
        <v>0</v>
      </c>
      <c r="Y9" s="286">
        <f t="shared" si="3"/>
        <v>0</v>
      </c>
      <c r="Z9" s="286">
        <f t="shared" si="4"/>
        <v>2</v>
      </c>
      <c r="AA9" s="286">
        <f t="shared" si="5"/>
        <v>6</v>
      </c>
      <c r="AB9" s="286">
        <f t="shared" si="6"/>
        <v>2</v>
      </c>
      <c r="AC9" s="286">
        <f t="shared" si="7"/>
        <v>10</v>
      </c>
      <c r="AD9" s="359">
        <f t="shared" si="11"/>
        <v>4</v>
      </c>
      <c r="AE9" s="287">
        <f t="shared" si="8"/>
        <v>0</v>
      </c>
      <c r="AG9" s="360" t="str">
        <f t="shared" si="9"/>
        <v>З</v>
      </c>
      <c r="AH9" s="360" t="str">
        <f t="shared" si="9"/>
        <v/>
      </c>
      <c r="AI9" s="360">
        <f t="shared" si="9"/>
        <v>4</v>
      </c>
      <c r="AJ9" s="360">
        <f t="shared" si="9"/>
        <v>5</v>
      </c>
      <c r="AK9" s="360">
        <f t="shared" si="9"/>
        <v>4</v>
      </c>
      <c r="AL9" s="360" t="str">
        <f t="shared" si="9"/>
        <v/>
      </c>
      <c r="AM9" s="360" t="str">
        <f t="shared" si="9"/>
        <v/>
      </c>
      <c r="AN9" s="360">
        <f t="shared" si="9"/>
        <v>3</v>
      </c>
      <c r="AO9" s="360">
        <f t="shared" si="9"/>
        <v>4</v>
      </c>
      <c r="AP9" s="360">
        <f t="shared" si="9"/>
        <v>3</v>
      </c>
      <c r="AQ9" s="360">
        <f t="shared" si="9"/>
        <v>5</v>
      </c>
      <c r="AR9" s="360">
        <f t="shared" si="9"/>
        <v>4</v>
      </c>
      <c r="AS9" s="360">
        <f t="shared" si="9"/>
        <v>4</v>
      </c>
      <c r="AT9" s="360" t="str">
        <f t="shared" si="9"/>
        <v/>
      </c>
      <c r="AU9" s="360">
        <f t="shared" si="9"/>
        <v>4</v>
      </c>
      <c r="AV9" s="360" t="str">
        <f t="shared" si="9"/>
        <v/>
      </c>
      <c r="AW9" s="358">
        <f t="shared" si="10"/>
        <v>1</v>
      </c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  <c r="BM9" s="288"/>
      <c r="BN9" s="288"/>
      <c r="BO9" s="288"/>
      <c r="BP9" s="289"/>
      <c r="BQ9" s="289"/>
      <c r="BR9" s="289"/>
      <c r="BS9" s="289"/>
      <c r="BT9" s="289"/>
      <c r="BU9" s="289"/>
      <c r="BV9" s="289"/>
      <c r="BW9" s="289"/>
      <c r="BX9" s="289"/>
      <c r="BY9" s="289"/>
      <c r="BZ9" s="289"/>
      <c r="CA9" s="289"/>
      <c r="CB9" s="289"/>
      <c r="CC9" s="289"/>
      <c r="CD9" s="289"/>
      <c r="CE9" s="289"/>
      <c r="CF9" s="289"/>
      <c r="CG9" s="288"/>
      <c r="CH9" s="289"/>
      <c r="CI9" s="289"/>
      <c r="CJ9" s="289"/>
      <c r="CK9" s="289"/>
      <c r="CL9" s="289"/>
      <c r="CM9" s="289"/>
    </row>
    <row r="10" spans="1:107" s="285" customFormat="1" ht="17.25" customHeight="1" x14ac:dyDescent="0.25">
      <c r="A10" s="295">
        <v>5</v>
      </c>
      <c r="B10" s="357" t="s">
        <v>28</v>
      </c>
      <c r="C10" s="320" t="s">
        <v>34</v>
      </c>
      <c r="D10" s="366" t="s">
        <v>714</v>
      </c>
      <c r="E10" s="238">
        <v>2432</v>
      </c>
      <c r="F10" s="91" t="s">
        <v>539</v>
      </c>
      <c r="G10" s="91"/>
      <c r="H10" s="91">
        <v>5</v>
      </c>
      <c r="I10" s="91">
        <v>5</v>
      </c>
      <c r="J10" s="91">
        <v>3</v>
      </c>
      <c r="K10" s="91"/>
      <c r="L10" s="91"/>
      <c r="M10" s="91">
        <v>3</v>
      </c>
      <c r="N10" s="91">
        <v>5</v>
      </c>
      <c r="O10" s="91">
        <v>4</v>
      </c>
      <c r="P10" s="91">
        <v>5</v>
      </c>
      <c r="Q10" s="91">
        <v>5</v>
      </c>
      <c r="R10" s="91">
        <v>5</v>
      </c>
      <c r="S10" s="91"/>
      <c r="T10" s="91">
        <v>3</v>
      </c>
      <c r="U10" s="91"/>
      <c r="V10" s="358">
        <f t="shared" si="0"/>
        <v>3</v>
      </c>
      <c r="W10" s="286">
        <f t="shared" si="1"/>
        <v>0</v>
      </c>
      <c r="X10" s="286">
        <f t="shared" si="2"/>
        <v>0</v>
      </c>
      <c r="Y10" s="286">
        <f t="shared" si="3"/>
        <v>0</v>
      </c>
      <c r="Z10" s="286">
        <f t="shared" si="4"/>
        <v>3</v>
      </c>
      <c r="AA10" s="286">
        <f t="shared" si="5"/>
        <v>1</v>
      </c>
      <c r="AB10" s="286">
        <f t="shared" si="6"/>
        <v>6</v>
      </c>
      <c r="AC10" s="286">
        <f t="shared" si="7"/>
        <v>10</v>
      </c>
      <c r="AD10" s="359">
        <f t="shared" si="11"/>
        <v>4.3</v>
      </c>
      <c r="AE10" s="287">
        <f t="shared" si="8"/>
        <v>0</v>
      </c>
      <c r="AG10" s="360" t="str">
        <f t="shared" si="9"/>
        <v>З</v>
      </c>
      <c r="AH10" s="360" t="str">
        <f t="shared" si="9"/>
        <v/>
      </c>
      <c r="AI10" s="360">
        <f t="shared" si="9"/>
        <v>5</v>
      </c>
      <c r="AJ10" s="360">
        <f t="shared" si="9"/>
        <v>5</v>
      </c>
      <c r="AK10" s="360">
        <f t="shared" si="9"/>
        <v>3</v>
      </c>
      <c r="AL10" s="360" t="str">
        <f t="shared" si="9"/>
        <v/>
      </c>
      <c r="AM10" s="360" t="str">
        <f t="shared" si="9"/>
        <v/>
      </c>
      <c r="AN10" s="360">
        <f t="shared" si="9"/>
        <v>3</v>
      </c>
      <c r="AO10" s="360">
        <f t="shared" si="9"/>
        <v>5</v>
      </c>
      <c r="AP10" s="360">
        <f t="shared" si="9"/>
        <v>4</v>
      </c>
      <c r="AQ10" s="360">
        <f t="shared" si="9"/>
        <v>5</v>
      </c>
      <c r="AR10" s="360">
        <f t="shared" si="9"/>
        <v>5</v>
      </c>
      <c r="AS10" s="360">
        <f t="shared" si="9"/>
        <v>5</v>
      </c>
      <c r="AT10" s="360" t="str">
        <f t="shared" si="9"/>
        <v/>
      </c>
      <c r="AU10" s="360">
        <f t="shared" si="9"/>
        <v>3</v>
      </c>
      <c r="AV10" s="360" t="str">
        <f t="shared" si="9"/>
        <v/>
      </c>
      <c r="AW10" s="358">
        <f t="shared" si="10"/>
        <v>1</v>
      </c>
      <c r="AX10" s="288"/>
      <c r="AY10" s="288"/>
      <c r="AZ10" s="288"/>
      <c r="BA10" s="288"/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  <c r="BM10" s="288"/>
      <c r="BN10" s="288"/>
      <c r="BO10" s="288"/>
      <c r="BP10" s="289"/>
      <c r="BQ10" s="289"/>
      <c r="BR10" s="289"/>
      <c r="BS10" s="289"/>
      <c r="BT10" s="289"/>
      <c r="BU10" s="289"/>
      <c r="BV10" s="289"/>
      <c r="BW10" s="289"/>
      <c r="BX10" s="289"/>
      <c r="BY10" s="289"/>
      <c r="BZ10" s="289"/>
      <c r="CA10" s="289"/>
      <c r="CB10" s="289"/>
      <c r="CC10" s="289"/>
      <c r="CD10" s="289"/>
      <c r="CE10" s="289"/>
      <c r="CF10" s="289"/>
      <c r="CG10" s="288"/>
      <c r="CH10" s="289"/>
      <c r="CI10" s="289"/>
      <c r="CJ10" s="289"/>
      <c r="CK10" s="289"/>
      <c r="CL10" s="289"/>
      <c r="CM10" s="289"/>
    </row>
    <row r="11" spans="1:107" s="285" customFormat="1" ht="17.25" customHeight="1" x14ac:dyDescent="0.25">
      <c r="A11" s="295">
        <v>6</v>
      </c>
      <c r="B11" s="357" t="s">
        <v>28</v>
      </c>
      <c r="C11" s="320" t="s">
        <v>34</v>
      </c>
      <c r="D11" s="366" t="s">
        <v>715</v>
      </c>
      <c r="E11" s="238">
        <v>2432</v>
      </c>
      <c r="F11" s="91" t="s">
        <v>539</v>
      </c>
      <c r="G11" s="91"/>
      <c r="H11" s="91">
        <v>5</v>
      </c>
      <c r="I11" s="91">
        <v>4</v>
      </c>
      <c r="J11" s="91">
        <v>4</v>
      </c>
      <c r="K11" s="91"/>
      <c r="L11" s="91"/>
      <c r="M11" s="91">
        <v>3</v>
      </c>
      <c r="N11" s="91">
        <v>5</v>
      </c>
      <c r="O11" s="91">
        <v>3</v>
      </c>
      <c r="P11" s="91">
        <v>5</v>
      </c>
      <c r="Q11" s="91">
        <v>4</v>
      </c>
      <c r="R11" s="91">
        <v>4</v>
      </c>
      <c r="S11" s="91"/>
      <c r="T11" s="91">
        <v>5</v>
      </c>
      <c r="U11" s="91"/>
      <c r="V11" s="358">
        <f t="shared" si="0"/>
        <v>3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2</v>
      </c>
      <c r="AA11" s="286">
        <f t="shared" si="5"/>
        <v>4</v>
      </c>
      <c r="AB11" s="286">
        <f t="shared" si="6"/>
        <v>4</v>
      </c>
      <c r="AC11" s="286">
        <f t="shared" si="7"/>
        <v>10</v>
      </c>
      <c r="AD11" s="359">
        <f t="shared" si="11"/>
        <v>4.2</v>
      </c>
      <c r="AE11" s="287">
        <f t="shared" si="8"/>
        <v>0</v>
      </c>
      <c r="AG11" s="360" t="str">
        <f t="shared" si="9"/>
        <v>З</v>
      </c>
      <c r="AH11" s="360" t="str">
        <f t="shared" si="9"/>
        <v/>
      </c>
      <c r="AI11" s="360">
        <f t="shared" si="9"/>
        <v>5</v>
      </c>
      <c r="AJ11" s="360">
        <f t="shared" si="9"/>
        <v>4</v>
      </c>
      <c r="AK11" s="360">
        <f t="shared" si="9"/>
        <v>4</v>
      </c>
      <c r="AL11" s="360" t="str">
        <f t="shared" si="9"/>
        <v/>
      </c>
      <c r="AM11" s="360" t="str">
        <f t="shared" si="9"/>
        <v/>
      </c>
      <c r="AN11" s="360">
        <f t="shared" si="9"/>
        <v>3</v>
      </c>
      <c r="AO11" s="360">
        <f t="shared" si="9"/>
        <v>5</v>
      </c>
      <c r="AP11" s="360">
        <f t="shared" si="9"/>
        <v>3</v>
      </c>
      <c r="AQ11" s="360">
        <f t="shared" si="9"/>
        <v>5</v>
      </c>
      <c r="AR11" s="360">
        <f t="shared" si="9"/>
        <v>4</v>
      </c>
      <c r="AS11" s="360">
        <f t="shared" si="9"/>
        <v>4</v>
      </c>
      <c r="AT11" s="360" t="str">
        <f t="shared" si="9"/>
        <v/>
      </c>
      <c r="AU11" s="360">
        <f t="shared" si="9"/>
        <v>5</v>
      </c>
      <c r="AV11" s="360" t="str">
        <f t="shared" si="9"/>
        <v/>
      </c>
      <c r="AW11" s="358">
        <f t="shared" si="10"/>
        <v>1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7.25" customHeight="1" x14ac:dyDescent="0.25">
      <c r="A12" s="295">
        <v>7</v>
      </c>
      <c r="B12" s="357" t="s">
        <v>28</v>
      </c>
      <c r="C12" s="320" t="s">
        <v>34</v>
      </c>
      <c r="D12" s="366" t="s">
        <v>716</v>
      </c>
      <c r="E12" s="238">
        <v>2432</v>
      </c>
      <c r="F12" s="91" t="s">
        <v>539</v>
      </c>
      <c r="G12" s="91"/>
      <c r="H12" s="91">
        <v>5</v>
      </c>
      <c r="I12" s="91">
        <v>5</v>
      </c>
      <c r="J12" s="91">
        <v>3</v>
      </c>
      <c r="K12" s="91"/>
      <c r="L12" s="91"/>
      <c r="M12" s="91">
        <v>3</v>
      </c>
      <c r="N12" s="91">
        <v>4</v>
      </c>
      <c r="O12" s="91">
        <v>4</v>
      </c>
      <c r="P12" s="91">
        <v>5</v>
      </c>
      <c r="Q12" s="91">
        <v>4</v>
      </c>
      <c r="R12" s="91">
        <v>5</v>
      </c>
      <c r="S12" s="91"/>
      <c r="T12" s="91">
        <v>3</v>
      </c>
      <c r="U12" s="91"/>
      <c r="V12" s="358">
        <f t="shared" si="0"/>
        <v>3</v>
      </c>
      <c r="W12" s="286">
        <f t="shared" si="1"/>
        <v>0</v>
      </c>
      <c r="X12" s="286">
        <f t="shared" si="2"/>
        <v>0</v>
      </c>
      <c r="Y12" s="286">
        <f t="shared" si="3"/>
        <v>0</v>
      </c>
      <c r="Z12" s="286">
        <f t="shared" si="4"/>
        <v>3</v>
      </c>
      <c r="AA12" s="286">
        <f t="shared" si="5"/>
        <v>3</v>
      </c>
      <c r="AB12" s="286">
        <f t="shared" si="6"/>
        <v>4</v>
      </c>
      <c r="AC12" s="286">
        <f t="shared" si="7"/>
        <v>10</v>
      </c>
      <c r="AD12" s="359">
        <f t="shared" si="11"/>
        <v>4.0999999999999996</v>
      </c>
      <c r="AE12" s="287">
        <f t="shared" si="8"/>
        <v>0</v>
      </c>
      <c r="AG12" s="360" t="str">
        <f t="shared" si="9"/>
        <v>З</v>
      </c>
      <c r="AH12" s="360" t="str">
        <f t="shared" si="9"/>
        <v/>
      </c>
      <c r="AI12" s="360">
        <f t="shared" si="9"/>
        <v>5</v>
      </c>
      <c r="AJ12" s="360">
        <f t="shared" si="9"/>
        <v>5</v>
      </c>
      <c r="AK12" s="360">
        <f t="shared" si="9"/>
        <v>3</v>
      </c>
      <c r="AL12" s="360" t="str">
        <f t="shared" si="9"/>
        <v/>
      </c>
      <c r="AM12" s="360" t="str">
        <f t="shared" si="9"/>
        <v/>
      </c>
      <c r="AN12" s="360">
        <f t="shared" si="9"/>
        <v>3</v>
      </c>
      <c r="AO12" s="360">
        <f t="shared" si="9"/>
        <v>4</v>
      </c>
      <c r="AP12" s="360">
        <f t="shared" si="9"/>
        <v>4</v>
      </c>
      <c r="AQ12" s="360">
        <f t="shared" si="9"/>
        <v>5</v>
      </c>
      <c r="AR12" s="360">
        <f t="shared" si="9"/>
        <v>4</v>
      </c>
      <c r="AS12" s="360">
        <f t="shared" si="9"/>
        <v>5</v>
      </c>
      <c r="AT12" s="360" t="str">
        <f t="shared" si="9"/>
        <v/>
      </c>
      <c r="AU12" s="360">
        <f t="shared" si="9"/>
        <v>3</v>
      </c>
      <c r="AV12" s="360" t="str">
        <f t="shared" si="9"/>
        <v/>
      </c>
      <c r="AW12" s="358">
        <f t="shared" si="10"/>
        <v>1</v>
      </c>
      <c r="AX12" s="288"/>
      <c r="AY12" s="288"/>
      <c r="AZ12" s="288"/>
      <c r="BA12" s="288"/>
      <c r="BB12" s="288"/>
      <c r="BC12" s="288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9"/>
      <c r="BQ12" s="289"/>
      <c r="BR12" s="289"/>
      <c r="BS12" s="289"/>
      <c r="BT12" s="289"/>
      <c r="BU12" s="289"/>
      <c r="BV12" s="289"/>
      <c r="BW12" s="289"/>
      <c r="BX12" s="289"/>
      <c r="BY12" s="289"/>
      <c r="BZ12" s="289"/>
      <c r="CA12" s="289"/>
      <c r="CB12" s="289"/>
      <c r="CC12" s="289"/>
      <c r="CD12" s="289"/>
      <c r="CE12" s="289"/>
      <c r="CF12" s="289"/>
      <c r="CG12" s="288"/>
      <c r="CH12" s="289"/>
      <c r="CI12" s="289"/>
      <c r="CJ12" s="289"/>
      <c r="CK12" s="289"/>
      <c r="CL12" s="289"/>
      <c r="CM12" s="289"/>
    </row>
    <row r="13" spans="1:107" s="285" customFormat="1" ht="17.25" customHeight="1" x14ac:dyDescent="0.25">
      <c r="A13" s="295">
        <v>8</v>
      </c>
      <c r="B13" s="357" t="s">
        <v>28</v>
      </c>
      <c r="C13" s="320" t="s">
        <v>34</v>
      </c>
      <c r="D13" s="366" t="s">
        <v>717</v>
      </c>
      <c r="E13" s="238">
        <v>2432</v>
      </c>
      <c r="F13" s="91" t="s">
        <v>539</v>
      </c>
      <c r="G13" s="91"/>
      <c r="H13" s="91">
        <v>5</v>
      </c>
      <c r="I13" s="91">
        <v>5</v>
      </c>
      <c r="J13" s="91">
        <v>3</v>
      </c>
      <c r="K13" s="91"/>
      <c r="L13" s="91"/>
      <c r="M13" s="91">
        <v>3</v>
      </c>
      <c r="N13" s="91">
        <v>4</v>
      </c>
      <c r="O13" s="91">
        <v>4</v>
      </c>
      <c r="P13" s="91">
        <v>5</v>
      </c>
      <c r="Q13" s="91">
        <v>5</v>
      </c>
      <c r="R13" s="91">
        <v>5</v>
      </c>
      <c r="S13" s="91"/>
      <c r="T13" s="91">
        <v>3</v>
      </c>
      <c r="U13" s="91"/>
      <c r="V13" s="358">
        <f t="shared" si="0"/>
        <v>3</v>
      </c>
      <c r="W13" s="286">
        <f t="shared" si="1"/>
        <v>0</v>
      </c>
      <c r="X13" s="286">
        <f t="shared" si="2"/>
        <v>0</v>
      </c>
      <c r="Y13" s="286">
        <f t="shared" si="3"/>
        <v>0</v>
      </c>
      <c r="Z13" s="286">
        <f t="shared" si="4"/>
        <v>3</v>
      </c>
      <c r="AA13" s="286">
        <f t="shared" si="5"/>
        <v>2</v>
      </c>
      <c r="AB13" s="286">
        <f t="shared" si="6"/>
        <v>5</v>
      </c>
      <c r="AC13" s="286">
        <f t="shared" si="7"/>
        <v>10</v>
      </c>
      <c r="AD13" s="359">
        <f t="shared" si="11"/>
        <v>4.2</v>
      </c>
      <c r="AE13" s="287">
        <f t="shared" si="8"/>
        <v>0</v>
      </c>
      <c r="AG13" s="360" t="str">
        <f t="shared" si="9"/>
        <v>З</v>
      </c>
      <c r="AH13" s="360" t="str">
        <f t="shared" si="9"/>
        <v/>
      </c>
      <c r="AI13" s="360">
        <f t="shared" si="9"/>
        <v>5</v>
      </c>
      <c r="AJ13" s="360">
        <f t="shared" si="9"/>
        <v>5</v>
      </c>
      <c r="AK13" s="360">
        <f t="shared" si="9"/>
        <v>3</v>
      </c>
      <c r="AL13" s="360" t="str">
        <f t="shared" si="9"/>
        <v/>
      </c>
      <c r="AM13" s="360" t="str">
        <f t="shared" si="9"/>
        <v/>
      </c>
      <c r="AN13" s="360">
        <f t="shared" si="9"/>
        <v>3</v>
      </c>
      <c r="AO13" s="360">
        <f t="shared" si="9"/>
        <v>4</v>
      </c>
      <c r="AP13" s="360">
        <f t="shared" si="9"/>
        <v>4</v>
      </c>
      <c r="AQ13" s="360">
        <f t="shared" si="9"/>
        <v>5</v>
      </c>
      <c r="AR13" s="360">
        <f t="shared" si="9"/>
        <v>5</v>
      </c>
      <c r="AS13" s="360">
        <f t="shared" si="9"/>
        <v>5</v>
      </c>
      <c r="AT13" s="360" t="str">
        <f t="shared" si="9"/>
        <v/>
      </c>
      <c r="AU13" s="360">
        <f t="shared" si="9"/>
        <v>3</v>
      </c>
      <c r="AV13" s="360" t="str">
        <f t="shared" si="9"/>
        <v/>
      </c>
      <c r="AW13" s="358">
        <f t="shared" si="10"/>
        <v>1</v>
      </c>
      <c r="AX13" s="288"/>
      <c r="AY13" s="288"/>
      <c r="AZ13" s="288"/>
      <c r="BA13" s="288"/>
      <c r="BB13" s="288"/>
      <c r="BC13" s="288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9"/>
      <c r="BQ13" s="289"/>
      <c r="BR13" s="289"/>
      <c r="BS13" s="289"/>
      <c r="BT13" s="289"/>
      <c r="BU13" s="289"/>
      <c r="BV13" s="289"/>
      <c r="BW13" s="289"/>
      <c r="BX13" s="289"/>
      <c r="BY13" s="289"/>
      <c r="BZ13" s="289"/>
      <c r="CA13" s="289"/>
      <c r="CB13" s="289"/>
      <c r="CC13" s="289"/>
      <c r="CD13" s="289"/>
      <c r="CE13" s="289"/>
      <c r="CF13" s="289"/>
      <c r="CG13" s="288"/>
      <c r="CH13" s="289"/>
      <c r="CI13" s="289"/>
      <c r="CJ13" s="289"/>
      <c r="CK13" s="289"/>
      <c r="CL13" s="289"/>
      <c r="CM13" s="289"/>
    </row>
    <row r="14" spans="1:107" ht="17.25" customHeight="1" x14ac:dyDescent="0.25">
      <c r="A14" s="295">
        <v>9</v>
      </c>
      <c r="B14" s="361"/>
      <c r="C14" s="320" t="s">
        <v>34</v>
      </c>
      <c r="D14" s="366" t="s">
        <v>719</v>
      </c>
      <c r="E14" s="238">
        <v>2432</v>
      </c>
      <c r="F14" s="91" t="s">
        <v>539</v>
      </c>
      <c r="G14" s="91"/>
      <c r="H14" s="91">
        <v>4</v>
      </c>
      <c r="I14" s="91">
        <v>4</v>
      </c>
      <c r="J14" s="91">
        <v>3</v>
      </c>
      <c r="K14" s="91"/>
      <c r="L14" s="91"/>
      <c r="M14" s="91">
        <v>3</v>
      </c>
      <c r="N14" s="91">
        <v>3</v>
      </c>
      <c r="O14" s="91">
        <v>4</v>
      </c>
      <c r="P14" s="91">
        <v>5</v>
      </c>
      <c r="Q14" s="91">
        <v>4</v>
      </c>
      <c r="R14" s="94">
        <v>4</v>
      </c>
      <c r="S14" s="91"/>
      <c r="T14" s="91">
        <v>3</v>
      </c>
      <c r="U14" s="91"/>
      <c r="V14" s="27">
        <f t="shared" si="0"/>
        <v>3</v>
      </c>
      <c r="W14" s="93">
        <f t="shared" si="1"/>
        <v>0</v>
      </c>
      <c r="X14" s="93">
        <f t="shared" si="2"/>
        <v>0</v>
      </c>
      <c r="Y14" s="93">
        <f t="shared" si="3"/>
        <v>0</v>
      </c>
      <c r="Z14" s="93">
        <f t="shared" si="4"/>
        <v>4</v>
      </c>
      <c r="AA14" s="93">
        <f t="shared" si="5"/>
        <v>5</v>
      </c>
      <c r="AB14" s="93">
        <f t="shared" si="6"/>
        <v>1</v>
      </c>
      <c r="AC14" s="93">
        <f t="shared" si="7"/>
        <v>10</v>
      </c>
      <c r="AD14" s="362">
        <f t="shared" si="11"/>
        <v>3.7</v>
      </c>
      <c r="AE14" s="25">
        <f t="shared" si="8"/>
        <v>0</v>
      </c>
      <c r="AF14" s="13"/>
      <c r="AG14" s="360" t="str">
        <f t="shared" si="9"/>
        <v>З</v>
      </c>
      <c r="AH14" s="360" t="str">
        <f t="shared" si="9"/>
        <v/>
      </c>
      <c r="AI14" s="360">
        <f t="shared" si="9"/>
        <v>4</v>
      </c>
      <c r="AJ14" s="360">
        <f t="shared" si="9"/>
        <v>4</v>
      </c>
      <c r="AK14" s="360">
        <f t="shared" si="9"/>
        <v>3</v>
      </c>
      <c r="AL14" s="360" t="str">
        <f t="shared" si="9"/>
        <v/>
      </c>
      <c r="AM14" s="360" t="str">
        <f t="shared" si="9"/>
        <v/>
      </c>
      <c r="AN14" s="360">
        <f t="shared" si="9"/>
        <v>3</v>
      </c>
      <c r="AO14" s="360">
        <f t="shared" si="9"/>
        <v>3</v>
      </c>
      <c r="AP14" s="360">
        <f t="shared" si="9"/>
        <v>4</v>
      </c>
      <c r="AQ14" s="360">
        <f t="shared" si="9"/>
        <v>5</v>
      </c>
      <c r="AR14" s="360">
        <f t="shared" si="9"/>
        <v>4</v>
      </c>
      <c r="AS14" s="360">
        <f t="shared" si="9"/>
        <v>4</v>
      </c>
      <c r="AT14" s="360" t="str">
        <f t="shared" si="9"/>
        <v/>
      </c>
      <c r="AU14" s="360">
        <f t="shared" si="9"/>
        <v>3</v>
      </c>
      <c r="AV14" s="360" t="str">
        <f t="shared" si="9"/>
        <v/>
      </c>
      <c r="AW14" s="358">
        <f t="shared" si="10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7.25" customHeight="1" x14ac:dyDescent="0.25">
      <c r="A15" s="295">
        <v>10</v>
      </c>
      <c r="B15" s="361"/>
      <c r="C15" s="320" t="s">
        <v>34</v>
      </c>
      <c r="D15" s="366" t="s">
        <v>721</v>
      </c>
      <c r="E15" s="238">
        <v>2432</v>
      </c>
      <c r="F15" s="91" t="s">
        <v>539</v>
      </c>
      <c r="G15" s="91"/>
      <c r="H15" s="91">
        <v>5</v>
      </c>
      <c r="I15" s="91">
        <v>5</v>
      </c>
      <c r="J15" s="91">
        <v>3</v>
      </c>
      <c r="K15" s="91"/>
      <c r="L15" s="91"/>
      <c r="M15" s="91">
        <v>4</v>
      </c>
      <c r="N15" s="91">
        <v>5</v>
      </c>
      <c r="O15" s="91">
        <v>3</v>
      </c>
      <c r="P15" s="91">
        <v>5</v>
      </c>
      <c r="Q15" s="91">
        <v>3</v>
      </c>
      <c r="R15" s="94">
        <v>4</v>
      </c>
      <c r="S15" s="91"/>
      <c r="T15" s="91">
        <v>3</v>
      </c>
      <c r="U15" s="91"/>
      <c r="V15" s="27">
        <f t="shared" si="0"/>
        <v>3</v>
      </c>
      <c r="W15" s="93">
        <f t="shared" si="1"/>
        <v>0</v>
      </c>
      <c r="X15" s="93">
        <f t="shared" si="2"/>
        <v>0</v>
      </c>
      <c r="Y15" s="93">
        <f t="shared" si="3"/>
        <v>0</v>
      </c>
      <c r="Z15" s="93">
        <f t="shared" si="4"/>
        <v>4</v>
      </c>
      <c r="AA15" s="93">
        <f t="shared" si="5"/>
        <v>2</v>
      </c>
      <c r="AB15" s="93">
        <f t="shared" si="6"/>
        <v>4</v>
      </c>
      <c r="AC15" s="93">
        <f t="shared" si="7"/>
        <v>10</v>
      </c>
      <c r="AD15" s="362">
        <f t="shared" si="11"/>
        <v>4</v>
      </c>
      <c r="AE15" s="25">
        <f t="shared" si="8"/>
        <v>0</v>
      </c>
      <c r="AF15" s="13"/>
      <c r="AG15" s="360" t="str">
        <f t="shared" si="9"/>
        <v>З</v>
      </c>
      <c r="AH15" s="360" t="str">
        <f t="shared" si="9"/>
        <v/>
      </c>
      <c r="AI15" s="360">
        <f t="shared" si="9"/>
        <v>5</v>
      </c>
      <c r="AJ15" s="360">
        <f t="shared" si="9"/>
        <v>5</v>
      </c>
      <c r="AK15" s="360">
        <f t="shared" si="9"/>
        <v>3</v>
      </c>
      <c r="AL15" s="360" t="str">
        <f t="shared" si="9"/>
        <v/>
      </c>
      <c r="AM15" s="360" t="str">
        <f t="shared" si="9"/>
        <v/>
      </c>
      <c r="AN15" s="360">
        <f t="shared" si="9"/>
        <v>4</v>
      </c>
      <c r="AO15" s="360">
        <f t="shared" si="9"/>
        <v>5</v>
      </c>
      <c r="AP15" s="360">
        <f t="shared" si="9"/>
        <v>3</v>
      </c>
      <c r="AQ15" s="360">
        <f t="shared" si="9"/>
        <v>5</v>
      </c>
      <c r="AR15" s="360">
        <f t="shared" si="9"/>
        <v>3</v>
      </c>
      <c r="AS15" s="360">
        <f t="shared" si="9"/>
        <v>4</v>
      </c>
      <c r="AT15" s="360" t="str">
        <f t="shared" si="9"/>
        <v/>
      </c>
      <c r="AU15" s="360">
        <f t="shared" si="9"/>
        <v>3</v>
      </c>
      <c r="AV15" s="360" t="str">
        <f t="shared" si="9"/>
        <v/>
      </c>
      <c r="AW15" s="358">
        <f t="shared" si="10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7.25" customHeight="1" x14ac:dyDescent="0.25">
      <c r="A16" s="295">
        <v>11</v>
      </c>
      <c r="B16" s="361"/>
      <c r="C16" s="320" t="s">
        <v>34</v>
      </c>
      <c r="D16" s="366" t="s">
        <v>722</v>
      </c>
      <c r="E16" s="238">
        <v>2432</v>
      </c>
      <c r="F16" s="91" t="s">
        <v>539</v>
      </c>
      <c r="G16" s="91"/>
      <c r="H16" s="91">
        <v>5</v>
      </c>
      <c r="I16" s="91">
        <v>4</v>
      </c>
      <c r="J16" s="91">
        <v>5</v>
      </c>
      <c r="K16" s="91"/>
      <c r="L16" s="91"/>
      <c r="M16" s="91">
        <v>3</v>
      </c>
      <c r="N16" s="91">
        <v>5</v>
      </c>
      <c r="O16" s="91">
        <v>4</v>
      </c>
      <c r="P16" s="91">
        <v>5</v>
      </c>
      <c r="Q16" s="91">
        <v>4</v>
      </c>
      <c r="R16" s="94">
        <v>5</v>
      </c>
      <c r="S16" s="91"/>
      <c r="T16" s="91">
        <v>5</v>
      </c>
      <c r="U16" s="91"/>
      <c r="V16" s="27">
        <f t="shared" si="0"/>
        <v>3</v>
      </c>
      <c r="W16" s="93">
        <f t="shared" si="1"/>
        <v>0</v>
      </c>
      <c r="X16" s="93">
        <f t="shared" si="2"/>
        <v>0</v>
      </c>
      <c r="Y16" s="93">
        <f t="shared" si="3"/>
        <v>0</v>
      </c>
      <c r="Z16" s="93">
        <f t="shared" si="4"/>
        <v>1</v>
      </c>
      <c r="AA16" s="93">
        <f t="shared" si="5"/>
        <v>3</v>
      </c>
      <c r="AB16" s="93">
        <f t="shared" si="6"/>
        <v>6</v>
      </c>
      <c r="AC16" s="93">
        <f t="shared" si="7"/>
        <v>10</v>
      </c>
      <c r="AD16" s="362">
        <f t="shared" si="11"/>
        <v>4.5</v>
      </c>
      <c r="AE16" s="25">
        <f t="shared" si="8"/>
        <v>0</v>
      </c>
      <c r="AF16" s="13"/>
      <c r="AG16" s="360" t="str">
        <f t="shared" si="9"/>
        <v>З</v>
      </c>
      <c r="AH16" s="360" t="str">
        <f t="shared" si="9"/>
        <v/>
      </c>
      <c r="AI16" s="360">
        <f t="shared" si="9"/>
        <v>5</v>
      </c>
      <c r="AJ16" s="360">
        <f t="shared" si="9"/>
        <v>4</v>
      </c>
      <c r="AK16" s="360">
        <f t="shared" si="9"/>
        <v>5</v>
      </c>
      <c r="AL16" s="360" t="str">
        <f t="shared" si="9"/>
        <v/>
      </c>
      <c r="AM16" s="360" t="str">
        <f t="shared" si="9"/>
        <v/>
      </c>
      <c r="AN16" s="360">
        <f t="shared" si="9"/>
        <v>3</v>
      </c>
      <c r="AO16" s="360">
        <f t="shared" si="9"/>
        <v>5</v>
      </c>
      <c r="AP16" s="360">
        <f t="shared" si="9"/>
        <v>4</v>
      </c>
      <c r="AQ16" s="360">
        <f t="shared" si="9"/>
        <v>5</v>
      </c>
      <c r="AR16" s="360">
        <f t="shared" si="9"/>
        <v>4</v>
      </c>
      <c r="AS16" s="360">
        <f t="shared" si="9"/>
        <v>5</v>
      </c>
      <c r="AT16" s="360" t="str">
        <f t="shared" si="9"/>
        <v/>
      </c>
      <c r="AU16" s="360">
        <f t="shared" si="9"/>
        <v>5</v>
      </c>
      <c r="AV16" s="360" t="str">
        <f t="shared" si="9"/>
        <v/>
      </c>
      <c r="AW16" s="358">
        <f t="shared" si="10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7.25" customHeight="1" x14ac:dyDescent="0.25">
      <c r="A17" s="295">
        <v>12</v>
      </c>
      <c r="B17" s="240"/>
      <c r="C17" s="320" t="s">
        <v>34</v>
      </c>
      <c r="D17" s="366" t="s">
        <v>723</v>
      </c>
      <c r="E17" s="238">
        <v>2432</v>
      </c>
      <c r="F17" s="91" t="s">
        <v>539</v>
      </c>
      <c r="G17" s="91"/>
      <c r="H17" s="91">
        <v>5</v>
      </c>
      <c r="I17" s="91">
        <v>5</v>
      </c>
      <c r="J17" s="91">
        <v>4</v>
      </c>
      <c r="K17" s="91"/>
      <c r="L17" s="91"/>
      <c r="M17" s="91">
        <v>4</v>
      </c>
      <c r="N17" s="91">
        <v>5</v>
      </c>
      <c r="O17" s="91">
        <v>4</v>
      </c>
      <c r="P17" s="91">
        <v>5</v>
      </c>
      <c r="Q17" s="91">
        <v>5</v>
      </c>
      <c r="R17" s="94">
        <v>5</v>
      </c>
      <c r="S17" s="91"/>
      <c r="T17" s="91">
        <v>4</v>
      </c>
      <c r="U17" s="91"/>
      <c r="V17" s="27">
        <f t="shared" si="0"/>
        <v>4</v>
      </c>
      <c r="W17" s="93">
        <f t="shared" si="1"/>
        <v>0</v>
      </c>
      <c r="X17" s="93">
        <f t="shared" ref="X17:X34" si="12">COUNTIF(AF17:AU17,"д")</f>
        <v>0</v>
      </c>
      <c r="Y17" s="93">
        <f t="shared" si="3"/>
        <v>0</v>
      </c>
      <c r="Z17" s="93">
        <f t="shared" si="4"/>
        <v>0</v>
      </c>
      <c r="AA17" s="93">
        <f t="shared" si="5"/>
        <v>4</v>
      </c>
      <c r="AB17" s="93">
        <f t="shared" si="6"/>
        <v>6</v>
      </c>
      <c r="AC17" s="93">
        <f t="shared" si="7"/>
        <v>10</v>
      </c>
      <c r="AD17" s="362">
        <f t="shared" si="11"/>
        <v>4.5999999999999996</v>
      </c>
      <c r="AE17" s="25">
        <f t="shared" si="8"/>
        <v>0</v>
      </c>
      <c r="AF17" s="13"/>
      <c r="AG17" s="360" t="str">
        <f t="shared" si="9"/>
        <v>З</v>
      </c>
      <c r="AH17" s="360" t="str">
        <f t="shared" si="9"/>
        <v/>
      </c>
      <c r="AI17" s="360">
        <f t="shared" si="9"/>
        <v>5</v>
      </c>
      <c r="AJ17" s="360">
        <f t="shared" si="9"/>
        <v>5</v>
      </c>
      <c r="AK17" s="360">
        <f t="shared" si="9"/>
        <v>4</v>
      </c>
      <c r="AL17" s="360" t="str">
        <f t="shared" si="9"/>
        <v/>
      </c>
      <c r="AM17" s="360" t="str">
        <f t="shared" si="9"/>
        <v/>
      </c>
      <c r="AN17" s="360">
        <f t="shared" si="9"/>
        <v>4</v>
      </c>
      <c r="AO17" s="360">
        <f t="shared" si="9"/>
        <v>5</v>
      </c>
      <c r="AP17" s="360">
        <f t="shared" si="9"/>
        <v>4</v>
      </c>
      <c r="AQ17" s="360">
        <f t="shared" si="9"/>
        <v>5</v>
      </c>
      <c r="AR17" s="360">
        <f t="shared" si="9"/>
        <v>5</v>
      </c>
      <c r="AS17" s="360">
        <f t="shared" si="9"/>
        <v>5</v>
      </c>
      <c r="AT17" s="360" t="str">
        <f t="shared" si="9"/>
        <v/>
      </c>
      <c r="AU17" s="360">
        <f t="shared" si="9"/>
        <v>4</v>
      </c>
      <c r="AV17" s="360" t="str">
        <f t="shared" si="9"/>
        <v/>
      </c>
      <c r="AW17" s="358">
        <f t="shared" si="10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7.25" customHeight="1" x14ac:dyDescent="0.25">
      <c r="A18" s="295">
        <v>13</v>
      </c>
      <c r="B18" s="178"/>
      <c r="C18" s="320" t="s">
        <v>34</v>
      </c>
      <c r="D18" s="366" t="s">
        <v>724</v>
      </c>
      <c r="E18" s="238">
        <v>2432</v>
      </c>
      <c r="F18" s="91" t="s">
        <v>539</v>
      </c>
      <c r="G18" s="91"/>
      <c r="H18" s="91">
        <v>4</v>
      </c>
      <c r="I18" s="91">
        <v>4</v>
      </c>
      <c r="J18" s="91">
        <v>4</v>
      </c>
      <c r="K18" s="91"/>
      <c r="L18" s="91"/>
      <c r="M18" s="91">
        <v>4</v>
      </c>
      <c r="N18" s="91">
        <v>5</v>
      </c>
      <c r="O18" s="91">
        <v>4</v>
      </c>
      <c r="P18" s="91">
        <v>5</v>
      </c>
      <c r="Q18" s="91">
        <v>5</v>
      </c>
      <c r="R18" s="94">
        <v>5</v>
      </c>
      <c r="S18" s="91"/>
      <c r="T18" s="91">
        <v>5</v>
      </c>
      <c r="U18" s="91"/>
      <c r="V18" s="27">
        <f t="shared" si="0"/>
        <v>4</v>
      </c>
      <c r="W18" s="93">
        <f t="shared" si="1"/>
        <v>0</v>
      </c>
      <c r="X18" s="93">
        <f t="shared" si="12"/>
        <v>0</v>
      </c>
      <c r="Y18" s="93">
        <f t="shared" si="3"/>
        <v>0</v>
      </c>
      <c r="Z18" s="93">
        <f t="shared" si="4"/>
        <v>0</v>
      </c>
      <c r="AA18" s="93">
        <f t="shared" si="5"/>
        <v>5</v>
      </c>
      <c r="AB18" s="93">
        <f t="shared" si="6"/>
        <v>5</v>
      </c>
      <c r="AC18" s="93">
        <f t="shared" si="7"/>
        <v>10</v>
      </c>
      <c r="AD18" s="362">
        <f t="shared" si="11"/>
        <v>4.5</v>
      </c>
      <c r="AE18" s="25">
        <f t="shared" si="8"/>
        <v>0</v>
      </c>
      <c r="AF18" s="13"/>
      <c r="AG18" s="360" t="str">
        <f t="shared" si="9"/>
        <v>З</v>
      </c>
      <c r="AH18" s="360" t="str">
        <f t="shared" si="9"/>
        <v/>
      </c>
      <c r="AI18" s="360">
        <f t="shared" si="9"/>
        <v>4</v>
      </c>
      <c r="AJ18" s="360">
        <f t="shared" si="9"/>
        <v>4</v>
      </c>
      <c r="AK18" s="360">
        <f t="shared" si="9"/>
        <v>4</v>
      </c>
      <c r="AL18" s="360" t="str">
        <f t="shared" si="9"/>
        <v/>
      </c>
      <c r="AM18" s="360" t="str">
        <f t="shared" si="9"/>
        <v/>
      </c>
      <c r="AN18" s="360">
        <f t="shared" si="9"/>
        <v>4</v>
      </c>
      <c r="AO18" s="360">
        <f t="shared" si="9"/>
        <v>5</v>
      </c>
      <c r="AP18" s="360">
        <f t="shared" si="9"/>
        <v>4</v>
      </c>
      <c r="AQ18" s="360">
        <f t="shared" si="9"/>
        <v>5</v>
      </c>
      <c r="AR18" s="360">
        <f t="shared" si="9"/>
        <v>5</v>
      </c>
      <c r="AS18" s="360">
        <f t="shared" si="9"/>
        <v>5</v>
      </c>
      <c r="AT18" s="360" t="str">
        <f t="shared" si="9"/>
        <v/>
      </c>
      <c r="AU18" s="360">
        <f t="shared" si="9"/>
        <v>5</v>
      </c>
      <c r="AV18" s="360" t="str">
        <f t="shared" si="9"/>
        <v/>
      </c>
      <c r="AW18" s="358">
        <f t="shared" si="10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7.25" customHeight="1" x14ac:dyDescent="0.25">
      <c r="A19" s="295">
        <v>14</v>
      </c>
      <c r="B19" s="178"/>
      <c r="C19" s="320" t="s">
        <v>34</v>
      </c>
      <c r="D19" s="366" t="s">
        <v>725</v>
      </c>
      <c r="E19" s="238">
        <v>2432</v>
      </c>
      <c r="F19" s="91" t="s">
        <v>539</v>
      </c>
      <c r="G19" s="91"/>
      <c r="H19" s="91">
        <v>5</v>
      </c>
      <c r="I19" s="91">
        <v>4</v>
      </c>
      <c r="J19" s="91">
        <v>3</v>
      </c>
      <c r="K19" s="91"/>
      <c r="L19" s="91"/>
      <c r="M19" s="91">
        <v>4</v>
      </c>
      <c r="N19" s="91">
        <v>4</v>
      </c>
      <c r="O19" s="91">
        <v>5</v>
      </c>
      <c r="P19" s="91">
        <v>5</v>
      </c>
      <c r="Q19" s="91">
        <v>4</v>
      </c>
      <c r="R19" s="91">
        <v>5</v>
      </c>
      <c r="S19" s="91"/>
      <c r="T19" s="91">
        <v>4</v>
      </c>
      <c r="U19" s="91"/>
      <c r="V19" s="27">
        <f t="shared" si="0"/>
        <v>3</v>
      </c>
      <c r="W19" s="93">
        <f t="shared" si="1"/>
        <v>0</v>
      </c>
      <c r="X19" s="93">
        <f t="shared" si="12"/>
        <v>0</v>
      </c>
      <c r="Y19" s="93">
        <f t="shared" si="3"/>
        <v>0</v>
      </c>
      <c r="Z19" s="93">
        <f t="shared" si="4"/>
        <v>1</v>
      </c>
      <c r="AA19" s="93">
        <f t="shared" si="5"/>
        <v>5</v>
      </c>
      <c r="AB19" s="93">
        <f t="shared" si="6"/>
        <v>4</v>
      </c>
      <c r="AC19" s="93">
        <f t="shared" si="7"/>
        <v>10</v>
      </c>
      <c r="AD19" s="362">
        <f t="shared" si="11"/>
        <v>4.3</v>
      </c>
      <c r="AE19" s="25">
        <f t="shared" si="8"/>
        <v>0</v>
      </c>
      <c r="AF19" s="13"/>
      <c r="AG19" s="360" t="str">
        <f t="shared" si="9"/>
        <v>З</v>
      </c>
      <c r="AH19" s="360" t="str">
        <f t="shared" si="9"/>
        <v/>
      </c>
      <c r="AI19" s="360">
        <f t="shared" si="9"/>
        <v>5</v>
      </c>
      <c r="AJ19" s="360">
        <f t="shared" si="9"/>
        <v>4</v>
      </c>
      <c r="AK19" s="360">
        <f t="shared" si="9"/>
        <v>3</v>
      </c>
      <c r="AL19" s="360" t="str">
        <f t="shared" si="9"/>
        <v/>
      </c>
      <c r="AM19" s="360" t="str">
        <f t="shared" si="9"/>
        <v/>
      </c>
      <c r="AN19" s="360">
        <f t="shared" si="9"/>
        <v>4</v>
      </c>
      <c r="AO19" s="360">
        <f t="shared" si="9"/>
        <v>4</v>
      </c>
      <c r="AP19" s="360">
        <f t="shared" si="9"/>
        <v>5</v>
      </c>
      <c r="AQ19" s="360">
        <f t="shared" si="9"/>
        <v>5</v>
      </c>
      <c r="AR19" s="360">
        <f t="shared" si="9"/>
        <v>4</v>
      </c>
      <c r="AS19" s="360">
        <f t="shared" si="9"/>
        <v>5</v>
      </c>
      <c r="AT19" s="360" t="str">
        <f t="shared" si="9"/>
        <v/>
      </c>
      <c r="AU19" s="360">
        <f t="shared" si="9"/>
        <v>4</v>
      </c>
      <c r="AV19" s="360" t="str">
        <f t="shared" si="9"/>
        <v/>
      </c>
      <c r="AW19" s="358">
        <f t="shared" si="10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7.25" customHeight="1" x14ac:dyDescent="0.25">
      <c r="A20" s="295">
        <v>15</v>
      </c>
      <c r="B20" s="178"/>
      <c r="C20" s="320" t="s">
        <v>980</v>
      </c>
      <c r="D20" s="366" t="s">
        <v>726</v>
      </c>
      <c r="E20" s="238">
        <v>2432</v>
      </c>
      <c r="F20" s="91" t="s">
        <v>539</v>
      </c>
      <c r="G20" s="91"/>
      <c r="H20" s="91">
        <v>4</v>
      </c>
      <c r="I20" s="91">
        <v>5</v>
      </c>
      <c r="J20" s="91">
        <v>4</v>
      </c>
      <c r="K20" s="91"/>
      <c r="L20" s="91"/>
      <c r="M20" s="91">
        <v>3</v>
      </c>
      <c r="N20" s="91">
        <v>4</v>
      </c>
      <c r="O20" s="91">
        <v>4</v>
      </c>
      <c r="P20" s="91">
        <v>5</v>
      </c>
      <c r="Q20" s="91">
        <v>3</v>
      </c>
      <c r="R20" s="94">
        <v>5</v>
      </c>
      <c r="S20" s="91"/>
      <c r="T20" s="91">
        <v>3</v>
      </c>
      <c r="U20" s="91"/>
      <c r="V20" s="27">
        <f t="shared" si="0"/>
        <v>3</v>
      </c>
      <c r="W20" s="93">
        <f t="shared" si="1"/>
        <v>0</v>
      </c>
      <c r="X20" s="93">
        <f t="shared" si="12"/>
        <v>0</v>
      </c>
      <c r="Y20" s="93">
        <f t="shared" si="3"/>
        <v>0</v>
      </c>
      <c r="Z20" s="93">
        <f t="shared" si="4"/>
        <v>3</v>
      </c>
      <c r="AA20" s="93">
        <f t="shared" si="5"/>
        <v>4</v>
      </c>
      <c r="AB20" s="93">
        <f t="shared" si="6"/>
        <v>3</v>
      </c>
      <c r="AC20" s="93">
        <f t="shared" si="7"/>
        <v>10</v>
      </c>
      <c r="AD20" s="362">
        <f t="shared" si="11"/>
        <v>4</v>
      </c>
      <c r="AE20" s="25">
        <f t="shared" si="8"/>
        <v>0</v>
      </c>
      <c r="AF20" s="13"/>
      <c r="AG20" s="360" t="str">
        <f t="shared" si="9"/>
        <v>З</v>
      </c>
      <c r="AH20" s="360" t="str">
        <f t="shared" si="9"/>
        <v/>
      </c>
      <c r="AI20" s="360">
        <f t="shared" si="9"/>
        <v>4</v>
      </c>
      <c r="AJ20" s="360">
        <f t="shared" si="9"/>
        <v>5</v>
      </c>
      <c r="AK20" s="360">
        <f t="shared" si="9"/>
        <v>4</v>
      </c>
      <c r="AL20" s="360" t="str">
        <f t="shared" si="9"/>
        <v/>
      </c>
      <c r="AM20" s="360" t="str">
        <f t="shared" si="9"/>
        <v/>
      </c>
      <c r="AN20" s="360">
        <f t="shared" si="9"/>
        <v>3</v>
      </c>
      <c r="AO20" s="360">
        <f t="shared" si="9"/>
        <v>4</v>
      </c>
      <c r="AP20" s="360">
        <f t="shared" si="9"/>
        <v>4</v>
      </c>
      <c r="AQ20" s="360">
        <f t="shared" si="9"/>
        <v>5</v>
      </c>
      <c r="AR20" s="360">
        <f t="shared" si="9"/>
        <v>3</v>
      </c>
      <c r="AS20" s="360">
        <f t="shared" si="9"/>
        <v>5</v>
      </c>
      <c r="AT20" s="360" t="str">
        <f t="shared" si="9"/>
        <v/>
      </c>
      <c r="AU20" s="360">
        <f t="shared" si="9"/>
        <v>3</v>
      </c>
      <c r="AV20" s="360" t="str">
        <f t="shared" si="9"/>
        <v/>
      </c>
      <c r="AW20" s="358">
        <f t="shared" si="10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7.25" customHeight="1" x14ac:dyDescent="0.25">
      <c r="A21" s="295">
        <v>16</v>
      </c>
      <c r="B21" s="178"/>
      <c r="C21" s="320" t="s">
        <v>34</v>
      </c>
      <c r="D21" s="366" t="s">
        <v>727</v>
      </c>
      <c r="E21" s="238">
        <v>2432</v>
      </c>
      <c r="F21" s="91" t="s">
        <v>539</v>
      </c>
      <c r="G21" s="91"/>
      <c r="H21" s="91">
        <v>5</v>
      </c>
      <c r="I21" s="91">
        <v>5</v>
      </c>
      <c r="J21" s="91">
        <v>4</v>
      </c>
      <c r="K21" s="91"/>
      <c r="L21" s="91"/>
      <c r="M21" s="91">
        <v>4</v>
      </c>
      <c r="N21" s="91">
        <v>5</v>
      </c>
      <c r="O21" s="91">
        <v>5</v>
      </c>
      <c r="P21" s="91">
        <v>5</v>
      </c>
      <c r="Q21" s="91">
        <v>5</v>
      </c>
      <c r="R21" s="94">
        <v>5</v>
      </c>
      <c r="S21" s="91"/>
      <c r="T21" s="91">
        <v>5</v>
      </c>
      <c r="U21" s="91"/>
      <c r="V21" s="27">
        <f t="shared" si="0"/>
        <v>4</v>
      </c>
      <c r="W21" s="93">
        <f t="shared" si="1"/>
        <v>0</v>
      </c>
      <c r="X21" s="93">
        <f t="shared" si="12"/>
        <v>0</v>
      </c>
      <c r="Y21" s="93">
        <f t="shared" si="3"/>
        <v>0</v>
      </c>
      <c r="Z21" s="93">
        <f t="shared" si="4"/>
        <v>0</v>
      </c>
      <c r="AA21" s="93">
        <f t="shared" si="5"/>
        <v>2</v>
      </c>
      <c r="AB21" s="93">
        <f t="shared" si="6"/>
        <v>8</v>
      </c>
      <c r="AC21" s="93">
        <f t="shared" si="7"/>
        <v>10</v>
      </c>
      <c r="AD21" s="362">
        <f t="shared" si="11"/>
        <v>4.8</v>
      </c>
      <c r="AE21" s="25">
        <f t="shared" si="8"/>
        <v>0</v>
      </c>
      <c r="AF21" s="13"/>
      <c r="AG21" s="360" t="str">
        <f t="shared" si="9"/>
        <v>З</v>
      </c>
      <c r="AH21" s="360" t="str">
        <f t="shared" si="9"/>
        <v/>
      </c>
      <c r="AI21" s="360">
        <f t="shared" si="9"/>
        <v>5</v>
      </c>
      <c r="AJ21" s="360">
        <f t="shared" si="9"/>
        <v>5</v>
      </c>
      <c r="AK21" s="360">
        <f t="shared" si="9"/>
        <v>4</v>
      </c>
      <c r="AL21" s="360" t="str">
        <f t="shared" si="9"/>
        <v/>
      </c>
      <c r="AM21" s="360" t="str">
        <f t="shared" si="9"/>
        <v/>
      </c>
      <c r="AN21" s="360">
        <f t="shared" si="9"/>
        <v>4</v>
      </c>
      <c r="AO21" s="360">
        <f t="shared" si="9"/>
        <v>5</v>
      </c>
      <c r="AP21" s="360">
        <f t="shared" si="9"/>
        <v>5</v>
      </c>
      <c r="AQ21" s="360">
        <f t="shared" si="9"/>
        <v>5</v>
      </c>
      <c r="AR21" s="360">
        <f t="shared" si="9"/>
        <v>5</v>
      </c>
      <c r="AS21" s="360">
        <f t="shared" si="9"/>
        <v>5</v>
      </c>
      <c r="AT21" s="360" t="str">
        <f t="shared" si="9"/>
        <v/>
      </c>
      <c r="AU21" s="360">
        <f t="shared" si="9"/>
        <v>5</v>
      </c>
      <c r="AV21" s="360" t="str">
        <f t="shared" ref="AG21:AV36" si="13">IF(ISERROR(VALUE(LEFT(U21))),LEFT(U21),VALUE(LEFT(U21)))</f>
        <v/>
      </c>
      <c r="AW21" s="358">
        <f t="shared" si="10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7.25" customHeight="1" x14ac:dyDescent="0.25">
      <c r="A22" s="295">
        <v>17</v>
      </c>
      <c r="B22" s="178"/>
      <c r="C22" s="320" t="s">
        <v>34</v>
      </c>
      <c r="D22" s="332" t="s">
        <v>777</v>
      </c>
      <c r="E22" s="238">
        <v>2432</v>
      </c>
      <c r="F22" s="91" t="s">
        <v>539</v>
      </c>
      <c r="G22" s="91"/>
      <c r="H22" s="91">
        <v>5</v>
      </c>
      <c r="I22" s="91">
        <v>5</v>
      </c>
      <c r="J22" s="91">
        <v>5</v>
      </c>
      <c r="K22" s="91"/>
      <c r="L22" s="91"/>
      <c r="M22" s="91">
        <v>5</v>
      </c>
      <c r="N22" s="91">
        <v>5</v>
      </c>
      <c r="O22" s="91">
        <v>5</v>
      </c>
      <c r="P22" s="91">
        <v>5</v>
      </c>
      <c r="Q22" s="91">
        <v>5</v>
      </c>
      <c r="R22" s="94">
        <v>5</v>
      </c>
      <c r="S22" s="91"/>
      <c r="T22" s="91">
        <v>5</v>
      </c>
      <c r="U22" s="91"/>
      <c r="V22" s="27">
        <f t="shared" si="0"/>
        <v>5</v>
      </c>
      <c r="W22" s="93">
        <f t="shared" si="1"/>
        <v>0</v>
      </c>
      <c r="X22" s="93">
        <f t="shared" si="12"/>
        <v>0</v>
      </c>
      <c r="Y22" s="93">
        <f t="shared" si="3"/>
        <v>0</v>
      </c>
      <c r="Z22" s="93">
        <f t="shared" si="4"/>
        <v>0</v>
      </c>
      <c r="AA22" s="93">
        <f t="shared" si="5"/>
        <v>0</v>
      </c>
      <c r="AB22" s="93">
        <f t="shared" si="6"/>
        <v>10</v>
      </c>
      <c r="AC22" s="93">
        <f t="shared" si="7"/>
        <v>10</v>
      </c>
      <c r="AD22" s="362">
        <f t="shared" si="11"/>
        <v>5</v>
      </c>
      <c r="AE22" s="25">
        <f t="shared" si="8"/>
        <v>0</v>
      </c>
      <c r="AF22" s="13"/>
      <c r="AG22" s="360" t="str">
        <f t="shared" si="13"/>
        <v>З</v>
      </c>
      <c r="AH22" s="360" t="str">
        <f t="shared" si="13"/>
        <v/>
      </c>
      <c r="AI22" s="360">
        <f t="shared" si="13"/>
        <v>5</v>
      </c>
      <c r="AJ22" s="360">
        <f t="shared" si="13"/>
        <v>5</v>
      </c>
      <c r="AK22" s="360">
        <f t="shared" si="13"/>
        <v>5</v>
      </c>
      <c r="AL22" s="360" t="str">
        <f t="shared" si="13"/>
        <v/>
      </c>
      <c r="AM22" s="360" t="str">
        <f t="shared" si="13"/>
        <v/>
      </c>
      <c r="AN22" s="360">
        <f t="shared" si="13"/>
        <v>5</v>
      </c>
      <c r="AO22" s="360">
        <f t="shared" si="13"/>
        <v>5</v>
      </c>
      <c r="AP22" s="360">
        <f t="shared" si="13"/>
        <v>5</v>
      </c>
      <c r="AQ22" s="360">
        <f t="shared" si="13"/>
        <v>5</v>
      </c>
      <c r="AR22" s="360">
        <f t="shared" si="13"/>
        <v>5</v>
      </c>
      <c r="AS22" s="360">
        <f t="shared" si="13"/>
        <v>5</v>
      </c>
      <c r="AT22" s="360" t="str">
        <f t="shared" si="13"/>
        <v/>
      </c>
      <c r="AU22" s="360">
        <f t="shared" si="13"/>
        <v>5</v>
      </c>
      <c r="AV22" s="360" t="str">
        <f t="shared" si="13"/>
        <v/>
      </c>
      <c r="AW22" s="358">
        <f t="shared" si="10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7.25" customHeight="1" x14ac:dyDescent="0.25">
      <c r="A23" s="295">
        <v>18</v>
      </c>
      <c r="B23" s="178"/>
      <c r="C23" s="320" t="s">
        <v>34</v>
      </c>
      <c r="D23" s="366" t="s">
        <v>728</v>
      </c>
      <c r="E23" s="238">
        <v>2432</v>
      </c>
      <c r="F23" s="91" t="s">
        <v>539</v>
      </c>
      <c r="G23" s="91"/>
      <c r="H23" s="91">
        <v>4</v>
      </c>
      <c r="I23" s="91">
        <v>4</v>
      </c>
      <c r="J23" s="91">
        <v>4</v>
      </c>
      <c r="K23" s="91"/>
      <c r="L23" s="91"/>
      <c r="M23" s="91">
        <v>3</v>
      </c>
      <c r="N23" s="91">
        <v>4</v>
      </c>
      <c r="O23" s="91">
        <v>4</v>
      </c>
      <c r="P23" s="91">
        <v>5</v>
      </c>
      <c r="Q23" s="91">
        <v>3</v>
      </c>
      <c r="R23" s="94">
        <v>4</v>
      </c>
      <c r="S23" s="91"/>
      <c r="T23" s="91">
        <v>3</v>
      </c>
      <c r="U23" s="91"/>
      <c r="V23" s="27">
        <f t="shared" si="0"/>
        <v>3</v>
      </c>
      <c r="W23" s="93">
        <f t="shared" si="1"/>
        <v>0</v>
      </c>
      <c r="X23" s="93">
        <f t="shared" si="12"/>
        <v>0</v>
      </c>
      <c r="Y23" s="93">
        <f t="shared" si="3"/>
        <v>0</v>
      </c>
      <c r="Z23" s="93">
        <f t="shared" si="4"/>
        <v>3</v>
      </c>
      <c r="AA23" s="93">
        <f t="shared" si="5"/>
        <v>6</v>
      </c>
      <c r="AB23" s="93">
        <f t="shared" si="6"/>
        <v>1</v>
      </c>
      <c r="AC23" s="93">
        <f t="shared" si="7"/>
        <v>10</v>
      </c>
      <c r="AD23" s="362">
        <f t="shared" si="11"/>
        <v>3.8</v>
      </c>
      <c r="AE23" s="25">
        <f t="shared" si="8"/>
        <v>0</v>
      </c>
      <c r="AF23" s="13"/>
      <c r="AG23" s="360" t="str">
        <f t="shared" si="13"/>
        <v>З</v>
      </c>
      <c r="AH23" s="360" t="str">
        <f t="shared" si="13"/>
        <v/>
      </c>
      <c r="AI23" s="360">
        <f t="shared" si="13"/>
        <v>4</v>
      </c>
      <c r="AJ23" s="360">
        <f t="shared" si="13"/>
        <v>4</v>
      </c>
      <c r="AK23" s="360">
        <f t="shared" si="13"/>
        <v>4</v>
      </c>
      <c r="AL23" s="360" t="str">
        <f t="shared" si="13"/>
        <v/>
      </c>
      <c r="AM23" s="360" t="str">
        <f t="shared" si="13"/>
        <v/>
      </c>
      <c r="AN23" s="360">
        <f t="shared" si="13"/>
        <v>3</v>
      </c>
      <c r="AO23" s="360">
        <f t="shared" si="13"/>
        <v>4</v>
      </c>
      <c r="AP23" s="360">
        <f t="shared" si="13"/>
        <v>4</v>
      </c>
      <c r="AQ23" s="360">
        <f t="shared" si="13"/>
        <v>5</v>
      </c>
      <c r="AR23" s="360">
        <f t="shared" si="13"/>
        <v>3</v>
      </c>
      <c r="AS23" s="360">
        <f t="shared" si="13"/>
        <v>4</v>
      </c>
      <c r="AT23" s="360" t="str">
        <f t="shared" si="13"/>
        <v/>
      </c>
      <c r="AU23" s="360">
        <f t="shared" si="13"/>
        <v>3</v>
      </c>
      <c r="AV23" s="360" t="str">
        <f t="shared" si="13"/>
        <v/>
      </c>
      <c r="AW23" s="358">
        <f t="shared" si="10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7.25" customHeight="1" x14ac:dyDescent="0.25">
      <c r="A24" s="295">
        <v>19</v>
      </c>
      <c r="B24" s="178"/>
      <c r="C24" s="320" t="s">
        <v>34</v>
      </c>
      <c r="D24" s="366" t="s">
        <v>729</v>
      </c>
      <c r="E24" s="238">
        <v>2432</v>
      </c>
      <c r="F24" s="91" t="s">
        <v>539</v>
      </c>
      <c r="G24" s="91"/>
      <c r="H24" s="91">
        <v>5</v>
      </c>
      <c r="I24" s="91">
        <v>5</v>
      </c>
      <c r="J24" s="91">
        <v>3</v>
      </c>
      <c r="K24" s="91"/>
      <c r="L24" s="91"/>
      <c r="M24" s="91">
        <v>3</v>
      </c>
      <c r="N24" s="91">
        <v>4</v>
      </c>
      <c r="O24" s="91">
        <v>4</v>
      </c>
      <c r="P24" s="91">
        <v>5</v>
      </c>
      <c r="Q24" s="91">
        <v>5</v>
      </c>
      <c r="R24" s="94">
        <v>5</v>
      </c>
      <c r="S24" s="91"/>
      <c r="T24" s="91">
        <v>4</v>
      </c>
      <c r="U24" s="91"/>
      <c r="V24" s="27">
        <f t="shared" si="0"/>
        <v>3</v>
      </c>
      <c r="W24" s="93">
        <f t="shared" si="1"/>
        <v>0</v>
      </c>
      <c r="X24" s="93">
        <f t="shared" si="12"/>
        <v>0</v>
      </c>
      <c r="Y24" s="93">
        <f t="shared" si="3"/>
        <v>0</v>
      </c>
      <c r="Z24" s="93">
        <f t="shared" si="4"/>
        <v>2</v>
      </c>
      <c r="AA24" s="93">
        <f t="shared" si="5"/>
        <v>3</v>
      </c>
      <c r="AB24" s="93">
        <f t="shared" si="6"/>
        <v>5</v>
      </c>
      <c r="AC24" s="93">
        <f t="shared" si="7"/>
        <v>10</v>
      </c>
      <c r="AD24" s="362">
        <f t="shared" si="11"/>
        <v>4.3</v>
      </c>
      <c r="AE24" s="25">
        <f t="shared" si="8"/>
        <v>0</v>
      </c>
      <c r="AF24" s="13"/>
      <c r="AG24" s="360" t="str">
        <f t="shared" si="13"/>
        <v>З</v>
      </c>
      <c r="AH24" s="360" t="str">
        <f t="shared" si="13"/>
        <v/>
      </c>
      <c r="AI24" s="360">
        <f t="shared" si="13"/>
        <v>5</v>
      </c>
      <c r="AJ24" s="360">
        <f t="shared" si="13"/>
        <v>5</v>
      </c>
      <c r="AK24" s="360">
        <f t="shared" si="13"/>
        <v>3</v>
      </c>
      <c r="AL24" s="360" t="str">
        <f t="shared" si="13"/>
        <v/>
      </c>
      <c r="AM24" s="360" t="str">
        <f t="shared" si="13"/>
        <v/>
      </c>
      <c r="AN24" s="360">
        <f t="shared" si="13"/>
        <v>3</v>
      </c>
      <c r="AO24" s="360">
        <f t="shared" si="13"/>
        <v>4</v>
      </c>
      <c r="AP24" s="360">
        <f t="shared" si="13"/>
        <v>4</v>
      </c>
      <c r="AQ24" s="360">
        <f t="shared" si="13"/>
        <v>5</v>
      </c>
      <c r="AR24" s="360">
        <f t="shared" si="13"/>
        <v>5</v>
      </c>
      <c r="AS24" s="360">
        <f t="shared" si="13"/>
        <v>5</v>
      </c>
      <c r="AT24" s="360" t="str">
        <f t="shared" si="13"/>
        <v/>
      </c>
      <c r="AU24" s="360">
        <f t="shared" si="13"/>
        <v>4</v>
      </c>
      <c r="AV24" s="360" t="str">
        <f t="shared" si="13"/>
        <v/>
      </c>
      <c r="AW24" s="358">
        <f t="shared" si="10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7.25" customHeight="1" x14ac:dyDescent="0.25">
      <c r="A25" s="295">
        <v>20</v>
      </c>
      <c r="B25" s="178"/>
      <c r="C25" s="320" t="s">
        <v>34</v>
      </c>
      <c r="D25" s="366" t="s">
        <v>730</v>
      </c>
      <c r="E25" s="238">
        <v>2432</v>
      </c>
      <c r="F25" s="91" t="s">
        <v>539</v>
      </c>
      <c r="G25" s="91"/>
      <c r="H25" s="91">
        <v>4</v>
      </c>
      <c r="I25" s="91">
        <v>5</v>
      </c>
      <c r="J25" s="91">
        <v>4</v>
      </c>
      <c r="K25" s="91"/>
      <c r="L25" s="91"/>
      <c r="M25" s="91">
        <v>3</v>
      </c>
      <c r="N25" s="91">
        <v>4</v>
      </c>
      <c r="O25" s="91">
        <v>4</v>
      </c>
      <c r="P25" s="91">
        <v>5</v>
      </c>
      <c r="Q25" s="91">
        <v>4</v>
      </c>
      <c r="R25" s="94">
        <v>5</v>
      </c>
      <c r="S25" s="91"/>
      <c r="T25" s="91">
        <v>4</v>
      </c>
      <c r="U25" s="91"/>
      <c r="V25" s="27">
        <f t="shared" si="0"/>
        <v>3</v>
      </c>
      <c r="W25" s="93">
        <f t="shared" si="1"/>
        <v>0</v>
      </c>
      <c r="X25" s="93">
        <f t="shared" si="12"/>
        <v>0</v>
      </c>
      <c r="Y25" s="93">
        <f t="shared" si="3"/>
        <v>0</v>
      </c>
      <c r="Z25" s="93">
        <f t="shared" si="4"/>
        <v>1</v>
      </c>
      <c r="AA25" s="93">
        <f t="shared" si="5"/>
        <v>6</v>
      </c>
      <c r="AB25" s="93">
        <f t="shared" si="6"/>
        <v>3</v>
      </c>
      <c r="AC25" s="93">
        <f t="shared" si="7"/>
        <v>10</v>
      </c>
      <c r="AD25" s="362">
        <f t="shared" si="11"/>
        <v>4.2</v>
      </c>
      <c r="AE25" s="25">
        <f t="shared" si="8"/>
        <v>0</v>
      </c>
      <c r="AF25" s="13"/>
      <c r="AG25" s="360" t="str">
        <f t="shared" si="13"/>
        <v>З</v>
      </c>
      <c r="AH25" s="360" t="str">
        <f t="shared" si="13"/>
        <v/>
      </c>
      <c r="AI25" s="360">
        <f t="shared" si="13"/>
        <v>4</v>
      </c>
      <c r="AJ25" s="360">
        <f t="shared" si="13"/>
        <v>5</v>
      </c>
      <c r="AK25" s="360">
        <f t="shared" si="13"/>
        <v>4</v>
      </c>
      <c r="AL25" s="360" t="str">
        <f t="shared" si="13"/>
        <v/>
      </c>
      <c r="AM25" s="360" t="str">
        <f t="shared" si="13"/>
        <v/>
      </c>
      <c r="AN25" s="360">
        <f t="shared" si="13"/>
        <v>3</v>
      </c>
      <c r="AO25" s="360">
        <f t="shared" si="13"/>
        <v>4</v>
      </c>
      <c r="AP25" s="360">
        <f t="shared" si="13"/>
        <v>4</v>
      </c>
      <c r="AQ25" s="360">
        <f t="shared" si="13"/>
        <v>5</v>
      </c>
      <c r="AR25" s="360">
        <f t="shared" si="13"/>
        <v>4</v>
      </c>
      <c r="AS25" s="360">
        <f t="shared" si="13"/>
        <v>5</v>
      </c>
      <c r="AT25" s="360" t="str">
        <f t="shared" si="13"/>
        <v/>
      </c>
      <c r="AU25" s="360">
        <f t="shared" si="13"/>
        <v>4</v>
      </c>
      <c r="AV25" s="360" t="str">
        <f t="shared" si="13"/>
        <v/>
      </c>
      <c r="AW25" s="358">
        <f t="shared" si="10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7.25" customHeight="1" x14ac:dyDescent="0.25">
      <c r="A26" s="295">
        <v>21</v>
      </c>
      <c r="B26" s="178"/>
      <c r="C26" s="320" t="s">
        <v>34</v>
      </c>
      <c r="D26" s="366" t="s">
        <v>731</v>
      </c>
      <c r="E26" s="238">
        <v>2432</v>
      </c>
      <c r="F26" s="91" t="s">
        <v>539</v>
      </c>
      <c r="G26" s="91"/>
      <c r="H26" s="91">
        <v>5</v>
      </c>
      <c r="I26" s="91">
        <v>4</v>
      </c>
      <c r="J26" s="91">
        <v>4</v>
      </c>
      <c r="K26" s="91"/>
      <c r="L26" s="91"/>
      <c r="M26" s="91">
        <v>3</v>
      </c>
      <c r="N26" s="91">
        <v>5</v>
      </c>
      <c r="O26" s="91">
        <v>3</v>
      </c>
      <c r="P26" s="91">
        <v>5</v>
      </c>
      <c r="Q26" s="91">
        <v>4</v>
      </c>
      <c r="R26" s="94">
        <v>4</v>
      </c>
      <c r="S26" s="91"/>
      <c r="T26" s="91">
        <v>5</v>
      </c>
      <c r="U26" s="91"/>
      <c r="V26" s="27">
        <f t="shared" si="0"/>
        <v>3</v>
      </c>
      <c r="W26" s="93">
        <f t="shared" si="1"/>
        <v>0</v>
      </c>
      <c r="X26" s="93">
        <f t="shared" si="12"/>
        <v>0</v>
      </c>
      <c r="Y26" s="93">
        <f t="shared" si="3"/>
        <v>0</v>
      </c>
      <c r="Z26" s="93">
        <f t="shared" si="4"/>
        <v>2</v>
      </c>
      <c r="AA26" s="93">
        <f t="shared" si="5"/>
        <v>4</v>
      </c>
      <c r="AB26" s="93">
        <f t="shared" si="6"/>
        <v>4</v>
      </c>
      <c r="AC26" s="93">
        <f t="shared" si="7"/>
        <v>10</v>
      </c>
      <c r="AD26" s="362">
        <f t="shared" si="11"/>
        <v>4.2</v>
      </c>
      <c r="AE26" s="25">
        <f t="shared" si="8"/>
        <v>0</v>
      </c>
      <c r="AF26" s="13"/>
      <c r="AG26" s="360" t="str">
        <f t="shared" si="13"/>
        <v>З</v>
      </c>
      <c r="AH26" s="360" t="str">
        <f t="shared" si="13"/>
        <v/>
      </c>
      <c r="AI26" s="360">
        <f t="shared" si="13"/>
        <v>5</v>
      </c>
      <c r="AJ26" s="360">
        <f t="shared" si="13"/>
        <v>4</v>
      </c>
      <c r="AK26" s="360">
        <f t="shared" si="13"/>
        <v>4</v>
      </c>
      <c r="AL26" s="360" t="str">
        <f t="shared" si="13"/>
        <v/>
      </c>
      <c r="AM26" s="360" t="str">
        <f t="shared" si="13"/>
        <v/>
      </c>
      <c r="AN26" s="360">
        <f t="shared" si="13"/>
        <v>3</v>
      </c>
      <c r="AO26" s="360">
        <f t="shared" si="13"/>
        <v>5</v>
      </c>
      <c r="AP26" s="360">
        <f t="shared" si="13"/>
        <v>3</v>
      </c>
      <c r="AQ26" s="360">
        <f t="shared" si="13"/>
        <v>5</v>
      </c>
      <c r="AR26" s="360">
        <f t="shared" si="13"/>
        <v>4</v>
      </c>
      <c r="AS26" s="360">
        <f t="shared" si="13"/>
        <v>4</v>
      </c>
      <c r="AT26" s="360" t="str">
        <f t="shared" si="13"/>
        <v/>
      </c>
      <c r="AU26" s="360">
        <f t="shared" si="13"/>
        <v>5</v>
      </c>
      <c r="AV26" s="360" t="str">
        <f t="shared" si="13"/>
        <v/>
      </c>
      <c r="AW26" s="358">
        <f t="shared" si="10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7.25" customHeight="1" x14ac:dyDescent="0.25">
      <c r="A27" s="295">
        <v>22</v>
      </c>
      <c r="B27" s="178"/>
      <c r="C27" s="320" t="s">
        <v>34</v>
      </c>
      <c r="D27" s="366" t="s">
        <v>732</v>
      </c>
      <c r="E27" s="238">
        <v>2432</v>
      </c>
      <c r="F27" s="91" t="s">
        <v>539</v>
      </c>
      <c r="G27" s="91"/>
      <c r="H27" s="91">
        <v>5</v>
      </c>
      <c r="I27" s="91">
        <v>4</v>
      </c>
      <c r="J27" s="91">
        <v>4</v>
      </c>
      <c r="K27" s="91"/>
      <c r="L27" s="91"/>
      <c r="M27" s="91">
        <v>5</v>
      </c>
      <c r="N27" s="91">
        <v>4</v>
      </c>
      <c r="O27" s="91">
        <v>4</v>
      </c>
      <c r="P27" s="91">
        <v>5</v>
      </c>
      <c r="Q27" s="91">
        <v>5</v>
      </c>
      <c r="R27" s="94">
        <v>5</v>
      </c>
      <c r="S27" s="91"/>
      <c r="T27" s="91">
        <v>4</v>
      </c>
      <c r="U27" s="91"/>
      <c r="V27" s="27">
        <f t="shared" si="0"/>
        <v>4</v>
      </c>
      <c r="W27" s="93">
        <f t="shared" si="1"/>
        <v>0</v>
      </c>
      <c r="X27" s="93">
        <f t="shared" si="12"/>
        <v>0</v>
      </c>
      <c r="Y27" s="93">
        <f t="shared" si="3"/>
        <v>0</v>
      </c>
      <c r="Z27" s="93">
        <f t="shared" si="4"/>
        <v>0</v>
      </c>
      <c r="AA27" s="93">
        <f t="shared" si="5"/>
        <v>5</v>
      </c>
      <c r="AB27" s="93">
        <f t="shared" si="6"/>
        <v>5</v>
      </c>
      <c r="AC27" s="93">
        <f t="shared" si="7"/>
        <v>10</v>
      </c>
      <c r="AD27" s="362">
        <f t="shared" si="11"/>
        <v>4.5</v>
      </c>
      <c r="AE27" s="25">
        <f t="shared" si="8"/>
        <v>0</v>
      </c>
      <c r="AF27" s="13"/>
      <c r="AG27" s="360" t="str">
        <f t="shared" si="13"/>
        <v>З</v>
      </c>
      <c r="AH27" s="360" t="str">
        <f t="shared" si="13"/>
        <v/>
      </c>
      <c r="AI27" s="360">
        <f t="shared" si="13"/>
        <v>5</v>
      </c>
      <c r="AJ27" s="360">
        <f t="shared" si="13"/>
        <v>4</v>
      </c>
      <c r="AK27" s="360">
        <f t="shared" si="13"/>
        <v>4</v>
      </c>
      <c r="AL27" s="360" t="str">
        <f t="shared" si="13"/>
        <v/>
      </c>
      <c r="AM27" s="360" t="str">
        <f t="shared" si="13"/>
        <v/>
      </c>
      <c r="AN27" s="360">
        <f t="shared" si="13"/>
        <v>5</v>
      </c>
      <c r="AO27" s="360">
        <f t="shared" si="13"/>
        <v>4</v>
      </c>
      <c r="AP27" s="360">
        <f t="shared" si="13"/>
        <v>4</v>
      </c>
      <c r="AQ27" s="360">
        <f t="shared" si="13"/>
        <v>5</v>
      </c>
      <c r="AR27" s="360">
        <f t="shared" si="13"/>
        <v>5</v>
      </c>
      <c r="AS27" s="360">
        <f t="shared" si="13"/>
        <v>5</v>
      </c>
      <c r="AT27" s="360" t="str">
        <f t="shared" si="13"/>
        <v/>
      </c>
      <c r="AU27" s="360">
        <f t="shared" si="13"/>
        <v>4</v>
      </c>
      <c r="AV27" s="360" t="str">
        <f t="shared" si="13"/>
        <v/>
      </c>
      <c r="AW27" s="358">
        <f t="shared" si="10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7.25" customHeight="1" x14ac:dyDescent="0.25">
      <c r="A28" s="295">
        <v>23</v>
      </c>
      <c r="B28" s="178"/>
      <c r="C28" s="320" t="s">
        <v>34</v>
      </c>
      <c r="D28" s="366" t="s">
        <v>733</v>
      </c>
      <c r="E28" s="238">
        <v>2432</v>
      </c>
      <c r="F28" s="91" t="s">
        <v>539</v>
      </c>
      <c r="G28" s="91"/>
      <c r="H28" s="91">
        <v>5</v>
      </c>
      <c r="I28" s="91">
        <v>4</v>
      </c>
      <c r="J28" s="91">
        <v>3</v>
      </c>
      <c r="K28" s="91"/>
      <c r="L28" s="91"/>
      <c r="M28" s="91">
        <v>3</v>
      </c>
      <c r="N28" s="91">
        <v>4</v>
      </c>
      <c r="O28" s="91">
        <v>4</v>
      </c>
      <c r="P28" s="91">
        <v>5</v>
      </c>
      <c r="Q28" s="91">
        <v>5</v>
      </c>
      <c r="R28" s="94">
        <v>5</v>
      </c>
      <c r="S28" s="91"/>
      <c r="T28" s="91">
        <v>3</v>
      </c>
      <c r="U28" s="91"/>
      <c r="V28" s="27">
        <f t="shared" si="0"/>
        <v>3</v>
      </c>
      <c r="W28" s="93">
        <f t="shared" si="1"/>
        <v>0</v>
      </c>
      <c r="X28" s="93">
        <f t="shared" si="12"/>
        <v>0</v>
      </c>
      <c r="Y28" s="93">
        <f t="shared" si="3"/>
        <v>0</v>
      </c>
      <c r="Z28" s="93">
        <f t="shared" si="4"/>
        <v>3</v>
      </c>
      <c r="AA28" s="93">
        <f t="shared" si="5"/>
        <v>3</v>
      </c>
      <c r="AB28" s="93">
        <f t="shared" si="6"/>
        <v>4</v>
      </c>
      <c r="AC28" s="93">
        <f t="shared" si="7"/>
        <v>10</v>
      </c>
      <c r="AD28" s="362">
        <f t="shared" si="11"/>
        <v>4.0999999999999996</v>
      </c>
      <c r="AE28" s="25">
        <f t="shared" si="8"/>
        <v>0</v>
      </c>
      <c r="AF28" s="13"/>
      <c r="AG28" s="360" t="str">
        <f t="shared" si="13"/>
        <v>З</v>
      </c>
      <c r="AH28" s="360" t="str">
        <f t="shared" si="13"/>
        <v/>
      </c>
      <c r="AI28" s="360">
        <f t="shared" si="13"/>
        <v>5</v>
      </c>
      <c r="AJ28" s="360">
        <f t="shared" si="13"/>
        <v>4</v>
      </c>
      <c r="AK28" s="360">
        <f t="shared" si="13"/>
        <v>3</v>
      </c>
      <c r="AL28" s="360" t="str">
        <f t="shared" si="13"/>
        <v/>
      </c>
      <c r="AM28" s="360" t="str">
        <f t="shared" si="13"/>
        <v/>
      </c>
      <c r="AN28" s="360">
        <f t="shared" si="13"/>
        <v>3</v>
      </c>
      <c r="AO28" s="360">
        <f t="shared" si="13"/>
        <v>4</v>
      </c>
      <c r="AP28" s="360">
        <f t="shared" si="13"/>
        <v>4</v>
      </c>
      <c r="AQ28" s="360">
        <f t="shared" si="13"/>
        <v>5</v>
      </c>
      <c r="AR28" s="360">
        <f t="shared" si="13"/>
        <v>5</v>
      </c>
      <c r="AS28" s="360">
        <f t="shared" si="13"/>
        <v>5</v>
      </c>
      <c r="AT28" s="360" t="str">
        <f t="shared" si="13"/>
        <v/>
      </c>
      <c r="AU28" s="360">
        <f t="shared" si="13"/>
        <v>3</v>
      </c>
      <c r="AV28" s="360" t="str">
        <f t="shared" si="13"/>
        <v/>
      </c>
      <c r="AW28" s="358">
        <f t="shared" si="10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7.25" customHeight="1" x14ac:dyDescent="0.25">
      <c r="A29" s="295">
        <v>24</v>
      </c>
      <c r="B29" s="178"/>
      <c r="C29" s="320" t="s">
        <v>34</v>
      </c>
      <c r="D29" s="366" t="s">
        <v>802</v>
      </c>
      <c r="E29" s="238">
        <v>2432</v>
      </c>
      <c r="F29" s="91" t="s">
        <v>539</v>
      </c>
      <c r="G29" s="91"/>
      <c r="H29" s="91">
        <v>5</v>
      </c>
      <c r="I29" s="91">
        <v>5</v>
      </c>
      <c r="J29" s="91">
        <v>4</v>
      </c>
      <c r="K29" s="91"/>
      <c r="L29" s="91"/>
      <c r="M29" s="91">
        <v>4</v>
      </c>
      <c r="N29" s="91">
        <v>5</v>
      </c>
      <c r="O29" s="91">
        <v>5</v>
      </c>
      <c r="P29" s="91">
        <v>5</v>
      </c>
      <c r="Q29" s="91">
        <v>5</v>
      </c>
      <c r="R29" s="94">
        <v>5</v>
      </c>
      <c r="S29" s="91"/>
      <c r="T29" s="91">
        <v>4</v>
      </c>
      <c r="U29" s="91"/>
      <c r="V29" s="27">
        <f t="shared" si="0"/>
        <v>4</v>
      </c>
      <c r="W29" s="93">
        <f t="shared" si="1"/>
        <v>0</v>
      </c>
      <c r="X29" s="93">
        <f t="shared" si="12"/>
        <v>0</v>
      </c>
      <c r="Y29" s="93">
        <f t="shared" si="3"/>
        <v>0</v>
      </c>
      <c r="Z29" s="93">
        <f t="shared" si="4"/>
        <v>0</v>
      </c>
      <c r="AA29" s="93">
        <f t="shared" si="5"/>
        <v>3</v>
      </c>
      <c r="AB29" s="93">
        <f t="shared" si="6"/>
        <v>7</v>
      </c>
      <c r="AC29" s="93">
        <f t="shared" si="7"/>
        <v>10</v>
      </c>
      <c r="AD29" s="362">
        <f t="shared" si="11"/>
        <v>4.7</v>
      </c>
      <c r="AE29" s="25">
        <f t="shared" si="8"/>
        <v>0</v>
      </c>
      <c r="AF29" s="13"/>
      <c r="AG29" s="360" t="str">
        <f t="shared" si="13"/>
        <v>З</v>
      </c>
      <c r="AH29" s="360" t="str">
        <f t="shared" si="13"/>
        <v/>
      </c>
      <c r="AI29" s="360">
        <f t="shared" si="13"/>
        <v>5</v>
      </c>
      <c r="AJ29" s="360">
        <f t="shared" si="13"/>
        <v>5</v>
      </c>
      <c r="AK29" s="360">
        <f t="shared" si="13"/>
        <v>4</v>
      </c>
      <c r="AL29" s="360" t="str">
        <f t="shared" si="13"/>
        <v/>
      </c>
      <c r="AM29" s="360" t="str">
        <f t="shared" si="13"/>
        <v/>
      </c>
      <c r="AN29" s="360">
        <f t="shared" si="13"/>
        <v>4</v>
      </c>
      <c r="AO29" s="360">
        <f t="shared" si="13"/>
        <v>5</v>
      </c>
      <c r="AP29" s="360">
        <f t="shared" si="13"/>
        <v>5</v>
      </c>
      <c r="AQ29" s="360">
        <f t="shared" si="13"/>
        <v>5</v>
      </c>
      <c r="AR29" s="360">
        <f t="shared" si="13"/>
        <v>5</v>
      </c>
      <c r="AS29" s="360">
        <f t="shared" si="13"/>
        <v>5</v>
      </c>
      <c r="AT29" s="360" t="str">
        <f t="shared" si="13"/>
        <v/>
      </c>
      <c r="AU29" s="360">
        <f t="shared" si="13"/>
        <v>4</v>
      </c>
      <c r="AV29" s="360" t="str">
        <f t="shared" si="13"/>
        <v/>
      </c>
      <c r="AW29" s="358">
        <f t="shared" si="10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7.25" customHeight="1" x14ac:dyDescent="0.25">
      <c r="A30" s="295">
        <v>25</v>
      </c>
      <c r="B30" s="178"/>
      <c r="C30" s="320" t="s">
        <v>34</v>
      </c>
      <c r="D30" s="366" t="s">
        <v>755</v>
      </c>
      <c r="E30" s="238">
        <v>2432</v>
      </c>
      <c r="F30" s="91" t="s">
        <v>539</v>
      </c>
      <c r="G30" s="91"/>
      <c r="H30" s="91">
        <v>4</v>
      </c>
      <c r="I30" s="91">
        <v>4</v>
      </c>
      <c r="J30" s="91">
        <v>3</v>
      </c>
      <c r="K30" s="91"/>
      <c r="L30" s="91"/>
      <c r="M30" s="91">
        <v>4</v>
      </c>
      <c r="N30" s="91">
        <v>4</v>
      </c>
      <c r="O30" s="91">
        <v>3</v>
      </c>
      <c r="P30" s="91">
        <v>5</v>
      </c>
      <c r="Q30" s="91">
        <v>4</v>
      </c>
      <c r="R30" s="94">
        <v>3</v>
      </c>
      <c r="S30" s="91"/>
      <c r="T30" s="91">
        <v>5</v>
      </c>
      <c r="U30" s="91"/>
      <c r="V30" s="27">
        <f t="shared" si="0"/>
        <v>3</v>
      </c>
      <c r="W30" s="93">
        <f t="shared" si="1"/>
        <v>0</v>
      </c>
      <c r="X30" s="93">
        <f t="shared" si="12"/>
        <v>0</v>
      </c>
      <c r="Y30" s="93">
        <f t="shared" si="3"/>
        <v>0</v>
      </c>
      <c r="Z30" s="93">
        <f t="shared" si="4"/>
        <v>3</v>
      </c>
      <c r="AA30" s="93">
        <f t="shared" si="5"/>
        <v>5</v>
      </c>
      <c r="AB30" s="93">
        <f t="shared" si="6"/>
        <v>2</v>
      </c>
      <c r="AC30" s="93">
        <f t="shared" si="7"/>
        <v>10</v>
      </c>
      <c r="AD30" s="362">
        <f t="shared" si="11"/>
        <v>3.9</v>
      </c>
      <c r="AE30" s="25">
        <f t="shared" si="8"/>
        <v>0</v>
      </c>
      <c r="AF30" s="13"/>
      <c r="AG30" s="360" t="str">
        <f t="shared" si="13"/>
        <v>З</v>
      </c>
      <c r="AH30" s="360" t="str">
        <f t="shared" si="13"/>
        <v/>
      </c>
      <c r="AI30" s="360">
        <f t="shared" si="13"/>
        <v>4</v>
      </c>
      <c r="AJ30" s="360">
        <f t="shared" si="13"/>
        <v>4</v>
      </c>
      <c r="AK30" s="360">
        <f t="shared" si="13"/>
        <v>3</v>
      </c>
      <c r="AL30" s="360" t="str">
        <f t="shared" si="13"/>
        <v/>
      </c>
      <c r="AM30" s="360" t="str">
        <f t="shared" si="13"/>
        <v/>
      </c>
      <c r="AN30" s="360">
        <f t="shared" si="13"/>
        <v>4</v>
      </c>
      <c r="AO30" s="360">
        <f t="shared" si="13"/>
        <v>4</v>
      </c>
      <c r="AP30" s="360">
        <f t="shared" si="13"/>
        <v>3</v>
      </c>
      <c r="AQ30" s="360">
        <f t="shared" si="13"/>
        <v>5</v>
      </c>
      <c r="AR30" s="360">
        <f t="shared" si="13"/>
        <v>4</v>
      </c>
      <c r="AS30" s="360">
        <f t="shared" si="13"/>
        <v>3</v>
      </c>
      <c r="AT30" s="360" t="str">
        <f t="shared" si="13"/>
        <v/>
      </c>
      <c r="AU30" s="360">
        <f t="shared" si="13"/>
        <v>5</v>
      </c>
      <c r="AV30" s="360" t="str">
        <f t="shared" si="13"/>
        <v/>
      </c>
      <c r="AW30" s="358">
        <f t="shared" si="10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7.25" customHeight="1" x14ac:dyDescent="0.25">
      <c r="A31" s="295">
        <v>26</v>
      </c>
      <c r="B31" s="178"/>
      <c r="C31" s="320" t="s">
        <v>981</v>
      </c>
      <c r="D31" s="366" t="s">
        <v>734</v>
      </c>
      <c r="E31" s="238">
        <v>2432</v>
      </c>
      <c r="F31" s="91" t="s">
        <v>539</v>
      </c>
      <c r="G31" s="91"/>
      <c r="H31" s="91">
        <v>4</v>
      </c>
      <c r="I31" s="91">
        <v>4</v>
      </c>
      <c r="J31" s="91">
        <v>5</v>
      </c>
      <c r="K31" s="91"/>
      <c r="L31" s="91"/>
      <c r="M31" s="91">
        <v>4</v>
      </c>
      <c r="N31" s="91">
        <v>4</v>
      </c>
      <c r="O31" s="91">
        <v>4</v>
      </c>
      <c r="P31" s="91">
        <v>4</v>
      </c>
      <c r="Q31" s="91">
        <v>4</v>
      </c>
      <c r="R31" s="94">
        <v>5</v>
      </c>
      <c r="S31" s="91"/>
      <c r="T31" s="91">
        <v>3</v>
      </c>
      <c r="U31" s="91"/>
      <c r="V31" s="27">
        <f t="shared" si="0"/>
        <v>3</v>
      </c>
      <c r="W31" s="93">
        <f t="shared" si="1"/>
        <v>0</v>
      </c>
      <c r="X31" s="93">
        <f t="shared" si="12"/>
        <v>0</v>
      </c>
      <c r="Y31" s="93">
        <f t="shared" si="3"/>
        <v>0</v>
      </c>
      <c r="Z31" s="93">
        <f t="shared" si="4"/>
        <v>1</v>
      </c>
      <c r="AA31" s="93">
        <f t="shared" si="5"/>
        <v>7</v>
      </c>
      <c r="AB31" s="93">
        <f t="shared" si="6"/>
        <v>2</v>
      </c>
      <c r="AC31" s="93">
        <f t="shared" si="7"/>
        <v>10</v>
      </c>
      <c r="AD31" s="362">
        <f t="shared" si="11"/>
        <v>4.0999999999999996</v>
      </c>
      <c r="AE31" s="25">
        <f t="shared" si="8"/>
        <v>0</v>
      </c>
      <c r="AF31" s="13"/>
      <c r="AG31" s="360" t="str">
        <f t="shared" si="13"/>
        <v>З</v>
      </c>
      <c r="AH31" s="360" t="str">
        <f t="shared" si="13"/>
        <v/>
      </c>
      <c r="AI31" s="360">
        <f t="shared" si="13"/>
        <v>4</v>
      </c>
      <c r="AJ31" s="360">
        <f t="shared" si="13"/>
        <v>4</v>
      </c>
      <c r="AK31" s="360">
        <f t="shared" si="13"/>
        <v>5</v>
      </c>
      <c r="AL31" s="360" t="str">
        <f t="shared" si="13"/>
        <v/>
      </c>
      <c r="AM31" s="360" t="str">
        <f t="shared" si="13"/>
        <v/>
      </c>
      <c r="AN31" s="360">
        <f t="shared" si="13"/>
        <v>4</v>
      </c>
      <c r="AO31" s="360">
        <f t="shared" si="13"/>
        <v>4</v>
      </c>
      <c r="AP31" s="360">
        <f t="shared" si="13"/>
        <v>4</v>
      </c>
      <c r="AQ31" s="360">
        <f t="shared" si="13"/>
        <v>4</v>
      </c>
      <c r="AR31" s="360">
        <f t="shared" si="13"/>
        <v>4</v>
      </c>
      <c r="AS31" s="360">
        <f t="shared" si="13"/>
        <v>5</v>
      </c>
      <c r="AT31" s="360" t="str">
        <f t="shared" si="13"/>
        <v/>
      </c>
      <c r="AU31" s="360">
        <f t="shared" si="13"/>
        <v>3</v>
      </c>
      <c r="AV31" s="360" t="str">
        <f t="shared" si="13"/>
        <v/>
      </c>
      <c r="AW31" s="358">
        <f t="shared" si="10"/>
        <v>1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8.75" hidden="1" x14ac:dyDescent="0.2">
      <c r="A32" s="295"/>
      <c r="B32" s="226"/>
      <c r="C32" s="320" t="s">
        <v>34</v>
      </c>
      <c r="D32" s="321"/>
      <c r="E32" s="238"/>
      <c r="F32" s="363"/>
      <c r="G32" s="363"/>
      <c r="H32" s="363"/>
      <c r="I32" s="363"/>
      <c r="J32" s="363"/>
      <c r="K32" s="363"/>
      <c r="L32" s="363"/>
      <c r="M32" s="363"/>
      <c r="N32" s="363"/>
      <c r="O32" s="363"/>
      <c r="P32" s="363"/>
      <c r="Q32" s="363"/>
      <c r="R32" s="94"/>
      <c r="S32" s="91"/>
      <c r="T32" s="91"/>
      <c r="U32" s="91"/>
      <c r="V32" s="27">
        <f t="shared" si="0"/>
        <v>0</v>
      </c>
      <c r="W32" s="93">
        <f t="shared" si="1"/>
        <v>0</v>
      </c>
      <c r="X32" s="93">
        <f t="shared" si="12"/>
        <v>0</v>
      </c>
      <c r="Y32" s="93">
        <f t="shared" si="3"/>
        <v>0</v>
      </c>
      <c r="Z32" s="93">
        <f t="shared" si="4"/>
        <v>0</v>
      </c>
      <c r="AA32" s="93">
        <f t="shared" si="5"/>
        <v>0</v>
      </c>
      <c r="AB32" s="93">
        <f t="shared" si="6"/>
        <v>0</v>
      </c>
      <c r="AC32" s="93">
        <f t="shared" si="7"/>
        <v>0</v>
      </c>
      <c r="AD32" s="362" t="str">
        <f t="shared" si="11"/>
        <v/>
      </c>
      <c r="AE32" s="25">
        <f t="shared" si="8"/>
        <v>0</v>
      </c>
      <c r="AF32" s="13"/>
      <c r="AG32" s="26" t="str">
        <f t="shared" si="13"/>
        <v/>
      </c>
      <c r="AH32" s="26" t="str">
        <f t="shared" si="13"/>
        <v/>
      </c>
      <c r="AI32" s="26" t="str">
        <f t="shared" si="13"/>
        <v/>
      </c>
      <c r="AJ32" s="26" t="str">
        <f t="shared" si="13"/>
        <v/>
      </c>
      <c r="AK32" s="26" t="str">
        <f t="shared" si="13"/>
        <v/>
      </c>
      <c r="AL32" s="26" t="str">
        <f t="shared" si="13"/>
        <v/>
      </c>
      <c r="AM32" s="26" t="str">
        <f t="shared" si="13"/>
        <v/>
      </c>
      <c r="AN32" s="26" t="str">
        <f t="shared" si="13"/>
        <v/>
      </c>
      <c r="AO32" s="26" t="str">
        <f t="shared" si="13"/>
        <v/>
      </c>
      <c r="AP32" s="26" t="str">
        <f t="shared" si="13"/>
        <v/>
      </c>
      <c r="AQ32" s="26" t="str">
        <f t="shared" si="13"/>
        <v/>
      </c>
      <c r="AR32" s="26" t="str">
        <f t="shared" si="13"/>
        <v/>
      </c>
      <c r="AS32" s="26" t="str">
        <f t="shared" si="13"/>
        <v/>
      </c>
      <c r="AT32" s="26" t="str">
        <f t="shared" si="13"/>
        <v/>
      </c>
      <c r="AU32" s="26" t="str">
        <f t="shared" si="13"/>
        <v/>
      </c>
      <c r="AV32" s="26" t="str">
        <f t="shared" si="13"/>
        <v/>
      </c>
      <c r="AW32" s="27">
        <f t="shared" si="10"/>
        <v>0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hidden="1" customHeight="1" x14ac:dyDescent="0.2">
      <c r="A33" s="295"/>
      <c r="B33" s="226"/>
      <c r="C33" s="320" t="s">
        <v>34</v>
      </c>
      <c r="D33" s="226"/>
      <c r="E33" s="238"/>
      <c r="F33" s="363"/>
      <c r="G33" s="363"/>
      <c r="H33" s="363"/>
      <c r="I33" s="363"/>
      <c r="J33" s="363"/>
      <c r="K33" s="363"/>
      <c r="L33" s="363"/>
      <c r="M33" s="363"/>
      <c r="N33" s="363"/>
      <c r="O33" s="363"/>
      <c r="P33" s="363"/>
      <c r="Q33" s="363"/>
      <c r="R33" s="94"/>
      <c r="S33" s="91"/>
      <c r="T33" s="91"/>
      <c r="U33" s="91"/>
      <c r="V33" s="27">
        <f t="shared" si="0"/>
        <v>0</v>
      </c>
      <c r="W33" s="93">
        <f t="shared" si="1"/>
        <v>0</v>
      </c>
      <c r="X33" s="93">
        <f t="shared" si="12"/>
        <v>0</v>
      </c>
      <c r="Y33" s="93">
        <f t="shared" si="3"/>
        <v>0</v>
      </c>
      <c r="Z33" s="93">
        <f t="shared" si="4"/>
        <v>0</v>
      </c>
      <c r="AA33" s="93">
        <f t="shared" si="5"/>
        <v>0</v>
      </c>
      <c r="AB33" s="93">
        <f t="shared" si="6"/>
        <v>0</v>
      </c>
      <c r="AC33" s="93">
        <f t="shared" si="7"/>
        <v>0</v>
      </c>
      <c r="AD33" s="362" t="str">
        <f t="shared" si="11"/>
        <v/>
      </c>
      <c r="AE33" s="25">
        <f t="shared" si="8"/>
        <v>0</v>
      </c>
      <c r="AF33" s="13"/>
      <c r="AG33" s="26" t="str">
        <f t="shared" si="13"/>
        <v/>
      </c>
      <c r="AH33" s="26" t="str">
        <f t="shared" si="13"/>
        <v/>
      </c>
      <c r="AI33" s="26" t="str">
        <f t="shared" si="13"/>
        <v/>
      </c>
      <c r="AJ33" s="26" t="str">
        <f t="shared" si="13"/>
        <v/>
      </c>
      <c r="AK33" s="26" t="str">
        <f t="shared" si="13"/>
        <v/>
      </c>
      <c r="AL33" s="26" t="str">
        <f t="shared" si="13"/>
        <v/>
      </c>
      <c r="AM33" s="26" t="str">
        <f t="shared" si="13"/>
        <v/>
      </c>
      <c r="AN33" s="26" t="str">
        <f t="shared" si="13"/>
        <v/>
      </c>
      <c r="AO33" s="26" t="str">
        <f t="shared" si="13"/>
        <v/>
      </c>
      <c r="AP33" s="26" t="str">
        <f t="shared" si="13"/>
        <v/>
      </c>
      <c r="AQ33" s="26" t="str">
        <f t="shared" si="13"/>
        <v/>
      </c>
      <c r="AR33" s="26" t="str">
        <f t="shared" si="13"/>
        <v/>
      </c>
      <c r="AS33" s="26" t="str">
        <f t="shared" si="13"/>
        <v/>
      </c>
      <c r="AT33" s="26" t="str">
        <f t="shared" si="13"/>
        <v/>
      </c>
      <c r="AU33" s="26" t="str">
        <f t="shared" si="13"/>
        <v/>
      </c>
      <c r="AV33" s="26" t="str">
        <f t="shared" si="13"/>
        <v/>
      </c>
      <c r="AW33" s="27">
        <f t="shared" si="10"/>
        <v>0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hidden="1" customHeight="1" x14ac:dyDescent="0.2">
      <c r="A34" s="295"/>
      <c r="B34" s="227"/>
      <c r="C34" s="320" t="s">
        <v>34</v>
      </c>
      <c r="D34" s="229"/>
      <c r="E34" s="238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94"/>
      <c r="S34" s="91"/>
      <c r="T34" s="91"/>
      <c r="U34" s="91"/>
      <c r="V34" s="27">
        <f t="shared" si="0"/>
        <v>0</v>
      </c>
      <c r="W34" s="93">
        <f t="shared" si="1"/>
        <v>0</v>
      </c>
      <c r="X34" s="93">
        <f t="shared" si="12"/>
        <v>0</v>
      </c>
      <c r="Y34" s="93">
        <f t="shared" si="3"/>
        <v>0</v>
      </c>
      <c r="Z34" s="93">
        <f t="shared" si="4"/>
        <v>0</v>
      </c>
      <c r="AA34" s="93">
        <f t="shared" si="5"/>
        <v>0</v>
      </c>
      <c r="AB34" s="93">
        <f t="shared" si="6"/>
        <v>0</v>
      </c>
      <c r="AC34" s="93">
        <f t="shared" si="7"/>
        <v>0</v>
      </c>
      <c r="AD34" s="362" t="str">
        <f t="shared" si="11"/>
        <v/>
      </c>
      <c r="AE34" s="25">
        <f t="shared" si="8"/>
        <v>0</v>
      </c>
      <c r="AF34" s="13"/>
      <c r="AG34" s="26" t="str">
        <f t="shared" si="13"/>
        <v/>
      </c>
      <c r="AH34" s="26" t="str">
        <f t="shared" si="13"/>
        <v/>
      </c>
      <c r="AI34" s="26" t="str">
        <f t="shared" si="13"/>
        <v/>
      </c>
      <c r="AJ34" s="26" t="str">
        <f t="shared" si="13"/>
        <v/>
      </c>
      <c r="AK34" s="26" t="str">
        <f t="shared" si="13"/>
        <v/>
      </c>
      <c r="AL34" s="26" t="str">
        <f t="shared" si="13"/>
        <v/>
      </c>
      <c r="AM34" s="26" t="str">
        <f t="shared" si="13"/>
        <v/>
      </c>
      <c r="AN34" s="26" t="str">
        <f t="shared" si="13"/>
        <v/>
      </c>
      <c r="AO34" s="26" t="str">
        <f t="shared" si="13"/>
        <v/>
      </c>
      <c r="AP34" s="26" t="str">
        <f t="shared" si="13"/>
        <v/>
      </c>
      <c r="AQ34" s="26" t="str">
        <f t="shared" si="13"/>
        <v/>
      </c>
      <c r="AR34" s="26" t="str">
        <f t="shared" si="13"/>
        <v/>
      </c>
      <c r="AS34" s="26" t="str">
        <f t="shared" si="13"/>
        <v/>
      </c>
      <c r="AT34" s="26" t="str">
        <f t="shared" si="13"/>
        <v/>
      </c>
      <c r="AU34" s="26" t="str">
        <f t="shared" si="13"/>
        <v/>
      </c>
      <c r="AV34" s="26" t="str">
        <f t="shared" si="13"/>
        <v/>
      </c>
      <c r="AW34" s="27">
        <f t="shared" si="10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hidden="1" customHeight="1" x14ac:dyDescent="0.2">
      <c r="A35" s="295"/>
      <c r="B35" s="227"/>
      <c r="C35" s="320" t="s">
        <v>34</v>
      </c>
      <c r="D35" s="229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94"/>
      <c r="S35" s="91"/>
      <c r="T35" s="91"/>
      <c r="U35" s="91"/>
      <c r="V35" s="27">
        <f t="shared" si="0"/>
        <v>0</v>
      </c>
      <c r="W35" s="93">
        <f>COUNTIF(AG35:AV35,"б")</f>
        <v>0</v>
      </c>
      <c r="X35" s="93">
        <f>COUNTIF(AF35:AU35,"д")</f>
        <v>0</v>
      </c>
      <c r="Y35" s="93">
        <f>COUNTIF(AG35:AV35,2)+COUNTIF(AG35:AV35,"н")+COUNTIF(AG35:AV35,"д")</f>
        <v>0</v>
      </c>
      <c r="Z35" s="93">
        <f>COUNTIF(AG35:AV35,Z$5)</f>
        <v>0</v>
      </c>
      <c r="AA35" s="93">
        <f>COUNTIF(AG35:AV35,AA$5)</f>
        <v>0</v>
      </c>
      <c r="AB35" s="93">
        <f>COUNTIF(AG35:AV35,AB$5)</f>
        <v>0</v>
      </c>
      <c r="AC35" s="93">
        <f t="shared" si="7"/>
        <v>0</v>
      </c>
      <c r="AD35" s="362" t="str">
        <f t="shared" si="11"/>
        <v/>
      </c>
      <c r="AE35" s="25">
        <f>IF(AX35=5,0.5,IF(AX35=4,0.25,IF(AX35&lt;=3,0)))</f>
        <v>0</v>
      </c>
      <c r="AF35" s="13"/>
      <c r="AG35" s="26" t="str">
        <f t="shared" si="13"/>
        <v/>
      </c>
      <c r="AH35" s="26" t="str">
        <f t="shared" si="13"/>
        <v/>
      </c>
      <c r="AI35" s="26" t="str">
        <f t="shared" si="13"/>
        <v/>
      </c>
      <c r="AJ35" s="26" t="str">
        <f t="shared" si="13"/>
        <v/>
      </c>
      <c r="AK35" s="26" t="str">
        <f t="shared" si="13"/>
        <v/>
      </c>
      <c r="AL35" s="26" t="str">
        <f t="shared" si="13"/>
        <v/>
      </c>
      <c r="AM35" s="26" t="str">
        <f t="shared" si="13"/>
        <v/>
      </c>
      <c r="AN35" s="26" t="str">
        <f t="shared" si="13"/>
        <v/>
      </c>
      <c r="AO35" s="26" t="str">
        <f t="shared" si="13"/>
        <v/>
      </c>
      <c r="AP35" s="26" t="str">
        <f t="shared" si="13"/>
        <v/>
      </c>
      <c r="AQ35" s="26" t="str">
        <f t="shared" si="13"/>
        <v/>
      </c>
      <c r="AR35" s="26" t="str">
        <f t="shared" si="13"/>
        <v/>
      </c>
      <c r="AS35" s="26" t="str">
        <f t="shared" si="13"/>
        <v/>
      </c>
      <c r="AT35" s="26" t="str">
        <f t="shared" si="13"/>
        <v/>
      </c>
      <c r="AU35" s="26" t="str">
        <f t="shared" si="13"/>
        <v/>
      </c>
      <c r="AV35" s="26" t="str">
        <f t="shared" si="13"/>
        <v/>
      </c>
      <c r="AW35" s="27">
        <f t="shared" si="10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hidden="1" customHeight="1" x14ac:dyDescent="0.2">
      <c r="A36" s="295"/>
      <c r="B36" s="227"/>
      <c r="C36" s="320" t="s">
        <v>34</v>
      </c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94"/>
      <c r="S36" s="91"/>
      <c r="T36" s="91"/>
      <c r="U36" s="91"/>
      <c r="V36" s="27">
        <f t="shared" si="0"/>
        <v>0</v>
      </c>
      <c r="W36" s="93">
        <f>COUNTIF(AG36:AV36,"б")</f>
        <v>0</v>
      </c>
      <c r="X36" s="93">
        <f>COUNTIF(AF36:AU36,"д")</f>
        <v>0</v>
      </c>
      <c r="Y36" s="93">
        <f>COUNTIF(AG36:AV36,2)+COUNTIF(AG36:AV36,"н")+COUNTIF(AG36:AV36,"д")</f>
        <v>0</v>
      </c>
      <c r="Z36" s="93">
        <f>COUNTIF(AG36:AV36,Z$5)</f>
        <v>0</v>
      </c>
      <c r="AA36" s="93">
        <f>COUNTIF(AG36:AV36,AA$5)</f>
        <v>0</v>
      </c>
      <c r="AB36" s="93">
        <f>COUNTIF(AG36:AV36,AB$5)</f>
        <v>0</v>
      </c>
      <c r="AC36" s="93">
        <f t="shared" si="7"/>
        <v>0</v>
      </c>
      <c r="AD36" s="362" t="str">
        <f t="shared" si="11"/>
        <v/>
      </c>
      <c r="AE36" s="25">
        <f>IF(AX36=5,0.5,IF(AX36=4,0.25,IF(AX36&lt;=3,0)))</f>
        <v>0</v>
      </c>
      <c r="AF36" s="13"/>
      <c r="AG36" s="26" t="str">
        <f t="shared" si="13"/>
        <v/>
      </c>
      <c r="AH36" s="26" t="str">
        <f t="shared" si="13"/>
        <v/>
      </c>
      <c r="AI36" s="26" t="str">
        <f t="shared" si="13"/>
        <v/>
      </c>
      <c r="AJ36" s="26" t="str">
        <f t="shared" si="13"/>
        <v/>
      </c>
      <c r="AK36" s="26" t="str">
        <f t="shared" si="13"/>
        <v/>
      </c>
      <c r="AL36" s="26" t="str">
        <f t="shared" si="13"/>
        <v/>
      </c>
      <c r="AM36" s="26" t="str">
        <f t="shared" si="13"/>
        <v/>
      </c>
      <c r="AN36" s="26" t="str">
        <f t="shared" si="13"/>
        <v/>
      </c>
      <c r="AO36" s="26" t="str">
        <f t="shared" si="13"/>
        <v/>
      </c>
      <c r="AP36" s="26" t="str">
        <f t="shared" si="13"/>
        <v/>
      </c>
      <c r="AQ36" s="26" t="str">
        <f t="shared" si="13"/>
        <v/>
      </c>
      <c r="AR36" s="26" t="str">
        <f t="shared" si="13"/>
        <v/>
      </c>
      <c r="AS36" s="26" t="str">
        <f t="shared" si="13"/>
        <v/>
      </c>
      <c r="AT36" s="26" t="str">
        <f t="shared" si="13"/>
        <v/>
      </c>
      <c r="AU36" s="26" t="str">
        <f t="shared" si="13"/>
        <v/>
      </c>
      <c r="AV36" s="26" t="str">
        <f t="shared" si="13"/>
        <v/>
      </c>
      <c r="AW36" s="27">
        <f t="shared" si="10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thickBot="1" x14ac:dyDescent="0.3">
      <c r="A37" s="109"/>
      <c r="B37" s="110"/>
      <c r="C37" s="320" t="s">
        <v>34</v>
      </c>
      <c r="D37" s="110"/>
      <c r="E37" s="27">
        <f>COUNTIF(E6:E36,"2432")</f>
        <v>26</v>
      </c>
      <c r="F37" s="91"/>
      <c r="G37" s="91"/>
      <c r="H37" s="91"/>
      <c r="I37" s="91"/>
      <c r="J37" s="91"/>
      <c r="K37" s="91"/>
      <c r="L37" s="94"/>
      <c r="M37" s="91"/>
      <c r="N37" s="91"/>
      <c r="O37" s="94"/>
      <c r="P37" s="91"/>
      <c r="Q37" s="91"/>
      <c r="R37" s="94"/>
      <c r="S37" s="91"/>
      <c r="T37" s="91"/>
      <c r="U37" s="91"/>
      <c r="V37" s="27">
        <f t="shared" si="0"/>
        <v>0</v>
      </c>
      <c r="W37" s="93">
        <f>COUNTIF(AG37:AV37,"б")</f>
        <v>0</v>
      </c>
      <c r="X37" s="93">
        <f>COUNTIF(AF37:AU37,"д")</f>
        <v>0</v>
      </c>
      <c r="Y37" s="93">
        <f>COUNTIF(AG37:AV37,2)+COUNTIF(AG37:AV37,"н")+COUNTIF(AG37:AV37,"д")</f>
        <v>0</v>
      </c>
      <c r="Z37" s="93">
        <f>COUNTIF(AG37:AV37,Z$5)</f>
        <v>0</v>
      </c>
      <c r="AA37" s="93">
        <f>COUNTIF(AG37:AV37,AA$5)</f>
        <v>0</v>
      </c>
      <c r="AB37" s="93">
        <f>COUNTIF(AG37:AV37,AB$5)</f>
        <v>0</v>
      </c>
      <c r="AC37" s="93">
        <f t="shared" si="7"/>
        <v>0</v>
      </c>
      <c r="AD37" s="362" t="str">
        <f t="shared" si="11"/>
        <v/>
      </c>
      <c r="AE37" s="364">
        <f>IF(AX37=5,0.5,IF(AX37=4,0.25,IF(AX37&lt;=3,0)))</f>
        <v>0</v>
      </c>
      <c r="AF37" s="13"/>
      <c r="AG37" s="26" t="str">
        <f t="shared" ref="AG37:AV37" si="14">IF(ISERROR(VALUE(LEFT(F37))),LEFT(F37),VALUE(LEFT(F37)))</f>
        <v/>
      </c>
      <c r="AH37" s="26" t="str">
        <f t="shared" si="14"/>
        <v/>
      </c>
      <c r="AI37" s="26" t="str">
        <f t="shared" si="14"/>
        <v/>
      </c>
      <c r="AJ37" s="26" t="str">
        <f t="shared" si="14"/>
        <v/>
      </c>
      <c r="AK37" s="26" t="str">
        <f t="shared" si="14"/>
        <v/>
      </c>
      <c r="AL37" s="26" t="str">
        <f t="shared" si="14"/>
        <v/>
      </c>
      <c r="AM37" s="26" t="str">
        <f t="shared" si="14"/>
        <v/>
      </c>
      <c r="AN37" s="26" t="str">
        <f t="shared" si="14"/>
        <v/>
      </c>
      <c r="AO37" s="26" t="str">
        <f t="shared" si="14"/>
        <v/>
      </c>
      <c r="AP37" s="26" t="str">
        <f t="shared" si="14"/>
        <v/>
      </c>
      <c r="AQ37" s="26" t="str">
        <f t="shared" si="14"/>
        <v/>
      </c>
      <c r="AR37" s="26" t="str">
        <f t="shared" si="14"/>
        <v/>
      </c>
      <c r="AS37" s="26" t="str">
        <f t="shared" si="14"/>
        <v/>
      </c>
      <c r="AT37" s="26" t="str">
        <f t="shared" si="14"/>
        <v/>
      </c>
      <c r="AU37" s="26" t="str">
        <f t="shared" si="14"/>
        <v/>
      </c>
      <c r="AV37" s="26" t="str">
        <f t="shared" si="14"/>
        <v/>
      </c>
      <c r="AW37" s="27">
        <f t="shared" si="10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380" t="str">
        <f t="array" ref="F38:U45">AG38:AV45</f>
        <v xml:space="preserve"> </v>
      </c>
      <c r="G38" s="380" t="str">
        <v xml:space="preserve"> </v>
      </c>
      <c r="H38" s="380">
        <v>4.6538461538461542</v>
      </c>
      <c r="I38" s="380">
        <v>4.5</v>
      </c>
      <c r="J38" s="380">
        <v>3.7692307692307692</v>
      </c>
      <c r="K38" s="380" t="str">
        <v xml:space="preserve"> </v>
      </c>
      <c r="L38" s="380" t="str">
        <v xml:space="preserve"> </v>
      </c>
      <c r="M38" s="380">
        <v>3.5769230769230771</v>
      </c>
      <c r="N38" s="380">
        <v>4.384615384615385</v>
      </c>
      <c r="O38" s="231">
        <v>4.0384615384615383</v>
      </c>
      <c r="P38" s="231">
        <v>4.9615384615384617</v>
      </c>
      <c r="Q38" s="231">
        <v>4.2307692307692308</v>
      </c>
      <c r="R38" s="231">
        <v>4.5769230769230766</v>
      </c>
      <c r="S38" s="380" t="str">
        <v xml:space="preserve"> </v>
      </c>
      <c r="T38" s="380">
        <v>3.9230769230769229</v>
      </c>
      <c r="U38" s="380" t="str">
        <v xml:space="preserve"> </v>
      </c>
      <c r="V38" s="27">
        <f>сводн.!T25</f>
        <v>3</v>
      </c>
      <c r="W38" s="93">
        <f>SUM(W6:W37)</f>
        <v>0</v>
      </c>
      <c r="X38" s="93">
        <f>SUM(X6:X37)</f>
        <v>0</v>
      </c>
      <c r="Y38" s="93">
        <f>SUM(Y6:Y37)-X38</f>
        <v>0</v>
      </c>
      <c r="Z38" s="93">
        <f>SUM(Z6:Z37)</f>
        <v>46</v>
      </c>
      <c r="AA38" s="93">
        <f>SUM(AA6:AA37)</f>
        <v>100</v>
      </c>
      <c r="AB38" s="93">
        <f>SUM(AB6:AB37)</f>
        <v>114</v>
      </c>
      <c r="AC38" s="93">
        <f t="shared" si="7"/>
        <v>260</v>
      </c>
      <c r="AD38" s="362">
        <f>IF(ISERROR(((X38+Y38)*2+Z38*3+AA38*4+AB38*5)/SUM(X38,Y38:AB38)),"",((X38+Y38)*2+Z38*3+AA38*4+AB38*5)/SUM(X38,Y38:AB38))</f>
        <v>4.2615384615384615</v>
      </c>
      <c r="AE38" s="470"/>
      <c r="AF38" s="13"/>
      <c r="AG38" s="471" t="str">
        <f t="shared" ref="AG38:AV38" si="15">IF(COUNT(AG6:AG37)=0," ",SUM(AG6:AG37)/COUNT(AG6:AG37))</f>
        <v xml:space="preserve"> </v>
      </c>
      <c r="AH38" s="471" t="str">
        <f t="shared" si="15"/>
        <v xml:space="preserve"> </v>
      </c>
      <c r="AI38" s="471">
        <f t="shared" si="15"/>
        <v>4.6538461538461542</v>
      </c>
      <c r="AJ38" s="471">
        <f t="shared" si="15"/>
        <v>4.5</v>
      </c>
      <c r="AK38" s="471">
        <f t="shared" si="15"/>
        <v>3.7692307692307692</v>
      </c>
      <c r="AL38" s="471" t="str">
        <f t="shared" si="15"/>
        <v xml:space="preserve"> </v>
      </c>
      <c r="AM38" s="471" t="str">
        <f t="shared" si="15"/>
        <v xml:space="preserve"> </v>
      </c>
      <c r="AN38" s="471">
        <f t="shared" si="15"/>
        <v>3.5769230769230771</v>
      </c>
      <c r="AO38" s="471">
        <f t="shared" si="15"/>
        <v>4.384615384615385</v>
      </c>
      <c r="AP38" s="471">
        <f t="shared" si="15"/>
        <v>4.0384615384615383</v>
      </c>
      <c r="AQ38" s="471">
        <f t="shared" si="15"/>
        <v>4.9615384615384617</v>
      </c>
      <c r="AR38" s="471">
        <f t="shared" si="15"/>
        <v>4.2307692307692308</v>
      </c>
      <c r="AS38" s="471">
        <f t="shared" si="15"/>
        <v>4.5769230769230766</v>
      </c>
      <c r="AT38" s="471" t="str">
        <f t="shared" si="15"/>
        <v xml:space="preserve"> </v>
      </c>
      <c r="AU38" s="471">
        <f t="shared" si="15"/>
        <v>3.9230769230769229</v>
      </c>
      <c r="AV38" s="472" t="str">
        <f t="shared" si="15"/>
        <v xml:space="preserve"> </v>
      </c>
      <c r="AW38" s="358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381" t="str">
        <v>0</v>
      </c>
      <c r="G39" s="381" t="str">
        <v>0</v>
      </c>
      <c r="H39" s="381">
        <v>17</v>
      </c>
      <c r="I39" s="381">
        <v>13</v>
      </c>
      <c r="J39" s="381">
        <v>4</v>
      </c>
      <c r="K39" s="381" t="str">
        <v>0</v>
      </c>
      <c r="L39" s="381" t="str">
        <v>0</v>
      </c>
      <c r="M39" s="381">
        <v>3</v>
      </c>
      <c r="N39" s="381">
        <v>11</v>
      </c>
      <c r="O39" s="473">
        <v>6</v>
      </c>
      <c r="P39" s="473">
        <v>25</v>
      </c>
      <c r="Q39" s="473">
        <v>10</v>
      </c>
      <c r="R39" s="473">
        <v>17</v>
      </c>
      <c r="S39" s="381" t="str">
        <v>0</v>
      </c>
      <c r="T39" s="381">
        <v>8</v>
      </c>
      <c r="U39" s="381" t="str">
        <v xml:space="preserve"> </v>
      </c>
      <c r="V39" s="474">
        <f>IF(COUNTIF(V6:V37,5)=0,"0",COUNTIF(V6:V37,5))</f>
        <v>1</v>
      </c>
      <c r="W39" s="202"/>
      <c r="X39" s="545">
        <f>SUM(X38:AB38)</f>
        <v>260</v>
      </c>
      <c r="Y39" s="545"/>
      <c r="Z39" s="545"/>
      <c r="AA39" s="545"/>
      <c r="AB39" s="545"/>
      <c r="AC39" s="475"/>
      <c r="AD39" s="362">
        <f t="shared" ref="AD39" si="16">IF(ISERROR(((X39+Y39)*2+Z39*3+AA39*4+AB39*5)/SUM(X39,Y39:AB39)),"",((X39+Y39)*2+Z39*3+AA39*4+AB39*5)/SUM(X39,Y39:AB39))</f>
        <v>2</v>
      </c>
      <c r="AE39" s="476"/>
      <c r="AG39" s="477" t="str">
        <f t="shared" ref="AG39:AU39" si="17">IF(COUNTIF(AG6:AG37,5)=0,"0",COUNTIF(AG6:AG37,5))</f>
        <v>0</v>
      </c>
      <c r="AH39" s="477" t="str">
        <f t="shared" si="17"/>
        <v>0</v>
      </c>
      <c r="AI39" s="477">
        <f t="shared" si="17"/>
        <v>17</v>
      </c>
      <c r="AJ39" s="477">
        <f t="shared" si="17"/>
        <v>13</v>
      </c>
      <c r="AK39" s="477">
        <f t="shared" si="17"/>
        <v>4</v>
      </c>
      <c r="AL39" s="477" t="str">
        <f t="shared" si="17"/>
        <v>0</v>
      </c>
      <c r="AM39" s="477" t="str">
        <f t="shared" si="17"/>
        <v>0</v>
      </c>
      <c r="AN39" s="477">
        <f t="shared" si="17"/>
        <v>3</v>
      </c>
      <c r="AO39" s="477">
        <f t="shared" si="17"/>
        <v>11</v>
      </c>
      <c r="AP39" s="477">
        <f t="shared" si="17"/>
        <v>6</v>
      </c>
      <c r="AQ39" s="477">
        <f t="shared" si="17"/>
        <v>25</v>
      </c>
      <c r="AR39" s="477">
        <f t="shared" si="17"/>
        <v>10</v>
      </c>
      <c r="AS39" s="477">
        <f t="shared" si="17"/>
        <v>17</v>
      </c>
      <c r="AT39" s="477" t="str">
        <f t="shared" si="17"/>
        <v>0</v>
      </c>
      <c r="AU39" s="477">
        <f t="shared" si="17"/>
        <v>8</v>
      </c>
      <c r="AV39" s="478" t="str">
        <f>IF(COUNTIF(AV6:AV37,5)=0," ",COUNTIF(AV6:AV37,5))</f>
        <v xml:space="preserve"> </v>
      </c>
      <c r="AW39" s="477"/>
      <c r="AX39" s="479"/>
      <c r="AY39" s="480"/>
      <c r="AZ39" s="480"/>
      <c r="BA39" s="480"/>
      <c r="BB39" s="480"/>
      <c r="BC39" s="480"/>
      <c r="BD39" s="480"/>
      <c r="BE39" s="480"/>
      <c r="BF39" s="480"/>
      <c r="BG39" s="480"/>
      <c r="BH39" s="480"/>
      <c r="BI39" s="480"/>
      <c r="BJ39" s="480"/>
      <c r="BK39" s="480"/>
      <c r="BL39" s="480"/>
      <c r="BM39" s="480"/>
      <c r="BN39" s="480"/>
      <c r="BO39" s="481"/>
      <c r="BP39" s="481"/>
      <c r="BQ39" s="481"/>
      <c r="BR39" s="481"/>
      <c r="BS39" s="481"/>
      <c r="BT39" s="481"/>
      <c r="BU39" s="481"/>
      <c r="BV39" s="481"/>
      <c r="BW39" s="481"/>
      <c r="BX39" s="481"/>
      <c r="BY39" s="481"/>
      <c r="BZ39" s="481"/>
      <c r="CA39" s="481"/>
      <c r="CB39" s="481"/>
      <c r="CC39" s="481"/>
      <c r="CD39" s="481"/>
      <c r="CE39" s="481"/>
      <c r="CF39" s="481"/>
      <c r="CG39" s="481"/>
      <c r="CH39" s="481"/>
      <c r="CI39" s="481"/>
      <c r="CJ39" s="481"/>
      <c r="CK39" s="481"/>
      <c r="CL39" s="481"/>
      <c r="CM39" s="481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382" t="str">
        <v>0</v>
      </c>
      <c r="G40" s="382" t="str">
        <v>0</v>
      </c>
      <c r="H40" s="382">
        <v>9</v>
      </c>
      <c r="I40" s="382">
        <v>13</v>
      </c>
      <c r="J40" s="382">
        <v>12</v>
      </c>
      <c r="K40" s="382" t="str">
        <v>0</v>
      </c>
      <c r="L40" s="382" t="str">
        <v>0</v>
      </c>
      <c r="M40" s="382">
        <v>9</v>
      </c>
      <c r="N40" s="382">
        <v>14</v>
      </c>
      <c r="O40" s="482">
        <v>15</v>
      </c>
      <c r="P40" s="482">
        <v>1</v>
      </c>
      <c r="Q40" s="482">
        <v>12</v>
      </c>
      <c r="R40" s="482">
        <v>7</v>
      </c>
      <c r="S40" s="382" t="str">
        <v>0</v>
      </c>
      <c r="T40" s="382">
        <v>8</v>
      </c>
      <c r="U40" s="382" t="str">
        <v xml:space="preserve"> </v>
      </c>
      <c r="V40" s="483">
        <f>IF(COUNTIF(V6:V37,4)=0,"0",COUNTIF(V6:V37,4))</f>
        <v>6</v>
      </c>
      <c r="W40" s="484"/>
      <c r="X40" s="484"/>
      <c r="Y40" s="484" t="str">
        <f>IF(COUNTIF(Y6:Y37,4)=0," ",COUNTIF(Y6:Y37,4))</f>
        <v xml:space="preserve"> </v>
      </c>
      <c r="Z40" s="484">
        <f>IF(COUNTIF(Z6:Z37,4)=0," ",COUNTIF(Z6:Z37,4))</f>
        <v>2</v>
      </c>
      <c r="AA40" s="484">
        <f>IF(COUNTIF(AA6:AA37,4)=0," ",COUNTIF(AA6:AA37,4))</f>
        <v>4</v>
      </c>
      <c r="AB40" s="484">
        <f>IF(COUNTIF(AB6:AB37,4)=0," ",COUNTIF(AB6:AB37,4))</f>
        <v>6</v>
      </c>
      <c r="AC40" s="484"/>
      <c r="AD40" s="484"/>
      <c r="AE40" s="485" t="str">
        <f>IF(COUNTIF(AE6:AE37,4)=0," ",COUNTIF(AE6:AE37,4))</f>
        <v xml:space="preserve"> </v>
      </c>
      <c r="AF40" s="484" t="str">
        <f>IF(COUNTIF(AF6:AF37,4)=0," ",COUNTIF(AF6:AF37,4))</f>
        <v xml:space="preserve"> </v>
      </c>
      <c r="AG40" s="484" t="str">
        <f t="shared" ref="AG40:AU40" si="18">IF(COUNTIF(AG6:AG37,4)=0,"0",COUNTIF(AG6:AG37,4))</f>
        <v>0</v>
      </c>
      <c r="AH40" s="484" t="str">
        <f t="shared" si="18"/>
        <v>0</v>
      </c>
      <c r="AI40" s="484">
        <f t="shared" si="18"/>
        <v>9</v>
      </c>
      <c r="AJ40" s="484">
        <f t="shared" si="18"/>
        <v>13</v>
      </c>
      <c r="AK40" s="484">
        <f t="shared" si="18"/>
        <v>12</v>
      </c>
      <c r="AL40" s="484" t="str">
        <f t="shared" si="18"/>
        <v>0</v>
      </c>
      <c r="AM40" s="484" t="str">
        <f t="shared" si="18"/>
        <v>0</v>
      </c>
      <c r="AN40" s="484">
        <f t="shared" si="18"/>
        <v>9</v>
      </c>
      <c r="AO40" s="484">
        <f t="shared" si="18"/>
        <v>14</v>
      </c>
      <c r="AP40" s="484">
        <f t="shared" si="18"/>
        <v>15</v>
      </c>
      <c r="AQ40" s="484">
        <f t="shared" si="18"/>
        <v>1</v>
      </c>
      <c r="AR40" s="484">
        <f t="shared" si="18"/>
        <v>12</v>
      </c>
      <c r="AS40" s="484">
        <f t="shared" si="18"/>
        <v>7</v>
      </c>
      <c r="AT40" s="484" t="str">
        <f t="shared" si="18"/>
        <v>0</v>
      </c>
      <c r="AU40" s="484">
        <f t="shared" si="18"/>
        <v>8</v>
      </c>
      <c r="AV40" s="486" t="str">
        <f>IF(COUNTIF(AV6:AV37,4)=0," ",COUNTIF(AV6:AV37,4))</f>
        <v xml:space="preserve"> </v>
      </c>
      <c r="AW40" s="484"/>
      <c r="AX40" s="487"/>
      <c r="AY40" s="488"/>
      <c r="AZ40" s="488"/>
      <c r="BA40" s="488"/>
      <c r="BB40" s="488"/>
      <c r="BC40" s="488"/>
      <c r="BD40" s="488"/>
      <c r="BE40" s="488"/>
      <c r="BF40" s="488"/>
      <c r="BG40" s="488"/>
      <c r="BH40" s="488"/>
      <c r="BI40" s="488"/>
      <c r="BJ40" s="488"/>
      <c r="BK40" s="488"/>
      <c r="BL40" s="488"/>
      <c r="BM40" s="488"/>
      <c r="BN40" s="488"/>
      <c r="BO40" s="489"/>
      <c r="BP40" s="489"/>
      <c r="BQ40" s="489"/>
      <c r="BR40" s="489"/>
      <c r="BS40" s="489"/>
      <c r="BT40" s="489"/>
      <c r="BU40" s="489"/>
      <c r="BV40" s="489"/>
      <c r="BW40" s="489"/>
      <c r="BX40" s="489"/>
      <c r="BY40" s="489"/>
      <c r="BZ40" s="489"/>
      <c r="CA40" s="489"/>
      <c r="CB40" s="489"/>
      <c r="CC40" s="489"/>
      <c r="CD40" s="489"/>
      <c r="CE40" s="489"/>
      <c r="CF40" s="489"/>
      <c r="CG40" s="489"/>
      <c r="CH40" s="489"/>
      <c r="CI40" s="489"/>
      <c r="CJ40" s="489"/>
      <c r="CK40" s="489"/>
      <c r="CL40" s="489"/>
      <c r="CM40" s="489"/>
    </row>
    <row r="41" spans="1:157" s="59" customFormat="1" x14ac:dyDescent="0.2">
      <c r="A41" s="84"/>
      <c r="B41" s="84"/>
      <c r="C41" s="208" t="s">
        <v>15</v>
      </c>
      <c r="D41" s="208"/>
      <c r="E41" s="209"/>
      <c r="F41" s="383" t="str">
        <v>0</v>
      </c>
      <c r="G41" s="383" t="str">
        <v>0</v>
      </c>
      <c r="H41" s="383" t="str">
        <v>0</v>
      </c>
      <c r="I41" s="383" t="str">
        <v>0</v>
      </c>
      <c r="J41" s="383">
        <v>10</v>
      </c>
      <c r="K41" s="383" t="str">
        <v>0</v>
      </c>
      <c r="L41" s="383" t="str">
        <v>0</v>
      </c>
      <c r="M41" s="383">
        <v>14</v>
      </c>
      <c r="N41" s="383">
        <v>1</v>
      </c>
      <c r="O41" s="490">
        <v>5</v>
      </c>
      <c r="P41" s="490" t="str">
        <v>0</v>
      </c>
      <c r="Q41" s="490">
        <v>4</v>
      </c>
      <c r="R41" s="490">
        <v>2</v>
      </c>
      <c r="S41" s="383" t="str">
        <v>0</v>
      </c>
      <c r="T41" s="383">
        <v>10</v>
      </c>
      <c r="U41" s="383" t="str">
        <v xml:space="preserve"> </v>
      </c>
      <c r="V41" s="491">
        <f>IF(COUNTIF(V6:V37,3)=0,"0",COUNTIF(V6:V37,3))</f>
        <v>19</v>
      </c>
      <c r="W41" s="492"/>
      <c r="X41" s="492"/>
      <c r="Y41" s="492" t="str">
        <f>IF(COUNTIF(Y6:Y37,3)=0," ",COUNTIF(Y6:Y37,3))</f>
        <v xml:space="preserve"> </v>
      </c>
      <c r="Z41" s="492">
        <f>IF(COUNTIF(Z6:Z37,3)=0," ",COUNTIF(Z6:Z37,3))</f>
        <v>8</v>
      </c>
      <c r="AA41" s="492">
        <f>IF(COUNTIF(AA6:AA37,3)=0," ",COUNTIF(AA6:AA37,3))</f>
        <v>5</v>
      </c>
      <c r="AB41" s="492">
        <f>IF(COUNTIF(AB6:AB37,3)=0," ",COUNTIF(AB6:AB37,3))</f>
        <v>2</v>
      </c>
      <c r="AC41" s="492"/>
      <c r="AD41" s="492"/>
      <c r="AE41" s="493" t="str">
        <f>IF(COUNTIF(AE6:AE37,3)=0," ",COUNTIF(AE6:AE37,3))</f>
        <v xml:space="preserve"> </v>
      </c>
      <c r="AF41" s="492" t="str">
        <f>IF(COUNTIF(AF6:AF37,3)=0," ",COUNTIF(AF6:AF37,3))</f>
        <v xml:space="preserve"> </v>
      </c>
      <c r="AG41" s="492" t="str">
        <f t="shared" ref="AG41:AU41" si="19">IF(COUNTIF(AG6:AG37,3)=0,"0",COUNTIF(AG6:AG37,3))</f>
        <v>0</v>
      </c>
      <c r="AH41" s="492" t="str">
        <f t="shared" si="19"/>
        <v>0</v>
      </c>
      <c r="AI41" s="492" t="str">
        <f t="shared" si="19"/>
        <v>0</v>
      </c>
      <c r="AJ41" s="492" t="str">
        <f t="shared" si="19"/>
        <v>0</v>
      </c>
      <c r="AK41" s="492">
        <f t="shared" si="19"/>
        <v>10</v>
      </c>
      <c r="AL41" s="492" t="str">
        <f t="shared" si="19"/>
        <v>0</v>
      </c>
      <c r="AM41" s="492" t="str">
        <f t="shared" si="19"/>
        <v>0</v>
      </c>
      <c r="AN41" s="492">
        <f t="shared" si="19"/>
        <v>14</v>
      </c>
      <c r="AO41" s="492">
        <f t="shared" si="19"/>
        <v>1</v>
      </c>
      <c r="AP41" s="492">
        <f t="shared" si="19"/>
        <v>5</v>
      </c>
      <c r="AQ41" s="492" t="str">
        <f t="shared" si="19"/>
        <v>0</v>
      </c>
      <c r="AR41" s="492">
        <f t="shared" si="19"/>
        <v>4</v>
      </c>
      <c r="AS41" s="492">
        <f t="shared" si="19"/>
        <v>2</v>
      </c>
      <c r="AT41" s="492" t="str">
        <f t="shared" si="19"/>
        <v>0</v>
      </c>
      <c r="AU41" s="492">
        <f t="shared" si="19"/>
        <v>10</v>
      </c>
      <c r="AV41" s="494" t="str">
        <f>IF(COUNTIF(AV6:AV37,3)=0," ",COUNTIF(AV6:AV37,3))</f>
        <v xml:space="preserve"> </v>
      </c>
      <c r="AW41" s="492"/>
      <c r="AX41" s="495"/>
      <c r="AY41" s="496"/>
      <c r="AZ41" s="496"/>
      <c r="BA41" s="496"/>
      <c r="BB41" s="496"/>
      <c r="BC41" s="496"/>
      <c r="BD41" s="496"/>
      <c r="BE41" s="496"/>
      <c r="BF41" s="496"/>
      <c r="BG41" s="496"/>
      <c r="BH41" s="496"/>
      <c r="BI41" s="496"/>
      <c r="BJ41" s="496"/>
      <c r="BK41" s="496"/>
      <c r="BL41" s="496"/>
      <c r="BM41" s="496"/>
      <c r="BN41" s="496"/>
      <c r="BO41" s="497"/>
      <c r="BP41" s="497"/>
      <c r="BQ41" s="497"/>
      <c r="BR41" s="497"/>
      <c r="BS41" s="497"/>
      <c r="BT41" s="497"/>
      <c r="BU41" s="497"/>
      <c r="BV41" s="497"/>
      <c r="BW41" s="497"/>
      <c r="BX41" s="497"/>
      <c r="BY41" s="497"/>
      <c r="BZ41" s="497"/>
      <c r="CA41" s="497"/>
      <c r="CB41" s="497"/>
      <c r="CC41" s="497"/>
      <c r="CD41" s="497"/>
      <c r="CE41" s="497"/>
      <c r="CF41" s="497"/>
      <c r="CG41" s="497"/>
      <c r="CH41" s="497"/>
      <c r="CI41" s="497"/>
      <c r="CJ41" s="497"/>
      <c r="CK41" s="497"/>
      <c r="CL41" s="497"/>
      <c r="CM41" s="497"/>
    </row>
    <row r="42" spans="1:157" x14ac:dyDescent="0.2">
      <c r="A42" s="230"/>
      <c r="B42" s="230"/>
      <c r="C42" s="82" t="s">
        <v>16</v>
      </c>
      <c r="D42" s="82"/>
      <c r="E42" s="27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94">
        <v>0</v>
      </c>
      <c r="P42" s="94">
        <v>0</v>
      </c>
      <c r="Q42" s="94">
        <v>0</v>
      </c>
      <c r="R42" s="94">
        <v>0</v>
      </c>
      <c r="S42" s="91">
        <v>0</v>
      </c>
      <c r="T42" s="91">
        <v>0</v>
      </c>
      <c r="U42" s="91">
        <v>0</v>
      </c>
      <c r="V42" s="358" t="str">
        <f>IF(COUNTIF(V6:V37,2)=0,"0",COUNTIF(V6:V37,2))</f>
        <v>0</v>
      </c>
      <c r="W42" s="358"/>
      <c r="X42" s="358"/>
      <c r="Y42" s="358" t="str">
        <f>IF(COUNTIF(Y6:Y37,2)=0," ",COUNTIF(Y6:Y37,2))</f>
        <v xml:space="preserve"> </v>
      </c>
      <c r="Z42" s="358">
        <f>IF(COUNTIF(Z6:Z37,2)=0," ",COUNTIF(Z6:Z37,2))</f>
        <v>5</v>
      </c>
      <c r="AA42" s="358">
        <f>IF(COUNTIF(AA6:AA37,2)=0," ",COUNTIF(AA6:AA37,2))</f>
        <v>3</v>
      </c>
      <c r="AB42" s="358">
        <f>IF(COUNTIF(AB6:AB37,2)=0," ",COUNTIF(AB6:AB37,2))</f>
        <v>5</v>
      </c>
      <c r="AC42" s="358"/>
      <c r="AD42" s="358"/>
      <c r="AE42" s="498" t="str">
        <f>IF(COUNTIF(AE6:AE37,2)=0," ",COUNTIF(AE6:AE37,2))</f>
        <v xml:space="preserve"> </v>
      </c>
      <c r="AF42" s="358" t="str">
        <f>IF(COUNTIF(AF6:AF37,2)=0," ",COUNTIF(AF6:AF37,2))</f>
        <v xml:space="preserve"> </v>
      </c>
      <c r="AG42" s="358">
        <f t="shared" ref="AG42:AV42" si="20">COUNTIF(AG6:AG36,2)+COUNTIF(AG6:AG36,"д")</f>
        <v>0</v>
      </c>
      <c r="AH42" s="358">
        <f t="shared" si="20"/>
        <v>0</v>
      </c>
      <c r="AI42" s="358">
        <f t="shared" si="20"/>
        <v>0</v>
      </c>
      <c r="AJ42" s="358">
        <f t="shared" si="20"/>
        <v>0</v>
      </c>
      <c r="AK42" s="358">
        <f t="shared" si="20"/>
        <v>0</v>
      </c>
      <c r="AL42" s="358">
        <f t="shared" si="20"/>
        <v>0</v>
      </c>
      <c r="AM42" s="358">
        <f t="shared" si="20"/>
        <v>0</v>
      </c>
      <c r="AN42" s="358">
        <f t="shared" si="20"/>
        <v>0</v>
      </c>
      <c r="AO42" s="358">
        <f t="shared" si="20"/>
        <v>0</v>
      </c>
      <c r="AP42" s="358">
        <f t="shared" si="20"/>
        <v>0</v>
      </c>
      <c r="AQ42" s="358">
        <f t="shared" si="20"/>
        <v>0</v>
      </c>
      <c r="AR42" s="358">
        <f t="shared" si="20"/>
        <v>0</v>
      </c>
      <c r="AS42" s="358">
        <f t="shared" si="20"/>
        <v>0</v>
      </c>
      <c r="AT42" s="358">
        <f t="shared" si="20"/>
        <v>0</v>
      </c>
      <c r="AU42" s="358">
        <f t="shared" si="20"/>
        <v>0</v>
      </c>
      <c r="AV42" s="358">
        <f t="shared" si="20"/>
        <v>0</v>
      </c>
      <c r="AW42" s="358"/>
      <c r="AX42" s="28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DG42" s="384"/>
    </row>
    <row r="43" spans="1:157" x14ac:dyDescent="0.2">
      <c r="A43" s="230"/>
      <c r="B43" s="230"/>
      <c r="C43" s="82" t="s">
        <v>17</v>
      </c>
      <c r="D43" s="82"/>
      <c r="E43" s="27"/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0</v>
      </c>
      <c r="O43" s="94">
        <v>0</v>
      </c>
      <c r="P43" s="94">
        <v>0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58">
        <f t="shared" ref="V43:AB43" si="21">COUNTBLANK(V6:V26)</f>
        <v>0</v>
      </c>
      <c r="W43" s="358">
        <f t="shared" si="21"/>
        <v>0</v>
      </c>
      <c r="X43" s="358">
        <f t="shared" si="21"/>
        <v>0</v>
      </c>
      <c r="Y43" s="358">
        <f t="shared" si="21"/>
        <v>0</v>
      </c>
      <c r="Z43" s="358">
        <f t="shared" si="21"/>
        <v>0</v>
      </c>
      <c r="AA43" s="358">
        <f t="shared" si="21"/>
        <v>0</v>
      </c>
      <c r="AB43" s="358">
        <f t="shared" si="21"/>
        <v>0</v>
      </c>
      <c r="AC43" s="358"/>
      <c r="AD43" s="358">
        <f>COUNTBLANK(AD6:AD31)</f>
        <v>0</v>
      </c>
      <c r="AE43" s="498" t="str">
        <f>IF(COUNTIF(AE6:AE37,"б")=0," ",COUNTIF(AE6:AE37,"б"))</f>
        <v xml:space="preserve"> </v>
      </c>
      <c r="AF43" s="499">
        <f t="shared" ref="AF43:CB43" si="22">IF(COUNTIF(AF6:AF37,"б")=0+COUNTIF(AF6:AF37,"а")=0,"0",COUNTIF(AF6:AF37,"б")+COUNTIF(AF6:AF37,"а"))</f>
        <v>0</v>
      </c>
      <c r="AG43" s="499">
        <f t="shared" si="22"/>
        <v>0</v>
      </c>
      <c r="AH43" s="499">
        <f t="shared" si="22"/>
        <v>0</v>
      </c>
      <c r="AI43" s="499">
        <f t="shared" si="22"/>
        <v>0</v>
      </c>
      <c r="AJ43" s="499">
        <f t="shared" si="22"/>
        <v>0</v>
      </c>
      <c r="AK43" s="499">
        <f t="shared" si="22"/>
        <v>0</v>
      </c>
      <c r="AL43" s="499">
        <f t="shared" si="22"/>
        <v>0</v>
      </c>
      <c r="AM43" s="499">
        <f t="shared" si="22"/>
        <v>0</v>
      </c>
      <c r="AN43" s="499">
        <f t="shared" si="22"/>
        <v>0</v>
      </c>
      <c r="AO43" s="499">
        <f t="shared" si="22"/>
        <v>0</v>
      </c>
      <c r="AP43" s="499">
        <f t="shared" si="22"/>
        <v>0</v>
      </c>
      <c r="AQ43" s="499">
        <f t="shared" si="22"/>
        <v>0</v>
      </c>
      <c r="AR43" s="499">
        <f t="shared" si="22"/>
        <v>0</v>
      </c>
      <c r="AS43" s="499">
        <f t="shared" si="22"/>
        <v>0</v>
      </c>
      <c r="AT43" s="499">
        <f t="shared" si="22"/>
        <v>0</v>
      </c>
      <c r="AU43" s="499">
        <f t="shared" si="22"/>
        <v>0</v>
      </c>
      <c r="AV43" s="499">
        <f t="shared" si="22"/>
        <v>0</v>
      </c>
      <c r="AW43" s="499">
        <f t="shared" si="22"/>
        <v>0</v>
      </c>
      <c r="AX43" s="499">
        <f t="shared" si="22"/>
        <v>0</v>
      </c>
      <c r="AY43" s="499">
        <f t="shared" si="22"/>
        <v>0</v>
      </c>
      <c r="AZ43" s="499">
        <f t="shared" si="22"/>
        <v>0</v>
      </c>
      <c r="BA43" s="499">
        <f t="shared" si="22"/>
        <v>0</v>
      </c>
      <c r="BB43" s="499">
        <f t="shared" si="22"/>
        <v>0</v>
      </c>
      <c r="BC43" s="499">
        <f t="shared" si="22"/>
        <v>0</v>
      </c>
      <c r="BD43" s="499">
        <f t="shared" si="22"/>
        <v>0</v>
      </c>
      <c r="BE43" s="499">
        <f t="shared" si="22"/>
        <v>0</v>
      </c>
      <c r="BF43" s="499">
        <f t="shared" si="22"/>
        <v>0</v>
      </c>
      <c r="BG43" s="499">
        <f t="shared" si="22"/>
        <v>0</v>
      </c>
      <c r="BH43" s="499">
        <f t="shared" si="22"/>
        <v>0</v>
      </c>
      <c r="BI43" s="499">
        <f t="shared" si="22"/>
        <v>0</v>
      </c>
      <c r="BJ43" s="499">
        <f t="shared" si="22"/>
        <v>0</v>
      </c>
      <c r="BK43" s="499">
        <f t="shared" si="22"/>
        <v>0</v>
      </c>
      <c r="BL43" s="499">
        <f t="shared" si="22"/>
        <v>0</v>
      </c>
      <c r="BM43" s="499">
        <f t="shared" si="22"/>
        <v>0</v>
      </c>
      <c r="BN43" s="499">
        <f t="shared" si="22"/>
        <v>0</v>
      </c>
      <c r="BO43" s="499">
        <f t="shared" si="22"/>
        <v>0</v>
      </c>
      <c r="BP43" s="499">
        <f t="shared" si="22"/>
        <v>0</v>
      </c>
      <c r="BQ43" s="499">
        <f t="shared" si="22"/>
        <v>0</v>
      </c>
      <c r="BR43" s="499">
        <f t="shared" si="22"/>
        <v>0</v>
      </c>
      <c r="BS43" s="499">
        <f t="shared" si="22"/>
        <v>0</v>
      </c>
      <c r="BT43" s="499">
        <f t="shared" si="22"/>
        <v>0</v>
      </c>
      <c r="BU43" s="499">
        <f t="shared" si="22"/>
        <v>0</v>
      </c>
      <c r="BV43" s="499">
        <f t="shared" si="22"/>
        <v>0</v>
      </c>
      <c r="BW43" s="499">
        <f t="shared" si="22"/>
        <v>0</v>
      </c>
      <c r="BX43" s="499">
        <f t="shared" si="22"/>
        <v>0</v>
      </c>
      <c r="BY43" s="499">
        <f t="shared" si="22"/>
        <v>0</v>
      </c>
      <c r="BZ43" s="499">
        <f t="shared" si="22"/>
        <v>0</v>
      </c>
      <c r="CA43" s="499">
        <f t="shared" si="22"/>
        <v>0</v>
      </c>
      <c r="CB43" s="499">
        <f t="shared" si="22"/>
        <v>0</v>
      </c>
      <c r="CC43" s="384"/>
      <c r="CD43" s="384"/>
      <c r="CE43" s="384"/>
      <c r="CF43" s="384"/>
      <c r="CG43" s="384"/>
      <c r="CH43" s="384"/>
      <c r="CI43" s="384"/>
      <c r="CJ43" s="384"/>
      <c r="CK43" s="384"/>
      <c r="CL43" s="384"/>
      <c r="CM43" s="384"/>
      <c r="CN43" s="384"/>
      <c r="CO43" s="384"/>
      <c r="CP43" s="384"/>
      <c r="CQ43" s="384"/>
      <c r="CR43" s="384"/>
      <c r="CS43" s="384"/>
      <c r="CT43" s="384"/>
      <c r="CU43" s="384"/>
      <c r="CV43" s="384"/>
      <c r="CW43" s="384"/>
      <c r="CX43" s="384"/>
      <c r="CY43" s="384"/>
      <c r="CZ43" s="384"/>
      <c r="DA43" s="384"/>
      <c r="DB43" s="384"/>
      <c r="DC43" s="384"/>
      <c r="DD43" s="384"/>
      <c r="DE43" s="384"/>
      <c r="DF43" s="384"/>
      <c r="DG43" s="384"/>
      <c r="DH43" s="384"/>
      <c r="DI43" s="384"/>
      <c r="DJ43" s="384"/>
      <c r="DK43" s="384"/>
      <c r="DL43" s="384"/>
      <c r="DM43" s="384"/>
      <c r="DN43" s="384"/>
      <c r="DO43" s="384"/>
      <c r="DP43" s="384"/>
      <c r="DQ43" s="384"/>
      <c r="DR43" s="384"/>
      <c r="DS43" s="384"/>
      <c r="DT43" s="384"/>
      <c r="DU43" s="384"/>
      <c r="DV43" s="384"/>
      <c r="DW43" s="384"/>
      <c r="DX43" s="384"/>
      <c r="DY43" s="384"/>
      <c r="DZ43" s="384"/>
      <c r="EA43" s="384"/>
      <c r="EB43" s="384"/>
      <c r="EC43" s="384"/>
      <c r="ED43" s="384"/>
      <c r="EE43" s="384"/>
      <c r="EF43" s="384"/>
      <c r="EG43" s="384"/>
      <c r="EH43" s="384"/>
      <c r="EI43" s="384"/>
      <c r="EJ43" s="384"/>
      <c r="EK43" s="384"/>
      <c r="EL43" s="384"/>
      <c r="EM43" s="384"/>
      <c r="EN43" s="384"/>
      <c r="EO43" s="384"/>
      <c r="EP43" s="384"/>
      <c r="EQ43" s="384"/>
      <c r="ER43" s="384"/>
      <c r="ES43" s="384"/>
      <c r="ET43" s="384"/>
      <c r="EU43" s="384"/>
      <c r="EV43" s="384"/>
      <c r="EW43" s="384"/>
      <c r="EX43" s="384"/>
      <c r="EY43" s="384"/>
      <c r="EZ43" s="384"/>
      <c r="FA43" s="384"/>
    </row>
    <row r="44" spans="1:157" x14ac:dyDescent="0.2">
      <c r="A44" s="230"/>
      <c r="B44" s="230"/>
      <c r="C44" s="82" t="s">
        <v>18</v>
      </c>
      <c r="D44" s="82"/>
      <c r="E44" s="27"/>
      <c r="F44" s="91">
        <v>26</v>
      </c>
      <c r="G44" s="91" t="str">
        <v>0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94" t="str">
        <v>0</v>
      </c>
      <c r="P44" s="94" t="str">
        <v>0</v>
      </c>
      <c r="Q44" s="94" t="str">
        <v>0</v>
      </c>
      <c r="R44" s="94" t="str">
        <v>0</v>
      </c>
      <c r="S44" s="91" t="str">
        <v>0</v>
      </c>
      <c r="T44" s="91" t="str">
        <v>0</v>
      </c>
      <c r="U44" s="91" t="str">
        <v>0</v>
      </c>
      <c r="V44" s="358" t="str">
        <f>IF(COUNTIF(V6:V37,"з")=0,"0",COUNTIF(V6:V37,"з"))</f>
        <v>0</v>
      </c>
      <c r="W44" s="358"/>
      <c r="X44" s="358"/>
      <c r="Y44" s="358" t="str">
        <f>IF(COUNTIF(Y6:Y37,"з")=0," ",COUNTIF(Y6:Y37,"з"))</f>
        <v xml:space="preserve"> </v>
      </c>
      <c r="Z44" s="358" t="str">
        <f>IF(COUNTIF(Z6:Z37,"з")=0," ",COUNTIF(Z6:Z37,"з"))</f>
        <v xml:space="preserve"> </v>
      </c>
      <c r="AA44" s="358" t="str">
        <f>IF(COUNTIF(AA6:AA37,"з")=0," ",COUNTIF(AA6:AA37,"з"))</f>
        <v xml:space="preserve"> </v>
      </c>
      <c r="AB44" s="358" t="str">
        <f>IF(COUNTIF(AB6:AB37,"з")=0," ",COUNTIF(AB6:AB37,"з"))</f>
        <v xml:space="preserve"> </v>
      </c>
      <c r="AC44" s="358"/>
      <c r="AD44" s="358" t="str">
        <f>IF(COUNTIF(AD6:AD37,"з")=0," ",COUNTIF(AD6:AD37,"з"))</f>
        <v xml:space="preserve"> </v>
      </c>
      <c r="AE44" s="498" t="str">
        <f>IF(COUNTIF(AE6:AE37,"з")=0," ",COUNTIF(AE6:AE37,"з"))</f>
        <v xml:space="preserve"> </v>
      </c>
      <c r="AF44" s="358" t="str">
        <f>IF(COUNTIF(AF6:AF37,"з")=0," ",COUNTIF(AF6:AF37,"з"))</f>
        <v xml:space="preserve"> </v>
      </c>
      <c r="AG44" s="358">
        <f t="shared" ref="AG44:AW44" si="23">IF(COUNTIF(AG6:AG37,"з")=0,"0",COUNTIF(AG6:AG37,"з"))</f>
        <v>26</v>
      </c>
      <c r="AH44" s="358" t="str">
        <f t="shared" si="23"/>
        <v>0</v>
      </c>
      <c r="AI44" s="358" t="str">
        <f t="shared" si="23"/>
        <v>0</v>
      </c>
      <c r="AJ44" s="358" t="str">
        <f t="shared" si="23"/>
        <v>0</v>
      </c>
      <c r="AK44" s="358" t="str">
        <f t="shared" si="23"/>
        <v>0</v>
      </c>
      <c r="AL44" s="358" t="str">
        <f t="shared" si="23"/>
        <v>0</v>
      </c>
      <c r="AM44" s="358" t="str">
        <f t="shared" si="23"/>
        <v>0</v>
      </c>
      <c r="AN44" s="358" t="str">
        <f t="shared" si="23"/>
        <v>0</v>
      </c>
      <c r="AO44" s="358" t="str">
        <f t="shared" si="23"/>
        <v>0</v>
      </c>
      <c r="AP44" s="358" t="str">
        <f t="shared" si="23"/>
        <v>0</v>
      </c>
      <c r="AQ44" s="358" t="str">
        <f t="shared" si="23"/>
        <v>0</v>
      </c>
      <c r="AR44" s="358" t="str">
        <f t="shared" si="23"/>
        <v>0</v>
      </c>
      <c r="AS44" s="358" t="str">
        <f t="shared" si="23"/>
        <v>0</v>
      </c>
      <c r="AT44" s="358" t="str">
        <f t="shared" si="23"/>
        <v>0</v>
      </c>
      <c r="AU44" s="358" t="str">
        <f t="shared" si="23"/>
        <v>0</v>
      </c>
      <c r="AV44" s="358" t="str">
        <f t="shared" si="23"/>
        <v>0</v>
      </c>
      <c r="AW44" s="358" t="str">
        <f t="shared" si="23"/>
        <v>0</v>
      </c>
      <c r="AX44" s="30"/>
      <c r="AY44" s="448"/>
      <c r="AZ44" s="448"/>
      <c r="BA44" s="448"/>
      <c r="BB44" s="448"/>
      <c r="BC44" s="448"/>
      <c r="BD44" s="448"/>
      <c r="BE44" s="448"/>
      <c r="BF44" s="448"/>
      <c r="BG44" s="448"/>
      <c r="BH44" s="448"/>
      <c r="BI44" s="448"/>
      <c r="BJ44" s="448"/>
      <c r="BK44" s="448"/>
      <c r="BL44" s="448"/>
      <c r="BM44" s="448"/>
      <c r="BN44" s="448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DG44" s="384"/>
    </row>
    <row r="45" spans="1:157" s="30" customFormat="1" x14ac:dyDescent="0.2">
      <c r="A45" s="230"/>
      <c r="B45" s="230"/>
      <c r="C45" s="82" t="s">
        <v>19</v>
      </c>
      <c r="D45" s="82"/>
      <c r="E45" s="27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58" t="str">
        <f>IF(COUNTIF(V6:V37,"н")=0,"0",COUNTIF(V6:V37,"н"))</f>
        <v>0</v>
      </c>
      <c r="W45" s="358"/>
      <c r="X45" s="358"/>
      <c r="Y45" s="358" t="str">
        <f>IF(COUNTIF(Y6:Y37,"н")=0," ",COUNTIF(Y6:Y37,"н"))</f>
        <v xml:space="preserve"> </v>
      </c>
      <c r="Z45" s="358" t="str">
        <f>IF(COUNTIF(Z6:Z37,"н")=0," ",COUNTIF(Z6:Z37,"н"))</f>
        <v xml:space="preserve"> </v>
      </c>
      <c r="AA45" s="358" t="str">
        <f>IF(COUNTIF(AA6:AA37,"н")=0," ",COUNTIF(AA6:AA37,"н"))</f>
        <v xml:space="preserve"> </v>
      </c>
      <c r="AB45" s="358" t="str">
        <f>IF(COUNTIF(AB6:AB37,"н")=0," ",COUNTIF(AB6:AB37,"н"))</f>
        <v xml:space="preserve"> </v>
      </c>
      <c r="AC45" s="358"/>
      <c r="AD45" s="358" t="str">
        <f>IF(COUNTIF(AD6:AD37,"н")=0," ",COUNTIF(AD6:AD37,"н"))</f>
        <v xml:space="preserve"> </v>
      </c>
      <c r="AE45" s="498" t="str">
        <f>IF(COUNTIF(AE6:AE37,"н")=0," ",COUNTIF(AE6:AE37,"н"))</f>
        <v xml:space="preserve"> </v>
      </c>
      <c r="AF45" s="358" t="str">
        <f>IF(COUNTIF(AF6:AF37,"н")=0," ",COUNTIF(AF6:AF37,"н"))</f>
        <v xml:space="preserve"> </v>
      </c>
      <c r="AG45" s="358" t="str">
        <f t="shared" ref="AG45:AW45" si="24">IF(COUNTIF(AG6:AG37,"н")=0,"0",COUNTIF(AG6:AG37,"н"))</f>
        <v>0</v>
      </c>
      <c r="AH45" s="358" t="str">
        <f t="shared" si="24"/>
        <v>0</v>
      </c>
      <c r="AI45" s="358" t="str">
        <f t="shared" si="24"/>
        <v>0</v>
      </c>
      <c r="AJ45" s="358" t="str">
        <f t="shared" si="24"/>
        <v>0</v>
      </c>
      <c r="AK45" s="358" t="str">
        <f t="shared" si="24"/>
        <v>0</v>
      </c>
      <c r="AL45" s="358" t="str">
        <f t="shared" si="24"/>
        <v>0</v>
      </c>
      <c r="AM45" s="358" t="str">
        <f t="shared" si="24"/>
        <v>0</v>
      </c>
      <c r="AN45" s="358" t="str">
        <f t="shared" si="24"/>
        <v>0</v>
      </c>
      <c r="AO45" s="358" t="str">
        <f t="shared" si="24"/>
        <v>0</v>
      </c>
      <c r="AP45" s="358" t="str">
        <f t="shared" si="24"/>
        <v>0</v>
      </c>
      <c r="AQ45" s="358" t="str">
        <f t="shared" si="24"/>
        <v>0</v>
      </c>
      <c r="AR45" s="358" t="str">
        <f t="shared" si="24"/>
        <v>0</v>
      </c>
      <c r="AS45" s="358" t="str">
        <f t="shared" si="24"/>
        <v>0</v>
      </c>
      <c r="AT45" s="358" t="str">
        <f t="shared" si="24"/>
        <v>0</v>
      </c>
      <c r="AU45" s="358" t="str">
        <f t="shared" si="24"/>
        <v>0</v>
      </c>
      <c r="AV45" s="358" t="str">
        <f t="shared" si="24"/>
        <v>0</v>
      </c>
      <c r="AW45" s="358" t="str">
        <f t="shared" si="24"/>
        <v>0</v>
      </c>
      <c r="AY45" s="448"/>
      <c r="AZ45" s="448"/>
      <c r="BA45" s="448"/>
      <c r="BB45" s="448"/>
      <c r="BC45" s="448"/>
      <c r="BD45" s="448"/>
      <c r="BE45" s="448"/>
      <c r="BF45" s="448"/>
      <c r="BG45" s="448"/>
      <c r="BH45" s="448"/>
      <c r="BI45" s="448"/>
      <c r="BJ45" s="448"/>
      <c r="BK45" s="448"/>
      <c r="BL45" s="448"/>
      <c r="BM45" s="448"/>
      <c r="BN45" s="448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446"/>
      <c r="X46" s="446"/>
      <c r="Y46" s="446"/>
      <c r="Z46" s="446"/>
      <c r="AA46" s="446"/>
      <c r="AB46" s="446"/>
      <c r="AC46" s="446"/>
      <c r="AD46" s="446"/>
      <c r="AE46" s="13"/>
      <c r="AF46" s="13"/>
      <c r="AG46" s="447"/>
      <c r="AH46" s="447"/>
      <c r="AI46" s="447"/>
      <c r="AJ46" s="447"/>
      <c r="AK46" s="447"/>
      <c r="AL46" s="447"/>
      <c r="AM46" s="447"/>
      <c r="AN46" s="447"/>
      <c r="AO46" s="447"/>
      <c r="AP46" s="447"/>
      <c r="AQ46" s="447"/>
      <c r="AR46" s="447"/>
      <c r="AS46" s="447"/>
      <c r="AT46" s="447"/>
      <c r="AU46" s="447"/>
      <c r="AV46" s="447"/>
      <c r="AW46" s="447"/>
      <c r="AX46" s="30"/>
      <c r="AY46" s="448"/>
      <c r="AZ46" s="448"/>
      <c r="BA46" s="448"/>
      <c r="BB46" s="448"/>
      <c r="BC46" s="448"/>
      <c r="BD46" s="448"/>
      <c r="BE46" s="448"/>
      <c r="BF46" s="448"/>
      <c r="BG46" s="448"/>
      <c r="BH46" s="448"/>
      <c r="BI46" s="448"/>
      <c r="BJ46" s="448"/>
      <c r="BK46" s="448"/>
      <c r="BL46" s="448"/>
      <c r="BM46" s="448"/>
      <c r="BN46" s="448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46"/>
      <c r="X47" s="446"/>
      <c r="Y47" s="446"/>
      <c r="Z47" s="446"/>
      <c r="AA47" s="446"/>
      <c r="AB47" s="446"/>
      <c r="AC47" s="446"/>
      <c r="AD47" s="446"/>
      <c r="AE47" s="13"/>
      <c r="AF47" s="13"/>
      <c r="AG47" s="447"/>
      <c r="AH47" s="447"/>
      <c r="AI47" s="447"/>
      <c r="AJ47" s="447"/>
      <c r="AK47" s="447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30"/>
      <c r="AY47" s="448"/>
      <c r="AZ47" s="448"/>
      <c r="BA47" s="448"/>
      <c r="BB47" s="448"/>
      <c r="BC47" s="448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46"/>
      <c r="X48" s="446"/>
      <c r="Y48" s="446"/>
      <c r="Z48" s="446"/>
      <c r="AA48" s="446"/>
      <c r="AB48" s="446"/>
      <c r="AC48" s="446"/>
      <c r="AD48" s="446"/>
      <c r="AE48" s="13"/>
      <c r="AF48" s="13"/>
      <c r="AG48" s="447"/>
      <c r="AH48" s="447"/>
      <c r="AI48" s="447" t="str">
        <f>IF(COUNTIF(AI6:AI40,"н")=0,"0",COUNTIF(AI6:AI40,"н"))</f>
        <v>0</v>
      </c>
      <c r="AJ48" s="447"/>
      <c r="AK48" s="447"/>
      <c r="AL48" s="447"/>
      <c r="AM48" s="447"/>
      <c r="AN48" s="447"/>
      <c r="AO48" s="447"/>
      <c r="AP48" s="447"/>
      <c r="AQ48" s="447"/>
      <c r="AR48" s="447"/>
      <c r="AS48" s="447"/>
      <c r="AT48" s="447"/>
      <c r="AU48" s="447"/>
      <c r="AV48" s="447"/>
      <c r="AW48" s="447"/>
      <c r="AX48" s="30"/>
      <c r="AY48" s="448"/>
      <c r="AZ48" s="448"/>
      <c r="BA48" s="448"/>
      <c r="BB48" s="448"/>
      <c r="BC48" s="448"/>
      <c r="BD48" s="448"/>
      <c r="BE48" s="448"/>
      <c r="BF48" s="448"/>
      <c r="BG48" s="448"/>
      <c r="BH48" s="448"/>
      <c r="BI48" s="448"/>
      <c r="BJ48" s="448"/>
      <c r="BK48" s="448"/>
      <c r="BL48" s="448"/>
      <c r="BM48" s="448"/>
      <c r="BN48" s="448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46"/>
      <c r="X49" s="446"/>
      <c r="Y49" s="446"/>
      <c r="Z49" s="446"/>
      <c r="AA49" s="446"/>
      <c r="AB49" s="446"/>
      <c r="AC49" s="446"/>
      <c r="AD49" s="446"/>
      <c r="AE49" s="13"/>
      <c r="AF49" s="13"/>
      <c r="AG49" s="447"/>
      <c r="AH49" s="447"/>
      <c r="AI49" s="447"/>
      <c r="AJ49" s="447"/>
      <c r="AK49" s="447"/>
      <c r="AL49" s="447"/>
      <c r="AM49" s="447"/>
      <c r="AN49" s="447"/>
      <c r="AO49" s="447"/>
      <c r="AP49" s="447"/>
      <c r="AQ49" s="447"/>
      <c r="AR49" s="447"/>
      <c r="AS49" s="447"/>
      <c r="AT49" s="447"/>
      <c r="AU49" s="447"/>
      <c r="AV49" s="447"/>
      <c r="AW49" s="447"/>
      <c r="AX49" s="30"/>
      <c r="AY49" s="448"/>
      <c r="AZ49" s="448"/>
      <c r="BA49" s="448"/>
      <c r="BB49" s="448"/>
      <c r="BC49" s="448"/>
      <c r="BD49" s="448"/>
      <c r="BE49" s="448"/>
      <c r="BF49" s="448"/>
      <c r="BG49" s="448"/>
      <c r="BH49" s="448"/>
      <c r="BI49" s="448"/>
      <c r="BJ49" s="448"/>
      <c r="BK49" s="448"/>
      <c r="BL49" s="448"/>
      <c r="BM49" s="448"/>
      <c r="BN49" s="448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46"/>
      <c r="X50" s="446"/>
      <c r="Y50" s="446"/>
      <c r="Z50" s="446"/>
      <c r="AA50" s="446"/>
      <c r="AB50" s="446"/>
      <c r="AC50" s="446"/>
      <c r="AD50" s="446"/>
      <c r="AE50" s="13"/>
      <c r="AF50" s="13"/>
      <c r="AG50" s="447"/>
      <c r="AH50" s="447"/>
      <c r="AI50" s="447"/>
      <c r="AJ50" s="447"/>
      <c r="AK50" s="447"/>
      <c r="AL50" s="447"/>
      <c r="AM50" s="447"/>
      <c r="AN50" s="447"/>
      <c r="AO50" s="447"/>
      <c r="AP50" s="447"/>
      <c r="AQ50" s="447"/>
      <c r="AR50" s="447"/>
      <c r="AS50" s="447"/>
      <c r="AT50" s="447"/>
      <c r="AU50" s="447"/>
      <c r="AV50" s="447"/>
      <c r="AW50" s="447"/>
      <c r="AX50" s="30"/>
      <c r="AY50" s="448"/>
      <c r="AZ50" s="448"/>
      <c r="BA50" s="448"/>
      <c r="BB50" s="448"/>
      <c r="BC50" s="448"/>
      <c r="BD50" s="448"/>
      <c r="BE50" s="448"/>
      <c r="BF50" s="448"/>
      <c r="BG50" s="448"/>
      <c r="BH50" s="448"/>
      <c r="BI50" s="448"/>
      <c r="BJ50" s="448"/>
      <c r="BK50" s="448"/>
      <c r="BL50" s="448"/>
      <c r="BM50" s="448"/>
      <c r="BN50" s="448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46"/>
      <c r="X51" s="446"/>
      <c r="Y51" s="446"/>
      <c r="Z51" s="446"/>
      <c r="AA51" s="446"/>
      <c r="AB51" s="446"/>
      <c r="AC51" s="446"/>
      <c r="AD51" s="446"/>
      <c r="AE51" s="13"/>
      <c r="AF51" s="13"/>
      <c r="AG51" s="447"/>
      <c r="AH51" s="447"/>
      <c r="AI51" s="447"/>
      <c r="AJ51" s="447"/>
      <c r="AK51" s="447"/>
      <c r="AL51" s="447"/>
      <c r="AM51" s="447"/>
      <c r="AN51" s="447"/>
      <c r="AO51" s="447"/>
      <c r="AP51" s="447"/>
      <c r="AQ51" s="447"/>
      <c r="AR51" s="447"/>
      <c r="AS51" s="447"/>
      <c r="AT51" s="447"/>
      <c r="AU51" s="447"/>
      <c r="AV51" s="447"/>
      <c r="AW51" s="447"/>
      <c r="AX51" s="30"/>
      <c r="AY51" s="448"/>
      <c r="AZ51" s="448"/>
      <c r="BA51" s="448"/>
      <c r="BB51" s="448"/>
      <c r="BC51" s="448"/>
      <c r="BD51" s="448"/>
      <c r="BE51" s="448"/>
      <c r="BF51" s="448"/>
      <c r="BG51" s="448"/>
      <c r="BH51" s="448"/>
      <c r="BI51" s="448"/>
      <c r="BJ51" s="448"/>
      <c r="BK51" s="448"/>
      <c r="BL51" s="448"/>
      <c r="BM51" s="448"/>
      <c r="BN51" s="448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46"/>
      <c r="X52" s="446"/>
      <c r="Y52" s="446"/>
      <c r="Z52" s="446"/>
      <c r="AA52" s="446"/>
      <c r="AB52" s="446"/>
      <c r="AC52" s="446"/>
      <c r="AD52" s="446"/>
      <c r="AE52" s="13"/>
      <c r="AF52" s="13"/>
      <c r="AG52" s="447"/>
      <c r="AH52" s="447"/>
      <c r="AI52" s="447"/>
      <c r="AJ52" s="447"/>
      <c r="AK52" s="447"/>
      <c r="AL52" s="447"/>
      <c r="AM52" s="447"/>
      <c r="AN52" s="447"/>
      <c r="AO52" s="447"/>
      <c r="AP52" s="447"/>
      <c r="AQ52" s="447"/>
      <c r="AR52" s="447"/>
      <c r="AS52" s="447"/>
      <c r="AT52" s="447"/>
      <c r="AU52" s="447"/>
      <c r="AV52" s="447"/>
      <c r="AW52" s="447"/>
      <c r="AX52" s="30"/>
      <c r="AY52" s="448"/>
      <c r="AZ52" s="448"/>
      <c r="BA52" s="448"/>
      <c r="BB52" s="448"/>
      <c r="BC52" s="448"/>
      <c r="BD52" s="448"/>
      <c r="BE52" s="448"/>
      <c r="BF52" s="448"/>
      <c r="BG52" s="448"/>
      <c r="BH52" s="448"/>
      <c r="BI52" s="448"/>
      <c r="BJ52" s="448"/>
      <c r="BK52" s="448"/>
      <c r="BL52" s="448"/>
      <c r="BM52" s="448"/>
      <c r="BN52" s="448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46"/>
      <c r="X53" s="446"/>
      <c r="Y53" s="446"/>
      <c r="Z53" s="446"/>
      <c r="AA53" s="446"/>
      <c r="AB53" s="446"/>
      <c r="AC53" s="446"/>
      <c r="AD53" s="446"/>
      <c r="AE53" s="13"/>
      <c r="AF53" s="13"/>
      <c r="AG53" s="447"/>
      <c r="AH53" s="447"/>
      <c r="AI53" s="447"/>
      <c r="AJ53" s="447"/>
      <c r="AK53" s="447"/>
      <c r="AL53" s="447"/>
      <c r="AM53" s="447"/>
      <c r="AN53" s="447"/>
      <c r="AO53" s="447"/>
      <c r="AP53" s="447"/>
      <c r="AQ53" s="447"/>
      <c r="AR53" s="447"/>
      <c r="AS53" s="447"/>
      <c r="AT53" s="447"/>
      <c r="AU53" s="447"/>
      <c r="AV53" s="447"/>
      <c r="AW53" s="447"/>
      <c r="AX53" s="30"/>
      <c r="AY53" s="448"/>
      <c r="AZ53" s="448"/>
      <c r="BA53" s="448"/>
      <c r="BB53" s="448"/>
      <c r="BC53" s="448"/>
      <c r="BD53" s="448"/>
      <c r="BE53" s="448"/>
      <c r="BF53" s="448"/>
      <c r="BG53" s="448"/>
      <c r="BH53" s="448"/>
      <c r="BI53" s="448"/>
      <c r="BJ53" s="448"/>
      <c r="BK53" s="448"/>
      <c r="BL53" s="448"/>
      <c r="BM53" s="448"/>
      <c r="BN53" s="448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46"/>
      <c r="X54" s="446"/>
      <c r="Y54" s="446"/>
      <c r="Z54" s="446"/>
      <c r="AA54" s="446"/>
      <c r="AB54" s="446"/>
      <c r="AC54" s="446"/>
      <c r="AD54" s="446"/>
      <c r="AE54" s="13"/>
      <c r="AF54" s="13"/>
      <c r="AG54" s="447"/>
      <c r="AH54" s="447"/>
      <c r="AI54" s="447"/>
      <c r="AJ54" s="447"/>
      <c r="AK54" s="447"/>
      <c r="AL54" s="447"/>
      <c r="AM54" s="447"/>
      <c r="AN54" s="447"/>
      <c r="AO54" s="447"/>
      <c r="AP54" s="447"/>
      <c r="AQ54" s="447"/>
      <c r="AR54" s="447"/>
      <c r="AS54" s="447"/>
      <c r="AT54" s="447"/>
      <c r="AU54" s="447"/>
      <c r="AV54" s="447"/>
      <c r="AW54" s="447"/>
      <c r="AX54" s="30"/>
      <c r="AY54" s="448"/>
      <c r="AZ54" s="448"/>
      <c r="BA54" s="448"/>
      <c r="BB54" s="448"/>
      <c r="BC54" s="448"/>
      <c r="BD54" s="448"/>
      <c r="BE54" s="448"/>
      <c r="BF54" s="448"/>
      <c r="BG54" s="448"/>
      <c r="BH54" s="448"/>
      <c r="BI54" s="448"/>
      <c r="BJ54" s="448"/>
      <c r="BK54" s="448"/>
      <c r="BL54" s="448"/>
      <c r="BM54" s="448"/>
      <c r="BN54" s="448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</sheetData>
  <mergeCells count="9">
    <mergeCell ref="A3:C4"/>
    <mergeCell ref="AD3:AD5"/>
    <mergeCell ref="AG3:AW3"/>
    <mergeCell ref="AX3:BM3"/>
    <mergeCell ref="BP3:CE3"/>
    <mergeCell ref="X39:AB39"/>
    <mergeCell ref="F2:G2"/>
    <mergeCell ref="H2:L2"/>
    <mergeCell ref="M2:R2"/>
  </mergeCells>
  <conditionalFormatting sqref="C5 Y5 AI5 AG5">
    <cfRule type="cellIs" dxfId="16659" priority="3255" stopIfTrue="1" operator="equal">
      <formula>5</formula>
    </cfRule>
    <cfRule type="cellIs" dxfId="16658" priority="3256" stopIfTrue="1" operator="equal">
      <formula>4</formula>
    </cfRule>
    <cfRule type="cellIs" dxfId="16657" priority="3257" stopIfTrue="1" operator="equal">
      <formula>3</formula>
    </cfRule>
  </conditionalFormatting>
  <conditionalFormatting sqref="E6:E45">
    <cfRule type="cellIs" dxfId="16656" priority="3253" stopIfTrue="1" operator="equal">
      <formula>4</formula>
    </cfRule>
    <cfRule type="cellIs" dxfId="16655" priority="3254" stopIfTrue="1" operator="equal">
      <formula>3</formula>
    </cfRule>
  </conditionalFormatting>
  <conditionalFormatting sqref="Z5:AC5 W40:AF43 AE6:AE39 W39 R31:V45 F34:Q45 AG43:CB43 W44:AW45 AG6:AW42 R6:S30 V6:V30 F6:Q31">
    <cfRule type="cellIs" dxfId="16654" priority="3250" stopIfTrue="1" operator="equal">
      <formula>5</formula>
    </cfRule>
    <cfRule type="cellIs" dxfId="16653" priority="3251" stopIfTrue="1" operator="equal">
      <formula>4</formula>
    </cfRule>
    <cfRule type="cellIs" dxfId="16652" priority="3252" stopIfTrue="1" operator="equal">
      <formula>3</formula>
    </cfRule>
  </conditionalFormatting>
  <conditionalFormatting sqref="AF6:AF37">
    <cfRule type="expression" dxfId="16651" priority="3248" stopIfTrue="1">
      <formula>VALUE(RIGHT(AF6))&gt;AE6</formula>
    </cfRule>
    <cfRule type="expression" dxfId="16650" priority="3249" stopIfTrue="1">
      <formula>EXACT(RIGHT(AF6,3),"зач")</formula>
    </cfRule>
  </conditionalFormatting>
  <conditionalFormatting sqref="AE3:AJ4 Q3:S3 V3:AC4">
    <cfRule type="expression" dxfId="16649" priority="3246" stopIfTrue="1">
      <formula>$D$1&lt;Q3</formula>
    </cfRule>
    <cfRule type="expression" dxfId="16648" priority="3247" stopIfTrue="1">
      <formula>$D$1&gt;Q3</formula>
    </cfRule>
  </conditionalFormatting>
  <conditionalFormatting sqref="Q3">
    <cfRule type="expression" dxfId="16647" priority="3202" stopIfTrue="1">
      <formula>$D$1&lt;Q3</formula>
    </cfRule>
    <cfRule type="expression" dxfId="16646" priority="3203" stopIfTrue="1">
      <formula>$D$1&gt;Q3</formula>
    </cfRule>
  </conditionalFormatting>
  <conditionalFormatting sqref="U4">
    <cfRule type="expression" dxfId="16645" priority="2995" stopIfTrue="1">
      <formula>$D$1&lt;U4</formula>
    </cfRule>
    <cfRule type="expression" dxfId="16644" priority="2996" stopIfTrue="1">
      <formula>$D$1&gt;U4</formula>
    </cfRule>
  </conditionalFormatting>
  <conditionalFormatting sqref="T6:U30">
    <cfRule type="cellIs" dxfId="16643" priority="3016" stopIfTrue="1" operator="equal">
      <formula>5</formula>
    </cfRule>
    <cfRule type="cellIs" dxfId="16642" priority="3017" stopIfTrue="1" operator="equal">
      <formula>4</formula>
    </cfRule>
    <cfRule type="cellIs" dxfId="16641" priority="3018" stopIfTrue="1" operator="equal">
      <formula>3</formula>
    </cfRule>
  </conditionalFormatting>
  <conditionalFormatting sqref="T3">
    <cfRule type="expression" dxfId="16640" priority="3012" stopIfTrue="1">
      <formula>$D$1&lt;T3</formula>
    </cfRule>
    <cfRule type="expression" dxfId="16639" priority="3013" stopIfTrue="1">
      <formula>$D$1&gt;T3</formula>
    </cfRule>
  </conditionalFormatting>
  <conditionalFormatting sqref="T3">
    <cfRule type="expression" dxfId="16638" priority="3014" stopIfTrue="1">
      <formula>$D$4&lt;T3</formula>
    </cfRule>
    <cfRule type="expression" dxfId="16637" priority="3015" stopIfTrue="1">
      <formula>$D$4&gt;T3</formula>
    </cfRule>
  </conditionalFormatting>
  <conditionalFormatting sqref="U3">
    <cfRule type="expression" dxfId="16636" priority="3001" stopIfTrue="1">
      <formula>$D$4&lt;U3</formula>
    </cfRule>
    <cfRule type="expression" dxfId="16635" priority="3002" stopIfTrue="1">
      <formula>$D$4&gt;U3</formula>
    </cfRule>
  </conditionalFormatting>
  <conditionalFormatting sqref="U3">
    <cfRule type="expression" dxfId="16634" priority="2999" stopIfTrue="1">
      <formula>$D$1&lt;U3</formula>
    </cfRule>
    <cfRule type="expression" dxfId="16633" priority="3000" stopIfTrue="1">
      <formula>$D$1&gt;U3</formula>
    </cfRule>
  </conditionalFormatting>
  <conditionalFormatting sqref="U4">
    <cfRule type="expression" dxfId="16632" priority="2997" stopIfTrue="1">
      <formula>$D$4&lt;U4</formula>
    </cfRule>
    <cfRule type="expression" dxfId="16631" priority="2998" stopIfTrue="1">
      <formula>$D$4&gt;U4</formula>
    </cfRule>
  </conditionalFormatting>
  <conditionalFormatting sqref="U4">
    <cfRule type="expression" dxfId="16630" priority="2993" stopIfTrue="1">
      <formula>$D$4&lt;U4</formula>
    </cfRule>
    <cfRule type="expression" dxfId="16629" priority="2994" stopIfTrue="1">
      <formula>$D$4&gt;U4</formula>
    </cfRule>
  </conditionalFormatting>
  <conditionalFormatting sqref="U5">
    <cfRule type="cellIs" dxfId="16628" priority="2990" stopIfTrue="1" operator="equal">
      <formula>5</formula>
    </cfRule>
    <cfRule type="cellIs" dxfId="16627" priority="2991" stopIfTrue="1" operator="equal">
      <formula>4</formula>
    </cfRule>
    <cfRule type="cellIs" dxfId="16626" priority="2992" stopIfTrue="1" operator="equal">
      <formula>3</formula>
    </cfRule>
  </conditionalFormatting>
  <conditionalFormatting sqref="H3:K3 M3:P3">
    <cfRule type="expression" dxfId="16625" priority="2093" stopIfTrue="1">
      <formula>$D$1&lt;H3</formula>
    </cfRule>
    <cfRule type="expression" dxfId="16624" priority="2094" stopIfTrue="1">
      <formula>$D$1&gt;H3</formula>
    </cfRule>
  </conditionalFormatting>
  <conditionalFormatting sqref="P3">
    <cfRule type="expression" dxfId="16623" priority="1355" stopIfTrue="1">
      <formula>$D$1&lt;P3</formula>
    </cfRule>
    <cfRule type="expression" dxfId="16622" priority="1356" stopIfTrue="1">
      <formula>$D$1&gt;P3</formula>
    </cfRule>
  </conditionalFormatting>
  <conditionalFormatting sqref="N5">
    <cfRule type="expression" dxfId="16621" priority="360" stopIfTrue="1">
      <formula>$D$1&lt;N5</formula>
    </cfRule>
    <cfRule type="expression" dxfId="16620" priority="361" stopIfTrue="1">
      <formula>$D$1&gt;N5</formula>
    </cfRule>
  </conditionalFormatting>
  <conditionalFormatting sqref="G4">
    <cfRule type="expression" dxfId="16619" priority="856" stopIfTrue="1">
      <formula>$D$1&lt;G4</formula>
    </cfRule>
    <cfRule type="expression" dxfId="16618" priority="857" stopIfTrue="1">
      <formula>$D$1&gt;G4</formula>
    </cfRule>
  </conditionalFormatting>
  <conditionalFormatting sqref="G4">
    <cfRule type="expression" dxfId="16617" priority="866" stopIfTrue="1">
      <formula>$D$1&lt;G4</formula>
    </cfRule>
    <cfRule type="expression" dxfId="16616" priority="867" stopIfTrue="1">
      <formula>$D$1&gt;G4</formula>
    </cfRule>
  </conditionalFormatting>
  <conditionalFormatting sqref="F3">
    <cfRule type="expression" dxfId="16615" priority="2088" stopIfTrue="1">
      <formula>$D$1&lt;F3</formula>
    </cfRule>
    <cfRule type="expression" dxfId="16614" priority="2089" stopIfTrue="1">
      <formula>$D$1&gt;F3</formula>
    </cfRule>
  </conditionalFormatting>
  <conditionalFormatting sqref="F3">
    <cfRule type="expression" dxfId="16613" priority="2083" stopIfTrue="1">
      <formula>$D$1&lt;F3</formula>
    </cfRule>
    <cfRule type="expression" dxfId="16612" priority="2084" stopIfTrue="1">
      <formula>$D$1&gt;F3</formula>
    </cfRule>
  </conditionalFormatting>
  <conditionalFormatting sqref="J3">
    <cfRule type="expression" dxfId="16611" priority="2081" stopIfTrue="1">
      <formula>$D$1&lt;J3</formula>
    </cfRule>
    <cfRule type="expression" dxfId="16610" priority="2082" stopIfTrue="1">
      <formula>$D$1&gt;J3</formula>
    </cfRule>
  </conditionalFormatting>
  <conditionalFormatting sqref="M3:N3">
    <cfRule type="expression" dxfId="16609" priority="2076" stopIfTrue="1">
      <formula>$D$1&lt;M3</formula>
    </cfRule>
    <cfRule type="expression" dxfId="16608" priority="2077" stopIfTrue="1">
      <formula>$D$1&gt;M3</formula>
    </cfRule>
  </conditionalFormatting>
  <conditionalFormatting sqref="H3:I3">
    <cfRule type="expression" dxfId="16607" priority="2069" stopIfTrue="1">
      <formula>$D$1&lt;H3</formula>
    </cfRule>
    <cfRule type="expression" dxfId="16606" priority="2070" stopIfTrue="1">
      <formula>$D$1&gt;H3</formula>
    </cfRule>
  </conditionalFormatting>
  <conditionalFormatting sqref="J3">
    <cfRule type="expression" dxfId="16605" priority="2008" stopIfTrue="1">
      <formula>$D$1&lt;J3</formula>
    </cfRule>
    <cfRule type="expression" dxfId="16604" priority="2009" stopIfTrue="1">
      <formula>$D$1&gt;J3</formula>
    </cfRule>
  </conditionalFormatting>
  <conditionalFormatting sqref="F3">
    <cfRule type="expression" dxfId="16603" priority="1953" stopIfTrue="1">
      <formula>$D$1&lt;F3</formula>
    </cfRule>
    <cfRule type="expression" dxfId="16602" priority="1954" stopIfTrue="1">
      <formula>$D$1&gt;F3</formula>
    </cfRule>
  </conditionalFormatting>
  <conditionalFormatting sqref="S4">
    <cfRule type="expression" dxfId="16601" priority="956" stopIfTrue="1">
      <formula>$D$1&lt;S4</formula>
    </cfRule>
    <cfRule type="expression" dxfId="16600" priority="957" stopIfTrue="1">
      <formula>$D$1&gt;S4</formula>
    </cfRule>
  </conditionalFormatting>
  <conditionalFormatting sqref="H5">
    <cfRule type="cellIs" dxfId="16599" priority="953" stopIfTrue="1" operator="equal">
      <formula>5</formula>
    </cfRule>
    <cfRule type="cellIs" dxfId="16598" priority="954" stopIfTrue="1" operator="equal">
      <formula>4</formula>
    </cfRule>
    <cfRule type="cellIs" dxfId="16597" priority="955" stopIfTrue="1" operator="equal">
      <formula>3</formula>
    </cfRule>
  </conditionalFormatting>
  <conditionalFormatting sqref="H4">
    <cfRule type="expression" dxfId="16596" priority="951" stopIfTrue="1">
      <formula>$D$1&lt;H4</formula>
    </cfRule>
    <cfRule type="expression" dxfId="16595" priority="952" stopIfTrue="1">
      <formula>$D$1&gt;H4</formula>
    </cfRule>
  </conditionalFormatting>
  <conditionalFormatting sqref="H5">
    <cfRule type="cellIs" dxfId="16594" priority="948" stopIfTrue="1" operator="equal">
      <formula>5</formula>
    </cfRule>
    <cfRule type="cellIs" dxfId="16593" priority="949" stopIfTrue="1" operator="equal">
      <formula>4</formula>
    </cfRule>
    <cfRule type="cellIs" dxfId="16592" priority="950" stopIfTrue="1" operator="equal">
      <formula>3</formula>
    </cfRule>
  </conditionalFormatting>
  <conditionalFormatting sqref="H4">
    <cfRule type="expression" dxfId="16591" priority="946" stopIfTrue="1">
      <formula>$D$1&lt;H4</formula>
    </cfRule>
    <cfRule type="expression" dxfId="16590" priority="947" stopIfTrue="1">
      <formula>$D$1&gt;H4</formula>
    </cfRule>
  </conditionalFormatting>
  <conditionalFormatting sqref="H4">
    <cfRule type="expression" dxfId="16589" priority="936" stopIfTrue="1">
      <formula>$D$1&lt;H4</formula>
    </cfRule>
    <cfRule type="expression" dxfId="16588" priority="937" stopIfTrue="1">
      <formula>$D$1&gt;H4</formula>
    </cfRule>
  </conditionalFormatting>
  <conditionalFormatting sqref="G3">
    <cfRule type="expression" dxfId="16587" priority="1880" stopIfTrue="1">
      <formula>$D$1&lt;G3</formula>
    </cfRule>
    <cfRule type="expression" dxfId="16586" priority="1881" stopIfTrue="1">
      <formula>$D$1&gt;G3</formula>
    </cfRule>
  </conditionalFormatting>
  <conditionalFormatting sqref="G3">
    <cfRule type="expression" dxfId="16585" priority="1878" stopIfTrue="1">
      <formula>$D$1&lt;G3</formula>
    </cfRule>
    <cfRule type="expression" dxfId="16584" priority="1879" stopIfTrue="1">
      <formula>$D$1&gt;G3</formula>
    </cfRule>
  </conditionalFormatting>
  <conditionalFormatting sqref="G3">
    <cfRule type="expression" dxfId="16583" priority="1876" stopIfTrue="1">
      <formula>$D$1&lt;G3</formula>
    </cfRule>
    <cfRule type="expression" dxfId="16582" priority="1877" stopIfTrue="1">
      <formula>$D$1&gt;G3</formula>
    </cfRule>
  </conditionalFormatting>
  <conditionalFormatting sqref="H4">
    <cfRule type="expression" dxfId="16581" priority="896" stopIfTrue="1">
      <formula>$D$1&lt;H4</formula>
    </cfRule>
    <cfRule type="expression" dxfId="16580" priority="897" stopIfTrue="1">
      <formula>$D$1&gt;H4</formula>
    </cfRule>
  </conditionalFormatting>
  <conditionalFormatting sqref="K3">
    <cfRule type="expression" dxfId="16579" priority="1822" stopIfTrue="1">
      <formula>$D$1&lt;K3</formula>
    </cfRule>
    <cfRule type="expression" dxfId="16578" priority="1823" stopIfTrue="1">
      <formula>$D$1&gt;K3</formula>
    </cfRule>
  </conditionalFormatting>
  <conditionalFormatting sqref="G4">
    <cfRule type="expression" dxfId="16577" priority="841" stopIfTrue="1">
      <formula>$D$1&lt;G4</formula>
    </cfRule>
    <cfRule type="expression" dxfId="16576" priority="842" stopIfTrue="1">
      <formula>$D$1&gt;G4</formula>
    </cfRule>
  </conditionalFormatting>
  <conditionalFormatting sqref="G4">
    <cfRule type="expression" dxfId="16575" priority="831" stopIfTrue="1">
      <formula>$D$1&lt;G4</formula>
    </cfRule>
    <cfRule type="expression" dxfId="16574" priority="832" stopIfTrue="1">
      <formula>$D$1&gt;G4</formula>
    </cfRule>
  </conditionalFormatting>
  <conditionalFormatting sqref="H4">
    <cfRule type="expression" dxfId="16573" priority="821" stopIfTrue="1">
      <formula>$D$1&lt;H4</formula>
    </cfRule>
    <cfRule type="expression" dxfId="16572" priority="822" stopIfTrue="1">
      <formula>$D$1&gt;H4</formula>
    </cfRule>
  </conditionalFormatting>
  <conditionalFormatting sqref="K3">
    <cfRule type="expression" dxfId="16571" priority="1758" stopIfTrue="1">
      <formula>$D$1&lt;K3</formula>
    </cfRule>
    <cfRule type="expression" dxfId="16570" priority="1759" stopIfTrue="1">
      <formula>$D$1&gt;K3</formula>
    </cfRule>
  </conditionalFormatting>
  <conditionalFormatting sqref="I4">
    <cfRule type="expression" dxfId="16569" priority="786" stopIfTrue="1">
      <formula>$D$1&lt;I4</formula>
    </cfRule>
    <cfRule type="expression" dxfId="16568" priority="787" stopIfTrue="1">
      <formula>$D$1&gt;I4</formula>
    </cfRule>
  </conditionalFormatting>
  <conditionalFormatting sqref="I4">
    <cfRule type="expression" dxfId="16567" priority="771" stopIfTrue="1">
      <formula>$D$1&lt;I4</formula>
    </cfRule>
    <cfRule type="expression" dxfId="16566" priority="772" stopIfTrue="1">
      <formula>$D$1&gt;I4</formula>
    </cfRule>
  </conditionalFormatting>
  <conditionalFormatting sqref="I4">
    <cfRule type="expression" dxfId="16565" priority="747" stopIfTrue="1">
      <formula>$D$1&lt;I4</formula>
    </cfRule>
    <cfRule type="expression" dxfId="16564" priority="748" stopIfTrue="1">
      <formula>$D$1&gt;I4</formula>
    </cfRule>
  </conditionalFormatting>
  <conditionalFormatting sqref="H3">
    <cfRule type="expression" dxfId="16563" priority="1703" stopIfTrue="1">
      <formula>$D$1&lt;H3</formula>
    </cfRule>
    <cfRule type="expression" dxfId="16562" priority="1704" stopIfTrue="1">
      <formula>$D$1&gt;H3</formula>
    </cfRule>
  </conditionalFormatting>
  <conditionalFormatting sqref="H3">
    <cfRule type="expression" dxfId="16561" priority="1698" stopIfTrue="1">
      <formula>$D$1&lt;H3</formula>
    </cfRule>
    <cfRule type="expression" dxfId="16560" priority="1699" stopIfTrue="1">
      <formula>$D$1&gt;H3</formula>
    </cfRule>
  </conditionalFormatting>
  <conditionalFormatting sqref="H3">
    <cfRule type="expression" dxfId="16559" priority="1668" stopIfTrue="1">
      <formula>$D$1&lt;H3</formula>
    </cfRule>
    <cfRule type="expression" dxfId="16558" priority="1669" stopIfTrue="1">
      <formula>$D$1&gt;H3</formula>
    </cfRule>
  </conditionalFormatting>
  <conditionalFormatting sqref="L4">
    <cfRule type="expression" dxfId="16557" priority="658" stopIfTrue="1">
      <formula>$D$1&lt;L4</formula>
    </cfRule>
    <cfRule type="expression" dxfId="16556" priority="659" stopIfTrue="1">
      <formula>$D$1&gt;L4</formula>
    </cfRule>
  </conditionalFormatting>
  <conditionalFormatting sqref="L4">
    <cfRule type="expression" dxfId="16555" priority="641" stopIfTrue="1">
      <formula>$D$1&lt;L4</formula>
    </cfRule>
    <cfRule type="expression" dxfId="16554" priority="642" stopIfTrue="1">
      <formula>$D$1&gt;L4</formula>
    </cfRule>
  </conditionalFormatting>
  <conditionalFormatting sqref="L4">
    <cfRule type="expression" dxfId="16553" priority="639" stopIfTrue="1">
      <formula>$D$1&lt;L4</formula>
    </cfRule>
    <cfRule type="expression" dxfId="16552" priority="640" stopIfTrue="1">
      <formula>$D$1&gt;L4</formula>
    </cfRule>
  </conditionalFormatting>
  <conditionalFormatting sqref="L4">
    <cfRule type="expression" dxfId="16551" priority="637" stopIfTrue="1">
      <formula>$D$1&lt;L4</formula>
    </cfRule>
    <cfRule type="expression" dxfId="16550" priority="638" stopIfTrue="1">
      <formula>$D$1&gt;L4</formula>
    </cfRule>
  </conditionalFormatting>
  <conditionalFormatting sqref="L4">
    <cfRule type="expression" dxfId="16549" priority="635" stopIfTrue="1">
      <formula>$D$1&lt;L4</formula>
    </cfRule>
    <cfRule type="expression" dxfId="16548" priority="636" stopIfTrue="1">
      <formula>$D$1&gt;L4</formula>
    </cfRule>
  </conditionalFormatting>
  <conditionalFormatting sqref="L4">
    <cfRule type="expression" dxfId="16547" priority="633" stopIfTrue="1">
      <formula>$D$1&lt;L4</formula>
    </cfRule>
    <cfRule type="expression" dxfId="16546" priority="634" stopIfTrue="1">
      <formula>$D$1&gt;L4</formula>
    </cfRule>
  </conditionalFormatting>
  <conditionalFormatting sqref="L4">
    <cfRule type="expression" dxfId="16545" priority="631" stopIfTrue="1">
      <formula>$D$1&lt;L4</formula>
    </cfRule>
    <cfRule type="expression" dxfId="16544" priority="632" stopIfTrue="1">
      <formula>$D$1&gt;L4</formula>
    </cfRule>
  </conditionalFormatting>
  <conditionalFormatting sqref="L4">
    <cfRule type="expression" dxfId="16543" priority="629" stopIfTrue="1">
      <formula>$D$1&lt;L4</formula>
    </cfRule>
    <cfRule type="expression" dxfId="16542" priority="630" stopIfTrue="1">
      <formula>$D$1&gt;L4</formula>
    </cfRule>
  </conditionalFormatting>
  <conditionalFormatting sqref="L4">
    <cfRule type="expression" dxfId="16541" priority="627" stopIfTrue="1">
      <formula>$D$1&lt;L4</formula>
    </cfRule>
    <cfRule type="expression" dxfId="16540" priority="628" stopIfTrue="1">
      <formula>$D$1&gt;L4</formula>
    </cfRule>
  </conditionalFormatting>
  <conditionalFormatting sqref="L4">
    <cfRule type="expression" dxfId="16539" priority="625" stopIfTrue="1">
      <formula>$D$1&lt;L4</formula>
    </cfRule>
    <cfRule type="expression" dxfId="16538" priority="626" stopIfTrue="1">
      <formula>$D$1&gt;L4</formula>
    </cfRule>
  </conditionalFormatting>
  <conditionalFormatting sqref="L4">
    <cfRule type="expression" dxfId="16537" priority="623" stopIfTrue="1">
      <formula>$D$1&lt;L4</formula>
    </cfRule>
    <cfRule type="expression" dxfId="16536" priority="624" stopIfTrue="1">
      <formula>$D$1&gt;L4</formula>
    </cfRule>
  </conditionalFormatting>
  <conditionalFormatting sqref="I3">
    <cfRule type="expression" dxfId="16535" priority="1591" stopIfTrue="1">
      <formula>$D$1&lt;I3</formula>
    </cfRule>
    <cfRule type="expression" dxfId="16534" priority="1592" stopIfTrue="1">
      <formula>$D$1&gt;I3</formula>
    </cfRule>
  </conditionalFormatting>
  <conditionalFormatting sqref="K3">
    <cfRule type="expression" dxfId="16533" priority="1586" stopIfTrue="1">
      <formula>$D$1&lt;K3</formula>
    </cfRule>
    <cfRule type="expression" dxfId="16532" priority="1587" stopIfTrue="1">
      <formula>$D$1&gt;K3</formula>
    </cfRule>
  </conditionalFormatting>
  <conditionalFormatting sqref="J4">
    <cfRule type="expression" dxfId="16531" priority="525" stopIfTrue="1">
      <formula>$D$1&lt;J4</formula>
    </cfRule>
    <cfRule type="expression" dxfId="16530" priority="526" stopIfTrue="1">
      <formula>$D$1&gt;J4</formula>
    </cfRule>
  </conditionalFormatting>
  <conditionalFormatting sqref="L4">
    <cfRule type="expression" dxfId="16529" priority="609" stopIfTrue="1">
      <formula>$D$1&lt;L4</formula>
    </cfRule>
    <cfRule type="expression" dxfId="16528" priority="610" stopIfTrue="1">
      <formula>$D$1&gt;L4</formula>
    </cfRule>
  </conditionalFormatting>
  <conditionalFormatting sqref="M4">
    <cfRule type="expression" dxfId="16527" priority="589" stopIfTrue="1">
      <formula>$D$1&lt;M4</formula>
    </cfRule>
    <cfRule type="expression" dxfId="16526" priority="590" stopIfTrue="1">
      <formula>$D$1&gt;M4</formula>
    </cfRule>
  </conditionalFormatting>
  <conditionalFormatting sqref="I3">
    <cfRule type="expression" dxfId="16525" priority="1526" stopIfTrue="1">
      <formula>$D$1&lt;I3</formula>
    </cfRule>
    <cfRule type="expression" dxfId="16524" priority="1527" stopIfTrue="1">
      <formula>$D$1&gt;I3</formula>
    </cfRule>
  </conditionalFormatting>
  <conditionalFormatting sqref="J3">
    <cfRule type="expression" dxfId="16523" priority="1493" stopIfTrue="1">
      <formula>$D$1&lt;J3</formula>
    </cfRule>
    <cfRule type="expression" dxfId="16522" priority="1494" stopIfTrue="1">
      <formula>$D$1&gt;J3</formula>
    </cfRule>
  </conditionalFormatting>
  <conditionalFormatting sqref="J5">
    <cfRule type="cellIs" dxfId="16521" priority="517" stopIfTrue="1" operator="equal">
      <formula>5</formula>
    </cfRule>
    <cfRule type="cellIs" dxfId="16520" priority="518" stopIfTrue="1" operator="equal">
      <formula>4</formula>
    </cfRule>
    <cfRule type="cellIs" dxfId="16519" priority="519" stopIfTrue="1" operator="equal">
      <formula>3</formula>
    </cfRule>
  </conditionalFormatting>
  <conditionalFormatting sqref="J4">
    <cfRule type="expression" dxfId="16518" priority="515" stopIfTrue="1">
      <formula>$D$1&lt;J4</formula>
    </cfRule>
    <cfRule type="expression" dxfId="16517" priority="516" stopIfTrue="1">
      <formula>$D$1&gt;J4</formula>
    </cfRule>
  </conditionalFormatting>
  <conditionalFormatting sqref="J5">
    <cfRule type="cellIs" dxfId="16516" priority="512" stopIfTrue="1" operator="equal">
      <formula>5</formula>
    </cfRule>
    <cfRule type="cellIs" dxfId="16515" priority="513" stopIfTrue="1" operator="equal">
      <formula>4</formula>
    </cfRule>
    <cfRule type="cellIs" dxfId="16514" priority="514" stopIfTrue="1" operator="equal">
      <formula>3</formula>
    </cfRule>
  </conditionalFormatting>
  <conditionalFormatting sqref="J4">
    <cfRule type="expression" dxfId="16513" priority="510" stopIfTrue="1">
      <formula>$D$1&lt;J4</formula>
    </cfRule>
    <cfRule type="expression" dxfId="16512" priority="511" stopIfTrue="1">
      <formula>$D$1&gt;J4</formula>
    </cfRule>
  </conditionalFormatting>
  <conditionalFormatting sqref="J5">
    <cfRule type="cellIs" dxfId="16511" priority="507" stopIfTrue="1" operator="equal">
      <formula>5</formula>
    </cfRule>
    <cfRule type="cellIs" dxfId="16510" priority="508" stopIfTrue="1" operator="equal">
      <formula>4</formula>
    </cfRule>
    <cfRule type="cellIs" dxfId="16509" priority="509" stopIfTrue="1" operator="equal">
      <formula>3</formula>
    </cfRule>
  </conditionalFormatting>
  <conditionalFormatting sqref="J4">
    <cfRule type="expression" dxfId="16508" priority="505" stopIfTrue="1">
      <formula>$D$1&lt;J4</formula>
    </cfRule>
    <cfRule type="expression" dxfId="16507" priority="506" stopIfTrue="1">
      <formula>$D$1&gt;J4</formula>
    </cfRule>
  </conditionalFormatting>
  <conditionalFormatting sqref="J3">
    <cfRule type="expression" dxfId="16506" priority="1461" stopIfTrue="1">
      <formula>$D$1&lt;J3</formula>
    </cfRule>
    <cfRule type="expression" dxfId="16505" priority="1462" stopIfTrue="1">
      <formula>$D$1&gt;J3</formula>
    </cfRule>
  </conditionalFormatting>
  <conditionalFormatting sqref="T5">
    <cfRule type="expression" dxfId="16504" priority="454" stopIfTrue="1">
      <formula>$D$1&lt;T5</formula>
    </cfRule>
    <cfRule type="expression" dxfId="16503" priority="455" stopIfTrue="1">
      <formula>$D$1&gt;T5</formula>
    </cfRule>
  </conditionalFormatting>
  <conditionalFormatting sqref="N4">
    <cfRule type="expression" dxfId="16502" priority="404" stopIfTrue="1">
      <formula>$D$1&lt;N4</formula>
    </cfRule>
    <cfRule type="expression" dxfId="16501" priority="405" stopIfTrue="1">
      <formula>$D$1&gt;N4</formula>
    </cfRule>
  </conditionalFormatting>
  <conditionalFormatting sqref="N5">
    <cfRule type="expression" dxfId="16500" priority="394" stopIfTrue="1">
      <formula>$D$1&lt;N5</formula>
    </cfRule>
    <cfRule type="expression" dxfId="16499" priority="395" stopIfTrue="1">
      <formula>$D$1&gt;N5</formula>
    </cfRule>
  </conditionalFormatting>
  <conditionalFormatting sqref="N5">
    <cfRule type="expression" dxfId="16498" priority="392" stopIfTrue="1">
      <formula>$D$1&lt;N5</formula>
    </cfRule>
    <cfRule type="expression" dxfId="16497" priority="393" stopIfTrue="1">
      <formula>$D$1&gt;N5</formula>
    </cfRule>
  </conditionalFormatting>
  <conditionalFormatting sqref="N5">
    <cfRule type="expression" dxfId="16496" priority="390" stopIfTrue="1">
      <formula>$D$1&lt;N5</formula>
    </cfRule>
    <cfRule type="expression" dxfId="16495" priority="391" stopIfTrue="1">
      <formula>$D$1&gt;N5</formula>
    </cfRule>
  </conditionalFormatting>
  <conditionalFormatting sqref="P3">
    <cfRule type="expression" dxfId="16494" priority="1350" stopIfTrue="1">
      <formula>$D$1&lt;P3</formula>
    </cfRule>
    <cfRule type="expression" dxfId="16493" priority="1351" stopIfTrue="1">
      <formula>$D$1&gt;P3</formula>
    </cfRule>
  </conditionalFormatting>
  <conditionalFormatting sqref="P3">
    <cfRule type="expression" dxfId="16492" priority="1345" stopIfTrue="1">
      <formula>$D$1&lt;P3</formula>
    </cfRule>
    <cfRule type="expression" dxfId="16491" priority="1346" stopIfTrue="1">
      <formula>$D$1&gt;P3</formula>
    </cfRule>
  </conditionalFormatting>
  <conditionalFormatting sqref="N5">
    <cfRule type="expression" dxfId="16490" priority="352" stopIfTrue="1">
      <formula>$D$1&lt;N5</formula>
    </cfRule>
    <cfRule type="expression" dxfId="16489" priority="353" stopIfTrue="1">
      <formula>$D$1&gt;N5</formula>
    </cfRule>
  </conditionalFormatting>
  <conditionalFormatting sqref="N5">
    <cfRule type="expression" dxfId="16488" priority="350" stopIfTrue="1">
      <formula>$D$1&lt;N5</formula>
    </cfRule>
    <cfRule type="expression" dxfId="16487" priority="351" stopIfTrue="1">
      <formula>$D$1&gt;N5</formula>
    </cfRule>
  </conditionalFormatting>
  <conditionalFormatting sqref="N4">
    <cfRule type="expression" dxfId="16486" priority="318" stopIfTrue="1">
      <formula>$D$1&lt;N4</formula>
    </cfRule>
    <cfRule type="expression" dxfId="16485" priority="319" stopIfTrue="1">
      <formula>$D$1&gt;N4</formula>
    </cfRule>
  </conditionalFormatting>
  <conditionalFormatting sqref="P3">
    <cfRule type="expression" dxfId="16484" priority="1340" stopIfTrue="1">
      <formula>$D$1&lt;P3</formula>
    </cfRule>
    <cfRule type="expression" dxfId="16483" priority="1341" stopIfTrue="1">
      <formula>$D$1&gt;P3</formula>
    </cfRule>
  </conditionalFormatting>
  <conditionalFormatting sqref="P3">
    <cfRule type="expression" dxfId="16482" priority="1335" stopIfTrue="1">
      <formula>$D$1&lt;P3</formula>
    </cfRule>
    <cfRule type="expression" dxfId="16481" priority="1336" stopIfTrue="1">
      <formula>$D$1&gt;P3</formula>
    </cfRule>
  </conditionalFormatting>
  <conditionalFormatting sqref="N5">
    <cfRule type="expression" dxfId="16480" priority="358" stopIfTrue="1">
      <formula>$D$1&lt;N5</formula>
    </cfRule>
    <cfRule type="expression" dxfId="16479" priority="359" stopIfTrue="1">
      <formula>$D$1&gt;N5</formula>
    </cfRule>
  </conditionalFormatting>
  <conditionalFormatting sqref="N5">
    <cfRule type="expression" dxfId="16478" priority="356" stopIfTrue="1">
      <formula>$D$1&lt;N5</formula>
    </cfRule>
    <cfRule type="expression" dxfId="16477" priority="357" stopIfTrue="1">
      <formula>$D$1&gt;N5</formula>
    </cfRule>
  </conditionalFormatting>
  <conditionalFormatting sqref="N5">
    <cfRule type="expression" dxfId="16476" priority="354" stopIfTrue="1">
      <formula>$D$1&lt;N5</formula>
    </cfRule>
    <cfRule type="expression" dxfId="16475" priority="355" stopIfTrue="1">
      <formula>$D$1&gt;N5</formula>
    </cfRule>
  </conditionalFormatting>
  <conditionalFormatting sqref="N5">
    <cfRule type="expression" dxfId="16474" priority="348" stopIfTrue="1">
      <formula>$D$1&lt;N5</formula>
    </cfRule>
    <cfRule type="expression" dxfId="16473" priority="349" stopIfTrue="1">
      <formula>$D$1&gt;N5</formula>
    </cfRule>
  </conditionalFormatting>
  <conditionalFormatting sqref="N5">
    <cfRule type="expression" dxfId="16472" priority="346" stopIfTrue="1">
      <formula>$D$1&lt;N5</formula>
    </cfRule>
    <cfRule type="expression" dxfId="16471" priority="347" stopIfTrue="1">
      <formula>$D$1&gt;N5</formula>
    </cfRule>
  </conditionalFormatting>
  <conditionalFormatting sqref="N5">
    <cfRule type="expression" dxfId="16470" priority="344" stopIfTrue="1">
      <formula>$D$1&lt;N5</formula>
    </cfRule>
    <cfRule type="expression" dxfId="16469" priority="345" stopIfTrue="1">
      <formula>$D$1&gt;N5</formula>
    </cfRule>
  </conditionalFormatting>
  <conditionalFormatting sqref="N4">
    <cfRule type="expression" dxfId="16468" priority="342" stopIfTrue="1">
      <formula>$D$1&lt;N4</formula>
    </cfRule>
    <cfRule type="expression" dxfId="16467" priority="343" stopIfTrue="1">
      <formula>$D$1&gt;N4</formula>
    </cfRule>
  </conditionalFormatting>
  <conditionalFormatting sqref="N4">
    <cfRule type="expression" dxfId="16466" priority="340" stopIfTrue="1">
      <formula>$D$1&lt;N4</formula>
    </cfRule>
    <cfRule type="expression" dxfId="16465" priority="341" stopIfTrue="1">
      <formula>$D$1&gt;N4</formula>
    </cfRule>
  </conditionalFormatting>
  <conditionalFormatting sqref="P3">
    <cfRule type="expression" dxfId="16464" priority="1305" stopIfTrue="1">
      <formula>$D$1&lt;P3</formula>
    </cfRule>
    <cfRule type="expression" dxfId="16463" priority="1306" stopIfTrue="1">
      <formula>$D$1&gt;P3</formula>
    </cfRule>
  </conditionalFormatting>
  <conditionalFormatting sqref="N4">
    <cfRule type="expression" dxfId="16462" priority="330" stopIfTrue="1">
      <formula>$D$1&lt;N4</formula>
    </cfRule>
    <cfRule type="expression" dxfId="16461" priority="331" stopIfTrue="1">
      <formula>$D$1&gt;N4</formula>
    </cfRule>
  </conditionalFormatting>
  <conditionalFormatting sqref="N4">
    <cfRule type="expression" dxfId="16460" priority="320" stopIfTrue="1">
      <formula>$D$1&lt;N4</formula>
    </cfRule>
    <cfRule type="expression" dxfId="16459" priority="321" stopIfTrue="1">
      <formula>$D$1&gt;N4</formula>
    </cfRule>
  </conditionalFormatting>
  <conditionalFormatting sqref="N4">
    <cfRule type="expression" dxfId="16458" priority="316" stopIfTrue="1">
      <formula>$D$1&lt;N4</formula>
    </cfRule>
    <cfRule type="expression" dxfId="16457" priority="317" stopIfTrue="1">
      <formula>$D$1&gt;N4</formula>
    </cfRule>
  </conditionalFormatting>
  <conditionalFormatting sqref="N4">
    <cfRule type="expression" dxfId="16456" priority="314" stopIfTrue="1">
      <formula>$D$1&lt;N4</formula>
    </cfRule>
    <cfRule type="expression" dxfId="16455" priority="315" stopIfTrue="1">
      <formula>$D$1&gt;N4</formula>
    </cfRule>
  </conditionalFormatting>
  <conditionalFormatting sqref="N4">
    <cfRule type="expression" dxfId="16454" priority="280" stopIfTrue="1">
      <formula>$D$1&lt;N4</formula>
    </cfRule>
    <cfRule type="expression" dxfId="16453" priority="281" stopIfTrue="1">
      <formula>$D$1&gt;N4</formula>
    </cfRule>
  </conditionalFormatting>
  <conditionalFormatting sqref="O5">
    <cfRule type="expression" dxfId="16452" priority="254" stopIfTrue="1">
      <formula>$D$1&lt;O5</formula>
    </cfRule>
    <cfRule type="expression" dxfId="16451" priority="255" stopIfTrue="1">
      <formula>$D$1&gt;O5</formula>
    </cfRule>
  </conditionalFormatting>
  <conditionalFormatting sqref="N4">
    <cfRule type="expression" dxfId="16450" priority="278" stopIfTrue="1">
      <formula>$D$1&lt;N4</formula>
    </cfRule>
    <cfRule type="expression" dxfId="16449" priority="279" stopIfTrue="1">
      <formula>$D$1&gt;N4</formula>
    </cfRule>
  </conditionalFormatting>
  <conditionalFormatting sqref="N4">
    <cfRule type="expression" dxfId="16448" priority="276" stopIfTrue="1">
      <formula>$D$1&lt;N4</formula>
    </cfRule>
    <cfRule type="expression" dxfId="16447" priority="277" stopIfTrue="1">
      <formula>$D$1&gt;N4</formula>
    </cfRule>
  </conditionalFormatting>
  <conditionalFormatting sqref="O5">
    <cfRule type="cellIs" dxfId="16446" priority="241" stopIfTrue="1" operator="equal">
      <formula>5</formula>
    </cfRule>
    <cfRule type="cellIs" dxfId="16445" priority="242" stopIfTrue="1" operator="equal">
      <formula>4</formula>
    </cfRule>
    <cfRule type="cellIs" dxfId="16444" priority="243" stopIfTrue="1" operator="equal">
      <formula>3</formula>
    </cfRule>
  </conditionalFormatting>
  <conditionalFormatting sqref="O4">
    <cfRule type="expression" dxfId="16443" priority="239" stopIfTrue="1">
      <formula>$D$1&lt;O4</formula>
    </cfRule>
    <cfRule type="expression" dxfId="16442" priority="240" stopIfTrue="1">
      <formula>$D$1&gt;O4</formula>
    </cfRule>
  </conditionalFormatting>
  <conditionalFormatting sqref="O4">
    <cfRule type="expression" dxfId="16441" priority="231" stopIfTrue="1">
      <formula>$D$1&lt;O4</formula>
    </cfRule>
    <cfRule type="expression" dxfId="16440" priority="232" stopIfTrue="1">
      <formula>$D$1&gt;O4</formula>
    </cfRule>
  </conditionalFormatting>
  <conditionalFormatting sqref="L3">
    <cfRule type="expression" dxfId="16439" priority="1178" stopIfTrue="1">
      <formula>$D$1&lt;L3</formula>
    </cfRule>
    <cfRule type="expression" dxfId="16438" priority="1179" stopIfTrue="1">
      <formula>$D$1&gt;L3</formula>
    </cfRule>
  </conditionalFormatting>
  <conditionalFormatting sqref="L3">
    <cfRule type="expression" dxfId="16437" priority="1176" stopIfTrue="1">
      <formula>$D$1&lt;L3</formula>
    </cfRule>
    <cfRule type="expression" dxfId="16436" priority="1177" stopIfTrue="1">
      <formula>$D$1&gt;L3</formula>
    </cfRule>
  </conditionalFormatting>
  <conditionalFormatting sqref="L3">
    <cfRule type="expression" dxfId="16435" priority="1174" stopIfTrue="1">
      <formula>$D$1&lt;L3</formula>
    </cfRule>
    <cfRule type="expression" dxfId="16434" priority="1175" stopIfTrue="1">
      <formula>$D$1&gt;L3</formula>
    </cfRule>
  </conditionalFormatting>
  <conditionalFormatting sqref="L3">
    <cfRule type="expression" dxfId="16433" priority="1172" stopIfTrue="1">
      <formula>$D$1&lt;L3</formula>
    </cfRule>
    <cfRule type="expression" dxfId="16432" priority="1173" stopIfTrue="1">
      <formula>$D$1&gt;L3</formula>
    </cfRule>
  </conditionalFormatting>
  <conditionalFormatting sqref="L3">
    <cfRule type="expression" dxfId="16431" priority="1170" stopIfTrue="1">
      <formula>$D$1&lt;L3</formula>
    </cfRule>
    <cfRule type="expression" dxfId="16430" priority="1171" stopIfTrue="1">
      <formula>$D$1&gt;L3</formula>
    </cfRule>
  </conditionalFormatting>
  <conditionalFormatting sqref="K5">
    <cfRule type="cellIs" dxfId="16429" priority="197" stopIfTrue="1" operator="equal">
      <formula>5</formula>
    </cfRule>
    <cfRule type="cellIs" dxfId="16428" priority="198" stopIfTrue="1" operator="equal">
      <formula>4</formula>
    </cfRule>
    <cfRule type="cellIs" dxfId="16427" priority="199" stopIfTrue="1" operator="equal">
      <formula>3</formula>
    </cfRule>
  </conditionalFormatting>
  <conditionalFormatting sqref="P4">
    <cfRule type="expression" dxfId="16426" priority="140" stopIfTrue="1">
      <formula>$D$1&lt;P4</formula>
    </cfRule>
    <cfRule type="expression" dxfId="16425" priority="141" stopIfTrue="1">
      <formula>$D$1&gt;P4</formula>
    </cfRule>
  </conditionalFormatting>
  <conditionalFormatting sqref="K5">
    <cfRule type="cellIs" dxfId="16424" priority="182" stopIfTrue="1" operator="equal">
      <formula>5</formula>
    </cfRule>
    <cfRule type="cellIs" dxfId="16423" priority="183" stopIfTrue="1" operator="equal">
      <formula>4</formula>
    </cfRule>
    <cfRule type="cellIs" dxfId="16422" priority="184" stopIfTrue="1" operator="equal">
      <formula>3</formula>
    </cfRule>
  </conditionalFormatting>
  <conditionalFormatting sqref="P5">
    <cfRule type="expression" dxfId="16421" priority="150" stopIfTrue="1">
      <formula>$D$1&lt;P5</formula>
    </cfRule>
    <cfRule type="expression" dxfId="16420" priority="151" stopIfTrue="1">
      <formula>$D$1&gt;P5</formula>
    </cfRule>
  </conditionalFormatting>
  <conditionalFormatting sqref="Q4">
    <cfRule type="expression" dxfId="16419" priority="117" stopIfTrue="1">
      <formula>$D$1&lt;Q4</formula>
    </cfRule>
    <cfRule type="expression" dxfId="16418" priority="118" stopIfTrue="1">
      <formula>$D$1&gt;Q4</formula>
    </cfRule>
  </conditionalFormatting>
  <conditionalFormatting sqref="Q4">
    <cfRule type="expression" dxfId="16417" priority="115" stopIfTrue="1">
      <formula>$D$1&lt;Q4</formula>
    </cfRule>
    <cfRule type="expression" dxfId="16416" priority="116" stopIfTrue="1">
      <formula>$D$1&gt;Q4</formula>
    </cfRule>
  </conditionalFormatting>
  <conditionalFormatting sqref="Q5">
    <cfRule type="expression" dxfId="16415" priority="105" stopIfTrue="1">
      <formula>$D$1&lt;Q5</formula>
    </cfRule>
    <cfRule type="expression" dxfId="16414" priority="106" stopIfTrue="1">
      <formula>$D$1&gt;Q5</formula>
    </cfRule>
  </conditionalFormatting>
  <conditionalFormatting sqref="Q5">
    <cfRule type="expression" dxfId="16413" priority="95" stopIfTrue="1">
      <formula>$D$1&lt;Q5</formula>
    </cfRule>
    <cfRule type="expression" dxfId="16412" priority="96" stopIfTrue="1">
      <formula>$D$1&gt;Q5</formula>
    </cfRule>
  </conditionalFormatting>
  <conditionalFormatting sqref="Q5">
    <cfRule type="expression" dxfId="16411" priority="77" stopIfTrue="1">
      <formula>$D$1&lt;Q5</formula>
    </cfRule>
    <cfRule type="expression" dxfId="16410" priority="78" stopIfTrue="1">
      <formula>$D$1&gt;Q5</formula>
    </cfRule>
  </conditionalFormatting>
  <conditionalFormatting sqref="Q5">
    <cfRule type="expression" dxfId="16409" priority="75" stopIfTrue="1">
      <formula>$D$1&lt;Q5</formula>
    </cfRule>
    <cfRule type="expression" dxfId="16408" priority="76" stopIfTrue="1">
      <formula>$D$1&gt;Q5</formula>
    </cfRule>
  </conditionalFormatting>
  <conditionalFormatting sqref="Q4">
    <cfRule type="expression" dxfId="16407" priority="42" stopIfTrue="1">
      <formula>$D$1&lt;Q4</formula>
    </cfRule>
    <cfRule type="expression" dxfId="16406" priority="43" stopIfTrue="1">
      <formula>$D$1&gt;Q4</formula>
    </cfRule>
  </conditionalFormatting>
  <conditionalFormatting sqref="Q4">
    <cfRule type="expression" dxfId="16405" priority="65" stopIfTrue="1">
      <formula>$D$1&lt;Q4</formula>
    </cfRule>
    <cfRule type="expression" dxfId="16404" priority="66" stopIfTrue="1">
      <formula>$D$1&gt;Q4</formula>
    </cfRule>
  </conditionalFormatting>
  <conditionalFormatting sqref="Q5">
    <cfRule type="cellIs" dxfId="16403" priority="62" stopIfTrue="1" operator="equal">
      <formula>5</formula>
    </cfRule>
    <cfRule type="cellIs" dxfId="16402" priority="63" stopIfTrue="1" operator="equal">
      <formula>4</formula>
    </cfRule>
    <cfRule type="cellIs" dxfId="16401" priority="64" stopIfTrue="1" operator="equal">
      <formula>3</formula>
    </cfRule>
  </conditionalFormatting>
  <conditionalFormatting sqref="Q4">
    <cfRule type="expression" dxfId="16400" priority="60" stopIfTrue="1">
      <formula>$D$1&lt;Q4</formula>
    </cfRule>
    <cfRule type="expression" dxfId="16399" priority="61" stopIfTrue="1">
      <formula>$D$1&gt;Q4</formula>
    </cfRule>
  </conditionalFormatting>
  <conditionalFormatting sqref="Q4">
    <cfRule type="expression" dxfId="16398" priority="58" stopIfTrue="1">
      <formula>$D$1&lt;Q4</formula>
    </cfRule>
    <cfRule type="expression" dxfId="16397" priority="59" stopIfTrue="1">
      <formula>$D$1&gt;Q4</formula>
    </cfRule>
  </conditionalFormatting>
  <conditionalFormatting sqref="Q4">
    <cfRule type="expression" dxfId="16396" priority="56" stopIfTrue="1">
      <formula>$D$1&lt;Q4</formula>
    </cfRule>
    <cfRule type="expression" dxfId="16395" priority="57" stopIfTrue="1">
      <formula>$D$1&gt;Q4</formula>
    </cfRule>
  </conditionalFormatting>
  <conditionalFormatting sqref="Q4">
    <cfRule type="expression" dxfId="16394" priority="54" stopIfTrue="1">
      <formula>$D$1&lt;Q4</formula>
    </cfRule>
    <cfRule type="expression" dxfId="16393" priority="55" stopIfTrue="1">
      <formula>$D$1&gt;Q4</formula>
    </cfRule>
  </conditionalFormatting>
  <conditionalFormatting sqref="Q4">
    <cfRule type="expression" dxfId="16392" priority="46" stopIfTrue="1">
      <formula>$D$1&lt;Q4</formula>
    </cfRule>
    <cfRule type="expression" dxfId="16391" priority="47" stopIfTrue="1">
      <formula>$D$1&gt;Q4</formula>
    </cfRule>
  </conditionalFormatting>
  <conditionalFormatting sqref="Q4">
    <cfRule type="expression" dxfId="16390" priority="44" stopIfTrue="1">
      <formula>$D$1&lt;Q4</formula>
    </cfRule>
    <cfRule type="expression" dxfId="16389" priority="45" stopIfTrue="1">
      <formula>$D$1&gt;Q4</formula>
    </cfRule>
  </conditionalFormatting>
  <conditionalFormatting sqref="Q4">
    <cfRule type="expression" dxfId="16388" priority="24" stopIfTrue="1">
      <formula>$D$1&lt;Q4</formula>
    </cfRule>
    <cfRule type="expression" dxfId="16387" priority="25" stopIfTrue="1">
      <formula>$D$1&gt;Q4</formula>
    </cfRule>
  </conditionalFormatting>
  <conditionalFormatting sqref="Q5">
    <cfRule type="cellIs" dxfId="16386" priority="21" stopIfTrue="1" operator="equal">
      <formula>5</formula>
    </cfRule>
    <cfRule type="cellIs" dxfId="16385" priority="22" stopIfTrue="1" operator="equal">
      <formula>4</formula>
    </cfRule>
    <cfRule type="cellIs" dxfId="16384" priority="23" stopIfTrue="1" operator="equal">
      <formula>3</formula>
    </cfRule>
  </conditionalFormatting>
  <conditionalFormatting sqref="Q4">
    <cfRule type="expression" dxfId="16383" priority="19" stopIfTrue="1">
      <formula>$D$1&lt;Q4</formula>
    </cfRule>
    <cfRule type="expression" dxfId="16382" priority="20" stopIfTrue="1">
      <formula>$D$1&gt;Q4</formula>
    </cfRule>
  </conditionalFormatting>
  <conditionalFormatting sqref="R4">
    <cfRule type="expression" dxfId="16381" priority="7" stopIfTrue="1">
      <formula>$D$1&lt;R4</formula>
    </cfRule>
    <cfRule type="expression" dxfId="16380" priority="8" stopIfTrue="1">
      <formula>$D$1&gt;R4</formula>
    </cfRule>
  </conditionalFormatting>
  <conditionalFormatting sqref="S4">
    <cfRule type="expression" dxfId="16379" priority="964" stopIfTrue="1">
      <formula>$D$1&lt;S4</formula>
    </cfRule>
    <cfRule type="expression" dxfId="16378" priority="965" stopIfTrue="1">
      <formula>$D$1&gt;S4</formula>
    </cfRule>
  </conditionalFormatting>
  <conditionalFormatting sqref="S5">
    <cfRule type="cellIs" dxfId="16377" priority="968" stopIfTrue="1" operator="equal">
      <formula>5</formula>
    </cfRule>
    <cfRule type="cellIs" dxfId="16376" priority="969" stopIfTrue="1" operator="equal">
      <formula>4</formula>
    </cfRule>
    <cfRule type="cellIs" dxfId="16375" priority="970" stopIfTrue="1" operator="equal">
      <formula>3</formula>
    </cfRule>
  </conditionalFormatting>
  <conditionalFormatting sqref="S4">
    <cfRule type="expression" dxfId="16374" priority="966" stopIfTrue="1">
      <formula>$D$1&lt;S4</formula>
    </cfRule>
    <cfRule type="expression" dxfId="16373" priority="967" stopIfTrue="1">
      <formula>$D$1&gt;S4</formula>
    </cfRule>
  </conditionalFormatting>
  <conditionalFormatting sqref="S4">
    <cfRule type="expression" dxfId="16372" priority="962" stopIfTrue="1">
      <formula>$D$1&lt;S4</formula>
    </cfRule>
    <cfRule type="expression" dxfId="16371" priority="963" stopIfTrue="1">
      <formula>$D$1&gt;S4</formula>
    </cfRule>
  </conditionalFormatting>
  <conditionalFormatting sqref="S4">
    <cfRule type="expression" dxfId="16370" priority="960" stopIfTrue="1">
      <formula>$D$1&lt;S4</formula>
    </cfRule>
    <cfRule type="expression" dxfId="16369" priority="961" stopIfTrue="1">
      <formula>$D$1&gt;S4</formula>
    </cfRule>
  </conditionalFormatting>
  <conditionalFormatting sqref="S4">
    <cfRule type="expression" dxfId="16368" priority="958" stopIfTrue="1">
      <formula>$D$1&lt;S4</formula>
    </cfRule>
    <cfRule type="expression" dxfId="16367" priority="959" stopIfTrue="1">
      <formula>$D$1&gt;S4</formula>
    </cfRule>
  </conditionalFormatting>
  <conditionalFormatting sqref="H4">
    <cfRule type="expression" dxfId="16366" priority="923" stopIfTrue="1">
      <formula>$D$1&lt;H4</formula>
    </cfRule>
    <cfRule type="expression" dxfId="16365" priority="924" stopIfTrue="1">
      <formula>$D$1&gt;H4</formula>
    </cfRule>
  </conditionalFormatting>
  <conditionalFormatting sqref="H4">
    <cfRule type="expression" dxfId="16364" priority="921" stopIfTrue="1">
      <formula>$D$1&lt;H4</formula>
    </cfRule>
    <cfRule type="expression" dxfId="16363" priority="922" stopIfTrue="1">
      <formula>$D$1&gt;H4</formula>
    </cfRule>
  </conditionalFormatting>
  <conditionalFormatting sqref="H5">
    <cfRule type="cellIs" dxfId="16362" priority="893" stopIfTrue="1" operator="equal">
      <formula>5</formula>
    </cfRule>
    <cfRule type="cellIs" dxfId="16361" priority="894" stopIfTrue="1" operator="equal">
      <formula>4</formula>
    </cfRule>
    <cfRule type="cellIs" dxfId="16360" priority="895" stopIfTrue="1" operator="equal">
      <formula>3</formula>
    </cfRule>
  </conditionalFormatting>
  <conditionalFormatting sqref="H4">
    <cfRule type="expression" dxfId="16359" priority="889" stopIfTrue="1">
      <formula>$D$1&lt;H4</formula>
    </cfRule>
    <cfRule type="expression" dxfId="16358" priority="890" stopIfTrue="1">
      <formula>$D$1&gt;H4</formula>
    </cfRule>
  </conditionalFormatting>
  <conditionalFormatting sqref="H5">
    <cfRule type="cellIs" dxfId="16357" priority="943" stopIfTrue="1" operator="equal">
      <formula>5</formula>
    </cfRule>
    <cfRule type="cellIs" dxfId="16356" priority="944" stopIfTrue="1" operator="equal">
      <formula>4</formula>
    </cfRule>
    <cfRule type="cellIs" dxfId="16355" priority="945" stopIfTrue="1" operator="equal">
      <formula>3</formula>
    </cfRule>
  </conditionalFormatting>
  <conditionalFormatting sqref="H4">
    <cfRule type="expression" dxfId="16354" priority="941" stopIfTrue="1">
      <formula>$D$1&lt;H4</formula>
    </cfRule>
    <cfRule type="expression" dxfId="16353" priority="942" stopIfTrue="1">
      <formula>$D$1&gt;H4</formula>
    </cfRule>
  </conditionalFormatting>
  <conditionalFormatting sqref="H5">
    <cfRule type="cellIs" dxfId="16352" priority="938" stopIfTrue="1" operator="equal">
      <formula>5</formula>
    </cfRule>
    <cfRule type="cellIs" dxfId="16351" priority="939" stopIfTrue="1" operator="equal">
      <formula>4</formula>
    </cfRule>
    <cfRule type="cellIs" dxfId="16350" priority="940" stopIfTrue="1" operator="equal">
      <formula>3</formula>
    </cfRule>
  </conditionalFormatting>
  <conditionalFormatting sqref="H5">
    <cfRule type="cellIs" dxfId="16349" priority="933" stopIfTrue="1" operator="equal">
      <formula>5</formula>
    </cfRule>
    <cfRule type="cellIs" dxfId="16348" priority="934" stopIfTrue="1" operator="equal">
      <formula>4</formula>
    </cfRule>
    <cfRule type="cellIs" dxfId="16347" priority="935" stopIfTrue="1" operator="equal">
      <formula>3</formula>
    </cfRule>
  </conditionalFormatting>
  <conditionalFormatting sqref="H4">
    <cfRule type="expression" dxfId="16346" priority="931" stopIfTrue="1">
      <formula>$D$1&lt;H4</formula>
    </cfRule>
    <cfRule type="expression" dxfId="16345" priority="932" stopIfTrue="1">
      <formula>$D$1&gt;H4</formula>
    </cfRule>
  </conditionalFormatting>
  <conditionalFormatting sqref="H4">
    <cfRule type="expression" dxfId="16344" priority="929" stopIfTrue="1">
      <formula>$D$1&lt;H4</formula>
    </cfRule>
    <cfRule type="expression" dxfId="16343" priority="930" stopIfTrue="1">
      <formula>$D$1&gt;H4</formula>
    </cfRule>
  </conditionalFormatting>
  <conditionalFormatting sqref="H4">
    <cfRule type="expression" dxfId="16342" priority="927" stopIfTrue="1">
      <formula>$D$1&lt;H4</formula>
    </cfRule>
    <cfRule type="expression" dxfId="16341" priority="928" stopIfTrue="1">
      <formula>$D$1&gt;H4</formula>
    </cfRule>
  </conditionalFormatting>
  <conditionalFormatting sqref="H4">
    <cfRule type="expression" dxfId="16340" priority="925" stopIfTrue="1">
      <formula>$D$1&lt;H4</formula>
    </cfRule>
    <cfRule type="expression" dxfId="16339" priority="926" stopIfTrue="1">
      <formula>$D$1&gt;H4</formula>
    </cfRule>
  </conditionalFormatting>
  <conditionalFormatting sqref="H4">
    <cfRule type="expression" dxfId="16338" priority="919" stopIfTrue="1">
      <formula>$D$1&lt;H4</formula>
    </cfRule>
    <cfRule type="expression" dxfId="16337" priority="920" stopIfTrue="1">
      <formula>$D$1&gt;H4</formula>
    </cfRule>
  </conditionalFormatting>
  <conditionalFormatting sqref="H4">
    <cfRule type="expression" dxfId="16336" priority="917" stopIfTrue="1">
      <formula>$D$1&lt;H4</formula>
    </cfRule>
    <cfRule type="expression" dxfId="16335" priority="918" stopIfTrue="1">
      <formula>$D$1&gt;H4</formula>
    </cfRule>
  </conditionalFormatting>
  <conditionalFormatting sqref="H4">
    <cfRule type="expression" dxfId="16334" priority="915" stopIfTrue="1">
      <formula>$D$1&lt;H4</formula>
    </cfRule>
    <cfRule type="expression" dxfId="16333" priority="916" stopIfTrue="1">
      <formula>$D$1&gt;H4</formula>
    </cfRule>
  </conditionalFormatting>
  <conditionalFormatting sqref="H4">
    <cfRule type="expression" dxfId="16332" priority="913" stopIfTrue="1">
      <formula>$D$1&lt;H4</formula>
    </cfRule>
    <cfRule type="expression" dxfId="16331" priority="914" stopIfTrue="1">
      <formula>$D$1&gt;H4</formula>
    </cfRule>
  </conditionalFormatting>
  <conditionalFormatting sqref="H4">
    <cfRule type="expression" dxfId="16330" priority="911" stopIfTrue="1">
      <formula>$D$1&lt;H4</formula>
    </cfRule>
    <cfRule type="expression" dxfId="16329" priority="912" stopIfTrue="1">
      <formula>$D$1&gt;H4</formula>
    </cfRule>
  </conditionalFormatting>
  <conditionalFormatting sqref="H5">
    <cfRule type="cellIs" dxfId="16328" priority="908" stopIfTrue="1" operator="equal">
      <formula>5</formula>
    </cfRule>
    <cfRule type="cellIs" dxfId="16327" priority="909" stopIfTrue="1" operator="equal">
      <formula>4</formula>
    </cfRule>
    <cfRule type="cellIs" dxfId="16326" priority="910" stopIfTrue="1" operator="equal">
      <formula>3</formula>
    </cfRule>
  </conditionalFormatting>
  <conditionalFormatting sqref="H4">
    <cfRule type="expression" dxfId="16325" priority="906" stopIfTrue="1">
      <formula>$D$1&lt;H4</formula>
    </cfRule>
    <cfRule type="expression" dxfId="16324" priority="907" stopIfTrue="1">
      <formula>$D$1&gt;H4</formula>
    </cfRule>
  </conditionalFormatting>
  <conditionalFormatting sqref="H5">
    <cfRule type="cellIs" dxfId="16323" priority="903" stopIfTrue="1" operator="equal">
      <formula>5</formula>
    </cfRule>
    <cfRule type="cellIs" dxfId="16322" priority="904" stopIfTrue="1" operator="equal">
      <formula>4</formula>
    </cfRule>
    <cfRule type="cellIs" dxfId="16321" priority="905" stopIfTrue="1" operator="equal">
      <formula>3</formula>
    </cfRule>
  </conditionalFormatting>
  <conditionalFormatting sqref="H4">
    <cfRule type="expression" dxfId="16320" priority="901" stopIfTrue="1">
      <formula>$D$1&lt;H4</formula>
    </cfRule>
    <cfRule type="expression" dxfId="16319" priority="902" stopIfTrue="1">
      <formula>$D$1&gt;H4</formula>
    </cfRule>
  </conditionalFormatting>
  <conditionalFormatting sqref="H5">
    <cfRule type="cellIs" dxfId="16318" priority="898" stopIfTrue="1" operator="equal">
      <formula>5</formula>
    </cfRule>
    <cfRule type="cellIs" dxfId="16317" priority="899" stopIfTrue="1" operator="equal">
      <formula>4</formula>
    </cfRule>
    <cfRule type="cellIs" dxfId="16316" priority="900" stopIfTrue="1" operator="equal">
      <formula>3</formula>
    </cfRule>
  </conditionalFormatting>
  <conditionalFormatting sqref="H4">
    <cfRule type="expression" dxfId="16315" priority="891" stopIfTrue="1">
      <formula>$D$1&lt;H4</formula>
    </cfRule>
    <cfRule type="expression" dxfId="16314" priority="892" stopIfTrue="1">
      <formula>$D$1&gt;H4</formula>
    </cfRule>
  </conditionalFormatting>
  <conditionalFormatting sqref="H4">
    <cfRule type="expression" dxfId="16313" priority="887" stopIfTrue="1">
      <formula>$D$1&lt;H4</formula>
    </cfRule>
    <cfRule type="expression" dxfId="16312" priority="888" stopIfTrue="1">
      <formula>$D$1&gt;H4</formula>
    </cfRule>
  </conditionalFormatting>
  <conditionalFormatting sqref="H4">
    <cfRule type="expression" dxfId="16311" priority="885" stopIfTrue="1">
      <formula>$D$1&lt;H4</formula>
    </cfRule>
    <cfRule type="expression" dxfId="16310" priority="886" stopIfTrue="1">
      <formula>$D$1&gt;H4</formula>
    </cfRule>
  </conditionalFormatting>
  <conditionalFormatting sqref="H4">
    <cfRule type="expression" dxfId="16309" priority="883" stopIfTrue="1">
      <formula>$D$1&lt;H4</formula>
    </cfRule>
    <cfRule type="expression" dxfId="16308" priority="884" stopIfTrue="1">
      <formula>$D$1&gt;H4</formula>
    </cfRule>
  </conditionalFormatting>
  <conditionalFormatting sqref="H4">
    <cfRule type="expression" dxfId="16307" priority="881" stopIfTrue="1">
      <formula>$D$1&lt;H4</formula>
    </cfRule>
    <cfRule type="expression" dxfId="16306" priority="882" stopIfTrue="1">
      <formula>$D$1&gt;H4</formula>
    </cfRule>
  </conditionalFormatting>
  <conditionalFormatting sqref="H4">
    <cfRule type="expression" dxfId="16305" priority="879" stopIfTrue="1">
      <formula>$D$1&lt;H4</formula>
    </cfRule>
    <cfRule type="expression" dxfId="16304" priority="880" stopIfTrue="1">
      <formula>$D$1&gt;H4</formula>
    </cfRule>
  </conditionalFormatting>
  <conditionalFormatting sqref="H4">
    <cfRule type="expression" dxfId="16303" priority="877" stopIfTrue="1">
      <formula>$D$1&lt;H4</formula>
    </cfRule>
    <cfRule type="expression" dxfId="16302" priority="878" stopIfTrue="1">
      <formula>$D$1&gt;H4</formula>
    </cfRule>
  </conditionalFormatting>
  <conditionalFormatting sqref="H4">
    <cfRule type="expression" dxfId="16301" priority="875" stopIfTrue="1">
      <formula>$D$1&lt;H4</formula>
    </cfRule>
    <cfRule type="expression" dxfId="16300" priority="876" stopIfTrue="1">
      <formula>$D$1&gt;H4</formula>
    </cfRule>
  </conditionalFormatting>
  <conditionalFormatting sqref="H4">
    <cfRule type="expression" dxfId="16299" priority="873" stopIfTrue="1">
      <formula>$D$1&lt;H4</formula>
    </cfRule>
    <cfRule type="expression" dxfId="16298" priority="874" stopIfTrue="1">
      <formula>$D$1&gt;H4</formula>
    </cfRule>
  </conditionalFormatting>
  <conditionalFormatting sqref="H4">
    <cfRule type="expression" dxfId="16297" priority="871" stopIfTrue="1">
      <formula>$D$1&lt;H4</formula>
    </cfRule>
    <cfRule type="expression" dxfId="16296" priority="872" stopIfTrue="1">
      <formula>$D$1&gt;H4</formula>
    </cfRule>
  </conditionalFormatting>
  <conditionalFormatting sqref="G5">
    <cfRule type="cellIs" dxfId="16295" priority="863" stopIfTrue="1" operator="equal">
      <formula>5</formula>
    </cfRule>
    <cfRule type="cellIs" dxfId="16294" priority="864" stopIfTrue="1" operator="equal">
      <formula>4</formula>
    </cfRule>
    <cfRule type="cellIs" dxfId="16293" priority="865" stopIfTrue="1" operator="equal">
      <formula>3</formula>
    </cfRule>
  </conditionalFormatting>
  <conditionalFormatting sqref="G5">
    <cfRule type="cellIs" dxfId="16292" priority="868" stopIfTrue="1" operator="equal">
      <formula>5</formula>
    </cfRule>
    <cfRule type="cellIs" dxfId="16291" priority="869" stopIfTrue="1" operator="equal">
      <formula>4</formula>
    </cfRule>
    <cfRule type="cellIs" dxfId="16290" priority="870" stopIfTrue="1" operator="equal">
      <formula>3</formula>
    </cfRule>
  </conditionalFormatting>
  <conditionalFormatting sqref="G4">
    <cfRule type="expression" dxfId="16289" priority="861" stopIfTrue="1">
      <formula>$D$1&lt;G4</formula>
    </cfRule>
    <cfRule type="expression" dxfId="16288" priority="862" stopIfTrue="1">
      <formula>$D$1&gt;G4</formula>
    </cfRule>
  </conditionalFormatting>
  <conditionalFormatting sqref="G5">
    <cfRule type="cellIs" dxfId="16287" priority="858" stopIfTrue="1" operator="equal">
      <formula>5</formula>
    </cfRule>
    <cfRule type="cellIs" dxfId="16286" priority="859" stopIfTrue="1" operator="equal">
      <formula>4</formula>
    </cfRule>
    <cfRule type="cellIs" dxfId="16285" priority="860" stopIfTrue="1" operator="equal">
      <formula>3</formula>
    </cfRule>
  </conditionalFormatting>
  <conditionalFormatting sqref="G5">
    <cfRule type="cellIs" dxfId="16284" priority="853" stopIfTrue="1" operator="equal">
      <formula>5</formula>
    </cfRule>
    <cfRule type="cellIs" dxfId="16283" priority="854" stopIfTrue="1" operator="equal">
      <formula>4</formula>
    </cfRule>
    <cfRule type="cellIs" dxfId="16282" priority="855" stopIfTrue="1" operator="equal">
      <formula>3</formula>
    </cfRule>
  </conditionalFormatting>
  <conditionalFormatting sqref="G4">
    <cfRule type="expression" dxfId="16281" priority="851" stopIfTrue="1">
      <formula>$D$1&lt;G4</formula>
    </cfRule>
    <cfRule type="expression" dxfId="16280" priority="852" stopIfTrue="1">
      <formula>$D$1&gt;G4</formula>
    </cfRule>
  </conditionalFormatting>
  <conditionalFormatting sqref="G4">
    <cfRule type="expression" dxfId="16279" priority="849" stopIfTrue="1">
      <formula>$D$1&lt;G4</formula>
    </cfRule>
    <cfRule type="expression" dxfId="16278" priority="850" stopIfTrue="1">
      <formula>$D$1&gt;G4</formula>
    </cfRule>
  </conditionalFormatting>
  <conditionalFormatting sqref="G4">
    <cfRule type="expression" dxfId="16277" priority="847" stopIfTrue="1">
      <formula>$D$1&lt;G4</formula>
    </cfRule>
    <cfRule type="expression" dxfId="16276" priority="848" stopIfTrue="1">
      <formula>$D$1&gt;G4</formula>
    </cfRule>
  </conditionalFormatting>
  <conditionalFormatting sqref="G4">
    <cfRule type="expression" dxfId="16275" priority="845" stopIfTrue="1">
      <formula>$D$1&lt;G4</formula>
    </cfRule>
    <cfRule type="expression" dxfId="16274" priority="846" stopIfTrue="1">
      <formula>$D$1&gt;G4</formula>
    </cfRule>
  </conditionalFormatting>
  <conditionalFormatting sqref="G4">
    <cfRule type="expression" dxfId="16273" priority="843" stopIfTrue="1">
      <formula>$D$1&lt;G4</formula>
    </cfRule>
    <cfRule type="expression" dxfId="16272" priority="844" stopIfTrue="1">
      <formula>$D$1&gt;G4</formula>
    </cfRule>
  </conditionalFormatting>
  <conditionalFormatting sqref="G4">
    <cfRule type="expression" dxfId="16271" priority="839" stopIfTrue="1">
      <formula>$D$1&lt;G4</formula>
    </cfRule>
    <cfRule type="expression" dxfId="16270" priority="840" stopIfTrue="1">
      <formula>$D$1&gt;G4</formula>
    </cfRule>
  </conditionalFormatting>
  <conditionalFormatting sqref="G4">
    <cfRule type="expression" dxfId="16269" priority="837" stopIfTrue="1">
      <formula>$D$1&lt;G4</formula>
    </cfRule>
    <cfRule type="expression" dxfId="16268" priority="838" stopIfTrue="1">
      <formula>$D$1&gt;G4</formula>
    </cfRule>
  </conditionalFormatting>
  <conditionalFormatting sqref="G4">
    <cfRule type="expression" dxfId="16267" priority="835" stopIfTrue="1">
      <formula>$D$1&lt;G4</formula>
    </cfRule>
    <cfRule type="expression" dxfId="16266" priority="836" stopIfTrue="1">
      <formula>$D$1&gt;G4</formula>
    </cfRule>
  </conditionalFormatting>
  <conditionalFormatting sqref="G4">
    <cfRule type="expression" dxfId="16265" priority="833" stopIfTrue="1">
      <formula>$D$1&lt;G4</formula>
    </cfRule>
    <cfRule type="expression" dxfId="16264" priority="834" stopIfTrue="1">
      <formula>$D$1&gt;G4</formula>
    </cfRule>
  </conditionalFormatting>
  <conditionalFormatting sqref="H5">
    <cfRule type="cellIs" dxfId="16263" priority="828" stopIfTrue="1" operator="equal">
      <formula>5</formula>
    </cfRule>
    <cfRule type="cellIs" dxfId="16262" priority="829" stopIfTrue="1" operator="equal">
      <formula>4</formula>
    </cfRule>
    <cfRule type="cellIs" dxfId="16261" priority="830" stopIfTrue="1" operator="equal">
      <formula>3</formula>
    </cfRule>
  </conditionalFormatting>
  <conditionalFormatting sqref="H4">
    <cfRule type="expression" dxfId="16260" priority="826" stopIfTrue="1">
      <formula>$D$1&lt;H4</formula>
    </cfRule>
    <cfRule type="expression" dxfId="16259" priority="827" stopIfTrue="1">
      <formula>$D$1&gt;H4</formula>
    </cfRule>
  </conditionalFormatting>
  <conditionalFormatting sqref="H5">
    <cfRule type="cellIs" dxfId="16258" priority="823" stopIfTrue="1" operator="equal">
      <formula>5</formula>
    </cfRule>
    <cfRule type="cellIs" dxfId="16257" priority="824" stopIfTrue="1" operator="equal">
      <formula>4</formula>
    </cfRule>
    <cfRule type="cellIs" dxfId="16256" priority="825" stopIfTrue="1" operator="equal">
      <formula>3</formula>
    </cfRule>
  </conditionalFormatting>
  <conditionalFormatting sqref="H5">
    <cfRule type="cellIs" dxfId="16255" priority="818" stopIfTrue="1" operator="equal">
      <formula>5</formula>
    </cfRule>
    <cfRule type="cellIs" dxfId="16254" priority="819" stopIfTrue="1" operator="equal">
      <formula>4</formula>
    </cfRule>
    <cfRule type="cellIs" dxfId="16253" priority="820" stopIfTrue="1" operator="equal">
      <formula>3</formula>
    </cfRule>
  </conditionalFormatting>
  <conditionalFormatting sqref="H4">
    <cfRule type="expression" dxfId="16252" priority="816" stopIfTrue="1">
      <formula>$D$1&lt;H4</formula>
    </cfRule>
    <cfRule type="expression" dxfId="16251" priority="817" stopIfTrue="1">
      <formula>$D$1&gt;H4</formula>
    </cfRule>
  </conditionalFormatting>
  <conditionalFormatting sqref="H5">
    <cfRule type="cellIs" dxfId="16250" priority="813" stopIfTrue="1" operator="equal">
      <formula>5</formula>
    </cfRule>
    <cfRule type="cellIs" dxfId="16249" priority="814" stopIfTrue="1" operator="equal">
      <formula>4</formula>
    </cfRule>
    <cfRule type="cellIs" dxfId="16248" priority="815" stopIfTrue="1" operator="equal">
      <formula>3</formula>
    </cfRule>
  </conditionalFormatting>
  <conditionalFormatting sqref="H4">
    <cfRule type="expression" dxfId="16247" priority="811" stopIfTrue="1">
      <formula>$D$1&lt;H4</formula>
    </cfRule>
    <cfRule type="expression" dxfId="16246" priority="812" stopIfTrue="1">
      <formula>$D$1&gt;H4</formula>
    </cfRule>
  </conditionalFormatting>
  <conditionalFormatting sqref="H5">
    <cfRule type="cellIs" dxfId="16245" priority="808" stopIfTrue="1" operator="equal">
      <formula>5</formula>
    </cfRule>
    <cfRule type="cellIs" dxfId="16244" priority="809" stopIfTrue="1" operator="equal">
      <formula>4</formula>
    </cfRule>
    <cfRule type="cellIs" dxfId="16243" priority="810" stopIfTrue="1" operator="equal">
      <formula>3</formula>
    </cfRule>
  </conditionalFormatting>
  <conditionalFormatting sqref="H4">
    <cfRule type="expression" dxfId="16242" priority="806" stopIfTrue="1">
      <formula>$D$1&lt;H4</formula>
    </cfRule>
    <cfRule type="expression" dxfId="16241" priority="807" stopIfTrue="1">
      <formula>$D$1&gt;H4</formula>
    </cfRule>
  </conditionalFormatting>
  <conditionalFormatting sqref="H5">
    <cfRule type="cellIs" dxfId="16240" priority="803" stopIfTrue="1" operator="equal">
      <formula>5</formula>
    </cfRule>
    <cfRule type="cellIs" dxfId="16239" priority="804" stopIfTrue="1" operator="equal">
      <formula>4</formula>
    </cfRule>
    <cfRule type="cellIs" dxfId="16238" priority="805" stopIfTrue="1" operator="equal">
      <formula>3</formula>
    </cfRule>
  </conditionalFormatting>
  <conditionalFormatting sqref="I5">
    <cfRule type="cellIs" dxfId="16237" priority="800" stopIfTrue="1" operator="equal">
      <formula>5</formula>
    </cfRule>
    <cfRule type="cellIs" dxfId="16236" priority="801" stopIfTrue="1" operator="equal">
      <formula>4</formula>
    </cfRule>
    <cfRule type="cellIs" dxfId="16235" priority="802" stopIfTrue="1" operator="equal">
      <formula>3</formula>
    </cfRule>
  </conditionalFormatting>
  <conditionalFormatting sqref="I4">
    <cfRule type="expression" dxfId="16234" priority="798" stopIfTrue="1">
      <formula>$D$1&lt;I4</formula>
    </cfRule>
    <cfRule type="expression" dxfId="16233" priority="799" stopIfTrue="1">
      <formula>$D$1&gt;I4</formula>
    </cfRule>
  </conditionalFormatting>
  <conditionalFormatting sqref="I4">
    <cfRule type="expression" dxfId="16232" priority="796" stopIfTrue="1">
      <formula>$D$1&lt;I4</formula>
    </cfRule>
    <cfRule type="expression" dxfId="16231" priority="797" stopIfTrue="1">
      <formula>$D$1&gt;I4</formula>
    </cfRule>
  </conditionalFormatting>
  <conditionalFormatting sqref="I5">
    <cfRule type="cellIs" dxfId="16230" priority="793" stopIfTrue="1" operator="equal">
      <formula>5</formula>
    </cfRule>
    <cfRule type="cellIs" dxfId="16229" priority="794" stopIfTrue="1" operator="equal">
      <formula>4</formula>
    </cfRule>
    <cfRule type="cellIs" dxfId="16228" priority="795" stopIfTrue="1" operator="equal">
      <formula>3</formula>
    </cfRule>
  </conditionalFormatting>
  <conditionalFormatting sqref="I4">
    <cfRule type="expression" dxfId="16227" priority="791" stopIfTrue="1">
      <formula>$D$1&lt;I4</formula>
    </cfRule>
    <cfRule type="expression" dxfId="16226" priority="792" stopIfTrue="1">
      <formula>$D$1&gt;I4</formula>
    </cfRule>
  </conditionalFormatting>
  <conditionalFormatting sqref="I5">
    <cfRule type="cellIs" dxfId="16225" priority="788" stopIfTrue="1" operator="equal">
      <formula>5</formula>
    </cfRule>
    <cfRule type="cellIs" dxfId="16224" priority="789" stopIfTrue="1" operator="equal">
      <formula>4</formula>
    </cfRule>
    <cfRule type="cellIs" dxfId="16223" priority="790" stopIfTrue="1" operator="equal">
      <formula>3</formula>
    </cfRule>
  </conditionalFormatting>
  <conditionalFormatting sqref="I5">
    <cfRule type="cellIs" dxfId="16222" priority="783" stopIfTrue="1" operator="equal">
      <formula>5</formula>
    </cfRule>
    <cfRule type="cellIs" dxfId="16221" priority="784" stopIfTrue="1" operator="equal">
      <formula>4</formula>
    </cfRule>
    <cfRule type="cellIs" dxfId="16220" priority="785" stopIfTrue="1" operator="equal">
      <formula>3</formula>
    </cfRule>
  </conditionalFormatting>
  <conditionalFormatting sqref="I4">
    <cfRule type="expression" dxfId="16219" priority="781" stopIfTrue="1">
      <formula>$D$1&lt;I4</formula>
    </cfRule>
    <cfRule type="expression" dxfId="16218" priority="782" stopIfTrue="1">
      <formula>$D$1&gt;I4</formula>
    </cfRule>
  </conditionalFormatting>
  <conditionalFormatting sqref="I5">
    <cfRule type="cellIs" dxfId="16217" priority="778" stopIfTrue="1" operator="equal">
      <formula>5</formula>
    </cfRule>
    <cfRule type="cellIs" dxfId="16216" priority="779" stopIfTrue="1" operator="equal">
      <formula>4</formula>
    </cfRule>
    <cfRule type="cellIs" dxfId="16215" priority="780" stopIfTrue="1" operator="equal">
      <formula>3</formula>
    </cfRule>
  </conditionalFormatting>
  <conditionalFormatting sqref="I4">
    <cfRule type="expression" dxfId="16214" priority="776" stopIfTrue="1">
      <formula>$D$1&lt;I4</formula>
    </cfRule>
    <cfRule type="expression" dxfId="16213" priority="777" stopIfTrue="1">
      <formula>$D$1&gt;I4</formula>
    </cfRule>
  </conditionalFormatting>
  <conditionalFormatting sqref="I5">
    <cfRule type="cellIs" dxfId="16212" priority="773" stopIfTrue="1" operator="equal">
      <formula>5</formula>
    </cfRule>
    <cfRule type="cellIs" dxfId="16211" priority="774" stopIfTrue="1" operator="equal">
      <formula>4</formula>
    </cfRule>
    <cfRule type="cellIs" dxfId="16210" priority="775" stopIfTrue="1" operator="equal">
      <formula>3</formula>
    </cfRule>
  </conditionalFormatting>
  <conditionalFormatting sqref="I5">
    <cfRule type="cellIs" dxfId="16209" priority="768" stopIfTrue="1" operator="equal">
      <formula>5</formula>
    </cfRule>
    <cfRule type="cellIs" dxfId="16208" priority="769" stopIfTrue="1" operator="equal">
      <formula>4</formula>
    </cfRule>
    <cfRule type="cellIs" dxfId="16207" priority="770" stopIfTrue="1" operator="equal">
      <formula>3</formula>
    </cfRule>
  </conditionalFormatting>
  <conditionalFormatting sqref="I4">
    <cfRule type="expression" dxfId="16206" priority="745" stopIfTrue="1">
      <formula>$D$1&lt;I4</formula>
    </cfRule>
    <cfRule type="expression" dxfId="16205" priority="746" stopIfTrue="1">
      <formula>$D$1&gt;I4</formula>
    </cfRule>
  </conditionalFormatting>
  <conditionalFormatting sqref="I4">
    <cfRule type="expression" dxfId="16204" priority="743" stopIfTrue="1">
      <formula>$D$1&lt;I4</formula>
    </cfRule>
    <cfRule type="expression" dxfId="16203" priority="744" stopIfTrue="1">
      <formula>$D$1&gt;I4</formula>
    </cfRule>
  </conditionalFormatting>
  <conditionalFormatting sqref="I4">
    <cfRule type="expression" dxfId="16202" priority="766" stopIfTrue="1">
      <formula>$D$1&lt;I4</formula>
    </cfRule>
    <cfRule type="expression" dxfId="16201" priority="767" stopIfTrue="1">
      <formula>$D$1&gt;I4</formula>
    </cfRule>
  </conditionalFormatting>
  <conditionalFormatting sqref="I4">
    <cfRule type="expression" dxfId="16200" priority="764" stopIfTrue="1">
      <formula>$D$1&lt;I4</formula>
    </cfRule>
    <cfRule type="expression" dxfId="16199" priority="765" stopIfTrue="1">
      <formula>$D$1&gt;I4</formula>
    </cfRule>
  </conditionalFormatting>
  <conditionalFormatting sqref="I4">
    <cfRule type="expression" dxfId="16198" priority="762" stopIfTrue="1">
      <formula>$D$1&lt;I4</formula>
    </cfRule>
    <cfRule type="expression" dxfId="16197" priority="763" stopIfTrue="1">
      <formula>$D$1&gt;I4</formula>
    </cfRule>
  </conditionalFormatting>
  <conditionalFormatting sqref="I4">
    <cfRule type="expression" dxfId="16196" priority="760" stopIfTrue="1">
      <formula>$D$1&lt;I4</formula>
    </cfRule>
    <cfRule type="expression" dxfId="16195" priority="761" stopIfTrue="1">
      <formula>$D$1&gt;I4</formula>
    </cfRule>
  </conditionalFormatting>
  <conditionalFormatting sqref="I5">
    <cfRule type="cellIs" dxfId="16194" priority="757" stopIfTrue="1" operator="equal">
      <formula>5</formula>
    </cfRule>
    <cfRule type="cellIs" dxfId="16193" priority="758" stopIfTrue="1" operator="equal">
      <formula>4</formula>
    </cfRule>
    <cfRule type="cellIs" dxfId="16192" priority="759" stopIfTrue="1" operator="equal">
      <formula>3</formula>
    </cfRule>
  </conditionalFormatting>
  <conditionalFormatting sqref="I4">
    <cfRule type="expression" dxfId="16191" priority="755" stopIfTrue="1">
      <formula>$D$1&lt;I4</formula>
    </cfRule>
    <cfRule type="expression" dxfId="16190" priority="756" stopIfTrue="1">
      <formula>$D$1&gt;I4</formula>
    </cfRule>
  </conditionalFormatting>
  <conditionalFormatting sqref="I4">
    <cfRule type="expression" dxfId="16189" priority="753" stopIfTrue="1">
      <formula>$D$1&lt;I4</formula>
    </cfRule>
    <cfRule type="expression" dxfId="16188" priority="754" stopIfTrue="1">
      <formula>$D$1&gt;I4</formula>
    </cfRule>
  </conditionalFormatting>
  <conditionalFormatting sqref="I4">
    <cfRule type="expression" dxfId="16187" priority="751" stopIfTrue="1">
      <formula>$D$1&lt;I4</formula>
    </cfRule>
    <cfRule type="expression" dxfId="16186" priority="752" stopIfTrue="1">
      <formula>$D$1&gt;I4</formula>
    </cfRule>
  </conditionalFormatting>
  <conditionalFormatting sqref="I4">
    <cfRule type="expression" dxfId="16185" priority="749" stopIfTrue="1">
      <formula>$D$1&lt;I4</formula>
    </cfRule>
    <cfRule type="expression" dxfId="16184" priority="750" stopIfTrue="1">
      <formula>$D$1&gt;I4</formula>
    </cfRule>
  </conditionalFormatting>
  <conditionalFormatting sqref="I4">
    <cfRule type="expression" dxfId="16183" priority="741" stopIfTrue="1">
      <formula>$D$1&lt;I4</formula>
    </cfRule>
    <cfRule type="expression" dxfId="16182" priority="742" stopIfTrue="1">
      <formula>$D$1&gt;I4</formula>
    </cfRule>
  </conditionalFormatting>
  <conditionalFormatting sqref="I4">
    <cfRule type="expression" dxfId="16181" priority="739" stopIfTrue="1">
      <formula>$D$1&lt;I4</formula>
    </cfRule>
    <cfRule type="expression" dxfId="16180" priority="740" stopIfTrue="1">
      <formula>$D$1&gt;I4</formula>
    </cfRule>
  </conditionalFormatting>
  <conditionalFormatting sqref="I5">
    <cfRule type="cellIs" dxfId="16179" priority="736" stopIfTrue="1" operator="equal">
      <formula>5</formula>
    </cfRule>
    <cfRule type="cellIs" dxfId="16178" priority="737" stopIfTrue="1" operator="equal">
      <formula>4</formula>
    </cfRule>
    <cfRule type="cellIs" dxfId="16177" priority="738" stopIfTrue="1" operator="equal">
      <formula>3</formula>
    </cfRule>
  </conditionalFormatting>
  <conditionalFormatting sqref="I4">
    <cfRule type="expression" dxfId="16176" priority="734" stopIfTrue="1">
      <formula>$D$1&lt;I4</formula>
    </cfRule>
    <cfRule type="expression" dxfId="16175" priority="735" stopIfTrue="1">
      <formula>$D$1&gt;I4</formula>
    </cfRule>
  </conditionalFormatting>
  <conditionalFormatting sqref="I5">
    <cfRule type="cellIs" dxfId="16174" priority="731" stopIfTrue="1" operator="equal">
      <formula>5</formula>
    </cfRule>
    <cfRule type="cellIs" dxfId="16173" priority="732" stopIfTrue="1" operator="equal">
      <formula>4</formula>
    </cfRule>
    <cfRule type="cellIs" dxfId="16172" priority="733" stopIfTrue="1" operator="equal">
      <formula>3</formula>
    </cfRule>
  </conditionalFormatting>
  <conditionalFormatting sqref="I4">
    <cfRule type="expression" dxfId="16171" priority="729" stopIfTrue="1">
      <formula>$D$1&lt;I4</formula>
    </cfRule>
    <cfRule type="expression" dxfId="16170" priority="730" stopIfTrue="1">
      <formula>$D$1&gt;I4</formula>
    </cfRule>
  </conditionalFormatting>
  <conditionalFormatting sqref="I5">
    <cfRule type="cellIs" dxfId="16169" priority="726" stopIfTrue="1" operator="equal">
      <formula>5</formula>
    </cfRule>
    <cfRule type="cellIs" dxfId="16168" priority="727" stopIfTrue="1" operator="equal">
      <formula>4</formula>
    </cfRule>
    <cfRule type="cellIs" dxfId="16167" priority="728" stopIfTrue="1" operator="equal">
      <formula>3</formula>
    </cfRule>
  </conditionalFormatting>
  <conditionalFormatting sqref="I4">
    <cfRule type="expression" dxfId="16166" priority="724" stopIfTrue="1">
      <formula>$D$1&lt;I4</formula>
    </cfRule>
    <cfRule type="expression" dxfId="16165" priority="725" stopIfTrue="1">
      <formula>$D$1&gt;I4</formula>
    </cfRule>
  </conditionalFormatting>
  <conditionalFormatting sqref="I5">
    <cfRule type="cellIs" dxfId="16164" priority="721" stopIfTrue="1" operator="equal">
      <formula>5</formula>
    </cfRule>
    <cfRule type="cellIs" dxfId="16163" priority="722" stopIfTrue="1" operator="equal">
      <formula>4</formula>
    </cfRule>
    <cfRule type="cellIs" dxfId="16162" priority="723" stopIfTrue="1" operator="equal">
      <formula>3</formula>
    </cfRule>
  </conditionalFormatting>
  <conditionalFormatting sqref="I4">
    <cfRule type="expression" dxfId="16161" priority="719" stopIfTrue="1">
      <formula>$D$1&lt;I4</formula>
    </cfRule>
    <cfRule type="expression" dxfId="16160" priority="720" stopIfTrue="1">
      <formula>$D$1&gt;I4</formula>
    </cfRule>
  </conditionalFormatting>
  <conditionalFormatting sqref="I5">
    <cfRule type="cellIs" dxfId="16159" priority="716" stopIfTrue="1" operator="equal">
      <formula>5</formula>
    </cfRule>
    <cfRule type="cellIs" dxfId="16158" priority="717" stopIfTrue="1" operator="equal">
      <formula>4</formula>
    </cfRule>
    <cfRule type="cellIs" dxfId="16157" priority="718" stopIfTrue="1" operator="equal">
      <formula>3</formula>
    </cfRule>
  </conditionalFormatting>
  <conditionalFormatting sqref="I4">
    <cfRule type="expression" dxfId="16156" priority="714" stopIfTrue="1">
      <formula>$D$1&lt;I4</formula>
    </cfRule>
    <cfRule type="expression" dxfId="16155" priority="715" stopIfTrue="1">
      <formula>$D$1&gt;I4</formula>
    </cfRule>
  </conditionalFormatting>
  <conditionalFormatting sqref="M5">
    <cfRule type="cellIs" dxfId="16154" priority="711" stopIfTrue="1" operator="equal">
      <formula>5</formula>
    </cfRule>
    <cfRule type="cellIs" dxfId="16153" priority="712" stopIfTrue="1" operator="equal">
      <formula>4</formula>
    </cfRule>
    <cfRule type="cellIs" dxfId="16152" priority="713" stopIfTrue="1" operator="equal">
      <formula>3</formula>
    </cfRule>
  </conditionalFormatting>
  <conditionalFormatting sqref="L4:M4">
    <cfRule type="expression" dxfId="16151" priority="709" stopIfTrue="1">
      <formula>$D$1&lt;L4</formula>
    </cfRule>
    <cfRule type="expression" dxfId="16150" priority="710" stopIfTrue="1">
      <formula>$D$1&gt;L4</formula>
    </cfRule>
  </conditionalFormatting>
  <conditionalFormatting sqref="M5">
    <cfRule type="cellIs" dxfId="16149" priority="706" stopIfTrue="1" operator="equal">
      <formula>5</formula>
    </cfRule>
    <cfRule type="cellIs" dxfId="16148" priority="707" stopIfTrue="1" operator="equal">
      <formula>4</formula>
    </cfRule>
    <cfRule type="cellIs" dxfId="16147" priority="708" stopIfTrue="1" operator="equal">
      <formula>3</formula>
    </cfRule>
  </conditionalFormatting>
  <conditionalFormatting sqref="M4">
    <cfRule type="expression" dxfId="16146" priority="704" stopIfTrue="1">
      <formula>$D$1&lt;M4</formula>
    </cfRule>
    <cfRule type="expression" dxfId="16145" priority="705" stopIfTrue="1">
      <formula>$D$1&gt;M4</formula>
    </cfRule>
  </conditionalFormatting>
  <conditionalFormatting sqref="M4">
    <cfRule type="expression" dxfId="16144" priority="702" stopIfTrue="1">
      <formula>$D$1&lt;M4</formula>
    </cfRule>
    <cfRule type="expression" dxfId="16143" priority="703" stopIfTrue="1">
      <formula>$D$1&gt;M4</formula>
    </cfRule>
  </conditionalFormatting>
  <conditionalFormatting sqref="M4">
    <cfRule type="expression" dxfId="16142" priority="669" stopIfTrue="1">
      <formula>$D$1&lt;M4</formula>
    </cfRule>
    <cfRule type="expression" dxfId="16141" priority="670" stopIfTrue="1">
      <formula>$D$1&gt;M4</formula>
    </cfRule>
  </conditionalFormatting>
  <conditionalFormatting sqref="M5">
    <cfRule type="cellIs" dxfId="16140" priority="699" stopIfTrue="1" operator="equal">
      <formula>5</formula>
    </cfRule>
    <cfRule type="cellIs" dxfId="16139" priority="700" stopIfTrue="1" operator="equal">
      <formula>4</formula>
    </cfRule>
    <cfRule type="cellIs" dxfId="16138" priority="701" stopIfTrue="1" operator="equal">
      <formula>3</formula>
    </cfRule>
  </conditionalFormatting>
  <conditionalFormatting sqref="M4">
    <cfRule type="expression" dxfId="16137" priority="697" stopIfTrue="1">
      <formula>$D$1&lt;M4</formula>
    </cfRule>
    <cfRule type="expression" dxfId="16136" priority="698" stopIfTrue="1">
      <formula>$D$1&gt;M4</formula>
    </cfRule>
  </conditionalFormatting>
  <conditionalFormatting sqref="M5">
    <cfRule type="cellIs" dxfId="16135" priority="694" stopIfTrue="1" operator="equal">
      <formula>5</formula>
    </cfRule>
    <cfRule type="cellIs" dxfId="16134" priority="695" stopIfTrue="1" operator="equal">
      <formula>4</formula>
    </cfRule>
    <cfRule type="cellIs" dxfId="16133" priority="696" stopIfTrue="1" operator="equal">
      <formula>3</formula>
    </cfRule>
  </conditionalFormatting>
  <conditionalFormatting sqref="M4">
    <cfRule type="expression" dxfId="16132" priority="692" stopIfTrue="1">
      <formula>$D$1&lt;M4</formula>
    </cfRule>
    <cfRule type="expression" dxfId="16131" priority="693" stopIfTrue="1">
      <formula>$D$1&gt;M4</formula>
    </cfRule>
  </conditionalFormatting>
  <conditionalFormatting sqref="M5">
    <cfRule type="cellIs" dxfId="16130" priority="689" stopIfTrue="1" operator="equal">
      <formula>5</formula>
    </cfRule>
    <cfRule type="cellIs" dxfId="16129" priority="690" stopIfTrue="1" operator="equal">
      <formula>4</formula>
    </cfRule>
    <cfRule type="cellIs" dxfId="16128" priority="691" stopIfTrue="1" operator="equal">
      <formula>3</formula>
    </cfRule>
  </conditionalFormatting>
  <conditionalFormatting sqref="M4">
    <cfRule type="expression" dxfId="16127" priority="687" stopIfTrue="1">
      <formula>$D$1&lt;M4</formula>
    </cfRule>
    <cfRule type="expression" dxfId="16126" priority="688" stopIfTrue="1">
      <formula>$D$1&gt;M4</formula>
    </cfRule>
  </conditionalFormatting>
  <conditionalFormatting sqref="M4">
    <cfRule type="expression" dxfId="16125" priority="685" stopIfTrue="1">
      <formula>$D$1&lt;M4</formula>
    </cfRule>
    <cfRule type="expression" dxfId="16124" priority="686" stopIfTrue="1">
      <formula>$D$1&gt;M4</formula>
    </cfRule>
  </conditionalFormatting>
  <conditionalFormatting sqref="M4">
    <cfRule type="expression" dxfId="16123" priority="683" stopIfTrue="1">
      <formula>$D$1&lt;M4</formula>
    </cfRule>
    <cfRule type="expression" dxfId="16122" priority="684" stopIfTrue="1">
      <formula>$D$1&gt;M4</formula>
    </cfRule>
  </conditionalFormatting>
  <conditionalFormatting sqref="M4">
    <cfRule type="expression" dxfId="16121" priority="681" stopIfTrue="1">
      <formula>$D$1&lt;M4</formula>
    </cfRule>
    <cfRule type="expression" dxfId="16120" priority="682" stopIfTrue="1">
      <formula>$D$1&gt;M4</formula>
    </cfRule>
  </conditionalFormatting>
  <conditionalFormatting sqref="M4">
    <cfRule type="expression" dxfId="16119" priority="679" stopIfTrue="1">
      <formula>$D$1&lt;M4</formula>
    </cfRule>
    <cfRule type="expression" dxfId="16118" priority="680" stopIfTrue="1">
      <formula>$D$1&gt;M4</formula>
    </cfRule>
  </conditionalFormatting>
  <conditionalFormatting sqref="M4">
    <cfRule type="expression" dxfId="16117" priority="677" stopIfTrue="1">
      <formula>$D$1&lt;M4</formula>
    </cfRule>
    <cfRule type="expression" dxfId="16116" priority="678" stopIfTrue="1">
      <formula>$D$1&gt;M4</formula>
    </cfRule>
  </conditionalFormatting>
  <conditionalFormatting sqref="M4">
    <cfRule type="expression" dxfId="16115" priority="675" stopIfTrue="1">
      <formula>$D$1&lt;M4</formula>
    </cfRule>
    <cfRule type="expression" dxfId="16114" priority="676" stopIfTrue="1">
      <formula>$D$1&gt;M4</formula>
    </cfRule>
  </conditionalFormatting>
  <conditionalFormatting sqref="M4">
    <cfRule type="expression" dxfId="16113" priority="673" stopIfTrue="1">
      <formula>$D$1&lt;M4</formula>
    </cfRule>
    <cfRule type="expression" dxfId="16112" priority="674" stopIfTrue="1">
      <formula>$D$1&gt;M4</formula>
    </cfRule>
  </conditionalFormatting>
  <conditionalFormatting sqref="M4">
    <cfRule type="expression" dxfId="16111" priority="671" stopIfTrue="1">
      <formula>$D$1&lt;M4</formula>
    </cfRule>
    <cfRule type="expression" dxfId="16110" priority="672" stopIfTrue="1">
      <formula>$D$1&gt;M4</formula>
    </cfRule>
  </conditionalFormatting>
  <conditionalFormatting sqref="L5">
    <cfRule type="cellIs" dxfId="16109" priority="666" stopIfTrue="1" operator="equal">
      <formula>5</formula>
    </cfRule>
    <cfRule type="cellIs" dxfId="16108" priority="667" stopIfTrue="1" operator="equal">
      <formula>4</formula>
    </cfRule>
    <cfRule type="cellIs" dxfId="16107" priority="668" stopIfTrue="1" operator="equal">
      <formula>3</formula>
    </cfRule>
  </conditionalFormatting>
  <conditionalFormatting sqref="L4">
    <cfRule type="expression" dxfId="16106" priority="664" stopIfTrue="1">
      <formula>$D$1&lt;L4</formula>
    </cfRule>
    <cfRule type="expression" dxfId="16105" priority="665" stopIfTrue="1">
      <formula>$D$1&gt;L4</formula>
    </cfRule>
  </conditionalFormatting>
  <conditionalFormatting sqref="L4">
    <cfRule type="expression" dxfId="16104" priority="662" stopIfTrue="1">
      <formula>$D$1&lt;L4</formula>
    </cfRule>
    <cfRule type="expression" dxfId="16103" priority="663" stopIfTrue="1">
      <formula>$D$1&gt;L4</formula>
    </cfRule>
  </conditionalFormatting>
  <conditionalFormatting sqref="L4">
    <cfRule type="expression" dxfId="16102" priority="660" stopIfTrue="1">
      <formula>$D$1&lt;L4</formula>
    </cfRule>
    <cfRule type="expression" dxfId="16101" priority="661" stopIfTrue="1">
      <formula>$D$1&gt;L4</formula>
    </cfRule>
  </conditionalFormatting>
  <conditionalFormatting sqref="L4">
    <cfRule type="expression" dxfId="16100" priority="656" stopIfTrue="1">
      <formula>$D$1&lt;L4</formula>
    </cfRule>
    <cfRule type="expression" dxfId="16099" priority="657" stopIfTrue="1">
      <formula>$D$1&gt;L4</formula>
    </cfRule>
  </conditionalFormatting>
  <conditionalFormatting sqref="L5">
    <cfRule type="cellIs" dxfId="16098" priority="653" stopIfTrue="1" operator="equal">
      <formula>5</formula>
    </cfRule>
    <cfRule type="cellIs" dxfId="16097" priority="654" stopIfTrue="1" operator="equal">
      <formula>4</formula>
    </cfRule>
    <cfRule type="cellIs" dxfId="16096" priority="655" stopIfTrue="1" operator="equal">
      <formula>3</formula>
    </cfRule>
  </conditionalFormatting>
  <conditionalFormatting sqref="L4">
    <cfRule type="expression" dxfId="16095" priority="651" stopIfTrue="1">
      <formula>$D$1&lt;L4</formula>
    </cfRule>
    <cfRule type="expression" dxfId="16094" priority="652" stopIfTrue="1">
      <formula>$D$1&gt;L4</formula>
    </cfRule>
  </conditionalFormatting>
  <conditionalFormatting sqref="L5">
    <cfRule type="cellIs" dxfId="16093" priority="648" stopIfTrue="1" operator="equal">
      <formula>5</formula>
    </cfRule>
    <cfRule type="cellIs" dxfId="16092" priority="649" stopIfTrue="1" operator="equal">
      <formula>4</formula>
    </cfRule>
    <cfRule type="cellIs" dxfId="16091" priority="650" stopIfTrue="1" operator="equal">
      <formula>3</formula>
    </cfRule>
  </conditionalFormatting>
  <conditionalFormatting sqref="L4">
    <cfRule type="expression" dxfId="16090" priority="646" stopIfTrue="1">
      <formula>$D$1&lt;L4</formula>
    </cfRule>
    <cfRule type="expression" dxfId="16089" priority="647" stopIfTrue="1">
      <formula>$D$1&gt;L4</formula>
    </cfRule>
  </conditionalFormatting>
  <conditionalFormatting sqref="L5">
    <cfRule type="cellIs" dxfId="16088" priority="643" stopIfTrue="1" operator="equal">
      <formula>5</formula>
    </cfRule>
    <cfRule type="cellIs" dxfId="16087" priority="644" stopIfTrue="1" operator="equal">
      <formula>4</formula>
    </cfRule>
    <cfRule type="cellIs" dxfId="16086" priority="645" stopIfTrue="1" operator="equal">
      <formula>3</formula>
    </cfRule>
  </conditionalFormatting>
  <conditionalFormatting sqref="L4">
    <cfRule type="expression" dxfId="16085" priority="621" stopIfTrue="1">
      <formula>$D$1&lt;L4</formula>
    </cfRule>
    <cfRule type="expression" dxfId="16084" priority="622" stopIfTrue="1">
      <formula>$D$1&gt;L4</formula>
    </cfRule>
  </conditionalFormatting>
  <conditionalFormatting sqref="L4">
    <cfRule type="expression" dxfId="16083" priority="619" stopIfTrue="1">
      <formula>$D$1&lt;L4</formula>
    </cfRule>
    <cfRule type="expression" dxfId="16082" priority="620" stopIfTrue="1">
      <formula>$D$1&gt;L4</formula>
    </cfRule>
  </conditionalFormatting>
  <conditionalFormatting sqref="L4">
    <cfRule type="expression" dxfId="16081" priority="617" stopIfTrue="1">
      <formula>$D$1&lt;L4</formula>
    </cfRule>
    <cfRule type="expression" dxfId="16080" priority="618" stopIfTrue="1">
      <formula>$D$1&gt;L4</formula>
    </cfRule>
  </conditionalFormatting>
  <conditionalFormatting sqref="L4">
    <cfRule type="expression" dxfId="16079" priority="615" stopIfTrue="1">
      <formula>$D$1&lt;L4</formula>
    </cfRule>
    <cfRule type="expression" dxfId="16078" priority="616" stopIfTrue="1">
      <formula>$D$1&gt;L4</formula>
    </cfRule>
  </conditionalFormatting>
  <conditionalFormatting sqref="L4">
    <cfRule type="expression" dxfId="16077" priority="613" stopIfTrue="1">
      <formula>$D$1&lt;L4</formula>
    </cfRule>
    <cfRule type="expression" dxfId="16076" priority="614" stopIfTrue="1">
      <formula>$D$1&gt;L4</formula>
    </cfRule>
  </conditionalFormatting>
  <conditionalFormatting sqref="L4">
    <cfRule type="expression" dxfId="16075" priority="611" stopIfTrue="1">
      <formula>$D$1&lt;L4</formula>
    </cfRule>
    <cfRule type="expression" dxfId="16074" priority="612" stopIfTrue="1">
      <formula>$D$1&gt;L4</formula>
    </cfRule>
  </conditionalFormatting>
  <conditionalFormatting sqref="L4">
    <cfRule type="expression" dxfId="16073" priority="607" stopIfTrue="1">
      <formula>$D$1&lt;L4</formula>
    </cfRule>
    <cfRule type="expression" dxfId="16072" priority="608" stopIfTrue="1">
      <formula>$D$1&gt;L4</formula>
    </cfRule>
  </conditionalFormatting>
  <conditionalFormatting sqref="M5">
    <cfRule type="cellIs" dxfId="16071" priority="604" stopIfTrue="1" operator="equal">
      <formula>5</formula>
    </cfRule>
    <cfRule type="cellIs" dxfId="16070" priority="605" stopIfTrue="1" operator="equal">
      <formula>4</formula>
    </cfRule>
    <cfRule type="cellIs" dxfId="16069" priority="606" stopIfTrue="1" operator="equal">
      <formula>3</formula>
    </cfRule>
  </conditionalFormatting>
  <conditionalFormatting sqref="M4">
    <cfRule type="expression" dxfId="16068" priority="602" stopIfTrue="1">
      <formula>$D$1&lt;M4</formula>
    </cfRule>
    <cfRule type="expression" dxfId="16067" priority="603" stopIfTrue="1">
      <formula>$D$1&gt;M4</formula>
    </cfRule>
  </conditionalFormatting>
  <conditionalFormatting sqref="M5">
    <cfRule type="cellIs" dxfId="16066" priority="599" stopIfTrue="1" operator="equal">
      <formula>5</formula>
    </cfRule>
    <cfRule type="cellIs" dxfId="16065" priority="600" stopIfTrue="1" operator="equal">
      <formula>4</formula>
    </cfRule>
    <cfRule type="cellIs" dxfId="16064" priority="601" stopIfTrue="1" operator="equal">
      <formula>3</formula>
    </cfRule>
  </conditionalFormatting>
  <conditionalFormatting sqref="M4">
    <cfRule type="expression" dxfId="16063" priority="566" stopIfTrue="1">
      <formula>$D$1&lt;M4</formula>
    </cfRule>
    <cfRule type="expression" dxfId="16062" priority="567" stopIfTrue="1">
      <formula>$D$1&gt;M4</formula>
    </cfRule>
  </conditionalFormatting>
  <conditionalFormatting sqref="M5">
    <cfRule type="cellIs" dxfId="16061" priority="596" stopIfTrue="1" operator="equal">
      <formula>5</formula>
    </cfRule>
    <cfRule type="cellIs" dxfId="16060" priority="597" stopIfTrue="1" operator="equal">
      <formula>4</formula>
    </cfRule>
    <cfRule type="cellIs" dxfId="16059" priority="598" stopIfTrue="1" operator="equal">
      <formula>3</formula>
    </cfRule>
  </conditionalFormatting>
  <conditionalFormatting sqref="M4">
    <cfRule type="expression" dxfId="16058" priority="594" stopIfTrue="1">
      <formula>$D$1&lt;M4</formula>
    </cfRule>
    <cfRule type="expression" dxfId="16057" priority="595" stopIfTrue="1">
      <formula>$D$1&gt;M4</formula>
    </cfRule>
  </conditionalFormatting>
  <conditionalFormatting sqref="M5">
    <cfRule type="cellIs" dxfId="16056" priority="591" stopIfTrue="1" operator="equal">
      <formula>5</formula>
    </cfRule>
    <cfRule type="cellIs" dxfId="16055" priority="592" stopIfTrue="1" operator="equal">
      <formula>4</formula>
    </cfRule>
    <cfRule type="cellIs" dxfId="16054" priority="593" stopIfTrue="1" operator="equal">
      <formula>3</formula>
    </cfRule>
  </conditionalFormatting>
  <conditionalFormatting sqref="M5">
    <cfRule type="cellIs" dxfId="16053" priority="586" stopIfTrue="1" operator="equal">
      <formula>5</formula>
    </cfRule>
    <cfRule type="cellIs" dxfId="16052" priority="587" stopIfTrue="1" operator="equal">
      <formula>4</formula>
    </cfRule>
    <cfRule type="cellIs" dxfId="16051" priority="588" stopIfTrue="1" operator="equal">
      <formula>3</formula>
    </cfRule>
  </conditionalFormatting>
  <conditionalFormatting sqref="M4">
    <cfRule type="expression" dxfId="16050" priority="584" stopIfTrue="1">
      <formula>$D$1&lt;M4</formula>
    </cfRule>
    <cfRule type="expression" dxfId="16049" priority="585" stopIfTrue="1">
      <formula>$D$1&gt;M4</formula>
    </cfRule>
  </conditionalFormatting>
  <conditionalFormatting sqref="M4">
    <cfRule type="expression" dxfId="16048" priority="582" stopIfTrue="1">
      <formula>$D$1&lt;M4</formula>
    </cfRule>
    <cfRule type="expression" dxfId="16047" priority="583" stopIfTrue="1">
      <formula>$D$1&gt;M4</formula>
    </cfRule>
  </conditionalFormatting>
  <conditionalFormatting sqref="M4">
    <cfRule type="expression" dxfId="16046" priority="580" stopIfTrue="1">
      <formula>$D$1&lt;M4</formula>
    </cfRule>
    <cfRule type="expression" dxfId="16045" priority="581" stopIfTrue="1">
      <formula>$D$1&gt;M4</formula>
    </cfRule>
  </conditionalFormatting>
  <conditionalFormatting sqref="M4">
    <cfRule type="expression" dxfId="16044" priority="578" stopIfTrue="1">
      <formula>$D$1&lt;M4</formula>
    </cfRule>
    <cfRule type="expression" dxfId="16043" priority="579" stopIfTrue="1">
      <formula>$D$1&gt;M4</formula>
    </cfRule>
  </conditionalFormatting>
  <conditionalFormatting sqref="M4">
    <cfRule type="expression" dxfId="16042" priority="576" stopIfTrue="1">
      <formula>$D$1&lt;M4</formula>
    </cfRule>
    <cfRule type="expression" dxfId="16041" priority="577" stopIfTrue="1">
      <formula>$D$1&gt;M4</formula>
    </cfRule>
  </conditionalFormatting>
  <conditionalFormatting sqref="M4">
    <cfRule type="expression" dxfId="16040" priority="574" stopIfTrue="1">
      <formula>$D$1&lt;M4</formula>
    </cfRule>
    <cfRule type="expression" dxfId="16039" priority="575" stopIfTrue="1">
      <formula>$D$1&gt;M4</formula>
    </cfRule>
  </conditionalFormatting>
  <conditionalFormatting sqref="M4">
    <cfRule type="expression" dxfId="16038" priority="572" stopIfTrue="1">
      <formula>$D$1&lt;M4</formula>
    </cfRule>
    <cfRule type="expression" dxfId="16037" priority="573" stopIfTrue="1">
      <formula>$D$1&gt;M4</formula>
    </cfRule>
  </conditionalFormatting>
  <conditionalFormatting sqref="M4">
    <cfRule type="expression" dxfId="16036" priority="570" stopIfTrue="1">
      <formula>$D$1&lt;M4</formula>
    </cfRule>
    <cfRule type="expression" dxfId="16035" priority="571" stopIfTrue="1">
      <formula>$D$1&gt;M4</formula>
    </cfRule>
  </conditionalFormatting>
  <conditionalFormatting sqref="M4">
    <cfRule type="expression" dxfId="16034" priority="568" stopIfTrue="1">
      <formula>$D$1&lt;M4</formula>
    </cfRule>
    <cfRule type="expression" dxfId="16033" priority="569" stopIfTrue="1">
      <formula>$D$1&gt;M4</formula>
    </cfRule>
  </conditionalFormatting>
  <conditionalFormatting sqref="J4">
    <cfRule type="expression" dxfId="16032" priority="530" stopIfTrue="1">
      <formula>$D$1&lt;J4</formula>
    </cfRule>
    <cfRule type="expression" dxfId="16031" priority="531" stopIfTrue="1">
      <formula>$D$1&gt;J4</formula>
    </cfRule>
  </conditionalFormatting>
  <conditionalFormatting sqref="J4">
    <cfRule type="expression" dxfId="16030" priority="482" stopIfTrue="1">
      <formula>$D$1&lt;J4</formula>
    </cfRule>
    <cfRule type="expression" dxfId="16029" priority="483" stopIfTrue="1">
      <formula>$D$1&gt;J4</formula>
    </cfRule>
  </conditionalFormatting>
  <conditionalFormatting sqref="J5">
    <cfRule type="cellIs" dxfId="16028" priority="563" stopIfTrue="1" operator="equal">
      <formula>5</formula>
    </cfRule>
    <cfRule type="cellIs" dxfId="16027" priority="564" stopIfTrue="1" operator="equal">
      <formula>4</formula>
    </cfRule>
    <cfRule type="cellIs" dxfId="16026" priority="565" stopIfTrue="1" operator="equal">
      <formula>3</formula>
    </cfRule>
  </conditionalFormatting>
  <conditionalFormatting sqref="J4">
    <cfRule type="expression" dxfId="16025" priority="561" stopIfTrue="1">
      <formula>$D$1&lt;J4</formula>
    </cfRule>
    <cfRule type="expression" dxfId="16024" priority="562" stopIfTrue="1">
      <formula>$D$1&gt;J4</formula>
    </cfRule>
  </conditionalFormatting>
  <conditionalFormatting sqref="J4">
    <cfRule type="expression" dxfId="16023" priority="551" stopIfTrue="1">
      <formula>$D$1&lt;J4</formula>
    </cfRule>
    <cfRule type="expression" dxfId="16022" priority="552" stopIfTrue="1">
      <formula>$D$1&gt;J4</formula>
    </cfRule>
  </conditionalFormatting>
  <conditionalFormatting sqref="J4">
    <cfRule type="expression" dxfId="16021" priority="484" stopIfTrue="1">
      <formula>$D$1&lt;J4</formula>
    </cfRule>
    <cfRule type="expression" dxfId="16020" priority="485" stopIfTrue="1">
      <formula>$D$1&gt;J4</formula>
    </cfRule>
  </conditionalFormatting>
  <conditionalFormatting sqref="J4">
    <cfRule type="expression" dxfId="16019" priority="501" stopIfTrue="1">
      <formula>$D$1&lt;J4</formula>
    </cfRule>
    <cfRule type="expression" dxfId="16018" priority="502" stopIfTrue="1">
      <formula>$D$1&gt;J4</formula>
    </cfRule>
  </conditionalFormatting>
  <conditionalFormatting sqref="J5">
    <cfRule type="cellIs" dxfId="16017" priority="548" stopIfTrue="1" operator="equal">
      <formula>5</formula>
    </cfRule>
    <cfRule type="cellIs" dxfId="16016" priority="549" stopIfTrue="1" operator="equal">
      <formula>4</formula>
    </cfRule>
    <cfRule type="cellIs" dxfId="16015" priority="550" stopIfTrue="1" operator="equal">
      <formula>3</formula>
    </cfRule>
  </conditionalFormatting>
  <conditionalFormatting sqref="J4">
    <cfRule type="expression" dxfId="16014" priority="546" stopIfTrue="1">
      <formula>$D$1&lt;J4</formula>
    </cfRule>
    <cfRule type="expression" dxfId="16013" priority="547" stopIfTrue="1">
      <formula>$D$1&gt;J4</formula>
    </cfRule>
  </conditionalFormatting>
  <conditionalFormatting sqref="J4">
    <cfRule type="expression" dxfId="16012" priority="536" stopIfTrue="1">
      <formula>$D$1&lt;J4</formula>
    </cfRule>
    <cfRule type="expression" dxfId="16011" priority="537" stopIfTrue="1">
      <formula>$D$1&gt;J4</formula>
    </cfRule>
  </conditionalFormatting>
  <conditionalFormatting sqref="J4">
    <cfRule type="expression" dxfId="16010" priority="534" stopIfTrue="1">
      <formula>$D$1&lt;J4</formula>
    </cfRule>
    <cfRule type="expression" dxfId="16009" priority="535" stopIfTrue="1">
      <formula>$D$1&gt;J4</formula>
    </cfRule>
  </conditionalFormatting>
  <conditionalFormatting sqref="J4">
    <cfRule type="expression" dxfId="16008" priority="532" stopIfTrue="1">
      <formula>$D$1&lt;J4</formula>
    </cfRule>
    <cfRule type="expression" dxfId="16007" priority="533" stopIfTrue="1">
      <formula>$D$1&gt;J4</formula>
    </cfRule>
  </conditionalFormatting>
  <conditionalFormatting sqref="J4">
    <cfRule type="expression" dxfId="16006" priority="520" stopIfTrue="1">
      <formula>$D$1&lt;J4</formula>
    </cfRule>
    <cfRule type="expression" dxfId="16005" priority="521" stopIfTrue="1">
      <formula>$D$1&gt;J4</formula>
    </cfRule>
  </conditionalFormatting>
  <conditionalFormatting sqref="J4">
    <cfRule type="expression" dxfId="16004" priority="492" stopIfTrue="1">
      <formula>$D$1&lt;J4</formula>
    </cfRule>
    <cfRule type="expression" dxfId="16003" priority="493" stopIfTrue="1">
      <formula>$D$1&gt;J4</formula>
    </cfRule>
  </conditionalFormatting>
  <conditionalFormatting sqref="J4">
    <cfRule type="expression" dxfId="16002" priority="490" stopIfTrue="1">
      <formula>$D$1&lt;J4</formula>
    </cfRule>
    <cfRule type="expression" dxfId="16001" priority="491" stopIfTrue="1">
      <formula>$D$1&gt;J4</formula>
    </cfRule>
  </conditionalFormatting>
  <conditionalFormatting sqref="J4">
    <cfRule type="expression" dxfId="16000" priority="488" stopIfTrue="1">
      <formula>$D$1&lt;J4</formula>
    </cfRule>
    <cfRule type="expression" dxfId="15999" priority="489" stopIfTrue="1">
      <formula>$D$1&gt;J4</formula>
    </cfRule>
  </conditionalFormatting>
  <conditionalFormatting sqref="J4">
    <cfRule type="expression" dxfId="15998" priority="486" stopIfTrue="1">
      <formula>$D$1&lt;J4</formula>
    </cfRule>
    <cfRule type="expression" dxfId="15997" priority="487" stopIfTrue="1">
      <formula>$D$1&gt;J4</formula>
    </cfRule>
  </conditionalFormatting>
  <conditionalFormatting sqref="J4">
    <cfRule type="expression" dxfId="15996" priority="480" stopIfTrue="1">
      <formula>$D$1&lt;J4</formula>
    </cfRule>
    <cfRule type="expression" dxfId="15995" priority="481" stopIfTrue="1">
      <formula>$D$1&gt;J4</formula>
    </cfRule>
  </conditionalFormatting>
  <conditionalFormatting sqref="J4">
    <cfRule type="expression" dxfId="15994" priority="478" stopIfTrue="1">
      <formula>$D$1&lt;J4</formula>
    </cfRule>
    <cfRule type="expression" dxfId="15993" priority="479" stopIfTrue="1">
      <formula>$D$1&gt;J4</formula>
    </cfRule>
  </conditionalFormatting>
  <conditionalFormatting sqref="J4">
    <cfRule type="expression" dxfId="15992" priority="476" stopIfTrue="1">
      <formula>$D$1&lt;J4</formula>
    </cfRule>
    <cfRule type="expression" dxfId="15991" priority="477" stopIfTrue="1">
      <formula>$D$1&gt;J4</formula>
    </cfRule>
  </conditionalFormatting>
  <conditionalFormatting sqref="J4">
    <cfRule type="expression" dxfId="15990" priority="538" stopIfTrue="1">
      <formula>$D$1&lt;J4</formula>
    </cfRule>
    <cfRule type="expression" dxfId="15989" priority="539" stopIfTrue="1">
      <formula>$D$1&gt;J4</formula>
    </cfRule>
  </conditionalFormatting>
  <conditionalFormatting sqref="J4">
    <cfRule type="expression" dxfId="15988" priority="559" stopIfTrue="1">
      <formula>$D$1&lt;J4</formula>
    </cfRule>
    <cfRule type="expression" dxfId="15987" priority="560" stopIfTrue="1">
      <formula>$D$1&gt;J4</formula>
    </cfRule>
  </conditionalFormatting>
  <conditionalFormatting sqref="J4">
    <cfRule type="expression" dxfId="15986" priority="557" stopIfTrue="1">
      <formula>$D$1&lt;J4</formula>
    </cfRule>
    <cfRule type="expression" dxfId="15985" priority="558" stopIfTrue="1">
      <formula>$D$1&gt;J4</formula>
    </cfRule>
  </conditionalFormatting>
  <conditionalFormatting sqref="J4">
    <cfRule type="expression" dxfId="15984" priority="555" stopIfTrue="1">
      <formula>$D$1&lt;J4</formula>
    </cfRule>
    <cfRule type="expression" dxfId="15983" priority="556" stopIfTrue="1">
      <formula>$D$1&gt;J4</formula>
    </cfRule>
  </conditionalFormatting>
  <conditionalFormatting sqref="J4">
    <cfRule type="expression" dxfId="15982" priority="553" stopIfTrue="1">
      <formula>$D$1&lt;J4</formula>
    </cfRule>
    <cfRule type="expression" dxfId="15981" priority="554" stopIfTrue="1">
      <formula>$D$1&gt;J4</formula>
    </cfRule>
  </conditionalFormatting>
  <conditionalFormatting sqref="J4">
    <cfRule type="expression" dxfId="15980" priority="544" stopIfTrue="1">
      <formula>$D$1&lt;J4</formula>
    </cfRule>
    <cfRule type="expression" dxfId="15979" priority="545" stopIfTrue="1">
      <formula>$D$1&gt;J4</formula>
    </cfRule>
  </conditionalFormatting>
  <conditionalFormatting sqref="J4">
    <cfRule type="expression" dxfId="15978" priority="542" stopIfTrue="1">
      <formula>$D$1&lt;J4</formula>
    </cfRule>
    <cfRule type="expression" dxfId="15977" priority="543" stopIfTrue="1">
      <formula>$D$1&gt;J4</formula>
    </cfRule>
  </conditionalFormatting>
  <conditionalFormatting sqref="J4">
    <cfRule type="expression" dxfId="15976" priority="540" stopIfTrue="1">
      <formula>$D$1&lt;J4</formula>
    </cfRule>
    <cfRule type="expression" dxfId="15975" priority="541" stopIfTrue="1">
      <formula>$D$1&gt;J4</formula>
    </cfRule>
  </conditionalFormatting>
  <conditionalFormatting sqref="J5">
    <cfRule type="cellIs" dxfId="15974" priority="527" stopIfTrue="1" operator="equal">
      <formula>5</formula>
    </cfRule>
    <cfRule type="cellIs" dxfId="15973" priority="528" stopIfTrue="1" operator="equal">
      <formula>4</formula>
    </cfRule>
    <cfRule type="cellIs" dxfId="15972" priority="529" stopIfTrue="1" operator="equal">
      <formula>3</formula>
    </cfRule>
  </conditionalFormatting>
  <conditionalFormatting sqref="J5">
    <cfRule type="cellIs" dxfId="15971" priority="522" stopIfTrue="1" operator="equal">
      <formula>5</formula>
    </cfRule>
    <cfRule type="cellIs" dxfId="15970" priority="523" stopIfTrue="1" operator="equal">
      <formula>4</formula>
    </cfRule>
    <cfRule type="cellIs" dxfId="15969" priority="524" stopIfTrue="1" operator="equal">
      <formula>3</formula>
    </cfRule>
  </conditionalFormatting>
  <conditionalFormatting sqref="J4">
    <cfRule type="expression" dxfId="15968" priority="503" stopIfTrue="1">
      <formula>$D$1&lt;J4</formula>
    </cfRule>
    <cfRule type="expression" dxfId="15967" priority="504" stopIfTrue="1">
      <formula>$D$1&gt;J4</formula>
    </cfRule>
  </conditionalFormatting>
  <conditionalFormatting sqref="J4">
    <cfRule type="expression" dxfId="15966" priority="499" stopIfTrue="1">
      <formula>$D$1&lt;J4</formula>
    </cfRule>
    <cfRule type="expression" dxfId="15965" priority="500" stopIfTrue="1">
      <formula>$D$1&gt;J4</formula>
    </cfRule>
  </conditionalFormatting>
  <conditionalFormatting sqref="J4">
    <cfRule type="expression" dxfId="15964" priority="497" stopIfTrue="1">
      <formula>$D$1&lt;J4</formula>
    </cfRule>
    <cfRule type="expression" dxfId="15963" priority="498" stopIfTrue="1">
      <formula>$D$1&gt;J4</formula>
    </cfRule>
  </conditionalFormatting>
  <conditionalFormatting sqref="J5">
    <cfRule type="cellIs" dxfId="15962" priority="494" stopIfTrue="1" operator="equal">
      <formula>5</formula>
    </cfRule>
    <cfRule type="cellIs" dxfId="15961" priority="495" stopIfTrue="1" operator="equal">
      <formula>4</formula>
    </cfRule>
    <cfRule type="cellIs" dxfId="15960" priority="496" stopIfTrue="1" operator="equal">
      <formula>3</formula>
    </cfRule>
  </conditionalFormatting>
  <conditionalFormatting sqref="T4">
    <cfRule type="expression" dxfId="15959" priority="474" stopIfTrue="1">
      <formula>$D$4&lt;T4</formula>
    </cfRule>
    <cfRule type="expression" dxfId="15958" priority="475" stopIfTrue="1">
      <formula>$D$4&gt;T4</formula>
    </cfRule>
  </conditionalFormatting>
  <conditionalFormatting sqref="T4">
    <cfRule type="expression" dxfId="15957" priority="472" stopIfTrue="1">
      <formula>$D$1&lt;T4</formula>
    </cfRule>
    <cfRule type="expression" dxfId="15956" priority="473" stopIfTrue="1">
      <formula>$D$1&gt;T4</formula>
    </cfRule>
  </conditionalFormatting>
  <conditionalFormatting sqref="T5">
    <cfRule type="expression" dxfId="15955" priority="470" stopIfTrue="1">
      <formula>$D$1&lt;T5</formula>
    </cfRule>
    <cfRule type="expression" dxfId="15954" priority="471" stopIfTrue="1">
      <formula>$D$1&gt;T5</formula>
    </cfRule>
  </conditionalFormatting>
  <conditionalFormatting sqref="T5">
    <cfRule type="expression" dxfId="15953" priority="442" stopIfTrue="1">
      <formula>$D$1&lt;T5</formula>
    </cfRule>
    <cfRule type="expression" dxfId="15952" priority="443" stopIfTrue="1">
      <formula>$D$1&gt;T5</formula>
    </cfRule>
  </conditionalFormatting>
  <conditionalFormatting sqref="T5">
    <cfRule type="expression" dxfId="15951" priority="450" stopIfTrue="1">
      <formula>$D$1&lt;T5</formula>
    </cfRule>
    <cfRule type="expression" dxfId="15950" priority="451" stopIfTrue="1">
      <formula>$D$1&gt;T5</formula>
    </cfRule>
  </conditionalFormatting>
  <conditionalFormatting sqref="T5">
    <cfRule type="expression" dxfId="15949" priority="448" stopIfTrue="1">
      <formula>$D$1&lt;T5</formula>
    </cfRule>
    <cfRule type="expression" dxfId="15948" priority="449" stopIfTrue="1">
      <formula>$D$1&gt;T5</formula>
    </cfRule>
  </conditionalFormatting>
  <conditionalFormatting sqref="T5">
    <cfRule type="expression" dxfId="15947" priority="446" stopIfTrue="1">
      <formula>$D$1&lt;T5</formula>
    </cfRule>
    <cfRule type="expression" dxfId="15946" priority="447" stopIfTrue="1">
      <formula>$D$1&gt;T5</formula>
    </cfRule>
  </conditionalFormatting>
  <conditionalFormatting sqref="T5">
    <cfRule type="expression" dxfId="15945" priority="444" stopIfTrue="1">
      <formula>$D$1&lt;T5</formula>
    </cfRule>
    <cfRule type="expression" dxfId="15944" priority="445" stopIfTrue="1">
      <formula>$D$1&gt;T5</formula>
    </cfRule>
  </conditionalFormatting>
  <conditionalFormatting sqref="T5">
    <cfRule type="expression" dxfId="15943" priority="468" stopIfTrue="1">
      <formula>$D$1&lt;T5</formula>
    </cfRule>
    <cfRule type="expression" dxfId="15942" priority="469" stopIfTrue="1">
      <formula>$D$1&gt;T5</formula>
    </cfRule>
  </conditionalFormatting>
  <conditionalFormatting sqref="T5">
    <cfRule type="expression" dxfId="15941" priority="466" stopIfTrue="1">
      <formula>$D$1&lt;T5</formula>
    </cfRule>
    <cfRule type="expression" dxfId="15940" priority="467" stopIfTrue="1">
      <formula>$D$1&gt;T5</formula>
    </cfRule>
  </conditionalFormatting>
  <conditionalFormatting sqref="T5">
    <cfRule type="expression" dxfId="15939" priority="464" stopIfTrue="1">
      <formula>$D$1&lt;T5</formula>
    </cfRule>
    <cfRule type="expression" dxfId="15938" priority="465" stopIfTrue="1">
      <formula>$D$1&gt;T5</formula>
    </cfRule>
  </conditionalFormatting>
  <conditionalFormatting sqref="T5">
    <cfRule type="expression" dxfId="15937" priority="462" stopIfTrue="1">
      <formula>$D$1&lt;T5</formula>
    </cfRule>
    <cfRule type="expression" dxfId="15936" priority="463" stopIfTrue="1">
      <formula>$D$1&gt;T5</formula>
    </cfRule>
  </conditionalFormatting>
  <conditionalFormatting sqref="T5">
    <cfRule type="expression" dxfId="15935" priority="460" stopIfTrue="1">
      <formula>$D$1&lt;T5</formula>
    </cfRule>
    <cfRule type="expression" dxfId="15934" priority="461" stopIfTrue="1">
      <formula>$D$1&gt;T5</formula>
    </cfRule>
  </conditionalFormatting>
  <conditionalFormatting sqref="T5">
    <cfRule type="expression" dxfId="15933" priority="458" stopIfTrue="1">
      <formula>$D$1&lt;T5</formula>
    </cfRule>
    <cfRule type="expression" dxfId="15932" priority="459" stopIfTrue="1">
      <formula>$D$1&gt;T5</formula>
    </cfRule>
  </conditionalFormatting>
  <conditionalFormatting sqref="T5">
    <cfRule type="expression" dxfId="15931" priority="456" stopIfTrue="1">
      <formula>$D$1&lt;T5</formula>
    </cfRule>
    <cfRule type="expression" dxfId="15930" priority="457" stopIfTrue="1">
      <formula>$D$1&gt;T5</formula>
    </cfRule>
  </conditionalFormatting>
  <conditionalFormatting sqref="T5">
    <cfRule type="expression" dxfId="15929" priority="452" stopIfTrue="1">
      <formula>$D$1&lt;T5</formula>
    </cfRule>
    <cfRule type="expression" dxfId="15928" priority="453" stopIfTrue="1">
      <formula>$D$1&gt;T5</formula>
    </cfRule>
  </conditionalFormatting>
  <conditionalFormatting sqref="T4">
    <cfRule type="expression" dxfId="15927" priority="440" stopIfTrue="1">
      <formula>$D$1&lt;T4</formula>
    </cfRule>
    <cfRule type="expression" dxfId="15926" priority="441" stopIfTrue="1">
      <formula>$D$1&gt;T4</formula>
    </cfRule>
  </conditionalFormatting>
  <conditionalFormatting sqref="T5">
    <cfRule type="cellIs" dxfId="15925" priority="437" stopIfTrue="1" operator="equal">
      <formula>5</formula>
    </cfRule>
    <cfRule type="cellIs" dxfId="15924" priority="438" stopIfTrue="1" operator="equal">
      <formula>4</formula>
    </cfRule>
    <cfRule type="cellIs" dxfId="15923" priority="439" stopIfTrue="1" operator="equal">
      <formula>3</formula>
    </cfRule>
  </conditionalFormatting>
  <conditionalFormatting sqref="T4">
    <cfRule type="expression" dxfId="15922" priority="406" stopIfTrue="1">
      <formula>$D$1&lt;T4</formula>
    </cfRule>
    <cfRule type="expression" dxfId="15921" priority="407" stopIfTrue="1">
      <formula>$D$1&gt;T4</formula>
    </cfRule>
  </conditionalFormatting>
  <conditionalFormatting sqref="T4">
    <cfRule type="expression" dxfId="15920" priority="414" stopIfTrue="1">
      <formula>$D$1&lt;T4</formula>
    </cfRule>
    <cfRule type="expression" dxfId="15919" priority="415" stopIfTrue="1">
      <formula>$D$1&gt;T4</formula>
    </cfRule>
  </conditionalFormatting>
  <conditionalFormatting sqref="T4">
    <cfRule type="expression" dxfId="15918" priority="412" stopIfTrue="1">
      <formula>$D$1&lt;T4</formula>
    </cfRule>
    <cfRule type="expression" dxfId="15917" priority="413" stopIfTrue="1">
      <formula>$D$1&gt;T4</formula>
    </cfRule>
  </conditionalFormatting>
  <conditionalFormatting sqref="T4">
    <cfRule type="expression" dxfId="15916" priority="410" stopIfTrue="1">
      <formula>$D$1&lt;T4</formula>
    </cfRule>
    <cfRule type="expression" dxfId="15915" priority="411" stopIfTrue="1">
      <formula>$D$1&gt;T4</formula>
    </cfRule>
  </conditionalFormatting>
  <conditionalFormatting sqref="T4">
    <cfRule type="expression" dxfId="15914" priority="408" stopIfTrue="1">
      <formula>$D$1&lt;T4</formula>
    </cfRule>
    <cfRule type="expression" dxfId="15913" priority="409" stopIfTrue="1">
      <formula>$D$1&gt;T4</formula>
    </cfRule>
  </conditionalFormatting>
  <conditionalFormatting sqref="T5">
    <cfRule type="cellIs" dxfId="15912" priority="434" stopIfTrue="1" operator="equal">
      <formula>5</formula>
    </cfRule>
    <cfRule type="cellIs" dxfId="15911" priority="435" stopIfTrue="1" operator="equal">
      <formula>4</formula>
    </cfRule>
    <cfRule type="cellIs" dxfId="15910" priority="436" stopIfTrue="1" operator="equal">
      <formula>3</formula>
    </cfRule>
  </conditionalFormatting>
  <conditionalFormatting sqref="T4">
    <cfRule type="expression" dxfId="15909" priority="432" stopIfTrue="1">
      <formula>$D$1&lt;T4</formula>
    </cfRule>
    <cfRule type="expression" dxfId="15908" priority="433" stopIfTrue="1">
      <formula>$D$1&gt;T4</formula>
    </cfRule>
  </conditionalFormatting>
  <conditionalFormatting sqref="T4">
    <cfRule type="expression" dxfId="15907" priority="430" stopIfTrue="1">
      <formula>$D$1&lt;T4</formula>
    </cfRule>
    <cfRule type="expression" dxfId="15906" priority="431" stopIfTrue="1">
      <formula>$D$1&gt;T4</formula>
    </cfRule>
  </conditionalFormatting>
  <conditionalFormatting sqref="T4">
    <cfRule type="expression" dxfId="15905" priority="428" stopIfTrue="1">
      <formula>$D$1&lt;T4</formula>
    </cfRule>
    <cfRule type="expression" dxfId="15904" priority="429" stopIfTrue="1">
      <formula>$D$1&gt;T4</formula>
    </cfRule>
  </conditionalFormatting>
  <conditionalFormatting sqref="T4">
    <cfRule type="expression" dxfId="15903" priority="426" stopIfTrue="1">
      <formula>$D$1&lt;T4</formula>
    </cfRule>
    <cfRule type="expression" dxfId="15902" priority="427" stopIfTrue="1">
      <formula>$D$1&gt;T4</formula>
    </cfRule>
  </conditionalFormatting>
  <conditionalFormatting sqref="T4">
    <cfRule type="expression" dxfId="15901" priority="424" stopIfTrue="1">
      <formula>$D$1&lt;T4</formula>
    </cfRule>
    <cfRule type="expression" dxfId="15900" priority="425" stopIfTrue="1">
      <formula>$D$1&gt;T4</formula>
    </cfRule>
  </conditionalFormatting>
  <conditionalFormatting sqref="T4">
    <cfRule type="expression" dxfId="15899" priority="422" stopIfTrue="1">
      <formula>$D$1&lt;T4</formula>
    </cfRule>
    <cfRule type="expression" dxfId="15898" priority="423" stopIfTrue="1">
      <formula>$D$1&gt;T4</formula>
    </cfRule>
  </conditionalFormatting>
  <conditionalFormatting sqref="T4">
    <cfRule type="expression" dxfId="15897" priority="420" stopIfTrue="1">
      <formula>$D$1&lt;T4</formula>
    </cfRule>
    <cfRule type="expression" dxfId="15896" priority="421" stopIfTrue="1">
      <formula>$D$1&gt;T4</formula>
    </cfRule>
  </conditionalFormatting>
  <conditionalFormatting sqref="T4">
    <cfRule type="expression" dxfId="15895" priority="418" stopIfTrue="1">
      <formula>$D$1&lt;T4</formula>
    </cfRule>
    <cfRule type="expression" dxfId="15894" priority="419" stopIfTrue="1">
      <formula>$D$1&gt;T4</formula>
    </cfRule>
  </conditionalFormatting>
  <conditionalFormatting sqref="T4">
    <cfRule type="expression" dxfId="15893" priority="416" stopIfTrue="1">
      <formula>$D$1&lt;T4</formula>
    </cfRule>
    <cfRule type="expression" dxfId="15892" priority="417" stopIfTrue="1">
      <formula>$D$1&gt;T4</formula>
    </cfRule>
  </conditionalFormatting>
  <conditionalFormatting sqref="N4">
    <cfRule type="expression" dxfId="15891" priority="402" stopIfTrue="1">
      <formula>$D$1&lt;N4</formula>
    </cfRule>
    <cfRule type="expression" dxfId="15890" priority="403" stopIfTrue="1">
      <formula>$D$1&gt;N4</formula>
    </cfRule>
  </conditionalFormatting>
  <conditionalFormatting sqref="N4">
    <cfRule type="expression" dxfId="15889" priority="400" stopIfTrue="1">
      <formula>$D$1&lt;N4</formula>
    </cfRule>
    <cfRule type="expression" dxfId="15888" priority="401" stopIfTrue="1">
      <formula>$D$1&gt;N4</formula>
    </cfRule>
  </conditionalFormatting>
  <conditionalFormatting sqref="N5">
    <cfRule type="expression" dxfId="15887" priority="398" stopIfTrue="1">
      <formula>$D$1&lt;N5</formula>
    </cfRule>
    <cfRule type="expression" dxfId="15886" priority="399" stopIfTrue="1">
      <formula>$D$1&gt;N5</formula>
    </cfRule>
  </conditionalFormatting>
  <conditionalFormatting sqref="N5">
    <cfRule type="expression" dxfId="15885" priority="376" stopIfTrue="1">
      <formula>$D$1&lt;N5</formula>
    </cfRule>
    <cfRule type="expression" dxfId="15884" priority="377" stopIfTrue="1">
      <formula>$D$1&gt;N5</formula>
    </cfRule>
  </conditionalFormatting>
  <conditionalFormatting sqref="N5">
    <cfRule type="expression" dxfId="15883" priority="374" stopIfTrue="1">
      <formula>$D$1&lt;N5</formula>
    </cfRule>
    <cfRule type="expression" dxfId="15882" priority="375" stopIfTrue="1">
      <formula>$D$1&gt;N5</formula>
    </cfRule>
  </conditionalFormatting>
  <conditionalFormatting sqref="N5">
    <cfRule type="expression" dxfId="15881" priority="396" stopIfTrue="1">
      <formula>$D$1&lt;N5</formula>
    </cfRule>
    <cfRule type="expression" dxfId="15880" priority="397" stopIfTrue="1">
      <formula>$D$1&gt;N5</formula>
    </cfRule>
  </conditionalFormatting>
  <conditionalFormatting sqref="N5">
    <cfRule type="expression" dxfId="15879" priority="370" stopIfTrue="1">
      <formula>$D$1&lt;N5</formula>
    </cfRule>
    <cfRule type="expression" dxfId="15878" priority="371" stopIfTrue="1">
      <formula>$D$1&gt;N5</formula>
    </cfRule>
  </conditionalFormatting>
  <conditionalFormatting sqref="N5">
    <cfRule type="expression" dxfId="15877" priority="388" stopIfTrue="1">
      <formula>$D$1&lt;N5</formula>
    </cfRule>
    <cfRule type="expression" dxfId="15876" priority="389" stopIfTrue="1">
      <formula>$D$1&gt;N5</formula>
    </cfRule>
  </conditionalFormatting>
  <conditionalFormatting sqref="N5">
    <cfRule type="expression" dxfId="15875" priority="386" stopIfTrue="1">
      <formula>$D$1&lt;N5</formula>
    </cfRule>
    <cfRule type="expression" dxfId="15874" priority="387" stopIfTrue="1">
      <formula>$D$1&gt;N5</formula>
    </cfRule>
  </conditionalFormatting>
  <conditionalFormatting sqref="N5">
    <cfRule type="expression" dxfId="15873" priority="384" stopIfTrue="1">
      <formula>$D$1&lt;N5</formula>
    </cfRule>
    <cfRule type="expression" dxfId="15872" priority="385" stopIfTrue="1">
      <formula>$D$1&gt;N5</formula>
    </cfRule>
  </conditionalFormatting>
  <conditionalFormatting sqref="N5">
    <cfRule type="expression" dxfId="15871" priority="382" stopIfTrue="1">
      <formula>$D$1&lt;N5</formula>
    </cfRule>
    <cfRule type="expression" dxfId="15870" priority="383" stopIfTrue="1">
      <formula>$D$1&gt;N5</formula>
    </cfRule>
  </conditionalFormatting>
  <conditionalFormatting sqref="N5">
    <cfRule type="expression" dxfId="15869" priority="380" stopIfTrue="1">
      <formula>$D$1&lt;N5</formula>
    </cfRule>
    <cfRule type="expression" dxfId="15868" priority="381" stopIfTrue="1">
      <formula>$D$1&gt;N5</formula>
    </cfRule>
  </conditionalFormatting>
  <conditionalFormatting sqref="N5">
    <cfRule type="expression" dxfId="15867" priority="378" stopIfTrue="1">
      <formula>$D$1&lt;N5</formula>
    </cfRule>
    <cfRule type="expression" dxfId="15866" priority="379" stopIfTrue="1">
      <formula>$D$1&gt;N5</formula>
    </cfRule>
  </conditionalFormatting>
  <conditionalFormatting sqref="N5">
    <cfRule type="expression" dxfId="15865" priority="372" stopIfTrue="1">
      <formula>$D$1&lt;N5</formula>
    </cfRule>
    <cfRule type="expression" dxfId="15864" priority="373" stopIfTrue="1">
      <formula>$D$1&gt;N5</formula>
    </cfRule>
  </conditionalFormatting>
  <conditionalFormatting sqref="N5">
    <cfRule type="expression" dxfId="15863" priority="368" stopIfTrue="1">
      <formula>$D$1&lt;N5</formula>
    </cfRule>
    <cfRule type="expression" dxfId="15862" priority="369" stopIfTrue="1">
      <formula>$D$1&gt;N5</formula>
    </cfRule>
  </conditionalFormatting>
  <conditionalFormatting sqref="N5">
    <cfRule type="expression" dxfId="15861" priority="366" stopIfTrue="1">
      <formula>$D$1&lt;N5</formula>
    </cfRule>
    <cfRule type="expression" dxfId="15860" priority="367" stopIfTrue="1">
      <formula>$D$1&gt;N5</formula>
    </cfRule>
  </conditionalFormatting>
  <conditionalFormatting sqref="N5">
    <cfRule type="expression" dxfId="15859" priority="364" stopIfTrue="1">
      <formula>$D$1&lt;N5</formula>
    </cfRule>
    <cfRule type="expression" dxfId="15858" priority="365" stopIfTrue="1">
      <formula>$D$1&gt;N5</formula>
    </cfRule>
  </conditionalFormatting>
  <conditionalFormatting sqref="N5">
    <cfRule type="expression" dxfId="15857" priority="362" stopIfTrue="1">
      <formula>$D$1&lt;N5</formula>
    </cfRule>
    <cfRule type="expression" dxfId="15856" priority="363" stopIfTrue="1">
      <formula>$D$1&gt;N5</formula>
    </cfRule>
  </conditionalFormatting>
  <conditionalFormatting sqref="N4">
    <cfRule type="expression" dxfId="15855" priority="338" stopIfTrue="1">
      <formula>$D$1&lt;N4</formula>
    </cfRule>
    <cfRule type="expression" dxfId="15854" priority="339" stopIfTrue="1">
      <formula>$D$1&gt;N4</formula>
    </cfRule>
  </conditionalFormatting>
  <conditionalFormatting sqref="N4">
    <cfRule type="expression" dxfId="15853" priority="336" stopIfTrue="1">
      <formula>$D$1&lt;N4</formula>
    </cfRule>
    <cfRule type="expression" dxfId="15852" priority="337" stopIfTrue="1">
      <formula>$D$1&gt;N4</formula>
    </cfRule>
  </conditionalFormatting>
  <conditionalFormatting sqref="N4">
    <cfRule type="expression" dxfId="15851" priority="334" stopIfTrue="1">
      <formula>$D$1&lt;N4</formula>
    </cfRule>
    <cfRule type="expression" dxfId="15850" priority="335" stopIfTrue="1">
      <formula>$D$1&gt;N4</formula>
    </cfRule>
  </conditionalFormatting>
  <conditionalFormatting sqref="N4">
    <cfRule type="expression" dxfId="15849" priority="332" stopIfTrue="1">
      <formula>$D$1&lt;N4</formula>
    </cfRule>
    <cfRule type="expression" dxfId="15848" priority="333" stopIfTrue="1">
      <formula>$D$1&gt;N4</formula>
    </cfRule>
  </conditionalFormatting>
  <conditionalFormatting sqref="N4">
    <cfRule type="expression" dxfId="15847" priority="328" stopIfTrue="1">
      <formula>$D$1&lt;N4</formula>
    </cfRule>
    <cfRule type="expression" dxfId="15846" priority="329" stopIfTrue="1">
      <formula>$D$1&gt;N4</formula>
    </cfRule>
  </conditionalFormatting>
  <conditionalFormatting sqref="N4">
    <cfRule type="expression" dxfId="15845" priority="326" stopIfTrue="1">
      <formula>$D$1&lt;N4</formula>
    </cfRule>
    <cfRule type="expression" dxfId="15844" priority="327" stopIfTrue="1">
      <formula>$D$1&gt;N4</formula>
    </cfRule>
  </conditionalFormatting>
  <conditionalFormatting sqref="N4">
    <cfRule type="expression" dxfId="15843" priority="324" stopIfTrue="1">
      <formula>$D$1&lt;N4</formula>
    </cfRule>
    <cfRule type="expression" dxfId="15842" priority="325" stopIfTrue="1">
      <formula>$D$1&gt;N4</formula>
    </cfRule>
  </conditionalFormatting>
  <conditionalFormatting sqref="N4">
    <cfRule type="expression" dxfId="15841" priority="322" stopIfTrue="1">
      <formula>$D$1&lt;N4</formula>
    </cfRule>
    <cfRule type="expression" dxfId="15840" priority="323" stopIfTrue="1">
      <formula>$D$1&gt;N4</formula>
    </cfRule>
  </conditionalFormatting>
  <conditionalFormatting sqref="N5">
    <cfRule type="cellIs" dxfId="15839" priority="311" stopIfTrue="1" operator="equal">
      <formula>5</formula>
    </cfRule>
    <cfRule type="cellIs" dxfId="15838" priority="312" stopIfTrue="1" operator="equal">
      <formula>4</formula>
    </cfRule>
    <cfRule type="cellIs" dxfId="15837" priority="313" stopIfTrue="1" operator="equal">
      <formula>3</formula>
    </cfRule>
  </conditionalFormatting>
  <conditionalFormatting sqref="N4">
    <cfRule type="expression" dxfId="15836" priority="309" stopIfTrue="1">
      <formula>$D$1&lt;N4</formula>
    </cfRule>
    <cfRule type="expression" dxfId="15835" priority="310" stopIfTrue="1">
      <formula>$D$1&gt;N4</formula>
    </cfRule>
  </conditionalFormatting>
  <conditionalFormatting sqref="N5">
    <cfRule type="cellIs" dxfId="15834" priority="306" stopIfTrue="1" operator="equal">
      <formula>5</formula>
    </cfRule>
    <cfRule type="cellIs" dxfId="15833" priority="307" stopIfTrue="1" operator="equal">
      <formula>4</formula>
    </cfRule>
    <cfRule type="cellIs" dxfId="15832" priority="308" stopIfTrue="1" operator="equal">
      <formula>3</formula>
    </cfRule>
  </conditionalFormatting>
  <conditionalFormatting sqref="N5">
    <cfRule type="cellIs" dxfId="15831" priority="303" stopIfTrue="1" operator="equal">
      <formula>5</formula>
    </cfRule>
    <cfRule type="cellIs" dxfId="15830" priority="304" stopIfTrue="1" operator="equal">
      <formula>4</formula>
    </cfRule>
    <cfRule type="cellIs" dxfId="15829" priority="305" stopIfTrue="1" operator="equal">
      <formula>3</formula>
    </cfRule>
  </conditionalFormatting>
  <conditionalFormatting sqref="N5">
    <cfRule type="cellIs" dxfId="15828" priority="300" stopIfTrue="1" operator="equal">
      <formula>5</formula>
    </cfRule>
    <cfRule type="cellIs" dxfId="15827" priority="301" stopIfTrue="1" operator="equal">
      <formula>4</formula>
    </cfRule>
    <cfRule type="cellIs" dxfId="15826" priority="302" stopIfTrue="1" operator="equal">
      <formula>3</formula>
    </cfRule>
  </conditionalFormatting>
  <conditionalFormatting sqref="N4">
    <cfRule type="expression" dxfId="15825" priority="282" stopIfTrue="1">
      <formula>$D$1&lt;N4</formula>
    </cfRule>
    <cfRule type="expression" dxfId="15824" priority="283" stopIfTrue="1">
      <formula>$D$1&gt;N4</formula>
    </cfRule>
  </conditionalFormatting>
  <conditionalFormatting sqref="N4">
    <cfRule type="expression" dxfId="15823" priority="298" stopIfTrue="1">
      <formula>$D$1&lt;N4</formula>
    </cfRule>
    <cfRule type="expression" dxfId="15822" priority="299" stopIfTrue="1">
      <formula>$D$1&gt;N4</formula>
    </cfRule>
  </conditionalFormatting>
  <conditionalFormatting sqref="N4">
    <cfRule type="expression" dxfId="15821" priority="296" stopIfTrue="1">
      <formula>$D$1&lt;N4</formula>
    </cfRule>
    <cfRule type="expression" dxfId="15820" priority="297" stopIfTrue="1">
      <formula>$D$1&gt;N4</formula>
    </cfRule>
  </conditionalFormatting>
  <conditionalFormatting sqref="N4">
    <cfRule type="expression" dxfId="15819" priority="294" stopIfTrue="1">
      <formula>$D$1&lt;N4</formula>
    </cfRule>
    <cfRule type="expression" dxfId="15818" priority="295" stopIfTrue="1">
      <formula>$D$1&gt;N4</formula>
    </cfRule>
  </conditionalFormatting>
  <conditionalFormatting sqref="N4">
    <cfRule type="expression" dxfId="15817" priority="292" stopIfTrue="1">
      <formula>$D$1&lt;N4</formula>
    </cfRule>
    <cfRule type="expression" dxfId="15816" priority="293" stopIfTrue="1">
      <formula>$D$1&gt;N4</formula>
    </cfRule>
  </conditionalFormatting>
  <conditionalFormatting sqref="N4">
    <cfRule type="expression" dxfId="15815" priority="290" stopIfTrue="1">
      <formula>$D$1&lt;N4</formula>
    </cfRule>
    <cfRule type="expression" dxfId="15814" priority="291" stopIfTrue="1">
      <formula>$D$1&gt;N4</formula>
    </cfRule>
  </conditionalFormatting>
  <conditionalFormatting sqref="N4">
    <cfRule type="expression" dxfId="15813" priority="288" stopIfTrue="1">
      <formula>$D$1&lt;N4</formula>
    </cfRule>
    <cfRule type="expression" dxfId="15812" priority="289" stopIfTrue="1">
      <formula>$D$1&gt;N4</formula>
    </cfRule>
  </conditionalFormatting>
  <conditionalFormatting sqref="N4">
    <cfRule type="expression" dxfId="15811" priority="286" stopIfTrue="1">
      <formula>$D$1&lt;N4</formula>
    </cfRule>
    <cfRule type="expression" dxfId="15810" priority="287" stopIfTrue="1">
      <formula>$D$1&gt;N4</formula>
    </cfRule>
  </conditionalFormatting>
  <conditionalFormatting sqref="N4">
    <cfRule type="expression" dxfId="15809" priority="284" stopIfTrue="1">
      <formula>$D$1&lt;N4</formula>
    </cfRule>
    <cfRule type="expression" dxfId="15808" priority="285" stopIfTrue="1">
      <formula>$D$1&gt;N4</formula>
    </cfRule>
  </conditionalFormatting>
  <conditionalFormatting sqref="N5">
    <cfRule type="cellIs" dxfId="15807" priority="273" stopIfTrue="1" operator="equal">
      <formula>5</formula>
    </cfRule>
    <cfRule type="cellIs" dxfId="15806" priority="274" stopIfTrue="1" operator="equal">
      <formula>4</formula>
    </cfRule>
    <cfRule type="cellIs" dxfId="15805" priority="275" stopIfTrue="1" operator="equal">
      <formula>3</formula>
    </cfRule>
  </conditionalFormatting>
  <conditionalFormatting sqref="F4">
    <cfRule type="expression" dxfId="15804" priority="271" stopIfTrue="1">
      <formula>$D$1&lt;F4</formula>
    </cfRule>
    <cfRule type="expression" dxfId="15803" priority="272" stopIfTrue="1">
      <formula>$D$1&gt;F4</formula>
    </cfRule>
  </conditionalFormatting>
  <conditionalFormatting sqref="F4">
    <cfRule type="expression" dxfId="15802" priority="269" stopIfTrue="1">
      <formula>$D$1&lt;F4</formula>
    </cfRule>
    <cfRule type="expression" dxfId="15801" priority="270" stopIfTrue="1">
      <formula>$D$1&gt;F4</formula>
    </cfRule>
  </conditionalFormatting>
  <conditionalFormatting sqref="F4">
    <cfRule type="expression" dxfId="15800" priority="267" stopIfTrue="1">
      <formula>$D$1&lt;F4</formula>
    </cfRule>
    <cfRule type="expression" dxfId="15799" priority="268" stopIfTrue="1">
      <formula>$D$1&gt;F4</formula>
    </cfRule>
  </conditionalFormatting>
  <conditionalFormatting sqref="F5">
    <cfRule type="expression" dxfId="15798" priority="265" stopIfTrue="1">
      <formula>$D$4&lt;F5</formula>
    </cfRule>
    <cfRule type="expression" dxfId="15797" priority="266" stopIfTrue="1">
      <formula>$D$4&gt;F5</formula>
    </cfRule>
  </conditionalFormatting>
  <conditionalFormatting sqref="F4">
    <cfRule type="expression" dxfId="15796" priority="260" stopIfTrue="1">
      <formula>$D$4&lt;F4</formula>
    </cfRule>
    <cfRule type="expression" dxfId="15795" priority="261" stopIfTrue="1">
      <formula>$D$4&gt;F4</formula>
    </cfRule>
  </conditionalFormatting>
  <conditionalFormatting sqref="F5">
    <cfRule type="cellIs" dxfId="15794" priority="262" stopIfTrue="1" operator="equal">
      <formula>5</formula>
    </cfRule>
    <cfRule type="cellIs" dxfId="15793" priority="263" stopIfTrue="1" operator="equal">
      <formula>4</formula>
    </cfRule>
    <cfRule type="cellIs" dxfId="15792" priority="264" stopIfTrue="1" operator="equal">
      <formula>3</formula>
    </cfRule>
  </conditionalFormatting>
  <conditionalFormatting sqref="O4">
    <cfRule type="expression" dxfId="15791" priority="258" stopIfTrue="1">
      <formula>$D$1&lt;O4</formula>
    </cfRule>
    <cfRule type="expression" dxfId="15790" priority="259" stopIfTrue="1">
      <formula>$D$1&gt;O4</formula>
    </cfRule>
  </conditionalFormatting>
  <conditionalFormatting sqref="O5">
    <cfRule type="expression" dxfId="15789" priority="256" stopIfTrue="1">
      <formula>$D$4&lt;O5</formula>
    </cfRule>
    <cfRule type="expression" dxfId="15788" priority="257" stopIfTrue="1">
      <formula>$D$4&gt;O5</formula>
    </cfRule>
  </conditionalFormatting>
  <conditionalFormatting sqref="O5">
    <cfRule type="expression" dxfId="15787" priority="252" stopIfTrue="1">
      <formula>$D$1&lt;O5</formula>
    </cfRule>
    <cfRule type="expression" dxfId="15786" priority="253" stopIfTrue="1">
      <formula>$D$1&gt;O5</formula>
    </cfRule>
  </conditionalFormatting>
  <conditionalFormatting sqref="O5">
    <cfRule type="cellIs" dxfId="15785" priority="249" stopIfTrue="1" operator="equal">
      <formula>5</formula>
    </cfRule>
    <cfRule type="cellIs" dxfId="15784" priority="250" stopIfTrue="1" operator="equal">
      <formula>4</formula>
    </cfRule>
    <cfRule type="cellIs" dxfId="15783" priority="251" stopIfTrue="1" operator="equal">
      <formula>3</formula>
    </cfRule>
  </conditionalFormatting>
  <conditionalFormatting sqref="O4">
    <cfRule type="expression" dxfId="15782" priority="247" stopIfTrue="1">
      <formula>$D$4&lt;O4</formula>
    </cfRule>
    <cfRule type="expression" dxfId="15781" priority="248" stopIfTrue="1">
      <formula>$D$4&gt;O4</formula>
    </cfRule>
  </conditionalFormatting>
  <conditionalFormatting sqref="O5">
    <cfRule type="cellIs" dxfId="15780" priority="244" stopIfTrue="1" operator="equal">
      <formula>5</formula>
    </cfRule>
    <cfRule type="cellIs" dxfId="15779" priority="245" stopIfTrue="1" operator="equal">
      <formula>4</formula>
    </cfRule>
    <cfRule type="cellIs" dxfId="15778" priority="246" stopIfTrue="1" operator="equal">
      <formula>3</formula>
    </cfRule>
  </conditionalFormatting>
  <conditionalFormatting sqref="O5">
    <cfRule type="cellIs" dxfId="15777" priority="236" stopIfTrue="1" operator="equal">
      <formula>5</formula>
    </cfRule>
    <cfRule type="cellIs" dxfId="15776" priority="237" stopIfTrue="1" operator="equal">
      <formula>4</formula>
    </cfRule>
    <cfRule type="cellIs" dxfId="15775" priority="238" stopIfTrue="1" operator="equal">
      <formula>3</formula>
    </cfRule>
  </conditionalFormatting>
  <conditionalFormatting sqref="O5">
    <cfRule type="cellIs" dxfId="15774" priority="233" stopIfTrue="1" operator="equal">
      <formula>5</formula>
    </cfRule>
    <cfRule type="cellIs" dxfId="15773" priority="234" stopIfTrue="1" operator="equal">
      <formula>4</formula>
    </cfRule>
    <cfRule type="cellIs" dxfId="15772" priority="235" stopIfTrue="1" operator="equal">
      <formula>3</formula>
    </cfRule>
  </conditionalFormatting>
  <conditionalFormatting sqref="K4">
    <cfRule type="expression" dxfId="15771" priority="229" stopIfTrue="1">
      <formula>$D$1&lt;K4</formula>
    </cfRule>
    <cfRule type="expression" dxfId="15770" priority="230" stopIfTrue="1">
      <formula>$D$1&gt;K4</formula>
    </cfRule>
  </conditionalFormatting>
  <conditionalFormatting sqref="K4">
    <cfRule type="expression" dxfId="15769" priority="227" stopIfTrue="1">
      <formula>$D$1&lt;K4</formula>
    </cfRule>
    <cfRule type="expression" dxfId="15768" priority="228" stopIfTrue="1">
      <formula>$D$1&gt;K4</formula>
    </cfRule>
  </conditionalFormatting>
  <conditionalFormatting sqref="K4">
    <cfRule type="expression" dxfId="15767" priority="225" stopIfTrue="1">
      <formula>$D$1&lt;K4</formula>
    </cfRule>
    <cfRule type="expression" dxfId="15766" priority="226" stopIfTrue="1">
      <formula>$D$1&gt;K4</formula>
    </cfRule>
  </conditionalFormatting>
  <conditionalFormatting sqref="K4">
    <cfRule type="expression" dxfId="15765" priority="223" stopIfTrue="1">
      <formula>$D$1&lt;K4</formula>
    </cfRule>
    <cfRule type="expression" dxfId="15764" priority="224" stopIfTrue="1">
      <formula>$D$1&gt;K4</formula>
    </cfRule>
  </conditionalFormatting>
  <conditionalFormatting sqref="K4">
    <cfRule type="expression" dxfId="15763" priority="221" stopIfTrue="1">
      <formula>$D$1&lt;K4</formula>
    </cfRule>
    <cfRule type="expression" dxfId="15762" priority="222" stopIfTrue="1">
      <formula>$D$1&gt;K4</formula>
    </cfRule>
  </conditionalFormatting>
  <conditionalFormatting sqref="K4">
    <cfRule type="expression" dxfId="15761" priority="219" stopIfTrue="1">
      <formula>$D$1&lt;K4</formula>
    </cfRule>
    <cfRule type="expression" dxfId="15760" priority="220" stopIfTrue="1">
      <formula>$D$1&gt;K4</formula>
    </cfRule>
  </conditionalFormatting>
  <conditionalFormatting sqref="K4">
    <cfRule type="expression" dxfId="15759" priority="217" stopIfTrue="1">
      <formula>$D$1&lt;K4</formula>
    </cfRule>
    <cfRule type="expression" dxfId="15758" priority="218" stopIfTrue="1">
      <formula>$D$1&gt;K4</formula>
    </cfRule>
  </conditionalFormatting>
  <conditionalFormatting sqref="K4">
    <cfRule type="expression" dxfId="15757" priority="215" stopIfTrue="1">
      <formula>$D$1&lt;K4</formula>
    </cfRule>
    <cfRule type="expression" dxfId="15756" priority="216" stopIfTrue="1">
      <formula>$D$1&gt;K4</formula>
    </cfRule>
  </conditionalFormatting>
  <conditionalFormatting sqref="K5">
    <cfRule type="cellIs" dxfId="15755" priority="212" stopIfTrue="1" operator="equal">
      <formula>5</formula>
    </cfRule>
    <cfRule type="cellIs" dxfId="15754" priority="213" stopIfTrue="1" operator="equal">
      <formula>4</formula>
    </cfRule>
    <cfRule type="cellIs" dxfId="15753" priority="214" stopIfTrue="1" operator="equal">
      <formula>3</formula>
    </cfRule>
  </conditionalFormatting>
  <conditionalFormatting sqref="K5">
    <cfRule type="cellIs" dxfId="15752" priority="209" stopIfTrue="1" operator="equal">
      <formula>5</formula>
    </cfRule>
    <cfRule type="cellIs" dxfId="15751" priority="210" stopIfTrue="1" operator="equal">
      <formula>4</formula>
    </cfRule>
    <cfRule type="cellIs" dxfId="15750" priority="211" stopIfTrue="1" operator="equal">
      <formula>3</formula>
    </cfRule>
  </conditionalFormatting>
  <conditionalFormatting sqref="K5">
    <cfRule type="cellIs" dxfId="15749" priority="206" stopIfTrue="1" operator="equal">
      <formula>5</formula>
    </cfRule>
    <cfRule type="cellIs" dxfId="15748" priority="207" stopIfTrue="1" operator="equal">
      <formula>4</formula>
    </cfRule>
    <cfRule type="cellIs" dxfId="15747" priority="208" stopIfTrue="1" operator="equal">
      <formula>3</formula>
    </cfRule>
  </conditionalFormatting>
  <conditionalFormatting sqref="K5">
    <cfRule type="cellIs" dxfId="15746" priority="203" stopIfTrue="1" operator="equal">
      <formula>5</formula>
    </cfRule>
    <cfRule type="cellIs" dxfId="15745" priority="204" stopIfTrue="1" operator="equal">
      <formula>4</formula>
    </cfRule>
    <cfRule type="cellIs" dxfId="15744" priority="205" stopIfTrue="1" operator="equal">
      <formula>3</formula>
    </cfRule>
  </conditionalFormatting>
  <conditionalFormatting sqref="K5">
    <cfRule type="cellIs" dxfId="15743" priority="200" stopIfTrue="1" operator="equal">
      <formula>5</formula>
    </cfRule>
    <cfRule type="cellIs" dxfId="15742" priority="201" stopIfTrue="1" operator="equal">
      <formula>4</formula>
    </cfRule>
    <cfRule type="cellIs" dxfId="15741" priority="202" stopIfTrue="1" operator="equal">
      <formula>3</formula>
    </cfRule>
  </conditionalFormatting>
  <conditionalFormatting sqref="K5">
    <cfRule type="cellIs" dxfId="15740" priority="194" stopIfTrue="1" operator="equal">
      <formula>5</formula>
    </cfRule>
    <cfRule type="cellIs" dxfId="15739" priority="195" stopIfTrue="1" operator="equal">
      <formula>4</formula>
    </cfRule>
    <cfRule type="cellIs" dxfId="15738" priority="196" stopIfTrue="1" operator="equal">
      <formula>3</formula>
    </cfRule>
  </conditionalFormatting>
  <conditionalFormatting sqref="K5">
    <cfRule type="cellIs" dxfId="15737" priority="191" stopIfTrue="1" operator="equal">
      <formula>5</formula>
    </cfRule>
    <cfRule type="cellIs" dxfId="15736" priority="192" stopIfTrue="1" operator="equal">
      <formula>4</formula>
    </cfRule>
    <cfRule type="cellIs" dxfId="15735" priority="193" stopIfTrue="1" operator="equal">
      <formula>3</formula>
    </cfRule>
  </conditionalFormatting>
  <conditionalFormatting sqref="K5">
    <cfRule type="cellIs" dxfId="15734" priority="188" stopIfTrue="1" operator="equal">
      <formula>5</formula>
    </cfRule>
    <cfRule type="cellIs" dxfId="15733" priority="189" stopIfTrue="1" operator="equal">
      <formula>4</formula>
    </cfRule>
    <cfRule type="cellIs" dxfId="15732" priority="190" stopIfTrue="1" operator="equal">
      <formula>3</formula>
    </cfRule>
  </conditionalFormatting>
  <conditionalFormatting sqref="K5">
    <cfRule type="cellIs" dxfId="15731" priority="185" stopIfTrue="1" operator="equal">
      <formula>5</formula>
    </cfRule>
    <cfRule type="cellIs" dxfId="15730" priority="186" stopIfTrue="1" operator="equal">
      <formula>4</formula>
    </cfRule>
    <cfRule type="cellIs" dxfId="15729" priority="187" stopIfTrue="1" operator="equal">
      <formula>3</formula>
    </cfRule>
  </conditionalFormatting>
  <conditionalFormatting sqref="K5">
    <cfRule type="cellIs" dxfId="15728" priority="179" stopIfTrue="1" operator="equal">
      <formula>5</formula>
    </cfRule>
    <cfRule type="cellIs" dxfId="15727" priority="180" stopIfTrue="1" operator="equal">
      <formula>4</formula>
    </cfRule>
    <cfRule type="cellIs" dxfId="15726" priority="181" stopIfTrue="1" operator="equal">
      <formula>3</formula>
    </cfRule>
  </conditionalFormatting>
  <conditionalFormatting sqref="K5">
    <cfRule type="cellIs" dxfId="15725" priority="176" stopIfTrue="1" operator="equal">
      <formula>5</formula>
    </cfRule>
    <cfRule type="cellIs" dxfId="15724" priority="177" stopIfTrue="1" operator="equal">
      <formula>4</formula>
    </cfRule>
    <cfRule type="cellIs" dxfId="15723" priority="178" stopIfTrue="1" operator="equal">
      <formula>3</formula>
    </cfRule>
  </conditionalFormatting>
  <conditionalFormatting sqref="K5">
    <cfRule type="cellIs" dxfId="15722" priority="173" stopIfTrue="1" operator="equal">
      <formula>5</formula>
    </cfRule>
    <cfRule type="cellIs" dxfId="15721" priority="174" stopIfTrue="1" operator="equal">
      <formula>4</formula>
    </cfRule>
    <cfRule type="cellIs" dxfId="15720" priority="175" stopIfTrue="1" operator="equal">
      <formula>3</formula>
    </cfRule>
  </conditionalFormatting>
  <conditionalFormatting sqref="K5">
    <cfRule type="cellIs" dxfId="15719" priority="170" stopIfTrue="1" operator="equal">
      <formula>5</formula>
    </cfRule>
    <cfRule type="cellIs" dxfId="15718" priority="171" stopIfTrue="1" operator="equal">
      <formula>4</formula>
    </cfRule>
    <cfRule type="cellIs" dxfId="15717" priority="172" stopIfTrue="1" operator="equal">
      <formula>3</formula>
    </cfRule>
  </conditionalFormatting>
  <conditionalFormatting sqref="K5">
    <cfRule type="cellIs" dxfId="15716" priority="167" stopIfTrue="1" operator="equal">
      <formula>5</formula>
    </cfRule>
    <cfRule type="cellIs" dxfId="15715" priority="168" stopIfTrue="1" operator="equal">
      <formula>4</formula>
    </cfRule>
    <cfRule type="cellIs" dxfId="15714" priority="169" stopIfTrue="1" operator="equal">
      <formula>3</formula>
    </cfRule>
  </conditionalFormatting>
  <conditionalFormatting sqref="K5">
    <cfRule type="cellIs" dxfId="15713" priority="164" stopIfTrue="1" operator="equal">
      <formula>5</formula>
    </cfRule>
    <cfRule type="cellIs" dxfId="15712" priority="165" stopIfTrue="1" operator="equal">
      <formula>4</formula>
    </cfRule>
    <cfRule type="cellIs" dxfId="15711" priority="166" stopIfTrue="1" operator="equal">
      <formula>3</formula>
    </cfRule>
  </conditionalFormatting>
  <conditionalFormatting sqref="K5">
    <cfRule type="cellIs" dxfId="15710" priority="161" stopIfTrue="1" operator="equal">
      <formula>5</formula>
    </cfRule>
    <cfRule type="cellIs" dxfId="15709" priority="162" stopIfTrue="1" operator="equal">
      <formula>4</formula>
    </cfRule>
    <cfRule type="cellIs" dxfId="15708" priority="163" stopIfTrue="1" operator="equal">
      <formula>3</formula>
    </cfRule>
  </conditionalFormatting>
  <conditionalFormatting sqref="K5">
    <cfRule type="cellIs" dxfId="15707" priority="158" stopIfTrue="1" operator="equal">
      <formula>5</formula>
    </cfRule>
    <cfRule type="cellIs" dxfId="15706" priority="159" stopIfTrue="1" operator="equal">
      <formula>4</formula>
    </cfRule>
    <cfRule type="cellIs" dxfId="15705" priority="160" stopIfTrue="1" operator="equal">
      <formula>3</formula>
    </cfRule>
  </conditionalFormatting>
  <conditionalFormatting sqref="P4">
    <cfRule type="expression" dxfId="15704" priority="156" stopIfTrue="1">
      <formula>$D$1&lt;P4</formula>
    </cfRule>
    <cfRule type="expression" dxfId="15703" priority="157" stopIfTrue="1">
      <formula>$D$1&gt;P4</formula>
    </cfRule>
  </conditionalFormatting>
  <conditionalFormatting sqref="P5">
    <cfRule type="expression" dxfId="15702" priority="154" stopIfTrue="1">
      <formula>$D$1&lt;P5</formula>
    </cfRule>
    <cfRule type="expression" dxfId="15701" priority="155" stopIfTrue="1">
      <formula>$D$1&gt;P5</formula>
    </cfRule>
  </conditionalFormatting>
  <conditionalFormatting sqref="P5">
    <cfRule type="expression" dxfId="15700" priority="152" stopIfTrue="1">
      <formula>$D$1&lt;P5</formula>
    </cfRule>
    <cfRule type="expression" dxfId="15699" priority="153" stopIfTrue="1">
      <formula>$D$1&gt;P5</formula>
    </cfRule>
  </conditionalFormatting>
  <conditionalFormatting sqref="P5">
    <cfRule type="expression" dxfId="15698" priority="148" stopIfTrue="1">
      <formula>$D$1&lt;P5</formula>
    </cfRule>
    <cfRule type="expression" dxfId="15697" priority="149" stopIfTrue="1">
      <formula>$D$1&gt;P5</formula>
    </cfRule>
  </conditionalFormatting>
  <conditionalFormatting sqref="P5">
    <cfRule type="expression" dxfId="15696" priority="146" stopIfTrue="1">
      <formula>$D$1&lt;P5</formula>
    </cfRule>
    <cfRule type="expression" dxfId="15695" priority="147" stopIfTrue="1">
      <formula>$D$1&gt;P5</formula>
    </cfRule>
  </conditionalFormatting>
  <conditionalFormatting sqref="P5">
    <cfRule type="expression" dxfId="15694" priority="144" stopIfTrue="1">
      <formula>$D$1&lt;P5</formula>
    </cfRule>
    <cfRule type="expression" dxfId="15693" priority="145" stopIfTrue="1">
      <formula>$D$1&gt;P5</formula>
    </cfRule>
  </conditionalFormatting>
  <conditionalFormatting sqref="P5">
    <cfRule type="expression" dxfId="15692" priority="142" stopIfTrue="1">
      <formula>$D$1&lt;P5</formula>
    </cfRule>
    <cfRule type="expression" dxfId="15691" priority="143" stopIfTrue="1">
      <formula>$D$1&gt;P5</formula>
    </cfRule>
  </conditionalFormatting>
  <conditionalFormatting sqref="P4">
    <cfRule type="expression" dxfId="15690" priority="138" stopIfTrue="1">
      <formula>$D$1&lt;P4</formula>
    </cfRule>
    <cfRule type="expression" dxfId="15689" priority="139" stopIfTrue="1">
      <formula>$D$1&gt;P4</formula>
    </cfRule>
  </conditionalFormatting>
  <conditionalFormatting sqref="P4">
    <cfRule type="expression" dxfId="15688" priority="136" stopIfTrue="1">
      <formula>$D$1&lt;P4</formula>
    </cfRule>
    <cfRule type="expression" dxfId="15687" priority="137" stopIfTrue="1">
      <formula>$D$1&gt;P4</formula>
    </cfRule>
  </conditionalFormatting>
  <conditionalFormatting sqref="P4">
    <cfRule type="expression" dxfId="15686" priority="134" stopIfTrue="1">
      <formula>$D$1&lt;P4</formula>
    </cfRule>
    <cfRule type="expression" dxfId="15685" priority="135" stopIfTrue="1">
      <formula>$D$1&gt;P4</formula>
    </cfRule>
  </conditionalFormatting>
  <conditionalFormatting sqref="P4">
    <cfRule type="expression" dxfId="15684" priority="132" stopIfTrue="1">
      <formula>$D$1&lt;P4</formula>
    </cfRule>
    <cfRule type="expression" dxfId="15683" priority="133" stopIfTrue="1">
      <formula>$D$1&gt;P4</formula>
    </cfRule>
  </conditionalFormatting>
  <conditionalFormatting sqref="P4">
    <cfRule type="expression" dxfId="15682" priority="130" stopIfTrue="1">
      <formula>$D$1&lt;P4</formula>
    </cfRule>
    <cfRule type="expression" dxfId="15681" priority="131" stopIfTrue="1">
      <formula>$D$1&gt;P4</formula>
    </cfRule>
  </conditionalFormatting>
  <conditionalFormatting sqref="P4">
    <cfRule type="expression" dxfId="15680" priority="128" stopIfTrue="1">
      <formula>$D$1&lt;P4</formula>
    </cfRule>
    <cfRule type="expression" dxfId="15679" priority="129" stopIfTrue="1">
      <formula>$D$1&gt;P4</formula>
    </cfRule>
  </conditionalFormatting>
  <conditionalFormatting sqref="P5">
    <cfRule type="cellIs" dxfId="15678" priority="125" stopIfTrue="1" operator="equal">
      <formula>5</formula>
    </cfRule>
    <cfRule type="cellIs" dxfId="15677" priority="126" stopIfTrue="1" operator="equal">
      <formula>4</formula>
    </cfRule>
    <cfRule type="cellIs" dxfId="15676" priority="127" stopIfTrue="1" operator="equal">
      <formula>3</formula>
    </cfRule>
  </conditionalFormatting>
  <conditionalFormatting sqref="P5">
    <cfRule type="cellIs" dxfId="15675" priority="122" stopIfTrue="1" operator="equal">
      <formula>5</formula>
    </cfRule>
    <cfRule type="cellIs" dxfId="15674" priority="123" stopIfTrue="1" operator="equal">
      <formula>4</formula>
    </cfRule>
    <cfRule type="cellIs" dxfId="15673" priority="124" stopIfTrue="1" operator="equal">
      <formula>3</formula>
    </cfRule>
  </conditionalFormatting>
  <conditionalFormatting sqref="P5">
    <cfRule type="cellIs" dxfId="15672" priority="119" stopIfTrue="1" operator="equal">
      <formula>5</formula>
    </cfRule>
    <cfRule type="cellIs" dxfId="15671" priority="120" stopIfTrue="1" operator="equal">
      <formula>4</formula>
    </cfRule>
    <cfRule type="cellIs" dxfId="15670" priority="121" stopIfTrue="1" operator="equal">
      <formula>3</formula>
    </cfRule>
  </conditionalFormatting>
  <conditionalFormatting sqref="Q5">
    <cfRule type="expression" dxfId="15669" priority="113" stopIfTrue="1">
      <formula>$D$1&lt;Q5</formula>
    </cfRule>
    <cfRule type="expression" dxfId="15668" priority="114" stopIfTrue="1">
      <formula>$D$1&gt;Q5</formula>
    </cfRule>
  </conditionalFormatting>
  <conditionalFormatting sqref="Q5">
    <cfRule type="expression" dxfId="15667" priority="111" stopIfTrue="1">
      <formula>$D$1&lt;Q5</formula>
    </cfRule>
    <cfRule type="expression" dxfId="15666" priority="112" stopIfTrue="1">
      <formula>$D$1&gt;Q5</formula>
    </cfRule>
  </conditionalFormatting>
  <conditionalFormatting sqref="Q5">
    <cfRule type="expression" dxfId="15665" priority="109" stopIfTrue="1">
      <formula>$D$1&lt;Q5</formula>
    </cfRule>
    <cfRule type="expression" dxfId="15664" priority="110" stopIfTrue="1">
      <formula>$D$1&gt;Q5</formula>
    </cfRule>
  </conditionalFormatting>
  <conditionalFormatting sqref="Q5">
    <cfRule type="expression" dxfId="15663" priority="107" stopIfTrue="1">
      <formula>$D$1&lt;Q5</formula>
    </cfRule>
    <cfRule type="expression" dxfId="15662" priority="108" stopIfTrue="1">
      <formula>$D$1&gt;Q5</formula>
    </cfRule>
  </conditionalFormatting>
  <conditionalFormatting sqref="Q5">
    <cfRule type="expression" dxfId="15661" priority="103" stopIfTrue="1">
      <formula>$D$1&lt;Q5</formula>
    </cfRule>
    <cfRule type="expression" dxfId="15660" priority="104" stopIfTrue="1">
      <formula>$D$1&gt;Q5</formula>
    </cfRule>
  </conditionalFormatting>
  <conditionalFormatting sqref="Q5">
    <cfRule type="expression" dxfId="15659" priority="101" stopIfTrue="1">
      <formula>$D$1&lt;Q5</formula>
    </cfRule>
    <cfRule type="expression" dxfId="15658" priority="102" stopIfTrue="1">
      <formula>$D$1&gt;Q5</formula>
    </cfRule>
  </conditionalFormatting>
  <conditionalFormatting sqref="Q5">
    <cfRule type="expression" dxfId="15657" priority="99" stopIfTrue="1">
      <formula>$D$1&lt;Q5</formula>
    </cfRule>
    <cfRule type="expression" dxfId="15656" priority="100" stopIfTrue="1">
      <formula>$D$1&gt;Q5</formula>
    </cfRule>
  </conditionalFormatting>
  <conditionalFormatting sqref="Q5">
    <cfRule type="expression" dxfId="15655" priority="81" stopIfTrue="1">
      <formula>$D$1&lt;Q5</formula>
    </cfRule>
    <cfRule type="expression" dxfId="15654" priority="82" stopIfTrue="1">
      <formula>$D$1&gt;Q5</formula>
    </cfRule>
  </conditionalFormatting>
  <conditionalFormatting sqref="Q5">
    <cfRule type="expression" dxfId="15653" priority="79" stopIfTrue="1">
      <formula>$D$1&lt;Q5</formula>
    </cfRule>
    <cfRule type="expression" dxfId="15652" priority="80" stopIfTrue="1">
      <formula>$D$1&gt;Q5</formula>
    </cfRule>
  </conditionalFormatting>
  <conditionalFormatting sqref="Q5">
    <cfRule type="expression" dxfId="15651" priority="97" stopIfTrue="1">
      <formula>$D$1&lt;Q5</formula>
    </cfRule>
    <cfRule type="expression" dxfId="15650" priority="98" stopIfTrue="1">
      <formula>$D$1&gt;Q5</formula>
    </cfRule>
  </conditionalFormatting>
  <conditionalFormatting sqref="Q5">
    <cfRule type="expression" dxfId="15649" priority="93" stopIfTrue="1">
      <formula>$D$1&lt;Q5</formula>
    </cfRule>
    <cfRule type="expression" dxfId="15648" priority="94" stopIfTrue="1">
      <formula>$D$1&gt;Q5</formula>
    </cfRule>
  </conditionalFormatting>
  <conditionalFormatting sqref="Q5">
    <cfRule type="expression" dxfId="15647" priority="91" stopIfTrue="1">
      <formula>$D$1&lt;Q5</formula>
    </cfRule>
    <cfRule type="expression" dxfId="15646" priority="92" stopIfTrue="1">
      <formula>$D$1&gt;Q5</formula>
    </cfRule>
  </conditionalFormatting>
  <conditionalFormatting sqref="Q5">
    <cfRule type="expression" dxfId="15645" priority="89" stopIfTrue="1">
      <formula>$D$1&lt;Q5</formula>
    </cfRule>
    <cfRule type="expression" dxfId="15644" priority="90" stopIfTrue="1">
      <formula>$D$1&gt;Q5</formula>
    </cfRule>
  </conditionalFormatting>
  <conditionalFormatting sqref="Q5">
    <cfRule type="expression" dxfId="15643" priority="87" stopIfTrue="1">
      <formula>$D$1&lt;Q5</formula>
    </cfRule>
    <cfRule type="expression" dxfId="15642" priority="88" stopIfTrue="1">
      <formula>$D$1&gt;Q5</formula>
    </cfRule>
  </conditionalFormatting>
  <conditionalFormatting sqref="Q5">
    <cfRule type="expression" dxfId="15641" priority="85" stopIfTrue="1">
      <formula>$D$1&lt;Q5</formula>
    </cfRule>
    <cfRule type="expression" dxfId="15640" priority="86" stopIfTrue="1">
      <formula>$D$1&gt;Q5</formula>
    </cfRule>
  </conditionalFormatting>
  <conditionalFormatting sqref="Q5">
    <cfRule type="expression" dxfId="15639" priority="83" stopIfTrue="1">
      <formula>$D$1&lt;Q5</formula>
    </cfRule>
    <cfRule type="expression" dxfId="15638" priority="84" stopIfTrue="1">
      <formula>$D$1&gt;Q5</formula>
    </cfRule>
  </conditionalFormatting>
  <conditionalFormatting sqref="Q5">
    <cfRule type="expression" dxfId="15637" priority="73" stopIfTrue="1">
      <formula>$D$1&lt;Q5</formula>
    </cfRule>
    <cfRule type="expression" dxfId="15636" priority="74" stopIfTrue="1">
      <formula>$D$1&gt;Q5</formula>
    </cfRule>
  </conditionalFormatting>
  <conditionalFormatting sqref="Q4">
    <cfRule type="expression" dxfId="15635" priority="71" stopIfTrue="1">
      <formula>$D$1&lt;Q4</formula>
    </cfRule>
    <cfRule type="expression" dxfId="15634" priority="72" stopIfTrue="1">
      <formula>$D$1&gt;Q4</formula>
    </cfRule>
  </conditionalFormatting>
  <conditionalFormatting sqref="Q4">
    <cfRule type="expression" dxfId="15633" priority="69" stopIfTrue="1">
      <formula>$D$1&lt;Q4</formula>
    </cfRule>
    <cfRule type="expression" dxfId="15632" priority="70" stopIfTrue="1">
      <formula>$D$1&gt;Q4</formula>
    </cfRule>
  </conditionalFormatting>
  <conditionalFormatting sqref="Q4">
    <cfRule type="expression" dxfId="15631" priority="67" stopIfTrue="1">
      <formula>$D$1&lt;Q4</formula>
    </cfRule>
    <cfRule type="expression" dxfId="15630" priority="68" stopIfTrue="1">
      <formula>$D$1&gt;Q4</formula>
    </cfRule>
  </conditionalFormatting>
  <conditionalFormatting sqref="Q5">
    <cfRule type="cellIs" dxfId="15629" priority="51" stopIfTrue="1" operator="equal">
      <formula>5</formula>
    </cfRule>
    <cfRule type="cellIs" dxfId="15628" priority="52" stopIfTrue="1" operator="equal">
      <formula>4</formula>
    </cfRule>
    <cfRule type="cellIs" dxfId="15627" priority="53" stopIfTrue="1" operator="equal">
      <formula>3</formula>
    </cfRule>
  </conditionalFormatting>
  <conditionalFormatting sqref="Q5">
    <cfRule type="cellIs" dxfId="15626" priority="48" stopIfTrue="1" operator="equal">
      <formula>5</formula>
    </cfRule>
    <cfRule type="cellIs" dxfId="15625" priority="49" stopIfTrue="1" operator="equal">
      <formula>4</formula>
    </cfRule>
    <cfRule type="cellIs" dxfId="15624" priority="50" stopIfTrue="1" operator="equal">
      <formula>3</formula>
    </cfRule>
  </conditionalFormatting>
  <conditionalFormatting sqref="Q4">
    <cfRule type="expression" dxfId="15623" priority="30" stopIfTrue="1">
      <formula>$D$1&lt;Q4</formula>
    </cfRule>
    <cfRule type="expression" dxfId="15622" priority="31" stopIfTrue="1">
      <formula>$D$1&gt;Q4</formula>
    </cfRule>
  </conditionalFormatting>
  <conditionalFormatting sqref="Q4">
    <cfRule type="expression" dxfId="15621" priority="28" stopIfTrue="1">
      <formula>$D$1&lt;Q4</formula>
    </cfRule>
    <cfRule type="expression" dxfId="15620" priority="29" stopIfTrue="1">
      <formula>$D$1&gt;Q4</formula>
    </cfRule>
  </conditionalFormatting>
  <conditionalFormatting sqref="Q4">
    <cfRule type="expression" dxfId="15619" priority="40" stopIfTrue="1">
      <formula>$D$1&lt;Q4</formula>
    </cfRule>
    <cfRule type="expression" dxfId="15618" priority="41" stopIfTrue="1">
      <formula>$D$1&gt;Q4</formula>
    </cfRule>
  </conditionalFormatting>
  <conditionalFormatting sqref="Q4">
    <cfRule type="expression" dxfId="15617" priority="38" stopIfTrue="1">
      <formula>$D$1&lt;Q4</formula>
    </cfRule>
    <cfRule type="expression" dxfId="15616" priority="39" stopIfTrue="1">
      <formula>$D$1&gt;Q4</formula>
    </cfRule>
  </conditionalFormatting>
  <conditionalFormatting sqref="Q4">
    <cfRule type="expression" dxfId="15615" priority="36" stopIfTrue="1">
      <formula>$D$1&lt;Q4</formula>
    </cfRule>
    <cfRule type="expression" dxfId="15614" priority="37" stopIfTrue="1">
      <formula>$D$1&gt;Q4</formula>
    </cfRule>
  </conditionalFormatting>
  <conditionalFormatting sqref="Q4">
    <cfRule type="expression" dxfId="15613" priority="34" stopIfTrue="1">
      <formula>$D$1&lt;Q4</formula>
    </cfRule>
    <cfRule type="expression" dxfId="15612" priority="35" stopIfTrue="1">
      <formula>$D$1&gt;Q4</formula>
    </cfRule>
  </conditionalFormatting>
  <conditionalFormatting sqref="Q4">
    <cfRule type="expression" dxfId="15611" priority="32" stopIfTrue="1">
      <formula>$D$1&lt;Q4</formula>
    </cfRule>
    <cfRule type="expression" dxfId="15610" priority="33" stopIfTrue="1">
      <formula>$D$1&gt;Q4</formula>
    </cfRule>
  </conditionalFormatting>
  <conditionalFormatting sqref="Q4">
    <cfRule type="expression" dxfId="15609" priority="26" stopIfTrue="1">
      <formula>$D$1&lt;Q4</formula>
    </cfRule>
    <cfRule type="expression" dxfId="15608" priority="27" stopIfTrue="1">
      <formula>$D$1&gt;Q4</formula>
    </cfRule>
  </conditionalFormatting>
  <conditionalFormatting sqref="Q5">
    <cfRule type="cellIs" dxfId="15607" priority="16" stopIfTrue="1" operator="equal">
      <formula>5</formula>
    </cfRule>
    <cfRule type="cellIs" dxfId="15606" priority="17" stopIfTrue="1" operator="equal">
      <formula>4</formula>
    </cfRule>
    <cfRule type="cellIs" dxfId="15605" priority="18" stopIfTrue="1" operator="equal">
      <formula>3</formula>
    </cfRule>
  </conditionalFormatting>
  <conditionalFormatting sqref="R4">
    <cfRule type="expression" dxfId="15604" priority="14" stopIfTrue="1">
      <formula>$D$1&lt;R4</formula>
    </cfRule>
    <cfRule type="expression" dxfId="15603" priority="15" stopIfTrue="1">
      <formula>$D$1&gt;R4</formula>
    </cfRule>
  </conditionalFormatting>
  <conditionalFormatting sqref="R5">
    <cfRule type="expression" dxfId="15602" priority="12" stopIfTrue="1">
      <formula>$D$1&lt;R5</formula>
    </cfRule>
    <cfRule type="expression" dxfId="15601" priority="13" stopIfTrue="1">
      <formula>$D$1&gt;R5</formula>
    </cfRule>
  </conditionalFormatting>
  <conditionalFormatting sqref="R5">
    <cfRule type="cellIs" dxfId="15600" priority="9" stopIfTrue="1" operator="equal">
      <formula>5</formula>
    </cfRule>
    <cfRule type="cellIs" dxfId="15599" priority="10" stopIfTrue="1" operator="equal">
      <formula>4</formula>
    </cfRule>
    <cfRule type="cellIs" dxfId="15598" priority="11" stopIfTrue="1" operator="equal">
      <formula>3</formula>
    </cfRule>
  </conditionalFormatting>
  <conditionalFormatting sqref="R5">
    <cfRule type="cellIs" dxfId="15597" priority="4" stopIfTrue="1" operator="equal">
      <formula>5</formula>
    </cfRule>
    <cfRule type="cellIs" dxfId="15596" priority="5" stopIfTrue="1" operator="equal">
      <formula>4</formula>
    </cfRule>
    <cfRule type="cellIs" dxfId="15595" priority="6" stopIfTrue="1" operator="equal">
      <formula>3</formula>
    </cfRule>
  </conditionalFormatting>
  <conditionalFormatting sqref="R5">
    <cfRule type="cellIs" dxfId="15594" priority="1" stopIfTrue="1" operator="equal">
      <formula>5</formula>
    </cfRule>
    <cfRule type="cellIs" dxfId="15593" priority="2" stopIfTrue="1" operator="equal">
      <formula>4</formula>
    </cfRule>
    <cfRule type="cellIs" dxfId="15592" priority="3" stopIfTrue="1" operator="equal">
      <formula>3</formula>
    </cfRule>
  </conditionalFormatting>
  <pageMargins left="0.70866141732283472" right="0" top="0.74803149606299213" bottom="0" header="0.31496062992125984" footer="0.31496062992125984"/>
  <pageSetup paperSize="9" scale="61" orientation="portrait" r:id="rId1"/>
  <colBreaks count="1" manualBreakCount="1">
    <brk id="30" max="44" man="1"/>
  </col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75" zoomScaleSheetLayoutView="75" workbookViewId="0">
      <pane ySplit="5" topLeftCell="A6" activePane="bottomLeft" state="frozen"/>
      <selection activeCell="N22" sqref="N22"/>
      <selection pane="bottomLeft" activeCell="M12" sqref="M12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4.42578125" style="13" customWidth="1"/>
    <col min="5" max="5" width="7.5703125" style="13" hidden="1" customWidth="1"/>
    <col min="6" max="6" width="7.85546875" customWidth="1"/>
    <col min="7" max="7" width="7.85546875" hidden="1" customWidth="1"/>
    <col min="8" max="10" width="7.85546875" customWidth="1"/>
    <col min="11" max="12" width="7.85546875" hidden="1" customWidth="1"/>
    <col min="13" max="18" width="7.85546875" customWidth="1"/>
    <col min="19" max="19" width="7.85546875" hidden="1" customWidth="1"/>
    <col min="20" max="20" width="7.85546875" customWidth="1"/>
    <col min="21" max="21" width="7.85546875" hidden="1" customWidth="1"/>
    <col min="22" max="22" width="7.28515625" customWidth="1"/>
    <col min="23" max="24" width="4.42578125" hidden="1" customWidth="1"/>
    <col min="25" max="28" width="3.7109375" hidden="1" customWidth="1"/>
    <col min="29" max="29" width="1.570312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4" width="4.140625" hidden="1" customWidth="1"/>
    <col min="35" max="44" width="6.5703125" hidden="1" customWidth="1"/>
    <col min="45" max="48" width="4.140625" hidden="1" customWidth="1"/>
    <col min="49" max="49" width="3.85546875" hidden="1" customWidth="1"/>
    <col min="50" max="50" width="6.5703125" hidden="1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17"/>
      <c r="Z1" s="317"/>
      <c r="AA1" s="317"/>
      <c r="AB1" s="317"/>
      <c r="AC1" s="317"/>
      <c r="AD1" s="31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39" t="s">
        <v>539</v>
      </c>
      <c r="G2" s="541"/>
      <c r="H2" s="542" t="s">
        <v>537</v>
      </c>
      <c r="I2" s="542"/>
      <c r="J2" s="542"/>
      <c r="K2" s="542"/>
      <c r="L2" s="542"/>
      <c r="M2" s="539" t="s">
        <v>545</v>
      </c>
      <c r="N2" s="540"/>
      <c r="O2" s="540"/>
      <c r="P2" s="540"/>
      <c r="Q2" s="540"/>
      <c r="R2" s="540"/>
      <c r="S2" s="340"/>
      <c r="T2" s="434" t="s">
        <v>540</v>
      </c>
      <c r="U2" s="435"/>
      <c r="V2" s="7"/>
      <c r="W2" s="8"/>
      <c r="X2" s="8"/>
      <c r="Y2" s="317"/>
      <c r="Z2" s="317"/>
      <c r="AA2" s="317"/>
      <c r="AB2" s="317"/>
      <c r="AC2" s="317"/>
      <c r="AD2" s="31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2433</v>
      </c>
      <c r="B3" s="528"/>
      <c r="C3" s="528"/>
      <c r="D3" s="211" t="s">
        <v>0</v>
      </c>
      <c r="E3" s="212"/>
      <c r="F3" s="168"/>
      <c r="G3" s="168"/>
      <c r="H3" s="264">
        <v>42807</v>
      </c>
      <c r="I3" s="264">
        <v>42880</v>
      </c>
      <c r="J3" s="264">
        <v>42903</v>
      </c>
      <c r="K3" s="264"/>
      <c r="L3" s="264"/>
      <c r="M3" s="168">
        <v>42902</v>
      </c>
      <c r="N3" s="168">
        <v>42929</v>
      </c>
      <c r="O3" s="168">
        <v>42940</v>
      </c>
      <c r="P3" s="168">
        <v>42916</v>
      </c>
      <c r="Q3" s="213">
        <v>42945</v>
      </c>
      <c r="R3" s="213">
        <v>42935</v>
      </c>
      <c r="S3" s="213"/>
      <c r="T3" s="67">
        <v>42913</v>
      </c>
      <c r="U3" s="213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17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28"/>
      <c r="B4" s="528"/>
      <c r="C4" s="528"/>
      <c r="D4" s="220" t="s">
        <v>1</v>
      </c>
      <c r="E4" s="212"/>
      <c r="F4" s="312" t="s">
        <v>1444</v>
      </c>
      <c r="G4" s="221"/>
      <c r="H4" s="171" t="s">
        <v>1400</v>
      </c>
      <c r="I4" s="171" t="s">
        <v>1405</v>
      </c>
      <c r="J4" s="221" t="s">
        <v>1436</v>
      </c>
      <c r="K4" s="171"/>
      <c r="L4" s="221"/>
      <c r="M4" s="221" t="s">
        <v>1402</v>
      </c>
      <c r="N4" s="221" t="s">
        <v>1442</v>
      </c>
      <c r="O4" s="396" t="s">
        <v>1446</v>
      </c>
      <c r="P4" s="171" t="s">
        <v>1421</v>
      </c>
      <c r="Q4" s="268" t="s">
        <v>1449</v>
      </c>
      <c r="R4" s="171" t="s">
        <v>1451</v>
      </c>
      <c r="S4" s="221"/>
      <c r="T4" s="221" t="s">
        <v>1440</v>
      </c>
      <c r="U4" s="312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17"/>
      <c r="AG4" s="317"/>
      <c r="AH4" s="317"/>
      <c r="AI4" s="317"/>
      <c r="AJ4" s="317"/>
      <c r="AK4" s="317"/>
      <c r="AL4" s="317"/>
      <c r="AM4" s="317"/>
      <c r="AN4" s="317"/>
      <c r="AO4" s="317"/>
      <c r="AP4" s="317"/>
      <c r="AQ4" s="317"/>
      <c r="AR4" s="317"/>
      <c r="AS4" s="317"/>
      <c r="AT4" s="317"/>
      <c r="AU4" s="317"/>
      <c r="AV4" s="317"/>
      <c r="AW4" s="9"/>
      <c r="AX4" s="315"/>
      <c r="AY4" s="315"/>
      <c r="AZ4" s="315"/>
      <c r="BA4" s="315"/>
      <c r="BB4" s="315"/>
      <c r="BC4" s="315"/>
      <c r="BD4" s="315"/>
      <c r="BE4" s="315"/>
      <c r="BF4" s="315"/>
      <c r="BG4" s="315"/>
      <c r="BH4" s="315"/>
      <c r="BI4" s="315"/>
      <c r="BJ4" s="315"/>
      <c r="BK4" s="315"/>
      <c r="BL4" s="315"/>
      <c r="BM4" s="315"/>
      <c r="BN4" s="11"/>
      <c r="BO4" s="11"/>
      <c r="BP4" s="315"/>
      <c r="BQ4" s="315"/>
      <c r="BR4" s="315"/>
      <c r="BS4" s="315"/>
      <c r="BT4" s="315"/>
      <c r="BU4" s="315"/>
      <c r="BV4" s="315"/>
      <c r="BW4" s="315"/>
      <c r="BX4" s="315"/>
      <c r="BY4" s="315"/>
      <c r="BZ4" s="315"/>
      <c r="CA4" s="315"/>
      <c r="CB4" s="315"/>
      <c r="CC4" s="315"/>
      <c r="CD4" s="315"/>
      <c r="CE4" s="31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118.5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 t="s">
        <v>1445</v>
      </c>
      <c r="G5" s="271"/>
      <c r="H5" s="271" t="s">
        <v>1401</v>
      </c>
      <c r="I5" s="309" t="s">
        <v>1406</v>
      </c>
      <c r="J5" s="275" t="s">
        <v>1437</v>
      </c>
      <c r="K5" s="511"/>
      <c r="L5" s="271"/>
      <c r="M5" s="271" t="s">
        <v>1404</v>
      </c>
      <c r="N5" s="271" t="s">
        <v>1443</v>
      </c>
      <c r="O5" s="511" t="s">
        <v>1447</v>
      </c>
      <c r="P5" s="511" t="s">
        <v>1448</v>
      </c>
      <c r="Q5" s="511" t="s">
        <v>1450</v>
      </c>
      <c r="R5" s="291" t="s">
        <v>1452</v>
      </c>
      <c r="S5" s="290"/>
      <c r="T5" s="271" t="s">
        <v>1441</v>
      </c>
      <c r="U5" s="271"/>
      <c r="V5" s="394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9.5" customHeight="1" x14ac:dyDescent="0.25">
      <c r="A6" s="295">
        <v>1</v>
      </c>
      <c r="B6" s="245" t="s">
        <v>28</v>
      </c>
      <c r="C6" s="320" t="s">
        <v>34</v>
      </c>
      <c r="D6" s="323" t="s">
        <v>735</v>
      </c>
      <c r="E6" s="238">
        <v>2433</v>
      </c>
      <c r="F6" s="91" t="s">
        <v>539</v>
      </c>
      <c r="G6" s="91"/>
      <c r="H6" s="91">
        <v>5</v>
      </c>
      <c r="I6" s="91">
        <v>4</v>
      </c>
      <c r="J6" s="91">
        <v>3</v>
      </c>
      <c r="K6" s="91"/>
      <c r="L6" s="91"/>
      <c r="M6" s="91">
        <v>3</v>
      </c>
      <c r="N6" s="91">
        <v>4</v>
      </c>
      <c r="O6" s="91">
        <v>4</v>
      </c>
      <c r="P6" s="91">
        <v>5</v>
      </c>
      <c r="Q6" s="23">
        <v>4</v>
      </c>
      <c r="R6" s="23">
        <v>4</v>
      </c>
      <c r="S6" s="23"/>
      <c r="T6" s="23">
        <v>5</v>
      </c>
      <c r="U6" s="23"/>
      <c r="V6" s="35">
        <f t="shared" ref="V6:V37" si="0">IF(AC6&gt;0,IF(SUM(X6:Y6)/AC6&gt;0,2,IF(AND(SUM(X6:Y6)/AC6=0,Z6/AC6&gt;0),3,IF(AND((AB6/AC6+AA6/AC6)=1,AA6/AC6&gt;0),4,5))),0)</f>
        <v>3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2</v>
      </c>
      <c r="AA6" s="276">
        <f t="shared" ref="AA6:AA34" si="5">COUNTIF(AG6:AV6,AA$5)</f>
        <v>5</v>
      </c>
      <c r="AB6" s="276">
        <f t="shared" ref="AB6:AB34" si="6">COUNTIF(AG6:AV6,AB$5)</f>
        <v>3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4.0999999999999996</v>
      </c>
      <c r="AE6" s="278">
        <f t="shared" ref="AE6:AE34" si="8">IF(AX6=5,0.5,IF(AX6=4,0.25,IF(AX6&lt;=3,0)))</f>
        <v>0</v>
      </c>
      <c r="AF6" s="279"/>
      <c r="AG6" s="280" t="str">
        <f t="shared" ref="AG6:AV12" si="9">IF(ISERROR(VALUE(LEFT(F6))),LEFT(F6),VALUE(LEFT(F6)))</f>
        <v>З</v>
      </c>
      <c r="AH6" s="280" t="str">
        <f t="shared" si="9"/>
        <v/>
      </c>
      <c r="AI6" s="280">
        <f t="shared" si="9"/>
        <v>5</v>
      </c>
      <c r="AJ6" s="280">
        <f t="shared" si="9"/>
        <v>4</v>
      </c>
      <c r="AK6" s="280">
        <f t="shared" si="9"/>
        <v>3</v>
      </c>
      <c r="AL6" s="280" t="str">
        <f t="shared" si="9"/>
        <v/>
      </c>
      <c r="AM6" s="280" t="str">
        <f t="shared" si="9"/>
        <v/>
      </c>
      <c r="AN6" s="280">
        <f t="shared" si="9"/>
        <v>3</v>
      </c>
      <c r="AO6" s="280">
        <f t="shared" si="9"/>
        <v>4</v>
      </c>
      <c r="AP6" s="280">
        <f t="shared" si="9"/>
        <v>4</v>
      </c>
      <c r="AQ6" s="280">
        <f t="shared" si="9"/>
        <v>5</v>
      </c>
      <c r="AR6" s="280">
        <f t="shared" si="9"/>
        <v>4</v>
      </c>
      <c r="AS6" s="280">
        <f t="shared" si="9"/>
        <v>4</v>
      </c>
      <c r="AT6" s="280" t="str">
        <f t="shared" si="9"/>
        <v/>
      </c>
      <c r="AU6" s="280">
        <f t="shared" si="9"/>
        <v>5</v>
      </c>
      <c r="AV6" s="280" t="str">
        <f t="shared" si="9"/>
        <v/>
      </c>
      <c r="AW6" s="35">
        <f t="shared" ref="AW6:AW37" si="10">COUNTIF(AG6:AV6,"з")</f>
        <v>1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9.5" customHeight="1" x14ac:dyDescent="0.25">
      <c r="A7" s="295">
        <v>2</v>
      </c>
      <c r="B7" s="245" t="s">
        <v>28</v>
      </c>
      <c r="C7" s="320" t="s">
        <v>34</v>
      </c>
      <c r="D7" s="323" t="s">
        <v>736</v>
      </c>
      <c r="E7" s="238">
        <v>2433</v>
      </c>
      <c r="F7" s="91" t="s">
        <v>539</v>
      </c>
      <c r="G7" s="91"/>
      <c r="H7" s="91">
        <v>4</v>
      </c>
      <c r="I7" s="91">
        <v>5</v>
      </c>
      <c r="J7" s="91">
        <v>5</v>
      </c>
      <c r="K7" s="91"/>
      <c r="L7" s="91"/>
      <c r="M7" s="91">
        <v>4</v>
      </c>
      <c r="N7" s="91">
        <v>5</v>
      </c>
      <c r="O7" s="91">
        <v>4</v>
      </c>
      <c r="P7" s="91" t="s">
        <v>1417</v>
      </c>
      <c r="Q7" s="23">
        <v>4</v>
      </c>
      <c r="R7" s="23">
        <v>5</v>
      </c>
      <c r="S7" s="23"/>
      <c r="T7" s="23">
        <v>5</v>
      </c>
      <c r="U7" s="23"/>
      <c r="V7" s="35">
        <f t="shared" si="0"/>
        <v>4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0</v>
      </c>
      <c r="AA7" s="276">
        <f t="shared" si="5"/>
        <v>4</v>
      </c>
      <c r="AB7" s="276">
        <f t="shared" si="6"/>
        <v>5</v>
      </c>
      <c r="AC7" s="276">
        <f t="shared" si="7"/>
        <v>9</v>
      </c>
      <c r="AD7" s="277">
        <f t="shared" ref="AD7:AD37" si="11">IF(ISERROR(((X7+Y7)*2+Z7*3+AA7*4+AB7*5)/SUM(X7,Y7:AB7)),"",((X7+Y7)*2+Z7*3+AA7*4+AB7*5)/SUM(X7,Y7:AB7))</f>
        <v>4.5555555555555554</v>
      </c>
      <c r="AE7" s="278">
        <f t="shared" si="8"/>
        <v>0</v>
      </c>
      <c r="AF7" s="279"/>
      <c r="AG7" s="280" t="str">
        <f t="shared" si="9"/>
        <v>З</v>
      </c>
      <c r="AH7" s="280" t="str">
        <f t="shared" si="9"/>
        <v/>
      </c>
      <c r="AI7" s="280">
        <f t="shared" si="9"/>
        <v>4</v>
      </c>
      <c r="AJ7" s="280">
        <f t="shared" si="9"/>
        <v>5</v>
      </c>
      <c r="AK7" s="280">
        <f t="shared" si="9"/>
        <v>5</v>
      </c>
      <c r="AL7" s="280" t="str">
        <f t="shared" si="9"/>
        <v/>
      </c>
      <c r="AM7" s="280" t="str">
        <f t="shared" si="9"/>
        <v/>
      </c>
      <c r="AN7" s="280">
        <f t="shared" si="9"/>
        <v>4</v>
      </c>
      <c r="AO7" s="280">
        <f t="shared" si="9"/>
        <v>5</v>
      </c>
      <c r="AP7" s="280">
        <f t="shared" si="9"/>
        <v>4</v>
      </c>
      <c r="AQ7" s="280" t="str">
        <f t="shared" si="9"/>
        <v>а</v>
      </c>
      <c r="AR7" s="280">
        <f t="shared" si="9"/>
        <v>4</v>
      </c>
      <c r="AS7" s="280">
        <f t="shared" si="9"/>
        <v>5</v>
      </c>
      <c r="AT7" s="280" t="str">
        <f t="shared" si="9"/>
        <v/>
      </c>
      <c r="AU7" s="280">
        <f t="shared" si="9"/>
        <v>5</v>
      </c>
      <c r="AV7" s="280" t="str">
        <f t="shared" si="9"/>
        <v/>
      </c>
      <c r="AW7" s="35">
        <f t="shared" si="10"/>
        <v>1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9.5" customHeight="1" x14ac:dyDescent="0.25">
      <c r="A8" s="295">
        <v>3</v>
      </c>
      <c r="B8" s="245" t="s">
        <v>28</v>
      </c>
      <c r="C8" s="320" t="s">
        <v>34</v>
      </c>
      <c r="D8" s="323" t="s">
        <v>761</v>
      </c>
      <c r="E8" s="238">
        <v>2433</v>
      </c>
      <c r="F8" s="91" t="s">
        <v>539</v>
      </c>
      <c r="G8" s="91"/>
      <c r="H8" s="91">
        <v>4</v>
      </c>
      <c r="I8" s="91">
        <v>4</v>
      </c>
      <c r="J8" s="91" t="s">
        <v>1495</v>
      </c>
      <c r="K8" s="91"/>
      <c r="L8" s="91"/>
      <c r="M8" s="91">
        <v>3</v>
      </c>
      <c r="N8" s="91">
        <v>3</v>
      </c>
      <c r="O8" s="91">
        <v>3</v>
      </c>
      <c r="P8" s="91">
        <v>5</v>
      </c>
      <c r="Q8" s="23">
        <v>4</v>
      </c>
      <c r="R8" s="23">
        <v>4</v>
      </c>
      <c r="S8" s="23"/>
      <c r="T8" s="23">
        <v>4</v>
      </c>
      <c r="U8" s="23"/>
      <c r="V8" s="35">
        <f t="shared" si="0"/>
        <v>2</v>
      </c>
      <c r="W8" s="276">
        <f t="shared" si="1"/>
        <v>0</v>
      </c>
      <c r="X8" s="276">
        <f t="shared" si="2"/>
        <v>0</v>
      </c>
      <c r="Y8" s="276">
        <f t="shared" si="3"/>
        <v>1</v>
      </c>
      <c r="Z8" s="276">
        <f t="shared" si="4"/>
        <v>3</v>
      </c>
      <c r="AA8" s="276">
        <f t="shared" si="5"/>
        <v>5</v>
      </c>
      <c r="AB8" s="276">
        <f t="shared" si="6"/>
        <v>1</v>
      </c>
      <c r="AC8" s="276">
        <f t="shared" si="7"/>
        <v>10</v>
      </c>
      <c r="AD8" s="277">
        <f t="shared" si="11"/>
        <v>3.6</v>
      </c>
      <c r="AE8" s="278">
        <f t="shared" si="8"/>
        <v>0</v>
      </c>
      <c r="AF8" s="279"/>
      <c r="AG8" s="280" t="str">
        <f t="shared" si="9"/>
        <v>З</v>
      </c>
      <c r="AH8" s="280" t="str">
        <f t="shared" si="9"/>
        <v/>
      </c>
      <c r="AI8" s="280">
        <f t="shared" si="9"/>
        <v>4</v>
      </c>
      <c r="AJ8" s="280">
        <f t="shared" si="9"/>
        <v>4</v>
      </c>
      <c r="AK8" s="280">
        <f t="shared" si="9"/>
        <v>2</v>
      </c>
      <c r="AL8" s="280" t="str">
        <f t="shared" si="9"/>
        <v/>
      </c>
      <c r="AM8" s="280" t="str">
        <f t="shared" si="9"/>
        <v/>
      </c>
      <c r="AN8" s="280">
        <f t="shared" si="9"/>
        <v>3</v>
      </c>
      <c r="AO8" s="280">
        <f t="shared" si="9"/>
        <v>3</v>
      </c>
      <c r="AP8" s="280">
        <f t="shared" si="9"/>
        <v>3</v>
      </c>
      <c r="AQ8" s="280">
        <f t="shared" si="9"/>
        <v>5</v>
      </c>
      <c r="AR8" s="280">
        <f t="shared" si="9"/>
        <v>4</v>
      </c>
      <c r="AS8" s="280">
        <f t="shared" si="9"/>
        <v>4</v>
      </c>
      <c r="AT8" s="280" t="str">
        <f t="shared" si="9"/>
        <v/>
      </c>
      <c r="AU8" s="280">
        <f t="shared" si="9"/>
        <v>4</v>
      </c>
      <c r="AV8" s="280" t="str">
        <f t="shared" si="9"/>
        <v/>
      </c>
      <c r="AW8" s="35">
        <f t="shared" si="10"/>
        <v>1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9.5" customHeight="1" x14ac:dyDescent="0.25">
      <c r="A9" s="295">
        <v>4</v>
      </c>
      <c r="B9" s="245" t="s">
        <v>28</v>
      </c>
      <c r="C9" s="330" t="s">
        <v>34</v>
      </c>
      <c r="D9" s="332" t="s">
        <v>737</v>
      </c>
      <c r="E9" s="238">
        <v>2433</v>
      </c>
      <c r="F9" s="91" t="s">
        <v>539</v>
      </c>
      <c r="G9" s="91"/>
      <c r="H9" s="91">
        <v>5</v>
      </c>
      <c r="I9" s="91">
        <v>5</v>
      </c>
      <c r="J9" s="91">
        <v>5</v>
      </c>
      <c r="K9" s="91"/>
      <c r="L9" s="91"/>
      <c r="M9" s="91">
        <v>5</v>
      </c>
      <c r="N9" s="91">
        <v>5</v>
      </c>
      <c r="O9" s="91">
        <v>5</v>
      </c>
      <c r="P9" s="91">
        <v>5</v>
      </c>
      <c r="Q9" s="23">
        <v>5</v>
      </c>
      <c r="R9" s="23">
        <v>5</v>
      </c>
      <c r="S9" s="23"/>
      <c r="T9" s="23">
        <v>5</v>
      </c>
      <c r="U9" s="23"/>
      <c r="V9" s="35">
        <f t="shared" si="0"/>
        <v>5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0</v>
      </c>
      <c r="AA9" s="276">
        <f t="shared" si="5"/>
        <v>0</v>
      </c>
      <c r="AB9" s="276">
        <f t="shared" si="6"/>
        <v>10</v>
      </c>
      <c r="AC9" s="276">
        <f t="shared" si="7"/>
        <v>10</v>
      </c>
      <c r="AD9" s="277">
        <f t="shared" si="11"/>
        <v>5</v>
      </c>
      <c r="AE9" s="278">
        <f t="shared" si="8"/>
        <v>0</v>
      </c>
      <c r="AF9" s="279"/>
      <c r="AG9" s="280" t="str">
        <f t="shared" si="9"/>
        <v>З</v>
      </c>
      <c r="AH9" s="280" t="str">
        <f t="shared" si="9"/>
        <v/>
      </c>
      <c r="AI9" s="280">
        <f t="shared" si="9"/>
        <v>5</v>
      </c>
      <c r="AJ9" s="280">
        <f t="shared" si="9"/>
        <v>5</v>
      </c>
      <c r="AK9" s="280">
        <f t="shared" si="9"/>
        <v>5</v>
      </c>
      <c r="AL9" s="280" t="str">
        <f t="shared" si="9"/>
        <v/>
      </c>
      <c r="AM9" s="280" t="str">
        <f t="shared" si="9"/>
        <v/>
      </c>
      <c r="AN9" s="280">
        <f t="shared" si="9"/>
        <v>5</v>
      </c>
      <c r="AO9" s="280">
        <f t="shared" si="9"/>
        <v>5</v>
      </c>
      <c r="AP9" s="280">
        <f t="shared" si="9"/>
        <v>5</v>
      </c>
      <c r="AQ9" s="280">
        <f t="shared" si="9"/>
        <v>5</v>
      </c>
      <c r="AR9" s="280">
        <f t="shared" si="9"/>
        <v>5</v>
      </c>
      <c r="AS9" s="280">
        <f t="shared" si="9"/>
        <v>5</v>
      </c>
      <c r="AT9" s="280" t="str">
        <f t="shared" si="9"/>
        <v/>
      </c>
      <c r="AU9" s="280">
        <f t="shared" si="9"/>
        <v>5</v>
      </c>
      <c r="AV9" s="280" t="str">
        <f t="shared" si="9"/>
        <v/>
      </c>
      <c r="AW9" s="35">
        <f t="shared" si="10"/>
        <v>1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9.5" customHeight="1" x14ac:dyDescent="0.25">
      <c r="A10" s="295">
        <v>5</v>
      </c>
      <c r="B10" s="245" t="s">
        <v>28</v>
      </c>
      <c r="C10" s="320" t="s">
        <v>34</v>
      </c>
      <c r="D10" s="323" t="s">
        <v>738</v>
      </c>
      <c r="E10" s="238">
        <v>2433</v>
      </c>
      <c r="F10" s="91" t="s">
        <v>539</v>
      </c>
      <c r="G10" s="91"/>
      <c r="H10" s="91">
        <v>5</v>
      </c>
      <c r="I10" s="91">
        <v>5</v>
      </c>
      <c r="J10" s="91">
        <v>3</v>
      </c>
      <c r="K10" s="91"/>
      <c r="L10" s="91"/>
      <c r="M10" s="91">
        <v>4</v>
      </c>
      <c r="N10" s="91">
        <v>4</v>
      </c>
      <c r="O10" s="91">
        <v>4</v>
      </c>
      <c r="P10" s="91">
        <v>5</v>
      </c>
      <c r="Q10" s="23">
        <v>4</v>
      </c>
      <c r="R10" s="23">
        <v>5</v>
      </c>
      <c r="S10" s="23"/>
      <c r="T10" s="23">
        <v>3</v>
      </c>
      <c r="U10" s="23"/>
      <c r="V10" s="35">
        <f t="shared" si="0"/>
        <v>3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2</v>
      </c>
      <c r="AA10" s="276">
        <f t="shared" si="5"/>
        <v>4</v>
      </c>
      <c r="AB10" s="276">
        <f t="shared" si="6"/>
        <v>4</v>
      </c>
      <c r="AC10" s="276">
        <f t="shared" si="7"/>
        <v>10</v>
      </c>
      <c r="AD10" s="277">
        <f t="shared" si="11"/>
        <v>4.2</v>
      </c>
      <c r="AE10" s="278">
        <f t="shared" si="8"/>
        <v>0</v>
      </c>
      <c r="AF10" s="279"/>
      <c r="AG10" s="280" t="str">
        <f t="shared" si="9"/>
        <v>З</v>
      </c>
      <c r="AH10" s="280" t="str">
        <f t="shared" si="9"/>
        <v/>
      </c>
      <c r="AI10" s="280">
        <f t="shared" si="9"/>
        <v>5</v>
      </c>
      <c r="AJ10" s="280">
        <f t="shared" si="9"/>
        <v>5</v>
      </c>
      <c r="AK10" s="280">
        <f t="shared" si="9"/>
        <v>3</v>
      </c>
      <c r="AL10" s="280" t="str">
        <f t="shared" si="9"/>
        <v/>
      </c>
      <c r="AM10" s="280" t="str">
        <f t="shared" si="9"/>
        <v/>
      </c>
      <c r="AN10" s="280">
        <f t="shared" si="9"/>
        <v>4</v>
      </c>
      <c r="AO10" s="280">
        <f t="shared" si="9"/>
        <v>4</v>
      </c>
      <c r="AP10" s="280">
        <f t="shared" si="9"/>
        <v>4</v>
      </c>
      <c r="AQ10" s="280">
        <f t="shared" si="9"/>
        <v>5</v>
      </c>
      <c r="AR10" s="280">
        <f t="shared" si="9"/>
        <v>4</v>
      </c>
      <c r="AS10" s="280">
        <f t="shared" si="9"/>
        <v>5</v>
      </c>
      <c r="AT10" s="280" t="str">
        <f t="shared" si="9"/>
        <v/>
      </c>
      <c r="AU10" s="280">
        <f t="shared" si="9"/>
        <v>3</v>
      </c>
      <c r="AV10" s="280" t="str">
        <f t="shared" si="9"/>
        <v/>
      </c>
      <c r="AW10" s="35">
        <f t="shared" si="10"/>
        <v>1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9.5" customHeight="1" x14ac:dyDescent="0.25">
      <c r="A11" s="295">
        <v>6</v>
      </c>
      <c r="B11" s="245" t="s">
        <v>28</v>
      </c>
      <c r="C11" s="320" t="s">
        <v>34</v>
      </c>
      <c r="D11" s="323" t="s">
        <v>739</v>
      </c>
      <c r="E11" s="238">
        <v>2433</v>
      </c>
      <c r="F11" s="91" t="s">
        <v>539</v>
      </c>
      <c r="G11" s="91"/>
      <c r="H11" s="91">
        <v>5</v>
      </c>
      <c r="I11" s="91">
        <v>4</v>
      </c>
      <c r="J11" s="91">
        <v>3</v>
      </c>
      <c r="K11" s="91"/>
      <c r="L11" s="91"/>
      <c r="M11" s="91">
        <v>4</v>
      </c>
      <c r="N11" s="91">
        <v>5</v>
      </c>
      <c r="O11" s="91">
        <v>5</v>
      </c>
      <c r="P11" s="91">
        <v>5</v>
      </c>
      <c r="Q11" s="91">
        <v>4</v>
      </c>
      <c r="R11" s="91">
        <v>4</v>
      </c>
      <c r="S11" s="91"/>
      <c r="T11" s="91">
        <v>5</v>
      </c>
      <c r="U11" s="91"/>
      <c r="V11" s="35">
        <f t="shared" si="0"/>
        <v>3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1</v>
      </c>
      <c r="AA11" s="286">
        <f t="shared" si="5"/>
        <v>4</v>
      </c>
      <c r="AB11" s="286">
        <f t="shared" si="6"/>
        <v>5</v>
      </c>
      <c r="AC11" s="276">
        <f t="shared" si="7"/>
        <v>10</v>
      </c>
      <c r="AD11" s="277">
        <f t="shared" si="11"/>
        <v>4.4000000000000004</v>
      </c>
      <c r="AE11" s="287">
        <f t="shared" si="8"/>
        <v>0</v>
      </c>
      <c r="AG11" s="280" t="str">
        <f t="shared" si="9"/>
        <v>З</v>
      </c>
      <c r="AH11" s="280" t="str">
        <f t="shared" si="9"/>
        <v/>
      </c>
      <c r="AI11" s="280">
        <f t="shared" si="9"/>
        <v>5</v>
      </c>
      <c r="AJ11" s="280">
        <f t="shared" si="9"/>
        <v>4</v>
      </c>
      <c r="AK11" s="280">
        <f t="shared" si="9"/>
        <v>3</v>
      </c>
      <c r="AL11" s="280" t="str">
        <f t="shared" si="9"/>
        <v/>
      </c>
      <c r="AM11" s="280" t="str">
        <f t="shared" si="9"/>
        <v/>
      </c>
      <c r="AN11" s="280">
        <f t="shared" si="9"/>
        <v>4</v>
      </c>
      <c r="AO11" s="280">
        <f t="shared" si="9"/>
        <v>5</v>
      </c>
      <c r="AP11" s="280">
        <f t="shared" si="9"/>
        <v>5</v>
      </c>
      <c r="AQ11" s="280">
        <f t="shared" si="9"/>
        <v>5</v>
      </c>
      <c r="AR11" s="280">
        <f t="shared" si="9"/>
        <v>4</v>
      </c>
      <c r="AS11" s="280">
        <f t="shared" si="9"/>
        <v>4</v>
      </c>
      <c r="AT11" s="280" t="str">
        <f t="shared" si="9"/>
        <v/>
      </c>
      <c r="AU11" s="280">
        <f t="shared" si="9"/>
        <v>5</v>
      </c>
      <c r="AV11" s="280" t="str">
        <f t="shared" si="9"/>
        <v/>
      </c>
      <c r="AW11" s="35">
        <f t="shared" si="10"/>
        <v>1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9.5" customHeight="1" x14ac:dyDescent="0.25">
      <c r="A12" s="295">
        <v>7</v>
      </c>
      <c r="B12" s="245" t="s">
        <v>28</v>
      </c>
      <c r="C12" s="330" t="s">
        <v>34</v>
      </c>
      <c r="D12" s="332" t="s">
        <v>740</v>
      </c>
      <c r="E12" s="238">
        <v>2433</v>
      </c>
      <c r="F12" s="91" t="s">
        <v>539</v>
      </c>
      <c r="G12" s="91"/>
      <c r="H12" s="91">
        <v>5</v>
      </c>
      <c r="I12" s="91">
        <v>5</v>
      </c>
      <c r="J12" s="91">
        <v>5</v>
      </c>
      <c r="K12" s="91"/>
      <c r="L12" s="91"/>
      <c r="M12" s="91">
        <v>5</v>
      </c>
      <c r="N12" s="91">
        <v>5</v>
      </c>
      <c r="O12" s="91">
        <v>5</v>
      </c>
      <c r="P12" s="91">
        <v>5</v>
      </c>
      <c r="Q12" s="23">
        <v>5</v>
      </c>
      <c r="R12" s="23">
        <v>5</v>
      </c>
      <c r="S12" s="23"/>
      <c r="T12" s="23">
        <v>5</v>
      </c>
      <c r="U12" s="23"/>
      <c r="V12" s="35">
        <f t="shared" si="0"/>
        <v>5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0</v>
      </c>
      <c r="AA12" s="276">
        <f t="shared" si="5"/>
        <v>0</v>
      </c>
      <c r="AB12" s="276">
        <f t="shared" si="6"/>
        <v>10</v>
      </c>
      <c r="AC12" s="276">
        <f t="shared" si="7"/>
        <v>10</v>
      </c>
      <c r="AD12" s="277">
        <f t="shared" si="11"/>
        <v>5</v>
      </c>
      <c r="AE12" s="278">
        <f t="shared" si="8"/>
        <v>0</v>
      </c>
      <c r="AF12" s="279"/>
      <c r="AG12" s="280" t="str">
        <f t="shared" si="9"/>
        <v>З</v>
      </c>
      <c r="AH12" s="280" t="str">
        <f t="shared" si="9"/>
        <v/>
      </c>
      <c r="AI12" s="280">
        <f t="shared" si="9"/>
        <v>5</v>
      </c>
      <c r="AJ12" s="280">
        <f t="shared" si="9"/>
        <v>5</v>
      </c>
      <c r="AK12" s="280">
        <f t="shared" si="9"/>
        <v>5</v>
      </c>
      <c r="AL12" s="280" t="str">
        <f t="shared" si="9"/>
        <v/>
      </c>
      <c r="AM12" s="280" t="str">
        <f t="shared" si="9"/>
        <v/>
      </c>
      <c r="AN12" s="280">
        <f t="shared" si="9"/>
        <v>5</v>
      </c>
      <c r="AO12" s="280">
        <f t="shared" si="9"/>
        <v>5</v>
      </c>
      <c r="AP12" s="280">
        <f t="shared" si="9"/>
        <v>5</v>
      </c>
      <c r="AQ12" s="280">
        <f t="shared" si="9"/>
        <v>5</v>
      </c>
      <c r="AR12" s="280">
        <f t="shared" si="9"/>
        <v>5</v>
      </c>
      <c r="AS12" s="280">
        <f t="shared" si="9"/>
        <v>5</v>
      </c>
      <c r="AT12" s="280" t="str">
        <f t="shared" si="9"/>
        <v/>
      </c>
      <c r="AU12" s="280">
        <f t="shared" si="9"/>
        <v>5</v>
      </c>
      <c r="AV12" s="280" t="str">
        <f t="shared" si="9"/>
        <v/>
      </c>
      <c r="AW12" s="35">
        <f t="shared" si="10"/>
        <v>1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6.5" customHeight="1" x14ac:dyDescent="0.25">
      <c r="A13" s="295">
        <v>8</v>
      </c>
      <c r="B13" s="245" t="s">
        <v>28</v>
      </c>
      <c r="C13" s="320" t="s">
        <v>34</v>
      </c>
      <c r="D13" s="323" t="s">
        <v>741</v>
      </c>
      <c r="E13" s="238">
        <v>2433</v>
      </c>
      <c r="F13" s="91" t="s">
        <v>539</v>
      </c>
      <c r="G13" s="91"/>
      <c r="H13" s="91">
        <v>4</v>
      </c>
      <c r="I13" s="91">
        <v>5</v>
      </c>
      <c r="J13" s="91">
        <v>3</v>
      </c>
      <c r="K13" s="91"/>
      <c r="L13" s="91"/>
      <c r="M13" s="91">
        <v>3</v>
      </c>
      <c r="N13" s="91">
        <v>4</v>
      </c>
      <c r="O13" s="91">
        <v>3</v>
      </c>
      <c r="P13" s="91">
        <v>5</v>
      </c>
      <c r="Q13" s="23">
        <v>4</v>
      </c>
      <c r="R13" s="23">
        <v>4</v>
      </c>
      <c r="S13" s="23"/>
      <c r="T13" s="23">
        <v>5</v>
      </c>
      <c r="U13" s="23"/>
      <c r="V13" s="35">
        <f t="shared" si="0"/>
        <v>3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3</v>
      </c>
      <c r="AA13" s="276">
        <f t="shared" si="5"/>
        <v>4</v>
      </c>
      <c r="AB13" s="276">
        <f t="shared" si="6"/>
        <v>3</v>
      </c>
      <c r="AC13" s="276">
        <f t="shared" si="7"/>
        <v>10</v>
      </c>
      <c r="AD13" s="277">
        <f t="shared" si="11"/>
        <v>4</v>
      </c>
      <c r="AE13" s="278">
        <f t="shared" si="8"/>
        <v>0</v>
      </c>
      <c r="AF13" s="279"/>
      <c r="AG13" s="280" t="str">
        <f t="shared" ref="AG13:AG29" si="12">IF(ISERROR(VALUE(LEFT(F13))),LEFT(F13),VALUE(LEFT(F13)))</f>
        <v>З</v>
      </c>
      <c r="AH13" s="280" t="str">
        <f t="shared" ref="AH13:AH29" si="13">IF(ISERROR(VALUE(LEFT(G13))),LEFT(G13),VALUE(LEFT(G13)))</f>
        <v/>
      </c>
      <c r="AI13" s="280">
        <f t="shared" ref="AI13:AI29" si="14">IF(ISERROR(VALUE(LEFT(H13))),LEFT(H13),VALUE(LEFT(H13)))</f>
        <v>4</v>
      </c>
      <c r="AJ13" s="280">
        <f t="shared" ref="AJ13:AJ29" si="15">IF(ISERROR(VALUE(LEFT(I13))),LEFT(I13),VALUE(LEFT(I13)))</f>
        <v>5</v>
      </c>
      <c r="AK13" s="280">
        <f t="shared" ref="AK13:AK29" si="16">IF(ISERROR(VALUE(LEFT(J13))),LEFT(J13),VALUE(LEFT(J13)))</f>
        <v>3</v>
      </c>
      <c r="AL13" s="280" t="str">
        <f t="shared" ref="AL13:AL29" si="17">IF(ISERROR(VALUE(LEFT(K13))),LEFT(K13),VALUE(LEFT(K13)))</f>
        <v/>
      </c>
      <c r="AM13" s="280" t="str">
        <f t="shared" ref="AM13:AM29" si="18">IF(ISERROR(VALUE(LEFT(L13))),LEFT(L13),VALUE(LEFT(L13)))</f>
        <v/>
      </c>
      <c r="AN13" s="280">
        <f t="shared" ref="AN13:AN29" si="19">IF(ISERROR(VALUE(LEFT(M13))),LEFT(M13),VALUE(LEFT(M13)))</f>
        <v>3</v>
      </c>
      <c r="AO13" s="280">
        <f t="shared" ref="AO13:AO29" si="20">IF(ISERROR(VALUE(LEFT(N13))),LEFT(N13),VALUE(LEFT(N13)))</f>
        <v>4</v>
      </c>
      <c r="AP13" s="280">
        <f t="shared" ref="AP13:AP29" si="21">IF(ISERROR(VALUE(LEFT(O13))),LEFT(O13),VALUE(LEFT(O13)))</f>
        <v>3</v>
      </c>
      <c r="AQ13" s="280">
        <f t="shared" ref="AQ13:AQ29" si="22">IF(ISERROR(VALUE(LEFT(P13))),LEFT(P13),VALUE(LEFT(P13)))</f>
        <v>5</v>
      </c>
      <c r="AR13" s="280">
        <f t="shared" ref="AR13:AR29" si="23">IF(ISERROR(VALUE(LEFT(Q13))),LEFT(Q13),VALUE(LEFT(Q13)))</f>
        <v>4</v>
      </c>
      <c r="AS13" s="280">
        <f t="shared" ref="AS13:AS29" si="24">IF(ISERROR(VALUE(LEFT(R13))),LEFT(R13),VALUE(LEFT(R13)))</f>
        <v>4</v>
      </c>
      <c r="AT13" s="280" t="str">
        <f t="shared" ref="AT13:AT29" si="25">IF(ISERROR(VALUE(LEFT(S13))),LEFT(S13),VALUE(LEFT(S13)))</f>
        <v/>
      </c>
      <c r="AU13" s="280">
        <f t="shared" ref="AU13:AU29" si="26">IF(ISERROR(VALUE(LEFT(T13))),LEFT(T13),VALUE(LEFT(T13)))</f>
        <v>5</v>
      </c>
      <c r="AV13" s="280" t="str">
        <f t="shared" ref="AV13:AV29" si="27">IF(ISERROR(VALUE(LEFT(U13))),LEFT(U13),VALUE(LEFT(U13)))</f>
        <v/>
      </c>
      <c r="AW13" s="35">
        <f t="shared" si="10"/>
        <v>1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6.5" customHeight="1" x14ac:dyDescent="0.25">
      <c r="A14" s="295">
        <v>9</v>
      </c>
      <c r="B14" s="243"/>
      <c r="C14" s="330" t="s">
        <v>34</v>
      </c>
      <c r="D14" s="332" t="s">
        <v>718</v>
      </c>
      <c r="E14" s="238">
        <v>2433</v>
      </c>
      <c r="F14" s="91" t="s">
        <v>539</v>
      </c>
      <c r="G14" s="91"/>
      <c r="H14" s="328">
        <v>5</v>
      </c>
      <c r="I14" s="91">
        <v>5</v>
      </c>
      <c r="J14" s="91">
        <v>5</v>
      </c>
      <c r="K14" s="91"/>
      <c r="L14" s="91"/>
      <c r="M14" s="91">
        <v>5</v>
      </c>
      <c r="N14" s="91">
        <v>5</v>
      </c>
      <c r="O14" s="91">
        <v>5</v>
      </c>
      <c r="P14" s="91">
        <v>5</v>
      </c>
      <c r="Q14" s="91">
        <v>5</v>
      </c>
      <c r="R14" s="24">
        <v>5</v>
      </c>
      <c r="S14" s="23"/>
      <c r="T14" s="23">
        <v>5</v>
      </c>
      <c r="U14" s="91"/>
      <c r="V14" s="18">
        <f t="shared" si="0"/>
        <v>5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0</v>
      </c>
      <c r="AA14" s="92">
        <f t="shared" si="5"/>
        <v>0</v>
      </c>
      <c r="AB14" s="92">
        <f t="shared" si="6"/>
        <v>10</v>
      </c>
      <c r="AC14" s="92">
        <f t="shared" si="7"/>
        <v>10</v>
      </c>
      <c r="AD14" s="225">
        <f t="shared" si="11"/>
        <v>5</v>
      </c>
      <c r="AE14" s="16">
        <f t="shared" si="8"/>
        <v>0</v>
      </c>
      <c r="AF14" s="9"/>
      <c r="AG14" s="280" t="str">
        <f t="shared" si="12"/>
        <v>З</v>
      </c>
      <c r="AH14" s="280" t="str">
        <f t="shared" si="13"/>
        <v/>
      </c>
      <c r="AI14" s="280">
        <f t="shared" si="14"/>
        <v>5</v>
      </c>
      <c r="AJ14" s="280">
        <f t="shared" si="15"/>
        <v>5</v>
      </c>
      <c r="AK14" s="280">
        <f t="shared" si="16"/>
        <v>5</v>
      </c>
      <c r="AL14" s="280" t="str">
        <f t="shared" si="17"/>
        <v/>
      </c>
      <c r="AM14" s="280" t="str">
        <f t="shared" si="18"/>
        <v/>
      </c>
      <c r="AN14" s="280">
        <f t="shared" si="19"/>
        <v>5</v>
      </c>
      <c r="AO14" s="280">
        <f t="shared" si="20"/>
        <v>5</v>
      </c>
      <c r="AP14" s="280">
        <f t="shared" si="21"/>
        <v>5</v>
      </c>
      <c r="AQ14" s="280">
        <f t="shared" si="22"/>
        <v>5</v>
      </c>
      <c r="AR14" s="280">
        <f t="shared" si="23"/>
        <v>5</v>
      </c>
      <c r="AS14" s="280">
        <f t="shared" si="24"/>
        <v>5</v>
      </c>
      <c r="AT14" s="280" t="str">
        <f t="shared" si="25"/>
        <v/>
      </c>
      <c r="AU14" s="280">
        <f t="shared" si="26"/>
        <v>5</v>
      </c>
      <c r="AV14" s="280" t="str">
        <f t="shared" si="27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6.5" customHeight="1" x14ac:dyDescent="0.25">
      <c r="A15" s="295">
        <v>10</v>
      </c>
      <c r="B15" s="243"/>
      <c r="C15" s="320" t="s">
        <v>34</v>
      </c>
      <c r="D15" s="323" t="s">
        <v>742</v>
      </c>
      <c r="E15" s="238">
        <v>2433</v>
      </c>
      <c r="F15" s="91" t="s">
        <v>539</v>
      </c>
      <c r="G15" s="91"/>
      <c r="H15" s="91">
        <v>4</v>
      </c>
      <c r="I15" s="91">
        <v>4</v>
      </c>
      <c r="J15" s="91">
        <v>3</v>
      </c>
      <c r="K15" s="91"/>
      <c r="L15" s="91"/>
      <c r="M15" s="91">
        <v>4</v>
      </c>
      <c r="N15" s="91">
        <v>4</v>
      </c>
      <c r="O15" s="91">
        <v>4</v>
      </c>
      <c r="P15" s="91">
        <v>5</v>
      </c>
      <c r="Q15" s="91">
        <v>5</v>
      </c>
      <c r="R15" s="24">
        <v>4</v>
      </c>
      <c r="S15" s="23"/>
      <c r="T15" s="23">
        <v>4</v>
      </c>
      <c r="U15" s="91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1</v>
      </c>
      <c r="AA15" s="92">
        <f t="shared" si="5"/>
        <v>7</v>
      </c>
      <c r="AB15" s="92">
        <f t="shared" si="6"/>
        <v>2</v>
      </c>
      <c r="AC15" s="92">
        <f t="shared" si="7"/>
        <v>10</v>
      </c>
      <c r="AD15" s="225">
        <f t="shared" si="11"/>
        <v>4.0999999999999996</v>
      </c>
      <c r="AE15" s="16">
        <f t="shared" si="8"/>
        <v>0</v>
      </c>
      <c r="AF15" s="9"/>
      <c r="AG15" s="280" t="str">
        <f t="shared" si="12"/>
        <v>З</v>
      </c>
      <c r="AH15" s="280" t="str">
        <f t="shared" si="13"/>
        <v/>
      </c>
      <c r="AI15" s="280">
        <f t="shared" si="14"/>
        <v>4</v>
      </c>
      <c r="AJ15" s="280">
        <f t="shared" si="15"/>
        <v>4</v>
      </c>
      <c r="AK15" s="280">
        <f t="shared" si="16"/>
        <v>3</v>
      </c>
      <c r="AL15" s="280" t="str">
        <f t="shared" si="17"/>
        <v/>
      </c>
      <c r="AM15" s="280" t="str">
        <f t="shared" si="18"/>
        <v/>
      </c>
      <c r="AN15" s="280">
        <f t="shared" si="19"/>
        <v>4</v>
      </c>
      <c r="AO15" s="280">
        <f t="shared" si="20"/>
        <v>4</v>
      </c>
      <c r="AP15" s="280">
        <f t="shared" si="21"/>
        <v>4</v>
      </c>
      <c r="AQ15" s="280">
        <f t="shared" si="22"/>
        <v>5</v>
      </c>
      <c r="AR15" s="280">
        <f t="shared" si="23"/>
        <v>5</v>
      </c>
      <c r="AS15" s="280">
        <f t="shared" si="24"/>
        <v>4</v>
      </c>
      <c r="AT15" s="280" t="str">
        <f t="shared" si="25"/>
        <v/>
      </c>
      <c r="AU15" s="280">
        <f t="shared" si="26"/>
        <v>4</v>
      </c>
      <c r="AV15" s="280" t="str">
        <f t="shared" si="27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6.5" customHeight="1" x14ac:dyDescent="0.25">
      <c r="A16" s="295">
        <v>11</v>
      </c>
      <c r="B16" s="243"/>
      <c r="C16" s="320" t="s">
        <v>34</v>
      </c>
      <c r="D16" s="323" t="s">
        <v>743</v>
      </c>
      <c r="E16" s="238">
        <v>2433</v>
      </c>
      <c r="F16" s="91" t="s">
        <v>539</v>
      </c>
      <c r="G16" s="91"/>
      <c r="H16" s="91">
        <v>4</v>
      </c>
      <c r="I16" s="91">
        <v>5</v>
      </c>
      <c r="J16" s="91">
        <v>4</v>
      </c>
      <c r="K16" s="91"/>
      <c r="L16" s="91"/>
      <c r="M16" s="91">
        <v>3</v>
      </c>
      <c r="N16" s="91">
        <v>3</v>
      </c>
      <c r="O16" s="91">
        <v>5</v>
      </c>
      <c r="P16" s="91" t="s">
        <v>1417</v>
      </c>
      <c r="Q16" s="91">
        <v>5</v>
      </c>
      <c r="R16" s="24">
        <v>5</v>
      </c>
      <c r="S16" s="23"/>
      <c r="T16" s="23">
        <v>5</v>
      </c>
      <c r="U16" s="91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2</v>
      </c>
      <c r="AA16" s="92">
        <f t="shared" si="5"/>
        <v>2</v>
      </c>
      <c r="AB16" s="92">
        <f t="shared" si="6"/>
        <v>5</v>
      </c>
      <c r="AC16" s="92">
        <f t="shared" si="7"/>
        <v>9</v>
      </c>
      <c r="AD16" s="225">
        <f t="shared" si="11"/>
        <v>4.333333333333333</v>
      </c>
      <c r="AE16" s="16">
        <f t="shared" si="8"/>
        <v>0</v>
      </c>
      <c r="AF16" s="9"/>
      <c r="AG16" s="280" t="str">
        <f t="shared" si="12"/>
        <v>З</v>
      </c>
      <c r="AH16" s="280" t="str">
        <f t="shared" si="13"/>
        <v/>
      </c>
      <c r="AI16" s="280">
        <f t="shared" si="14"/>
        <v>4</v>
      </c>
      <c r="AJ16" s="280">
        <f t="shared" si="15"/>
        <v>5</v>
      </c>
      <c r="AK16" s="280">
        <f t="shared" si="16"/>
        <v>4</v>
      </c>
      <c r="AL16" s="280" t="str">
        <f t="shared" si="17"/>
        <v/>
      </c>
      <c r="AM16" s="280" t="str">
        <f t="shared" si="18"/>
        <v/>
      </c>
      <c r="AN16" s="280">
        <f t="shared" si="19"/>
        <v>3</v>
      </c>
      <c r="AO16" s="280">
        <f t="shared" si="20"/>
        <v>3</v>
      </c>
      <c r="AP16" s="280">
        <f t="shared" si="21"/>
        <v>5</v>
      </c>
      <c r="AQ16" s="280" t="str">
        <f t="shared" si="22"/>
        <v>а</v>
      </c>
      <c r="AR16" s="280">
        <f t="shared" si="23"/>
        <v>5</v>
      </c>
      <c r="AS16" s="280">
        <f t="shared" si="24"/>
        <v>5</v>
      </c>
      <c r="AT16" s="280" t="str">
        <f t="shared" si="25"/>
        <v/>
      </c>
      <c r="AU16" s="280">
        <f t="shared" si="26"/>
        <v>5</v>
      </c>
      <c r="AV16" s="280" t="str">
        <f t="shared" si="27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6.5" customHeight="1" x14ac:dyDescent="0.25">
      <c r="A17" s="295">
        <v>12</v>
      </c>
      <c r="B17" s="240"/>
      <c r="C17" s="320" t="s">
        <v>34</v>
      </c>
      <c r="D17" s="323" t="s">
        <v>745</v>
      </c>
      <c r="E17" s="238">
        <v>2433</v>
      </c>
      <c r="F17" s="91" t="s">
        <v>539</v>
      </c>
      <c r="G17" s="91"/>
      <c r="H17" s="91">
        <v>4</v>
      </c>
      <c r="I17" s="91">
        <v>4</v>
      </c>
      <c r="J17" s="91">
        <v>4</v>
      </c>
      <c r="K17" s="91"/>
      <c r="L17" s="91"/>
      <c r="M17" s="91">
        <v>5</v>
      </c>
      <c r="N17" s="91">
        <v>4</v>
      </c>
      <c r="O17" s="91">
        <v>5</v>
      </c>
      <c r="P17" s="91">
        <v>5</v>
      </c>
      <c r="Q17" s="91">
        <v>4</v>
      </c>
      <c r="R17" s="23">
        <v>4</v>
      </c>
      <c r="S17" s="23"/>
      <c r="T17" s="23">
        <v>5</v>
      </c>
      <c r="U17" s="91"/>
      <c r="V17" s="18">
        <f t="shared" si="0"/>
        <v>4</v>
      </c>
      <c r="W17" s="92">
        <f t="shared" si="1"/>
        <v>0</v>
      </c>
      <c r="X17" s="92">
        <f t="shared" ref="X17:X34" si="28">COUNTIF(AF17:AU17,"д")</f>
        <v>0</v>
      </c>
      <c r="Y17" s="92">
        <f t="shared" si="3"/>
        <v>0</v>
      </c>
      <c r="Z17" s="92">
        <f t="shared" si="4"/>
        <v>0</v>
      </c>
      <c r="AA17" s="92">
        <f t="shared" si="5"/>
        <v>6</v>
      </c>
      <c r="AB17" s="92">
        <f t="shared" si="6"/>
        <v>4</v>
      </c>
      <c r="AC17" s="92">
        <f t="shared" si="7"/>
        <v>10</v>
      </c>
      <c r="AD17" s="225">
        <f t="shared" si="11"/>
        <v>4.4000000000000004</v>
      </c>
      <c r="AE17" s="16">
        <f t="shared" si="8"/>
        <v>0</v>
      </c>
      <c r="AF17" s="9"/>
      <c r="AG17" s="280" t="str">
        <f t="shared" si="12"/>
        <v>З</v>
      </c>
      <c r="AH17" s="280" t="str">
        <f t="shared" si="13"/>
        <v/>
      </c>
      <c r="AI17" s="280">
        <f t="shared" si="14"/>
        <v>4</v>
      </c>
      <c r="AJ17" s="280">
        <f t="shared" si="15"/>
        <v>4</v>
      </c>
      <c r="AK17" s="280">
        <f t="shared" si="16"/>
        <v>4</v>
      </c>
      <c r="AL17" s="280" t="str">
        <f t="shared" si="17"/>
        <v/>
      </c>
      <c r="AM17" s="280" t="str">
        <f t="shared" si="18"/>
        <v/>
      </c>
      <c r="AN17" s="280">
        <f t="shared" si="19"/>
        <v>5</v>
      </c>
      <c r="AO17" s="280">
        <f t="shared" si="20"/>
        <v>4</v>
      </c>
      <c r="AP17" s="280">
        <f t="shared" si="21"/>
        <v>5</v>
      </c>
      <c r="AQ17" s="280">
        <f t="shared" si="22"/>
        <v>5</v>
      </c>
      <c r="AR17" s="280">
        <f t="shared" si="23"/>
        <v>4</v>
      </c>
      <c r="AS17" s="280">
        <f t="shared" si="24"/>
        <v>4</v>
      </c>
      <c r="AT17" s="280" t="str">
        <f t="shared" si="25"/>
        <v/>
      </c>
      <c r="AU17" s="280">
        <f t="shared" si="26"/>
        <v>5</v>
      </c>
      <c r="AV17" s="280" t="str">
        <f t="shared" si="27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6.5" customHeight="1" x14ac:dyDescent="0.25">
      <c r="A18" s="295">
        <v>13</v>
      </c>
      <c r="B18" s="178"/>
      <c r="C18" s="320" t="s">
        <v>34</v>
      </c>
      <c r="D18" s="323" t="s">
        <v>746</v>
      </c>
      <c r="E18" s="238">
        <v>2433</v>
      </c>
      <c r="F18" s="91" t="s">
        <v>539</v>
      </c>
      <c r="G18" s="91"/>
      <c r="H18" s="91">
        <v>4</v>
      </c>
      <c r="I18" s="91">
        <v>4</v>
      </c>
      <c r="J18" s="91">
        <v>4</v>
      </c>
      <c r="K18" s="91"/>
      <c r="L18" s="91"/>
      <c r="M18" s="91">
        <v>3</v>
      </c>
      <c r="N18" s="91">
        <v>5</v>
      </c>
      <c r="O18" s="91">
        <v>4</v>
      </c>
      <c r="P18" s="91">
        <v>5</v>
      </c>
      <c r="Q18" s="91">
        <v>5</v>
      </c>
      <c r="R18" s="23">
        <v>5</v>
      </c>
      <c r="S18" s="23"/>
      <c r="T18" s="23">
        <v>5</v>
      </c>
      <c r="U18" s="91"/>
      <c r="V18" s="18">
        <f t="shared" si="0"/>
        <v>3</v>
      </c>
      <c r="W18" s="92">
        <f t="shared" si="1"/>
        <v>0</v>
      </c>
      <c r="X18" s="92">
        <f t="shared" si="28"/>
        <v>0</v>
      </c>
      <c r="Y18" s="92">
        <f t="shared" si="3"/>
        <v>0</v>
      </c>
      <c r="Z18" s="92">
        <f t="shared" si="4"/>
        <v>1</v>
      </c>
      <c r="AA18" s="92">
        <f t="shared" si="5"/>
        <v>4</v>
      </c>
      <c r="AB18" s="92">
        <f t="shared" si="6"/>
        <v>5</v>
      </c>
      <c r="AC18" s="92">
        <f t="shared" si="7"/>
        <v>10</v>
      </c>
      <c r="AD18" s="225">
        <f t="shared" si="11"/>
        <v>4.4000000000000004</v>
      </c>
      <c r="AE18" s="16">
        <f t="shared" si="8"/>
        <v>0</v>
      </c>
      <c r="AF18" s="9"/>
      <c r="AG18" s="280" t="str">
        <f t="shared" si="12"/>
        <v>З</v>
      </c>
      <c r="AH18" s="280" t="str">
        <f t="shared" si="13"/>
        <v/>
      </c>
      <c r="AI18" s="280">
        <f t="shared" si="14"/>
        <v>4</v>
      </c>
      <c r="AJ18" s="280">
        <f t="shared" si="15"/>
        <v>4</v>
      </c>
      <c r="AK18" s="280">
        <f t="shared" si="16"/>
        <v>4</v>
      </c>
      <c r="AL18" s="280" t="str">
        <f t="shared" si="17"/>
        <v/>
      </c>
      <c r="AM18" s="280" t="str">
        <f t="shared" si="18"/>
        <v/>
      </c>
      <c r="AN18" s="280">
        <f t="shared" si="19"/>
        <v>3</v>
      </c>
      <c r="AO18" s="280">
        <f t="shared" si="20"/>
        <v>5</v>
      </c>
      <c r="AP18" s="280">
        <f t="shared" si="21"/>
        <v>4</v>
      </c>
      <c r="AQ18" s="280">
        <f t="shared" si="22"/>
        <v>5</v>
      </c>
      <c r="AR18" s="280">
        <f t="shared" si="23"/>
        <v>5</v>
      </c>
      <c r="AS18" s="280">
        <f t="shared" si="24"/>
        <v>5</v>
      </c>
      <c r="AT18" s="280" t="str">
        <f t="shared" si="25"/>
        <v/>
      </c>
      <c r="AU18" s="280">
        <f t="shared" si="26"/>
        <v>5</v>
      </c>
      <c r="AV18" s="280" t="str">
        <f t="shared" si="27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6.5" customHeight="1" x14ac:dyDescent="0.25">
      <c r="A19" s="295">
        <v>14</v>
      </c>
      <c r="B19" s="178"/>
      <c r="C19" s="320" t="s">
        <v>34</v>
      </c>
      <c r="D19" s="323" t="s">
        <v>747</v>
      </c>
      <c r="E19" s="238">
        <v>2433</v>
      </c>
      <c r="F19" s="91" t="s">
        <v>539</v>
      </c>
      <c r="G19" s="91"/>
      <c r="H19" s="91">
        <v>5</v>
      </c>
      <c r="I19" s="91">
        <v>4</v>
      </c>
      <c r="J19" s="91">
        <v>3</v>
      </c>
      <c r="K19" s="91"/>
      <c r="L19" s="91"/>
      <c r="M19" s="91">
        <v>3</v>
      </c>
      <c r="N19" s="91">
        <v>5</v>
      </c>
      <c r="O19" s="91">
        <v>3</v>
      </c>
      <c r="P19" s="91">
        <v>5</v>
      </c>
      <c r="Q19" s="91">
        <v>5</v>
      </c>
      <c r="R19" s="23">
        <v>5</v>
      </c>
      <c r="S19" s="23"/>
      <c r="T19" s="23">
        <v>4</v>
      </c>
      <c r="U19" s="91"/>
      <c r="V19" s="18">
        <f t="shared" si="0"/>
        <v>3</v>
      </c>
      <c r="W19" s="92">
        <f t="shared" si="1"/>
        <v>0</v>
      </c>
      <c r="X19" s="92">
        <f t="shared" si="28"/>
        <v>0</v>
      </c>
      <c r="Y19" s="92">
        <f t="shared" si="3"/>
        <v>0</v>
      </c>
      <c r="Z19" s="92">
        <f t="shared" si="4"/>
        <v>3</v>
      </c>
      <c r="AA19" s="92">
        <f t="shared" si="5"/>
        <v>2</v>
      </c>
      <c r="AB19" s="92">
        <f t="shared" si="6"/>
        <v>5</v>
      </c>
      <c r="AC19" s="92">
        <f t="shared" si="7"/>
        <v>10</v>
      </c>
      <c r="AD19" s="225">
        <f t="shared" si="11"/>
        <v>4.2</v>
      </c>
      <c r="AE19" s="16">
        <f t="shared" si="8"/>
        <v>0</v>
      </c>
      <c r="AF19" s="9"/>
      <c r="AG19" s="280" t="str">
        <f t="shared" si="12"/>
        <v>З</v>
      </c>
      <c r="AH19" s="280" t="str">
        <f t="shared" si="13"/>
        <v/>
      </c>
      <c r="AI19" s="280">
        <f t="shared" si="14"/>
        <v>5</v>
      </c>
      <c r="AJ19" s="280">
        <f t="shared" si="15"/>
        <v>4</v>
      </c>
      <c r="AK19" s="280">
        <f t="shared" si="16"/>
        <v>3</v>
      </c>
      <c r="AL19" s="280" t="str">
        <f t="shared" si="17"/>
        <v/>
      </c>
      <c r="AM19" s="280" t="str">
        <f t="shared" si="18"/>
        <v/>
      </c>
      <c r="AN19" s="280">
        <f t="shared" si="19"/>
        <v>3</v>
      </c>
      <c r="AO19" s="280">
        <f t="shared" si="20"/>
        <v>5</v>
      </c>
      <c r="AP19" s="280">
        <f t="shared" si="21"/>
        <v>3</v>
      </c>
      <c r="AQ19" s="280">
        <f t="shared" si="22"/>
        <v>5</v>
      </c>
      <c r="AR19" s="280">
        <f t="shared" si="23"/>
        <v>5</v>
      </c>
      <c r="AS19" s="280">
        <f t="shared" si="24"/>
        <v>5</v>
      </c>
      <c r="AT19" s="280" t="str">
        <f t="shared" si="25"/>
        <v/>
      </c>
      <c r="AU19" s="280">
        <f t="shared" si="26"/>
        <v>4</v>
      </c>
      <c r="AV19" s="280" t="str">
        <f t="shared" si="27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6.5" customHeight="1" x14ac:dyDescent="0.25">
      <c r="A20" s="295">
        <v>15</v>
      </c>
      <c r="B20" s="178"/>
      <c r="C20" s="320" t="s">
        <v>34</v>
      </c>
      <c r="D20" s="323" t="s">
        <v>748</v>
      </c>
      <c r="E20" s="238">
        <v>2433</v>
      </c>
      <c r="F20" s="91" t="s">
        <v>539</v>
      </c>
      <c r="G20" s="91"/>
      <c r="H20" s="91">
        <v>5</v>
      </c>
      <c r="I20" s="91">
        <v>5</v>
      </c>
      <c r="J20" s="91">
        <v>5</v>
      </c>
      <c r="K20" s="91"/>
      <c r="L20" s="91"/>
      <c r="M20" s="91">
        <v>5</v>
      </c>
      <c r="N20" s="91">
        <v>5</v>
      </c>
      <c r="O20" s="91">
        <v>5</v>
      </c>
      <c r="P20" s="91">
        <v>5</v>
      </c>
      <c r="Q20" s="91">
        <v>5</v>
      </c>
      <c r="R20" s="23">
        <v>5</v>
      </c>
      <c r="S20" s="23"/>
      <c r="T20" s="23">
        <v>5</v>
      </c>
      <c r="U20" s="91"/>
      <c r="V20" s="18">
        <f t="shared" si="0"/>
        <v>5</v>
      </c>
      <c r="W20" s="92">
        <f t="shared" si="1"/>
        <v>0</v>
      </c>
      <c r="X20" s="92">
        <f t="shared" si="28"/>
        <v>0</v>
      </c>
      <c r="Y20" s="92">
        <f t="shared" si="3"/>
        <v>0</v>
      </c>
      <c r="Z20" s="92">
        <f t="shared" si="4"/>
        <v>0</v>
      </c>
      <c r="AA20" s="92">
        <f t="shared" si="5"/>
        <v>0</v>
      </c>
      <c r="AB20" s="92">
        <f t="shared" si="6"/>
        <v>10</v>
      </c>
      <c r="AC20" s="92">
        <f t="shared" si="7"/>
        <v>10</v>
      </c>
      <c r="AD20" s="225">
        <f t="shared" si="11"/>
        <v>5</v>
      </c>
      <c r="AE20" s="16">
        <f t="shared" si="8"/>
        <v>0</v>
      </c>
      <c r="AF20" s="9"/>
      <c r="AG20" s="280" t="str">
        <f t="shared" si="12"/>
        <v>З</v>
      </c>
      <c r="AH20" s="280" t="str">
        <f t="shared" si="13"/>
        <v/>
      </c>
      <c r="AI20" s="280">
        <f t="shared" si="14"/>
        <v>5</v>
      </c>
      <c r="AJ20" s="280">
        <f t="shared" si="15"/>
        <v>5</v>
      </c>
      <c r="AK20" s="280">
        <f t="shared" si="16"/>
        <v>5</v>
      </c>
      <c r="AL20" s="280" t="str">
        <f t="shared" si="17"/>
        <v/>
      </c>
      <c r="AM20" s="280" t="str">
        <f t="shared" si="18"/>
        <v/>
      </c>
      <c r="AN20" s="280">
        <f t="shared" si="19"/>
        <v>5</v>
      </c>
      <c r="AO20" s="280">
        <f t="shared" si="20"/>
        <v>5</v>
      </c>
      <c r="AP20" s="280">
        <f t="shared" si="21"/>
        <v>5</v>
      </c>
      <c r="AQ20" s="280">
        <f t="shared" si="22"/>
        <v>5</v>
      </c>
      <c r="AR20" s="280">
        <f t="shared" si="23"/>
        <v>5</v>
      </c>
      <c r="AS20" s="280">
        <f t="shared" si="24"/>
        <v>5</v>
      </c>
      <c r="AT20" s="280" t="str">
        <f t="shared" si="25"/>
        <v/>
      </c>
      <c r="AU20" s="280">
        <f t="shared" si="26"/>
        <v>5</v>
      </c>
      <c r="AV20" s="280" t="str">
        <f t="shared" si="27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6.5" customHeight="1" x14ac:dyDescent="0.25">
      <c r="A21" s="295">
        <v>16</v>
      </c>
      <c r="B21" s="178"/>
      <c r="C21" s="320" t="s">
        <v>34</v>
      </c>
      <c r="D21" s="366" t="s">
        <v>749</v>
      </c>
      <c r="E21" s="238">
        <v>2433</v>
      </c>
      <c r="F21" s="91" t="s">
        <v>539</v>
      </c>
      <c r="G21" s="91"/>
      <c r="H21" s="91">
        <v>5</v>
      </c>
      <c r="I21" s="91">
        <v>5</v>
      </c>
      <c r="J21" s="91">
        <v>5</v>
      </c>
      <c r="K21" s="91"/>
      <c r="L21" s="91"/>
      <c r="M21" s="91">
        <v>5</v>
      </c>
      <c r="N21" s="91">
        <v>5</v>
      </c>
      <c r="O21" s="91">
        <v>5</v>
      </c>
      <c r="P21" s="91">
        <v>5</v>
      </c>
      <c r="Q21" s="91">
        <v>5</v>
      </c>
      <c r="R21" s="23">
        <v>5</v>
      </c>
      <c r="S21" s="23"/>
      <c r="T21" s="23">
        <v>5</v>
      </c>
      <c r="U21" s="91"/>
      <c r="V21" s="18">
        <f t="shared" si="0"/>
        <v>5</v>
      </c>
      <c r="W21" s="92">
        <f t="shared" si="1"/>
        <v>0</v>
      </c>
      <c r="X21" s="92">
        <f t="shared" si="28"/>
        <v>0</v>
      </c>
      <c r="Y21" s="92">
        <f t="shared" si="3"/>
        <v>0</v>
      </c>
      <c r="Z21" s="92">
        <f t="shared" si="4"/>
        <v>0</v>
      </c>
      <c r="AA21" s="92">
        <f t="shared" si="5"/>
        <v>0</v>
      </c>
      <c r="AB21" s="92">
        <f t="shared" si="6"/>
        <v>10</v>
      </c>
      <c r="AC21" s="92">
        <f t="shared" si="7"/>
        <v>10</v>
      </c>
      <c r="AD21" s="225">
        <f t="shared" si="11"/>
        <v>5</v>
      </c>
      <c r="AE21" s="16">
        <f t="shared" si="8"/>
        <v>0</v>
      </c>
      <c r="AF21" s="9"/>
      <c r="AG21" s="280" t="str">
        <f t="shared" si="12"/>
        <v>З</v>
      </c>
      <c r="AH21" s="280" t="str">
        <f t="shared" si="13"/>
        <v/>
      </c>
      <c r="AI21" s="280">
        <f t="shared" si="14"/>
        <v>5</v>
      </c>
      <c r="AJ21" s="280">
        <f t="shared" si="15"/>
        <v>5</v>
      </c>
      <c r="AK21" s="280">
        <f t="shared" si="16"/>
        <v>5</v>
      </c>
      <c r="AL21" s="280" t="str">
        <f t="shared" si="17"/>
        <v/>
      </c>
      <c r="AM21" s="280" t="str">
        <f t="shared" si="18"/>
        <v/>
      </c>
      <c r="AN21" s="280">
        <f t="shared" si="19"/>
        <v>5</v>
      </c>
      <c r="AO21" s="280">
        <f t="shared" si="20"/>
        <v>5</v>
      </c>
      <c r="AP21" s="280">
        <f t="shared" si="21"/>
        <v>5</v>
      </c>
      <c r="AQ21" s="280">
        <f t="shared" si="22"/>
        <v>5</v>
      </c>
      <c r="AR21" s="280">
        <f t="shared" si="23"/>
        <v>5</v>
      </c>
      <c r="AS21" s="280">
        <f t="shared" si="24"/>
        <v>5</v>
      </c>
      <c r="AT21" s="280" t="str">
        <f t="shared" si="25"/>
        <v/>
      </c>
      <c r="AU21" s="280">
        <f t="shared" si="26"/>
        <v>5</v>
      </c>
      <c r="AV21" s="280" t="str">
        <f t="shared" si="27"/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6.5" customHeight="1" x14ac:dyDescent="0.25">
      <c r="A22" s="295">
        <v>17</v>
      </c>
      <c r="B22" s="178"/>
      <c r="C22" s="320" t="s">
        <v>34</v>
      </c>
      <c r="D22" s="323" t="s">
        <v>750</v>
      </c>
      <c r="E22" s="238">
        <v>2433</v>
      </c>
      <c r="F22" s="91" t="s">
        <v>539</v>
      </c>
      <c r="G22" s="91"/>
      <c r="H22" s="91">
        <v>4</v>
      </c>
      <c r="I22" s="91">
        <v>3</v>
      </c>
      <c r="J22" s="91">
        <v>4</v>
      </c>
      <c r="K22" s="91"/>
      <c r="L22" s="91"/>
      <c r="M22" s="91">
        <v>3</v>
      </c>
      <c r="N22" s="91">
        <v>5</v>
      </c>
      <c r="O22" s="91">
        <v>3</v>
      </c>
      <c r="P22" s="91">
        <v>5</v>
      </c>
      <c r="Q22" s="91">
        <v>4</v>
      </c>
      <c r="R22" s="23">
        <v>3</v>
      </c>
      <c r="S22" s="23"/>
      <c r="T22" s="23">
        <v>5</v>
      </c>
      <c r="U22" s="91"/>
      <c r="V22" s="18">
        <f t="shared" si="0"/>
        <v>3</v>
      </c>
      <c r="W22" s="92">
        <f t="shared" si="1"/>
        <v>0</v>
      </c>
      <c r="X22" s="92">
        <f t="shared" si="28"/>
        <v>0</v>
      </c>
      <c r="Y22" s="92">
        <f t="shared" si="3"/>
        <v>0</v>
      </c>
      <c r="Z22" s="92">
        <f t="shared" si="4"/>
        <v>4</v>
      </c>
      <c r="AA22" s="92">
        <f t="shared" si="5"/>
        <v>3</v>
      </c>
      <c r="AB22" s="92">
        <f t="shared" si="6"/>
        <v>3</v>
      </c>
      <c r="AC22" s="92">
        <f t="shared" si="7"/>
        <v>10</v>
      </c>
      <c r="AD22" s="225">
        <f t="shared" si="11"/>
        <v>3.9</v>
      </c>
      <c r="AE22" s="16">
        <f t="shared" si="8"/>
        <v>0</v>
      </c>
      <c r="AF22" s="9"/>
      <c r="AG22" s="280" t="str">
        <f t="shared" si="12"/>
        <v>З</v>
      </c>
      <c r="AH22" s="280" t="str">
        <f t="shared" si="13"/>
        <v/>
      </c>
      <c r="AI22" s="280">
        <f t="shared" si="14"/>
        <v>4</v>
      </c>
      <c r="AJ22" s="280">
        <f t="shared" si="15"/>
        <v>3</v>
      </c>
      <c r="AK22" s="280">
        <f t="shared" si="16"/>
        <v>4</v>
      </c>
      <c r="AL22" s="280" t="str">
        <f t="shared" si="17"/>
        <v/>
      </c>
      <c r="AM22" s="280" t="str">
        <f t="shared" si="18"/>
        <v/>
      </c>
      <c r="AN22" s="280">
        <f t="shared" si="19"/>
        <v>3</v>
      </c>
      <c r="AO22" s="280">
        <f t="shared" si="20"/>
        <v>5</v>
      </c>
      <c r="AP22" s="280">
        <f t="shared" si="21"/>
        <v>3</v>
      </c>
      <c r="AQ22" s="280">
        <f t="shared" si="22"/>
        <v>5</v>
      </c>
      <c r="AR22" s="280">
        <f t="shared" si="23"/>
        <v>4</v>
      </c>
      <c r="AS22" s="280">
        <f t="shared" si="24"/>
        <v>3</v>
      </c>
      <c r="AT22" s="280" t="str">
        <f t="shared" si="25"/>
        <v/>
      </c>
      <c r="AU22" s="280">
        <f t="shared" si="26"/>
        <v>5</v>
      </c>
      <c r="AV22" s="280" t="str">
        <f t="shared" si="27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6.5" customHeight="1" x14ac:dyDescent="0.25">
      <c r="A23" s="295">
        <v>18</v>
      </c>
      <c r="B23" s="178"/>
      <c r="C23" s="320" t="s">
        <v>34</v>
      </c>
      <c r="D23" s="323" t="s">
        <v>751</v>
      </c>
      <c r="E23" s="238">
        <v>2433</v>
      </c>
      <c r="F23" s="91" t="s">
        <v>539</v>
      </c>
      <c r="G23" s="91"/>
      <c r="H23" s="91">
        <v>4</v>
      </c>
      <c r="I23" s="91">
        <v>4</v>
      </c>
      <c r="J23" s="513">
        <v>3</v>
      </c>
      <c r="K23" s="91"/>
      <c r="L23" s="91"/>
      <c r="M23" s="91">
        <v>3</v>
      </c>
      <c r="N23" s="91">
        <v>4</v>
      </c>
      <c r="O23" s="91">
        <v>4</v>
      </c>
      <c r="P23" s="91">
        <v>5</v>
      </c>
      <c r="Q23" s="91">
        <v>4</v>
      </c>
      <c r="R23" s="23">
        <v>4</v>
      </c>
      <c r="S23" s="23"/>
      <c r="T23" s="23">
        <v>4</v>
      </c>
      <c r="U23" s="91"/>
      <c r="V23" s="18">
        <f t="shared" si="0"/>
        <v>3</v>
      </c>
      <c r="W23" s="92">
        <f t="shared" si="1"/>
        <v>0</v>
      </c>
      <c r="X23" s="92">
        <f t="shared" si="28"/>
        <v>0</v>
      </c>
      <c r="Y23" s="92">
        <f t="shared" si="3"/>
        <v>0</v>
      </c>
      <c r="Z23" s="92">
        <f t="shared" si="4"/>
        <v>2</v>
      </c>
      <c r="AA23" s="92">
        <f t="shared" si="5"/>
        <v>7</v>
      </c>
      <c r="AB23" s="92">
        <f t="shared" si="6"/>
        <v>1</v>
      </c>
      <c r="AC23" s="92">
        <f t="shared" si="7"/>
        <v>10</v>
      </c>
      <c r="AD23" s="225">
        <f t="shared" si="11"/>
        <v>3.9</v>
      </c>
      <c r="AE23" s="16">
        <f t="shared" si="8"/>
        <v>0</v>
      </c>
      <c r="AF23" s="9"/>
      <c r="AG23" s="280" t="str">
        <f t="shared" si="12"/>
        <v>З</v>
      </c>
      <c r="AH23" s="280" t="str">
        <f t="shared" si="13"/>
        <v/>
      </c>
      <c r="AI23" s="280">
        <f t="shared" si="14"/>
        <v>4</v>
      </c>
      <c r="AJ23" s="280">
        <f t="shared" si="15"/>
        <v>4</v>
      </c>
      <c r="AK23" s="280">
        <f t="shared" si="16"/>
        <v>3</v>
      </c>
      <c r="AL23" s="280" t="str">
        <f t="shared" si="17"/>
        <v/>
      </c>
      <c r="AM23" s="280" t="str">
        <f t="shared" si="18"/>
        <v/>
      </c>
      <c r="AN23" s="280">
        <f t="shared" si="19"/>
        <v>3</v>
      </c>
      <c r="AO23" s="280">
        <f t="shared" si="20"/>
        <v>4</v>
      </c>
      <c r="AP23" s="280">
        <f t="shared" si="21"/>
        <v>4</v>
      </c>
      <c r="AQ23" s="280">
        <f t="shared" si="22"/>
        <v>5</v>
      </c>
      <c r="AR23" s="280">
        <f t="shared" si="23"/>
        <v>4</v>
      </c>
      <c r="AS23" s="280">
        <f t="shared" si="24"/>
        <v>4</v>
      </c>
      <c r="AT23" s="280" t="str">
        <f t="shared" si="25"/>
        <v/>
      </c>
      <c r="AU23" s="280">
        <f t="shared" si="26"/>
        <v>4</v>
      </c>
      <c r="AV23" s="280" t="str">
        <f t="shared" si="27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6.5" customHeight="1" x14ac:dyDescent="0.25">
      <c r="A24" s="295">
        <v>19</v>
      </c>
      <c r="B24" s="178"/>
      <c r="C24" s="320" t="s">
        <v>34</v>
      </c>
      <c r="D24" s="323" t="s">
        <v>752</v>
      </c>
      <c r="E24" s="238">
        <v>2433</v>
      </c>
      <c r="F24" s="91" t="s">
        <v>539</v>
      </c>
      <c r="G24" s="91"/>
      <c r="H24" s="91">
        <v>5</v>
      </c>
      <c r="I24" s="91">
        <v>4</v>
      </c>
      <c r="J24" s="91">
        <v>3</v>
      </c>
      <c r="K24" s="91"/>
      <c r="L24" s="91"/>
      <c r="M24" s="91">
        <v>4</v>
      </c>
      <c r="N24" s="91">
        <v>4</v>
      </c>
      <c r="O24" s="91">
        <v>4</v>
      </c>
      <c r="P24" s="91">
        <v>4</v>
      </c>
      <c r="Q24" s="91">
        <v>4</v>
      </c>
      <c r="R24" s="23">
        <v>4</v>
      </c>
      <c r="S24" s="23"/>
      <c r="T24" s="23">
        <v>4</v>
      </c>
      <c r="U24" s="91"/>
      <c r="V24" s="18">
        <f t="shared" si="0"/>
        <v>3</v>
      </c>
      <c r="W24" s="92">
        <f t="shared" si="1"/>
        <v>0</v>
      </c>
      <c r="X24" s="92">
        <f t="shared" si="28"/>
        <v>0</v>
      </c>
      <c r="Y24" s="92">
        <f t="shared" si="3"/>
        <v>0</v>
      </c>
      <c r="Z24" s="92">
        <f t="shared" si="4"/>
        <v>1</v>
      </c>
      <c r="AA24" s="92">
        <f t="shared" si="5"/>
        <v>8</v>
      </c>
      <c r="AB24" s="92">
        <f t="shared" si="6"/>
        <v>1</v>
      </c>
      <c r="AC24" s="92">
        <f t="shared" si="7"/>
        <v>10</v>
      </c>
      <c r="AD24" s="225">
        <f t="shared" si="11"/>
        <v>4</v>
      </c>
      <c r="AE24" s="16">
        <f t="shared" si="8"/>
        <v>0</v>
      </c>
      <c r="AF24" s="9"/>
      <c r="AG24" s="280" t="str">
        <f t="shared" si="12"/>
        <v>З</v>
      </c>
      <c r="AH24" s="280" t="str">
        <f t="shared" si="13"/>
        <v/>
      </c>
      <c r="AI24" s="280">
        <f t="shared" si="14"/>
        <v>5</v>
      </c>
      <c r="AJ24" s="280">
        <f t="shared" si="15"/>
        <v>4</v>
      </c>
      <c r="AK24" s="280">
        <f t="shared" si="16"/>
        <v>3</v>
      </c>
      <c r="AL24" s="280" t="str">
        <f t="shared" si="17"/>
        <v/>
      </c>
      <c r="AM24" s="280" t="str">
        <f t="shared" si="18"/>
        <v/>
      </c>
      <c r="AN24" s="280">
        <f t="shared" si="19"/>
        <v>4</v>
      </c>
      <c r="AO24" s="280">
        <f t="shared" si="20"/>
        <v>4</v>
      </c>
      <c r="AP24" s="280">
        <f t="shared" si="21"/>
        <v>4</v>
      </c>
      <c r="AQ24" s="280">
        <f t="shared" si="22"/>
        <v>4</v>
      </c>
      <c r="AR24" s="280">
        <f t="shared" si="23"/>
        <v>4</v>
      </c>
      <c r="AS24" s="280">
        <f t="shared" si="24"/>
        <v>4</v>
      </c>
      <c r="AT24" s="280" t="str">
        <f t="shared" si="25"/>
        <v/>
      </c>
      <c r="AU24" s="280">
        <f t="shared" si="26"/>
        <v>4</v>
      </c>
      <c r="AV24" s="280" t="str">
        <f t="shared" si="27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6.5" customHeight="1" x14ac:dyDescent="0.25">
      <c r="A25" s="295">
        <v>20</v>
      </c>
      <c r="B25" s="178"/>
      <c r="C25" s="320" t="s">
        <v>34</v>
      </c>
      <c r="D25" s="323" t="s">
        <v>753</v>
      </c>
      <c r="E25" s="238">
        <v>2433</v>
      </c>
      <c r="F25" s="91" t="s">
        <v>539</v>
      </c>
      <c r="G25" s="91"/>
      <c r="H25" s="91">
        <v>5</v>
      </c>
      <c r="I25" s="91">
        <v>4</v>
      </c>
      <c r="J25" s="91">
        <v>3</v>
      </c>
      <c r="K25" s="91"/>
      <c r="L25" s="91"/>
      <c r="M25" s="91">
        <v>4</v>
      </c>
      <c r="N25" s="91">
        <v>4</v>
      </c>
      <c r="O25" s="91">
        <v>4</v>
      </c>
      <c r="P25" s="91">
        <v>5</v>
      </c>
      <c r="Q25" s="91">
        <v>4</v>
      </c>
      <c r="R25" s="91">
        <v>5</v>
      </c>
      <c r="S25" s="23"/>
      <c r="T25" s="23">
        <v>3</v>
      </c>
      <c r="U25" s="91"/>
      <c r="V25" s="18">
        <f t="shared" si="0"/>
        <v>3</v>
      </c>
      <c r="W25" s="92">
        <f t="shared" si="1"/>
        <v>0</v>
      </c>
      <c r="X25" s="92">
        <f t="shared" si="28"/>
        <v>0</v>
      </c>
      <c r="Y25" s="92">
        <f t="shared" si="3"/>
        <v>0</v>
      </c>
      <c r="Z25" s="92">
        <f t="shared" si="4"/>
        <v>2</v>
      </c>
      <c r="AA25" s="92">
        <f t="shared" si="5"/>
        <v>5</v>
      </c>
      <c r="AB25" s="92">
        <f t="shared" si="6"/>
        <v>3</v>
      </c>
      <c r="AC25" s="92">
        <f t="shared" si="7"/>
        <v>10</v>
      </c>
      <c r="AD25" s="225">
        <f t="shared" si="11"/>
        <v>4.0999999999999996</v>
      </c>
      <c r="AE25" s="16">
        <f t="shared" si="8"/>
        <v>0</v>
      </c>
      <c r="AF25" s="9"/>
      <c r="AG25" s="280" t="str">
        <f t="shared" si="12"/>
        <v>З</v>
      </c>
      <c r="AH25" s="280" t="str">
        <f t="shared" si="13"/>
        <v/>
      </c>
      <c r="AI25" s="280">
        <f t="shared" si="14"/>
        <v>5</v>
      </c>
      <c r="AJ25" s="280">
        <f t="shared" si="15"/>
        <v>4</v>
      </c>
      <c r="AK25" s="280">
        <f t="shared" si="16"/>
        <v>3</v>
      </c>
      <c r="AL25" s="280" t="str">
        <f t="shared" si="17"/>
        <v/>
      </c>
      <c r="AM25" s="280" t="str">
        <f t="shared" si="18"/>
        <v/>
      </c>
      <c r="AN25" s="280">
        <f t="shared" si="19"/>
        <v>4</v>
      </c>
      <c r="AO25" s="280">
        <f t="shared" si="20"/>
        <v>4</v>
      </c>
      <c r="AP25" s="280">
        <f t="shared" si="21"/>
        <v>4</v>
      </c>
      <c r="AQ25" s="280">
        <f t="shared" si="22"/>
        <v>5</v>
      </c>
      <c r="AR25" s="280">
        <f t="shared" si="23"/>
        <v>4</v>
      </c>
      <c r="AS25" s="280">
        <f t="shared" si="24"/>
        <v>5</v>
      </c>
      <c r="AT25" s="280" t="str">
        <f t="shared" si="25"/>
        <v/>
      </c>
      <c r="AU25" s="280">
        <f t="shared" si="26"/>
        <v>3</v>
      </c>
      <c r="AV25" s="280" t="str">
        <f t="shared" si="27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6.5" customHeight="1" x14ac:dyDescent="0.25">
      <c r="A26" s="295">
        <v>21</v>
      </c>
      <c r="B26" s="178"/>
      <c r="C26" s="320" t="s">
        <v>34</v>
      </c>
      <c r="D26" s="323" t="s">
        <v>754</v>
      </c>
      <c r="E26" s="238">
        <v>2433</v>
      </c>
      <c r="F26" s="91" t="s">
        <v>539</v>
      </c>
      <c r="G26" s="91"/>
      <c r="H26" s="91">
        <v>5</v>
      </c>
      <c r="I26" s="91">
        <v>5</v>
      </c>
      <c r="J26" s="91">
        <v>3</v>
      </c>
      <c r="K26" s="91"/>
      <c r="L26" s="91"/>
      <c r="M26" s="91">
        <v>4</v>
      </c>
      <c r="N26" s="91">
        <v>3</v>
      </c>
      <c r="O26" s="91">
        <v>4</v>
      </c>
      <c r="P26" s="91">
        <v>5</v>
      </c>
      <c r="Q26" s="91">
        <v>4</v>
      </c>
      <c r="R26" s="23">
        <v>5</v>
      </c>
      <c r="S26" s="23"/>
      <c r="T26" s="23">
        <v>3</v>
      </c>
      <c r="U26" s="91"/>
      <c r="V26" s="18">
        <f t="shared" si="0"/>
        <v>3</v>
      </c>
      <c r="W26" s="92">
        <f t="shared" si="1"/>
        <v>0</v>
      </c>
      <c r="X26" s="92">
        <f t="shared" si="28"/>
        <v>0</v>
      </c>
      <c r="Y26" s="92">
        <f t="shared" si="3"/>
        <v>0</v>
      </c>
      <c r="Z26" s="92">
        <f t="shared" si="4"/>
        <v>3</v>
      </c>
      <c r="AA26" s="92">
        <f t="shared" si="5"/>
        <v>3</v>
      </c>
      <c r="AB26" s="92">
        <f t="shared" si="6"/>
        <v>4</v>
      </c>
      <c r="AC26" s="92">
        <f t="shared" si="7"/>
        <v>10</v>
      </c>
      <c r="AD26" s="225">
        <f t="shared" si="11"/>
        <v>4.0999999999999996</v>
      </c>
      <c r="AE26" s="16">
        <f t="shared" si="8"/>
        <v>0</v>
      </c>
      <c r="AF26" s="9"/>
      <c r="AG26" s="280" t="str">
        <f t="shared" si="12"/>
        <v>З</v>
      </c>
      <c r="AH26" s="280" t="str">
        <f t="shared" si="13"/>
        <v/>
      </c>
      <c r="AI26" s="280">
        <f t="shared" si="14"/>
        <v>5</v>
      </c>
      <c r="AJ26" s="280">
        <f t="shared" si="15"/>
        <v>5</v>
      </c>
      <c r="AK26" s="280">
        <f t="shared" si="16"/>
        <v>3</v>
      </c>
      <c r="AL26" s="280" t="str">
        <f t="shared" si="17"/>
        <v/>
      </c>
      <c r="AM26" s="280" t="str">
        <f t="shared" si="18"/>
        <v/>
      </c>
      <c r="AN26" s="280">
        <f t="shared" si="19"/>
        <v>4</v>
      </c>
      <c r="AO26" s="280">
        <f t="shared" si="20"/>
        <v>3</v>
      </c>
      <c r="AP26" s="280">
        <f t="shared" si="21"/>
        <v>4</v>
      </c>
      <c r="AQ26" s="280">
        <f t="shared" si="22"/>
        <v>5</v>
      </c>
      <c r="AR26" s="280">
        <f t="shared" si="23"/>
        <v>4</v>
      </c>
      <c r="AS26" s="280">
        <f t="shared" si="24"/>
        <v>5</v>
      </c>
      <c r="AT26" s="280" t="str">
        <f t="shared" si="25"/>
        <v/>
      </c>
      <c r="AU26" s="280">
        <f t="shared" si="26"/>
        <v>3</v>
      </c>
      <c r="AV26" s="280" t="str">
        <f t="shared" si="27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6.5" customHeight="1" x14ac:dyDescent="0.25">
      <c r="A27" s="295">
        <v>22</v>
      </c>
      <c r="B27" s="178"/>
      <c r="C27" s="320" t="s">
        <v>34</v>
      </c>
      <c r="D27" s="323" t="s">
        <v>756</v>
      </c>
      <c r="E27" s="238">
        <v>2433</v>
      </c>
      <c r="F27" s="91" t="s">
        <v>539</v>
      </c>
      <c r="G27" s="91"/>
      <c r="H27" s="91">
        <v>4</v>
      </c>
      <c r="I27" s="91">
        <v>5</v>
      </c>
      <c r="J27" s="91">
        <v>4</v>
      </c>
      <c r="K27" s="91"/>
      <c r="L27" s="91"/>
      <c r="M27" s="91">
        <v>3</v>
      </c>
      <c r="N27" s="91">
        <v>4</v>
      </c>
      <c r="O27" s="91">
        <v>3</v>
      </c>
      <c r="P27" s="91">
        <v>5</v>
      </c>
      <c r="Q27" s="91">
        <v>4</v>
      </c>
      <c r="R27" s="23">
        <v>4</v>
      </c>
      <c r="S27" s="23"/>
      <c r="T27" s="23">
        <v>4</v>
      </c>
      <c r="U27" s="91"/>
      <c r="V27" s="18">
        <f t="shared" si="0"/>
        <v>3</v>
      </c>
      <c r="W27" s="92">
        <f t="shared" si="1"/>
        <v>0</v>
      </c>
      <c r="X27" s="92">
        <f t="shared" si="28"/>
        <v>0</v>
      </c>
      <c r="Y27" s="92">
        <f t="shared" si="3"/>
        <v>0</v>
      </c>
      <c r="Z27" s="92">
        <f t="shared" si="4"/>
        <v>2</v>
      </c>
      <c r="AA27" s="92">
        <f t="shared" si="5"/>
        <v>6</v>
      </c>
      <c r="AB27" s="92">
        <f t="shared" si="6"/>
        <v>2</v>
      </c>
      <c r="AC27" s="92">
        <f t="shared" si="7"/>
        <v>10</v>
      </c>
      <c r="AD27" s="225">
        <f t="shared" si="11"/>
        <v>4</v>
      </c>
      <c r="AE27" s="16">
        <f t="shared" si="8"/>
        <v>0</v>
      </c>
      <c r="AF27" s="9"/>
      <c r="AG27" s="280" t="str">
        <f t="shared" si="12"/>
        <v>З</v>
      </c>
      <c r="AH27" s="280" t="str">
        <f t="shared" si="13"/>
        <v/>
      </c>
      <c r="AI27" s="280">
        <f t="shared" si="14"/>
        <v>4</v>
      </c>
      <c r="AJ27" s="280">
        <f t="shared" si="15"/>
        <v>5</v>
      </c>
      <c r="AK27" s="280">
        <f t="shared" si="16"/>
        <v>4</v>
      </c>
      <c r="AL27" s="280" t="str">
        <f t="shared" si="17"/>
        <v/>
      </c>
      <c r="AM27" s="280" t="str">
        <f t="shared" si="18"/>
        <v/>
      </c>
      <c r="AN27" s="280">
        <f t="shared" si="19"/>
        <v>3</v>
      </c>
      <c r="AO27" s="280">
        <f t="shared" si="20"/>
        <v>4</v>
      </c>
      <c r="AP27" s="280">
        <f t="shared" si="21"/>
        <v>3</v>
      </c>
      <c r="AQ27" s="280">
        <f t="shared" si="22"/>
        <v>5</v>
      </c>
      <c r="AR27" s="280">
        <f t="shared" si="23"/>
        <v>4</v>
      </c>
      <c r="AS27" s="280">
        <f t="shared" si="24"/>
        <v>4</v>
      </c>
      <c r="AT27" s="280" t="str">
        <f t="shared" si="25"/>
        <v/>
      </c>
      <c r="AU27" s="280">
        <f t="shared" si="26"/>
        <v>4</v>
      </c>
      <c r="AV27" s="280" t="str">
        <f t="shared" si="27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6.5" customHeight="1" x14ac:dyDescent="0.25">
      <c r="A28" s="295">
        <v>23</v>
      </c>
      <c r="B28" s="178"/>
      <c r="C28" s="320" t="s">
        <v>34</v>
      </c>
      <c r="D28" s="323" t="s">
        <v>757</v>
      </c>
      <c r="E28" s="238">
        <v>2433</v>
      </c>
      <c r="F28" s="91" t="s">
        <v>539</v>
      </c>
      <c r="G28" s="91"/>
      <c r="H28" s="91">
        <v>4</v>
      </c>
      <c r="I28" s="91">
        <v>5</v>
      </c>
      <c r="J28" s="91">
        <v>3</v>
      </c>
      <c r="K28" s="91"/>
      <c r="L28" s="91"/>
      <c r="M28" s="91">
        <v>3</v>
      </c>
      <c r="N28" s="91">
        <v>4</v>
      </c>
      <c r="O28" s="91">
        <v>5</v>
      </c>
      <c r="P28" s="91">
        <v>5</v>
      </c>
      <c r="Q28" s="91">
        <v>3</v>
      </c>
      <c r="R28" s="24">
        <v>4</v>
      </c>
      <c r="S28" s="23"/>
      <c r="T28" s="23">
        <v>4</v>
      </c>
      <c r="U28" s="91"/>
      <c r="V28" s="18">
        <f t="shared" si="0"/>
        <v>3</v>
      </c>
      <c r="W28" s="92">
        <f t="shared" si="1"/>
        <v>0</v>
      </c>
      <c r="X28" s="92">
        <f t="shared" si="28"/>
        <v>0</v>
      </c>
      <c r="Y28" s="92">
        <f t="shared" si="3"/>
        <v>0</v>
      </c>
      <c r="Z28" s="92">
        <f t="shared" si="4"/>
        <v>3</v>
      </c>
      <c r="AA28" s="92">
        <f t="shared" si="5"/>
        <v>4</v>
      </c>
      <c r="AB28" s="92">
        <f t="shared" si="6"/>
        <v>3</v>
      </c>
      <c r="AC28" s="92">
        <f t="shared" si="7"/>
        <v>10</v>
      </c>
      <c r="AD28" s="225">
        <f t="shared" si="11"/>
        <v>4</v>
      </c>
      <c r="AE28" s="16">
        <f t="shared" si="8"/>
        <v>0</v>
      </c>
      <c r="AF28" s="9"/>
      <c r="AG28" s="280" t="str">
        <f t="shared" si="12"/>
        <v>З</v>
      </c>
      <c r="AH28" s="280" t="str">
        <f t="shared" si="13"/>
        <v/>
      </c>
      <c r="AI28" s="280">
        <f t="shared" si="14"/>
        <v>4</v>
      </c>
      <c r="AJ28" s="280">
        <f t="shared" si="15"/>
        <v>5</v>
      </c>
      <c r="AK28" s="280">
        <f t="shared" si="16"/>
        <v>3</v>
      </c>
      <c r="AL28" s="280" t="str">
        <f t="shared" si="17"/>
        <v/>
      </c>
      <c r="AM28" s="280" t="str">
        <f t="shared" si="18"/>
        <v/>
      </c>
      <c r="AN28" s="280">
        <f t="shared" si="19"/>
        <v>3</v>
      </c>
      <c r="AO28" s="280">
        <f t="shared" si="20"/>
        <v>4</v>
      </c>
      <c r="AP28" s="280">
        <f t="shared" si="21"/>
        <v>5</v>
      </c>
      <c r="AQ28" s="280">
        <f t="shared" si="22"/>
        <v>5</v>
      </c>
      <c r="AR28" s="280">
        <f t="shared" si="23"/>
        <v>3</v>
      </c>
      <c r="AS28" s="280">
        <f t="shared" si="24"/>
        <v>4</v>
      </c>
      <c r="AT28" s="280" t="str">
        <f t="shared" si="25"/>
        <v/>
      </c>
      <c r="AU28" s="280">
        <f t="shared" si="26"/>
        <v>4</v>
      </c>
      <c r="AV28" s="280" t="str">
        <f t="shared" si="27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6.5" customHeight="1" x14ac:dyDescent="0.25">
      <c r="A29" s="295">
        <v>24</v>
      </c>
      <c r="B29" s="176"/>
      <c r="C29" s="320" t="s">
        <v>34</v>
      </c>
      <c r="D29" s="323" t="s">
        <v>758</v>
      </c>
      <c r="E29" s="238">
        <v>2433</v>
      </c>
      <c r="F29" s="91" t="s">
        <v>539</v>
      </c>
      <c r="G29" s="91"/>
      <c r="H29" s="91">
        <v>4</v>
      </c>
      <c r="I29" s="91">
        <v>5</v>
      </c>
      <c r="J29" s="91">
        <v>3</v>
      </c>
      <c r="K29" s="91"/>
      <c r="L29" s="91"/>
      <c r="M29" s="91">
        <v>4</v>
      </c>
      <c r="N29" s="91">
        <v>4</v>
      </c>
      <c r="O29" s="91">
        <v>4</v>
      </c>
      <c r="P29" s="91" t="s">
        <v>1417</v>
      </c>
      <c r="Q29" s="91">
        <v>4</v>
      </c>
      <c r="R29" s="24">
        <v>5</v>
      </c>
      <c r="S29" s="23"/>
      <c r="T29" s="23">
        <v>5</v>
      </c>
      <c r="U29" s="91"/>
      <c r="V29" s="18">
        <f t="shared" si="0"/>
        <v>3</v>
      </c>
      <c r="W29" s="92">
        <f t="shared" si="1"/>
        <v>0</v>
      </c>
      <c r="X29" s="92">
        <f t="shared" si="28"/>
        <v>0</v>
      </c>
      <c r="Y29" s="92">
        <f t="shared" si="3"/>
        <v>0</v>
      </c>
      <c r="Z29" s="92">
        <f t="shared" si="4"/>
        <v>1</v>
      </c>
      <c r="AA29" s="92">
        <f t="shared" si="5"/>
        <v>5</v>
      </c>
      <c r="AB29" s="92">
        <f t="shared" si="6"/>
        <v>3</v>
      </c>
      <c r="AC29" s="92">
        <f t="shared" si="7"/>
        <v>9</v>
      </c>
      <c r="AD29" s="225">
        <f t="shared" si="11"/>
        <v>4.2222222222222223</v>
      </c>
      <c r="AE29" s="16">
        <f t="shared" si="8"/>
        <v>0</v>
      </c>
      <c r="AF29" s="9"/>
      <c r="AG29" s="280" t="str">
        <f t="shared" si="12"/>
        <v>З</v>
      </c>
      <c r="AH29" s="280" t="str">
        <f t="shared" si="13"/>
        <v/>
      </c>
      <c r="AI29" s="280">
        <f t="shared" si="14"/>
        <v>4</v>
      </c>
      <c r="AJ29" s="280">
        <f t="shared" si="15"/>
        <v>5</v>
      </c>
      <c r="AK29" s="280">
        <f t="shared" si="16"/>
        <v>3</v>
      </c>
      <c r="AL29" s="280" t="str">
        <f t="shared" si="17"/>
        <v/>
      </c>
      <c r="AM29" s="280" t="str">
        <f t="shared" si="18"/>
        <v/>
      </c>
      <c r="AN29" s="280">
        <f t="shared" si="19"/>
        <v>4</v>
      </c>
      <c r="AO29" s="280">
        <f t="shared" si="20"/>
        <v>4</v>
      </c>
      <c r="AP29" s="280">
        <f t="shared" si="21"/>
        <v>4</v>
      </c>
      <c r="AQ29" s="280" t="str">
        <f t="shared" si="22"/>
        <v>а</v>
      </c>
      <c r="AR29" s="280">
        <f t="shared" si="23"/>
        <v>4</v>
      </c>
      <c r="AS29" s="280">
        <f t="shared" si="24"/>
        <v>5</v>
      </c>
      <c r="AT29" s="280" t="str">
        <f t="shared" si="25"/>
        <v/>
      </c>
      <c r="AU29" s="280">
        <f t="shared" si="26"/>
        <v>5</v>
      </c>
      <c r="AV29" s="280" t="str">
        <f t="shared" si="27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295">
        <v>25</v>
      </c>
      <c r="B30" s="176"/>
      <c r="C30" s="320"/>
      <c r="E30" s="238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24"/>
      <c r="S30" s="23"/>
      <c r="T30" s="23"/>
      <c r="U30" s="23"/>
      <c r="V30" s="18">
        <f t="shared" si="0"/>
        <v>0</v>
      </c>
      <c r="W30" s="92">
        <f t="shared" si="1"/>
        <v>0</v>
      </c>
      <c r="X30" s="92">
        <f t="shared" si="28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25" t="str">
        <f t="shared" si="11"/>
        <v/>
      </c>
      <c r="AE30" s="16">
        <f t="shared" si="8"/>
        <v>0</v>
      </c>
      <c r="AF30" s="9"/>
      <c r="AG30" s="280" t="str">
        <f t="shared" ref="AG30:AV36" si="29">IF(ISERROR(VALUE(LEFT(F30))),LEFT(F30),VALUE(LEFT(F30)))</f>
        <v/>
      </c>
      <c r="AH30" s="280" t="str">
        <f t="shared" si="29"/>
        <v/>
      </c>
      <c r="AI30" s="280" t="str">
        <f t="shared" si="29"/>
        <v/>
      </c>
      <c r="AJ30" s="280" t="str">
        <f t="shared" si="29"/>
        <v/>
      </c>
      <c r="AK30" s="280" t="str">
        <f t="shared" si="29"/>
        <v/>
      </c>
      <c r="AL30" s="280" t="str">
        <f t="shared" si="29"/>
        <v/>
      </c>
      <c r="AM30" s="280" t="str">
        <f t="shared" si="29"/>
        <v/>
      </c>
      <c r="AN30" s="280" t="str">
        <f t="shared" si="29"/>
        <v/>
      </c>
      <c r="AO30" s="280" t="str">
        <f t="shared" si="29"/>
        <v/>
      </c>
      <c r="AP30" s="280" t="str">
        <f t="shared" si="29"/>
        <v/>
      </c>
      <c r="AQ30" s="280" t="str">
        <f t="shared" si="29"/>
        <v/>
      </c>
      <c r="AR30" s="280" t="str">
        <f t="shared" si="29"/>
        <v/>
      </c>
      <c r="AS30" s="280" t="str">
        <f t="shared" si="29"/>
        <v/>
      </c>
      <c r="AT30" s="280" t="str">
        <f t="shared" si="29"/>
        <v/>
      </c>
      <c r="AU30" s="280" t="str">
        <f t="shared" si="29"/>
        <v/>
      </c>
      <c r="AV30" s="280" t="str">
        <f t="shared" si="29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295">
        <v>26</v>
      </c>
      <c r="B31" s="176"/>
      <c r="C31" s="320"/>
      <c r="E31" s="238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24"/>
      <c r="S31" s="23"/>
      <c r="T31" s="23"/>
      <c r="U31" s="23"/>
      <c r="V31" s="18">
        <f t="shared" si="0"/>
        <v>0</v>
      </c>
      <c r="W31" s="92">
        <f t="shared" si="1"/>
        <v>0</v>
      </c>
      <c r="X31" s="92">
        <f t="shared" si="28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25" t="str">
        <f t="shared" si="11"/>
        <v/>
      </c>
      <c r="AE31" s="16">
        <f t="shared" si="8"/>
        <v>0</v>
      </c>
      <c r="AF31" s="9"/>
      <c r="AG31" s="280" t="str">
        <f t="shared" si="29"/>
        <v/>
      </c>
      <c r="AH31" s="280" t="str">
        <f t="shared" si="29"/>
        <v/>
      </c>
      <c r="AI31" s="280" t="str">
        <f t="shared" si="29"/>
        <v/>
      </c>
      <c r="AJ31" s="280" t="str">
        <f t="shared" si="29"/>
        <v/>
      </c>
      <c r="AK31" s="280" t="str">
        <f t="shared" si="29"/>
        <v/>
      </c>
      <c r="AL31" s="280" t="str">
        <f t="shared" si="29"/>
        <v/>
      </c>
      <c r="AM31" s="280" t="str">
        <f t="shared" si="29"/>
        <v/>
      </c>
      <c r="AN31" s="280" t="str">
        <f t="shared" si="29"/>
        <v/>
      </c>
      <c r="AO31" s="280" t="str">
        <f t="shared" si="29"/>
        <v/>
      </c>
      <c r="AP31" s="280" t="str">
        <f t="shared" si="29"/>
        <v/>
      </c>
      <c r="AQ31" s="280" t="str">
        <f t="shared" si="29"/>
        <v/>
      </c>
      <c r="AR31" s="280" t="str">
        <f t="shared" si="29"/>
        <v/>
      </c>
      <c r="AS31" s="280" t="str">
        <f t="shared" si="29"/>
        <v/>
      </c>
      <c r="AT31" s="280" t="str">
        <f t="shared" si="29"/>
        <v/>
      </c>
      <c r="AU31" s="280" t="str">
        <f t="shared" si="29"/>
        <v/>
      </c>
      <c r="AV31" s="280" t="str">
        <f t="shared" si="29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295"/>
      <c r="B32" s="226"/>
      <c r="C32" s="226"/>
      <c r="D32" s="321"/>
      <c r="E32" s="23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28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25" t="str">
        <f t="shared" si="11"/>
        <v/>
      </c>
      <c r="AE32" s="16">
        <f t="shared" si="8"/>
        <v>0</v>
      </c>
      <c r="AF32" s="9"/>
      <c r="AG32" s="17" t="str">
        <f t="shared" si="29"/>
        <v/>
      </c>
      <c r="AH32" s="17" t="str">
        <f t="shared" si="29"/>
        <v/>
      </c>
      <c r="AI32" s="17" t="str">
        <f t="shared" si="29"/>
        <v/>
      </c>
      <c r="AJ32" s="17" t="str">
        <f t="shared" si="29"/>
        <v/>
      </c>
      <c r="AK32" s="17" t="str">
        <f t="shared" si="29"/>
        <v/>
      </c>
      <c r="AL32" s="17" t="str">
        <f t="shared" si="29"/>
        <v/>
      </c>
      <c r="AM32" s="17" t="str">
        <f t="shared" si="29"/>
        <v/>
      </c>
      <c r="AN32" s="17" t="str">
        <f t="shared" si="29"/>
        <v/>
      </c>
      <c r="AO32" s="17" t="str">
        <f t="shared" si="29"/>
        <v/>
      </c>
      <c r="AP32" s="17" t="str">
        <f t="shared" si="29"/>
        <v/>
      </c>
      <c r="AQ32" s="17" t="str">
        <f t="shared" si="29"/>
        <v/>
      </c>
      <c r="AR32" s="17" t="str">
        <f t="shared" si="29"/>
        <v/>
      </c>
      <c r="AS32" s="17" t="str">
        <f t="shared" si="29"/>
        <v/>
      </c>
      <c r="AT32" s="17" t="str">
        <f t="shared" si="29"/>
        <v/>
      </c>
      <c r="AU32" s="17" t="str">
        <f t="shared" si="29"/>
        <v/>
      </c>
      <c r="AV32" s="17" t="str">
        <f t="shared" si="29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295"/>
      <c r="B33" s="226"/>
      <c r="C33" s="226"/>
      <c r="D33" s="226"/>
      <c r="E33" s="23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28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25" t="str">
        <f t="shared" si="11"/>
        <v/>
      </c>
      <c r="AE33" s="16">
        <f t="shared" si="8"/>
        <v>0</v>
      </c>
      <c r="AF33" s="9"/>
      <c r="AG33" s="17" t="str">
        <f t="shared" si="29"/>
        <v/>
      </c>
      <c r="AH33" s="17" t="str">
        <f t="shared" si="29"/>
        <v/>
      </c>
      <c r="AI33" s="17" t="str">
        <f t="shared" si="29"/>
        <v/>
      </c>
      <c r="AJ33" s="17" t="str">
        <f t="shared" si="29"/>
        <v/>
      </c>
      <c r="AK33" s="17" t="str">
        <f t="shared" si="29"/>
        <v/>
      </c>
      <c r="AL33" s="17" t="str">
        <f t="shared" si="29"/>
        <v/>
      </c>
      <c r="AM33" s="17" t="str">
        <f t="shared" si="29"/>
        <v/>
      </c>
      <c r="AN33" s="17" t="str">
        <f t="shared" si="29"/>
        <v/>
      </c>
      <c r="AO33" s="17" t="str">
        <f t="shared" si="29"/>
        <v/>
      </c>
      <c r="AP33" s="17" t="str">
        <f t="shared" si="29"/>
        <v/>
      </c>
      <c r="AQ33" s="17" t="str">
        <f t="shared" si="29"/>
        <v/>
      </c>
      <c r="AR33" s="17" t="str">
        <f t="shared" si="29"/>
        <v/>
      </c>
      <c r="AS33" s="17" t="str">
        <f t="shared" si="29"/>
        <v/>
      </c>
      <c r="AT33" s="17" t="str">
        <f t="shared" si="29"/>
        <v/>
      </c>
      <c r="AU33" s="17" t="str">
        <f t="shared" si="29"/>
        <v/>
      </c>
      <c r="AV33" s="17" t="str">
        <f t="shared" si="29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295"/>
      <c r="B34" s="227"/>
      <c r="C34" s="228"/>
      <c r="D34" s="229"/>
      <c r="E34" s="238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28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17" t="str">
        <f t="shared" si="29"/>
        <v/>
      </c>
      <c r="AH34" s="17" t="str">
        <f t="shared" si="29"/>
        <v/>
      </c>
      <c r="AI34" s="17" t="str">
        <f t="shared" si="29"/>
        <v/>
      </c>
      <c r="AJ34" s="17" t="str">
        <f t="shared" si="29"/>
        <v/>
      </c>
      <c r="AK34" s="17" t="str">
        <f t="shared" si="29"/>
        <v/>
      </c>
      <c r="AL34" s="17" t="str">
        <f t="shared" si="29"/>
        <v/>
      </c>
      <c r="AM34" s="17" t="str">
        <f t="shared" si="29"/>
        <v/>
      </c>
      <c r="AN34" s="17" t="str">
        <f t="shared" si="29"/>
        <v/>
      </c>
      <c r="AO34" s="17" t="str">
        <f t="shared" si="29"/>
        <v/>
      </c>
      <c r="AP34" s="17" t="str">
        <f t="shared" si="29"/>
        <v/>
      </c>
      <c r="AQ34" s="17" t="str">
        <f t="shared" si="29"/>
        <v/>
      </c>
      <c r="AR34" s="17" t="str">
        <f t="shared" si="29"/>
        <v/>
      </c>
      <c r="AS34" s="17" t="str">
        <f t="shared" si="29"/>
        <v/>
      </c>
      <c r="AT34" s="17" t="str">
        <f t="shared" si="29"/>
        <v/>
      </c>
      <c r="AU34" s="17" t="str">
        <f t="shared" si="29"/>
        <v/>
      </c>
      <c r="AV34" s="17" t="str">
        <f t="shared" si="29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295"/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17" t="str">
        <f t="shared" si="29"/>
        <v/>
      </c>
      <c r="AH35" s="17" t="str">
        <f t="shared" si="29"/>
        <v/>
      </c>
      <c r="AI35" s="17" t="str">
        <f t="shared" si="29"/>
        <v/>
      </c>
      <c r="AJ35" s="17" t="str">
        <f t="shared" si="29"/>
        <v/>
      </c>
      <c r="AK35" s="17" t="str">
        <f t="shared" si="29"/>
        <v/>
      </c>
      <c r="AL35" s="17" t="str">
        <f t="shared" si="29"/>
        <v/>
      </c>
      <c r="AM35" s="17" t="str">
        <f t="shared" si="29"/>
        <v/>
      </c>
      <c r="AN35" s="17" t="str">
        <f t="shared" si="29"/>
        <v/>
      </c>
      <c r="AO35" s="17" t="str">
        <f t="shared" si="29"/>
        <v/>
      </c>
      <c r="AP35" s="17" t="str">
        <f t="shared" si="29"/>
        <v/>
      </c>
      <c r="AQ35" s="17" t="str">
        <f t="shared" si="29"/>
        <v/>
      </c>
      <c r="AR35" s="17" t="str">
        <f t="shared" si="29"/>
        <v/>
      </c>
      <c r="AS35" s="17" t="str">
        <f t="shared" si="29"/>
        <v/>
      </c>
      <c r="AT35" s="17" t="str">
        <f t="shared" si="29"/>
        <v/>
      </c>
      <c r="AU35" s="17" t="str">
        <f t="shared" si="29"/>
        <v/>
      </c>
      <c r="AV35" s="17" t="str">
        <f t="shared" si="29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295"/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17" t="str">
        <f t="shared" si="29"/>
        <v/>
      </c>
      <c r="AH36" s="17" t="str">
        <f t="shared" si="29"/>
        <v/>
      </c>
      <c r="AI36" s="17" t="str">
        <f t="shared" si="29"/>
        <v/>
      </c>
      <c r="AJ36" s="17" t="str">
        <f t="shared" si="29"/>
        <v/>
      </c>
      <c r="AK36" s="17" t="str">
        <f t="shared" si="29"/>
        <v/>
      </c>
      <c r="AL36" s="17" t="str">
        <f t="shared" si="29"/>
        <v/>
      </c>
      <c r="AM36" s="17" t="str">
        <f t="shared" si="29"/>
        <v/>
      </c>
      <c r="AN36" s="17" t="str">
        <f t="shared" si="29"/>
        <v/>
      </c>
      <c r="AO36" s="17" t="str">
        <f t="shared" si="29"/>
        <v/>
      </c>
      <c r="AP36" s="17" t="str">
        <f t="shared" si="29"/>
        <v/>
      </c>
      <c r="AQ36" s="17" t="str">
        <f t="shared" si="29"/>
        <v/>
      </c>
      <c r="AR36" s="17" t="str">
        <f t="shared" si="29"/>
        <v/>
      </c>
      <c r="AS36" s="17" t="str">
        <f t="shared" si="29"/>
        <v/>
      </c>
      <c r="AT36" s="17" t="str">
        <f t="shared" si="29"/>
        <v/>
      </c>
      <c r="AU36" s="17" t="str">
        <f t="shared" si="29"/>
        <v/>
      </c>
      <c r="AV36" s="17" t="str">
        <f t="shared" si="29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COUNTIF(E6:E36,"2433")</f>
        <v>24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30">IF(ISERROR(VALUE(LEFT(F37))),LEFT(F37),VALUE(LEFT(F37)))</f>
        <v/>
      </c>
      <c r="AH37" s="17" t="str">
        <f t="shared" si="30"/>
        <v/>
      </c>
      <c r="AI37" s="17" t="str">
        <f t="shared" si="30"/>
        <v/>
      </c>
      <c r="AJ37" s="17" t="str">
        <f t="shared" si="30"/>
        <v/>
      </c>
      <c r="AK37" s="17" t="str">
        <f t="shared" si="30"/>
        <v/>
      </c>
      <c r="AL37" s="17" t="str">
        <f t="shared" si="30"/>
        <v/>
      </c>
      <c r="AM37" s="17" t="str">
        <f t="shared" si="30"/>
        <v/>
      </c>
      <c r="AN37" s="17" t="str">
        <f t="shared" si="30"/>
        <v/>
      </c>
      <c r="AO37" s="17" t="str">
        <f t="shared" si="30"/>
        <v/>
      </c>
      <c r="AP37" s="17" t="str">
        <f t="shared" si="30"/>
        <v/>
      </c>
      <c r="AQ37" s="17" t="str">
        <f t="shared" si="30"/>
        <v/>
      </c>
      <c r="AR37" s="17" t="str">
        <f t="shared" si="30"/>
        <v/>
      </c>
      <c r="AS37" s="17" t="str">
        <f t="shared" si="30"/>
        <v/>
      </c>
      <c r="AT37" s="17" t="str">
        <f t="shared" si="30"/>
        <v/>
      </c>
      <c r="AU37" s="17" t="str">
        <f t="shared" si="30"/>
        <v/>
      </c>
      <c r="AV37" s="17" t="str">
        <f t="shared" si="30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 t="str">
        <f t="array" ref="F38:U45">AG38:AV45</f>
        <v xml:space="preserve"> </v>
      </c>
      <c r="G38" s="196" t="str">
        <v xml:space="preserve"> </v>
      </c>
      <c r="H38" s="196">
        <v>4.5</v>
      </c>
      <c r="I38" s="196">
        <v>4.5</v>
      </c>
      <c r="J38" s="196">
        <v>3.6666666666666665</v>
      </c>
      <c r="K38" s="196" t="str">
        <v xml:space="preserve"> </v>
      </c>
      <c r="L38" s="196" t="str">
        <v xml:space="preserve"> </v>
      </c>
      <c r="M38" s="196">
        <v>3.8333333333333335</v>
      </c>
      <c r="N38" s="196">
        <v>4.291666666666667</v>
      </c>
      <c r="O38" s="231">
        <v>4.166666666666667</v>
      </c>
      <c r="P38" s="198">
        <v>4.9523809523809526</v>
      </c>
      <c r="Q38" s="198">
        <v>4.333333333333333</v>
      </c>
      <c r="R38" s="198">
        <v>4.5</v>
      </c>
      <c r="S38" s="196" t="str">
        <v xml:space="preserve"> </v>
      </c>
      <c r="T38" s="196">
        <v>4.458333333333333</v>
      </c>
      <c r="U38" s="196" t="str">
        <v xml:space="preserve"> </v>
      </c>
      <c r="V38" s="18">
        <f>сводн.!T26</f>
        <v>3</v>
      </c>
      <c r="W38" s="92">
        <f>SUM(W6:W37)</f>
        <v>0</v>
      </c>
      <c r="X38" s="92">
        <f>SUM(X6:X37)</f>
        <v>0</v>
      </c>
      <c r="Y38" s="92">
        <f>SUM(Y6:Y37)-X38</f>
        <v>1</v>
      </c>
      <c r="Z38" s="92">
        <f>SUM(Z6:Z37)</f>
        <v>36</v>
      </c>
      <c r="AA38" s="92">
        <f>SUM(AA6:AA37)</f>
        <v>88</v>
      </c>
      <c r="AB38" s="92">
        <f>SUM(AB6:AB37)</f>
        <v>112</v>
      </c>
      <c r="AC38" s="92">
        <f t="shared" si="7"/>
        <v>237</v>
      </c>
      <c r="AD38" s="225">
        <f>IF(ISERROR(((X38+Y38)*2+Z38*3+AA38*4+AB38*5)/SUM(X38,Y38:AB38)),"",((X38+Y38)*2+Z38*3+AA38*4+AB38*5)/SUM(X38,Y38:AB38))</f>
        <v>4.3122362869198314</v>
      </c>
      <c r="AE38" s="32"/>
      <c r="AF38" s="9"/>
      <c r="AG38" s="33" t="str">
        <f t="shared" ref="AG38:AV38" si="31">IF(COUNT(AG6:AG37)=0," ",SUM(AG6:AG37)/COUNT(AG6:AG37))</f>
        <v xml:space="preserve"> </v>
      </c>
      <c r="AH38" s="33" t="str">
        <f t="shared" si="31"/>
        <v xml:space="preserve"> </v>
      </c>
      <c r="AI38" s="33">
        <f>IF(COUNT(AI6:AI37)=0," ",SUM(AI6:AI37)/COUNT(AI6:AI37))</f>
        <v>4.5</v>
      </c>
      <c r="AJ38" s="33">
        <f t="shared" si="31"/>
        <v>4.5</v>
      </c>
      <c r="AK38" s="33">
        <f t="shared" si="31"/>
        <v>3.6666666666666665</v>
      </c>
      <c r="AL38" s="33" t="str">
        <f t="shared" si="31"/>
        <v xml:space="preserve"> </v>
      </c>
      <c r="AM38" s="33" t="str">
        <f t="shared" si="31"/>
        <v xml:space="preserve"> </v>
      </c>
      <c r="AN38" s="33">
        <f t="shared" si="31"/>
        <v>3.8333333333333335</v>
      </c>
      <c r="AO38" s="33">
        <f t="shared" si="31"/>
        <v>4.291666666666667</v>
      </c>
      <c r="AP38" s="33">
        <f t="shared" si="31"/>
        <v>4.166666666666667</v>
      </c>
      <c r="AQ38" s="33">
        <f t="shared" si="31"/>
        <v>4.9523809523809526</v>
      </c>
      <c r="AR38" s="33">
        <f t="shared" si="31"/>
        <v>4.333333333333333</v>
      </c>
      <c r="AS38" s="33">
        <f t="shared" si="31"/>
        <v>4.5</v>
      </c>
      <c r="AT38" s="33" t="str">
        <f t="shared" si="31"/>
        <v xml:space="preserve"> </v>
      </c>
      <c r="AU38" s="33">
        <f t="shared" si="31"/>
        <v>4.458333333333333</v>
      </c>
      <c r="AV38" s="34" t="str">
        <f t="shared" si="31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 t="str">
        <v>0</v>
      </c>
      <c r="G39" s="95" t="str">
        <v>0</v>
      </c>
      <c r="H39" s="95">
        <v>12</v>
      </c>
      <c r="I39" s="95">
        <v>13</v>
      </c>
      <c r="J39" s="95">
        <v>6</v>
      </c>
      <c r="K39" s="95" t="str">
        <v>0</v>
      </c>
      <c r="L39" s="95" t="str">
        <v>0</v>
      </c>
      <c r="M39" s="95">
        <v>6</v>
      </c>
      <c r="N39" s="95">
        <v>10</v>
      </c>
      <c r="O39" s="96">
        <v>9</v>
      </c>
      <c r="P39" s="96">
        <v>20</v>
      </c>
      <c r="Q39" s="96">
        <v>9</v>
      </c>
      <c r="R39" s="96">
        <v>13</v>
      </c>
      <c r="S39" s="95" t="str">
        <v>0</v>
      </c>
      <c r="T39" s="95">
        <v>14</v>
      </c>
      <c r="U39" s="95" t="str">
        <v xml:space="preserve"> </v>
      </c>
      <c r="V39" s="232">
        <f>IF(COUNTIF(V6:V37,5)=0,"0",COUNTIF(V6:V37,5))</f>
        <v>5</v>
      </c>
      <c r="W39" s="192"/>
      <c r="X39" s="527">
        <f>SUM(X38:AB38)</f>
        <v>237</v>
      </c>
      <c r="Y39" s="527"/>
      <c r="Z39" s="527"/>
      <c r="AA39" s="527"/>
      <c r="AB39" s="527"/>
      <c r="AC39" s="316"/>
      <c r="AD39" s="225">
        <f t="shared" ref="AD39" si="32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33">IF(COUNTIF(AG6:AG37,5)=0,"0",COUNTIF(AG6:AG37,5))</f>
        <v>0</v>
      </c>
      <c r="AH39" s="38" t="str">
        <f t="shared" si="33"/>
        <v>0</v>
      </c>
      <c r="AI39" s="38">
        <f t="shared" si="33"/>
        <v>12</v>
      </c>
      <c r="AJ39" s="38">
        <f t="shared" si="33"/>
        <v>13</v>
      </c>
      <c r="AK39" s="38">
        <f t="shared" si="33"/>
        <v>6</v>
      </c>
      <c r="AL39" s="38" t="str">
        <f t="shared" si="33"/>
        <v>0</v>
      </c>
      <c r="AM39" s="38" t="str">
        <f t="shared" si="33"/>
        <v>0</v>
      </c>
      <c r="AN39" s="38">
        <f t="shared" si="33"/>
        <v>6</v>
      </c>
      <c r="AO39" s="38">
        <f t="shared" si="33"/>
        <v>10</v>
      </c>
      <c r="AP39" s="38">
        <f t="shared" si="33"/>
        <v>9</v>
      </c>
      <c r="AQ39" s="38">
        <f t="shared" si="33"/>
        <v>20</v>
      </c>
      <c r="AR39" s="38">
        <f t="shared" si="33"/>
        <v>9</v>
      </c>
      <c r="AS39" s="38">
        <f t="shared" si="33"/>
        <v>13</v>
      </c>
      <c r="AT39" s="38" t="str">
        <f t="shared" si="33"/>
        <v>0</v>
      </c>
      <c r="AU39" s="38">
        <f t="shared" si="33"/>
        <v>14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 t="str">
        <v>0</v>
      </c>
      <c r="G40" s="97" t="str">
        <v>0</v>
      </c>
      <c r="H40" s="97">
        <v>12</v>
      </c>
      <c r="I40" s="97">
        <v>10</v>
      </c>
      <c r="J40" s="97">
        <v>5</v>
      </c>
      <c r="K40" s="97" t="str">
        <v>0</v>
      </c>
      <c r="L40" s="97" t="str">
        <v>0</v>
      </c>
      <c r="M40" s="97">
        <v>8</v>
      </c>
      <c r="N40" s="97">
        <v>11</v>
      </c>
      <c r="O40" s="98">
        <v>10</v>
      </c>
      <c r="P40" s="98">
        <v>1</v>
      </c>
      <c r="Q40" s="98">
        <v>14</v>
      </c>
      <c r="R40" s="98">
        <v>10</v>
      </c>
      <c r="S40" s="97" t="str">
        <v>0</v>
      </c>
      <c r="T40" s="97">
        <v>7</v>
      </c>
      <c r="U40" s="97" t="str">
        <v xml:space="preserve"> </v>
      </c>
      <c r="V40" s="233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>
        <f>IF(COUNTIF(AA6:AA37,4)=0," ",COUNTIF(AA6:AA37,4))</f>
        <v>6</v>
      </c>
      <c r="AB40" s="44">
        <f>IF(COUNTIF(AB6:AB37,4)=0," ",COUNTIF(AB6:AB37,4))</f>
        <v>3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34">IF(COUNTIF(AG6:AG37,4)=0,"0",COUNTIF(AG6:AG37,4))</f>
        <v>0</v>
      </c>
      <c r="AH40" s="44" t="str">
        <f t="shared" si="34"/>
        <v>0</v>
      </c>
      <c r="AI40" s="44">
        <f t="shared" si="34"/>
        <v>12</v>
      </c>
      <c r="AJ40" s="44">
        <f t="shared" si="34"/>
        <v>10</v>
      </c>
      <c r="AK40" s="44">
        <f t="shared" si="34"/>
        <v>5</v>
      </c>
      <c r="AL40" s="44" t="str">
        <f t="shared" si="34"/>
        <v>0</v>
      </c>
      <c r="AM40" s="44" t="str">
        <f t="shared" si="34"/>
        <v>0</v>
      </c>
      <c r="AN40" s="44">
        <f t="shared" si="34"/>
        <v>8</v>
      </c>
      <c r="AO40" s="44">
        <f t="shared" si="34"/>
        <v>11</v>
      </c>
      <c r="AP40" s="44">
        <f t="shared" si="34"/>
        <v>10</v>
      </c>
      <c r="AQ40" s="44">
        <f t="shared" si="34"/>
        <v>1</v>
      </c>
      <c r="AR40" s="44">
        <f t="shared" si="34"/>
        <v>14</v>
      </c>
      <c r="AS40" s="44">
        <f t="shared" si="34"/>
        <v>10</v>
      </c>
      <c r="AT40" s="44" t="str">
        <f t="shared" si="34"/>
        <v>0</v>
      </c>
      <c r="AU40" s="44">
        <f t="shared" si="34"/>
        <v>7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 t="str">
        <v>0</v>
      </c>
      <c r="H41" s="99" t="str">
        <v>0</v>
      </c>
      <c r="I41" s="99">
        <v>1</v>
      </c>
      <c r="J41" s="99">
        <v>12</v>
      </c>
      <c r="K41" s="99" t="str">
        <v>0</v>
      </c>
      <c r="L41" s="99" t="str">
        <v>0</v>
      </c>
      <c r="M41" s="99">
        <v>10</v>
      </c>
      <c r="N41" s="99">
        <v>3</v>
      </c>
      <c r="O41" s="100">
        <v>5</v>
      </c>
      <c r="P41" s="100" t="str">
        <v>0</v>
      </c>
      <c r="Q41" s="100">
        <v>1</v>
      </c>
      <c r="R41" s="100">
        <v>1</v>
      </c>
      <c r="S41" s="99" t="str">
        <v>0</v>
      </c>
      <c r="T41" s="99">
        <v>3</v>
      </c>
      <c r="U41" s="99" t="str">
        <v xml:space="preserve"> </v>
      </c>
      <c r="V41" s="234">
        <f>IF(COUNTIF(V6:V37,3)=0,"0",COUNTIF(V6:V37,3))</f>
        <v>16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5</v>
      </c>
      <c r="AA41" s="52">
        <f>IF(COUNTIF(AA6:AA37,3)=0," ",COUNTIF(AA6:AA37,3))</f>
        <v>2</v>
      </c>
      <c r="AB41" s="52">
        <f>IF(COUNTIF(AB6:AB37,3)=0," ",COUNTIF(AB6:AB37,3))</f>
        <v>6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35">IF(COUNTIF(AG6:AG37,3)=0,"0",COUNTIF(AG6:AG37,3))</f>
        <v>0</v>
      </c>
      <c r="AH41" s="52" t="str">
        <f t="shared" si="35"/>
        <v>0</v>
      </c>
      <c r="AI41" s="52" t="str">
        <f t="shared" si="35"/>
        <v>0</v>
      </c>
      <c r="AJ41" s="52">
        <f t="shared" si="35"/>
        <v>1</v>
      </c>
      <c r="AK41" s="52">
        <f t="shared" si="35"/>
        <v>12</v>
      </c>
      <c r="AL41" s="52" t="str">
        <f t="shared" si="35"/>
        <v>0</v>
      </c>
      <c r="AM41" s="52" t="str">
        <f t="shared" si="35"/>
        <v>0</v>
      </c>
      <c r="AN41" s="52">
        <f t="shared" si="35"/>
        <v>10</v>
      </c>
      <c r="AO41" s="52">
        <f t="shared" si="35"/>
        <v>3</v>
      </c>
      <c r="AP41" s="52">
        <f t="shared" si="35"/>
        <v>5</v>
      </c>
      <c r="AQ41" s="52" t="str">
        <f t="shared" si="35"/>
        <v>0</v>
      </c>
      <c r="AR41" s="52">
        <f t="shared" si="35"/>
        <v>1</v>
      </c>
      <c r="AS41" s="52">
        <f t="shared" si="35"/>
        <v>1</v>
      </c>
      <c r="AT41" s="52" t="str">
        <f t="shared" si="35"/>
        <v>0</v>
      </c>
      <c r="AU41" s="52">
        <f t="shared" si="35"/>
        <v>3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1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6</v>
      </c>
      <c r="AA42" s="35">
        <f>IF(COUNTIF(AA6:AA37,2)=0," ",COUNTIF(AA6:AA37,2))</f>
        <v>2</v>
      </c>
      <c r="AB42" s="35">
        <f>IF(COUNTIF(AB6:AB37,2)=0," ",COUNTIF(AB6:AB37,2))</f>
        <v>2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36">COUNTIF(AG6:AG36,2)+COUNTIF(AG6:AG36,"д")</f>
        <v>0</v>
      </c>
      <c r="AH42" s="35">
        <f t="shared" si="36"/>
        <v>0</v>
      </c>
      <c r="AI42" s="35">
        <f t="shared" si="36"/>
        <v>0</v>
      </c>
      <c r="AJ42" s="35">
        <f t="shared" si="36"/>
        <v>0</v>
      </c>
      <c r="AK42" s="35">
        <f t="shared" si="36"/>
        <v>1</v>
      </c>
      <c r="AL42" s="35">
        <f t="shared" si="36"/>
        <v>0</v>
      </c>
      <c r="AM42" s="35">
        <f t="shared" si="36"/>
        <v>0</v>
      </c>
      <c r="AN42" s="35">
        <f t="shared" si="36"/>
        <v>0</v>
      </c>
      <c r="AO42" s="35">
        <f t="shared" si="36"/>
        <v>0</v>
      </c>
      <c r="AP42" s="35">
        <f t="shared" si="36"/>
        <v>0</v>
      </c>
      <c r="AQ42" s="35">
        <f t="shared" si="36"/>
        <v>0</v>
      </c>
      <c r="AR42" s="35">
        <f t="shared" si="36"/>
        <v>0</v>
      </c>
      <c r="AS42" s="35">
        <f t="shared" si="36"/>
        <v>0</v>
      </c>
      <c r="AT42" s="35">
        <f t="shared" si="36"/>
        <v>0</v>
      </c>
      <c r="AU42" s="35">
        <f t="shared" si="36"/>
        <v>0</v>
      </c>
      <c r="AV42" s="35">
        <f t="shared" si="36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3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37">COUNTBLANK(V6:V26)</f>
        <v>0</v>
      </c>
      <c r="W43" s="35">
        <f t="shared" si="37"/>
        <v>0</v>
      </c>
      <c r="X43" s="35">
        <f t="shared" si="37"/>
        <v>0</v>
      </c>
      <c r="Y43" s="35">
        <f t="shared" si="37"/>
        <v>0</v>
      </c>
      <c r="Z43" s="35">
        <f t="shared" si="37"/>
        <v>0</v>
      </c>
      <c r="AA43" s="35">
        <f t="shared" si="37"/>
        <v>0</v>
      </c>
      <c r="AB43" s="35">
        <f t="shared" si="37"/>
        <v>0</v>
      </c>
      <c r="AC43" s="35"/>
      <c r="AD43" s="35">
        <f>COUNTBLANK(AD6:AD30)</f>
        <v>1</v>
      </c>
      <c r="AE43" s="61" t="str">
        <f>IF(COUNTIF(AE6:AE37,"б")=0," ",COUNTIF(AE6:AE37,"б"))</f>
        <v xml:space="preserve"> </v>
      </c>
      <c r="AF43" s="60">
        <f t="shared" ref="AF43:CB43" si="38">IF(COUNTIF(AF6:AF37,"б")=0+COUNTIF(AF6:AF37,"а")=0,"0",COUNTIF(AF6:AF37,"б")+COUNTIF(AF6:AF37,"а"))</f>
        <v>0</v>
      </c>
      <c r="AG43" s="60">
        <f t="shared" si="38"/>
        <v>0</v>
      </c>
      <c r="AH43" s="60">
        <f t="shared" si="38"/>
        <v>0</v>
      </c>
      <c r="AI43" s="60">
        <f t="shared" si="38"/>
        <v>0</v>
      </c>
      <c r="AJ43" s="60">
        <f t="shared" si="38"/>
        <v>0</v>
      </c>
      <c r="AK43" s="60">
        <f t="shared" si="38"/>
        <v>0</v>
      </c>
      <c r="AL43" s="60">
        <f t="shared" si="38"/>
        <v>0</v>
      </c>
      <c r="AM43" s="60">
        <f t="shared" si="38"/>
        <v>0</v>
      </c>
      <c r="AN43" s="60">
        <f t="shared" si="38"/>
        <v>0</v>
      </c>
      <c r="AO43" s="60">
        <f t="shared" si="38"/>
        <v>0</v>
      </c>
      <c r="AP43" s="60">
        <f t="shared" si="38"/>
        <v>0</v>
      </c>
      <c r="AQ43" s="60">
        <f t="shared" si="38"/>
        <v>3</v>
      </c>
      <c r="AR43" s="60">
        <f t="shared" si="38"/>
        <v>0</v>
      </c>
      <c r="AS43" s="60">
        <f t="shared" si="38"/>
        <v>0</v>
      </c>
      <c r="AT43" s="60">
        <f t="shared" si="38"/>
        <v>0</v>
      </c>
      <c r="AU43" s="60">
        <f t="shared" si="38"/>
        <v>0</v>
      </c>
      <c r="AV43" s="60">
        <f t="shared" si="38"/>
        <v>0</v>
      </c>
      <c r="AW43" s="60">
        <f t="shared" si="38"/>
        <v>0</v>
      </c>
      <c r="AX43" s="60">
        <f t="shared" si="38"/>
        <v>0</v>
      </c>
      <c r="AY43" s="60">
        <f t="shared" si="38"/>
        <v>0</v>
      </c>
      <c r="AZ43" s="60">
        <f t="shared" si="38"/>
        <v>0</v>
      </c>
      <c r="BA43" s="60">
        <f t="shared" si="38"/>
        <v>0</v>
      </c>
      <c r="BB43" s="60">
        <f t="shared" si="38"/>
        <v>0</v>
      </c>
      <c r="BC43" s="60">
        <f t="shared" si="38"/>
        <v>0</v>
      </c>
      <c r="BD43" s="60">
        <f t="shared" si="38"/>
        <v>0</v>
      </c>
      <c r="BE43" s="60">
        <f t="shared" si="38"/>
        <v>0</v>
      </c>
      <c r="BF43" s="60">
        <f t="shared" si="38"/>
        <v>0</v>
      </c>
      <c r="BG43" s="60">
        <f t="shared" si="38"/>
        <v>0</v>
      </c>
      <c r="BH43" s="60">
        <f t="shared" si="38"/>
        <v>0</v>
      </c>
      <c r="BI43" s="60">
        <f t="shared" si="38"/>
        <v>0</v>
      </c>
      <c r="BJ43" s="60">
        <f t="shared" si="38"/>
        <v>0</v>
      </c>
      <c r="BK43" s="60">
        <f t="shared" si="38"/>
        <v>0</v>
      </c>
      <c r="BL43" s="60">
        <f t="shared" si="38"/>
        <v>0</v>
      </c>
      <c r="BM43" s="60">
        <f t="shared" si="38"/>
        <v>0</v>
      </c>
      <c r="BN43" s="60">
        <f t="shared" si="38"/>
        <v>0</v>
      </c>
      <c r="BO43" s="60">
        <f t="shared" si="38"/>
        <v>0</v>
      </c>
      <c r="BP43" s="60">
        <f t="shared" si="38"/>
        <v>0</v>
      </c>
      <c r="BQ43" s="60">
        <f t="shared" si="38"/>
        <v>0</v>
      </c>
      <c r="BR43" s="60">
        <f t="shared" si="38"/>
        <v>0</v>
      </c>
      <c r="BS43" s="60">
        <f t="shared" si="38"/>
        <v>0</v>
      </c>
      <c r="BT43" s="60">
        <f t="shared" si="38"/>
        <v>0</v>
      </c>
      <c r="BU43" s="60">
        <f t="shared" si="38"/>
        <v>0</v>
      </c>
      <c r="BV43" s="60">
        <f t="shared" si="38"/>
        <v>0</v>
      </c>
      <c r="BW43" s="60">
        <f t="shared" si="38"/>
        <v>0</v>
      </c>
      <c r="BX43" s="60">
        <f t="shared" si="38"/>
        <v>0</v>
      </c>
      <c r="BY43" s="60">
        <f t="shared" si="38"/>
        <v>0</v>
      </c>
      <c r="BZ43" s="60">
        <f t="shared" si="38"/>
        <v>0</v>
      </c>
      <c r="CA43" s="60">
        <f t="shared" si="38"/>
        <v>0</v>
      </c>
      <c r="CB43" s="60">
        <f t="shared" si="38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>
        <v>24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39">IF(COUNTIF(AG6:AG37,"з")=0,"0",COUNTIF(AG6:AG37,"з"))</f>
        <v>24</v>
      </c>
      <c r="AH44" s="35" t="str">
        <f t="shared" si="39"/>
        <v>0</v>
      </c>
      <c r="AI44" s="35" t="str">
        <f t="shared" si="39"/>
        <v>0</v>
      </c>
      <c r="AJ44" s="35" t="str">
        <f t="shared" si="39"/>
        <v>0</v>
      </c>
      <c r="AK44" s="35" t="str">
        <f t="shared" si="39"/>
        <v>0</v>
      </c>
      <c r="AL44" s="35" t="str">
        <f t="shared" si="39"/>
        <v>0</v>
      </c>
      <c r="AM44" s="35" t="str">
        <f t="shared" si="39"/>
        <v>0</v>
      </c>
      <c r="AN44" s="35" t="str">
        <f t="shared" si="39"/>
        <v>0</v>
      </c>
      <c r="AO44" s="35" t="str">
        <f t="shared" si="39"/>
        <v>0</v>
      </c>
      <c r="AP44" s="35" t="str">
        <f t="shared" si="39"/>
        <v>0</v>
      </c>
      <c r="AQ44" s="35" t="str">
        <f t="shared" si="39"/>
        <v>0</v>
      </c>
      <c r="AR44" s="35" t="str">
        <f t="shared" si="39"/>
        <v>0</v>
      </c>
      <c r="AS44" s="35" t="str">
        <f t="shared" si="39"/>
        <v>0</v>
      </c>
      <c r="AT44" s="35" t="str">
        <f t="shared" si="39"/>
        <v>0</v>
      </c>
      <c r="AU44" s="35" t="str">
        <f t="shared" si="39"/>
        <v>0</v>
      </c>
      <c r="AV44" s="35" t="str">
        <f t="shared" si="39"/>
        <v>0</v>
      </c>
      <c r="AW44" s="35" t="str">
        <f t="shared" si="39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40">IF(COUNTIF(AG6:AG37,"н")=0,"0",COUNTIF(AG6:AG37,"н"))</f>
        <v>0</v>
      </c>
      <c r="AH45" s="35" t="str">
        <f t="shared" si="40"/>
        <v>0</v>
      </c>
      <c r="AI45" s="35" t="str">
        <f t="shared" si="40"/>
        <v>0</v>
      </c>
      <c r="AJ45" s="35" t="str">
        <f t="shared" si="40"/>
        <v>0</v>
      </c>
      <c r="AK45" s="35" t="str">
        <f t="shared" si="40"/>
        <v>0</v>
      </c>
      <c r="AL45" s="35" t="str">
        <f t="shared" si="40"/>
        <v>0</v>
      </c>
      <c r="AM45" s="35" t="str">
        <f t="shared" si="40"/>
        <v>0</v>
      </c>
      <c r="AN45" s="35" t="str">
        <f t="shared" si="40"/>
        <v>0</v>
      </c>
      <c r="AO45" s="35" t="str">
        <f t="shared" si="40"/>
        <v>0</v>
      </c>
      <c r="AP45" s="35" t="str">
        <f t="shared" si="40"/>
        <v>0</v>
      </c>
      <c r="AQ45" s="35" t="str">
        <f t="shared" si="40"/>
        <v>0</v>
      </c>
      <c r="AR45" s="35" t="str">
        <f t="shared" si="40"/>
        <v>0</v>
      </c>
      <c r="AS45" s="35" t="str">
        <f t="shared" si="40"/>
        <v>0</v>
      </c>
      <c r="AT45" s="35" t="str">
        <f t="shared" si="40"/>
        <v>0</v>
      </c>
      <c r="AU45" s="35" t="str">
        <f t="shared" si="40"/>
        <v>0</v>
      </c>
      <c r="AV45" s="35" t="str">
        <f t="shared" si="40"/>
        <v>0</v>
      </c>
      <c r="AW45" s="35" t="str">
        <f t="shared" si="40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17"/>
      <c r="X46" s="317"/>
      <c r="Y46" s="317"/>
      <c r="Z46" s="317"/>
      <c r="AA46" s="317"/>
      <c r="AB46" s="317"/>
      <c r="AC46" s="317"/>
      <c r="AD46" s="31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17"/>
      <c r="X47" s="317"/>
      <c r="Y47" s="317"/>
      <c r="Z47" s="317"/>
      <c r="AA47" s="317"/>
      <c r="AB47" s="317"/>
      <c r="AC47" s="317"/>
      <c r="AD47" s="31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17"/>
      <c r="X48" s="317"/>
      <c r="Y48" s="317"/>
      <c r="Z48" s="317"/>
      <c r="AA48" s="317"/>
      <c r="AB48" s="317"/>
      <c r="AC48" s="317"/>
      <c r="AD48" s="31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17"/>
      <c r="X49" s="317"/>
      <c r="Y49" s="317"/>
      <c r="Z49" s="317"/>
      <c r="AA49" s="317"/>
      <c r="AB49" s="317"/>
      <c r="AC49" s="317"/>
      <c r="AD49" s="31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17"/>
      <c r="X50" s="317"/>
      <c r="Y50" s="317"/>
      <c r="Z50" s="317"/>
      <c r="AA50" s="317"/>
      <c r="AB50" s="317"/>
      <c r="AC50" s="317"/>
      <c r="AD50" s="31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17"/>
      <c r="X51" s="317"/>
      <c r="Y51" s="317"/>
      <c r="Z51" s="317"/>
      <c r="AA51" s="317"/>
      <c r="AB51" s="317"/>
      <c r="AC51" s="317"/>
      <c r="AD51" s="31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17"/>
      <c r="X52" s="317"/>
      <c r="Y52" s="317"/>
      <c r="Z52" s="317"/>
      <c r="AA52" s="317"/>
      <c r="AB52" s="317"/>
      <c r="AC52" s="317"/>
      <c r="AD52" s="31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17"/>
      <c r="X53" s="317"/>
      <c r="Y53" s="317"/>
      <c r="Z53" s="317"/>
      <c r="AA53" s="317"/>
      <c r="AB53" s="317"/>
      <c r="AC53" s="317"/>
      <c r="AD53" s="31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17"/>
      <c r="X54" s="317"/>
      <c r="Y54" s="317"/>
      <c r="Z54" s="317"/>
      <c r="AA54" s="317"/>
      <c r="AB54" s="317"/>
      <c r="AC54" s="317"/>
      <c r="AD54" s="31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AD3:AD5"/>
    <mergeCell ref="AG3:AW3"/>
    <mergeCell ref="AX3:BM3"/>
    <mergeCell ref="BP3:CE3"/>
    <mergeCell ref="X39:AB39"/>
    <mergeCell ref="M2:R2"/>
    <mergeCell ref="F2:G2"/>
    <mergeCell ref="H2:L2"/>
    <mergeCell ref="A3:C4"/>
  </mergeCells>
  <conditionalFormatting sqref="C5 Y5 AI5 AG5">
    <cfRule type="cellIs" dxfId="15591" priority="2988" stopIfTrue="1" operator="equal">
      <formula>5</formula>
    </cfRule>
    <cfRule type="cellIs" dxfId="15590" priority="2989" stopIfTrue="1" operator="equal">
      <formula>4</formula>
    </cfRule>
    <cfRule type="cellIs" dxfId="15589" priority="2990" stopIfTrue="1" operator="equal">
      <formula>3</formula>
    </cfRule>
  </conditionalFormatting>
  <conditionalFormatting sqref="E6:E45">
    <cfRule type="cellIs" dxfId="15588" priority="2986" stopIfTrue="1" operator="equal">
      <formula>4</formula>
    </cfRule>
    <cfRule type="cellIs" dxfId="15587" priority="2987" stopIfTrue="1" operator="equal">
      <formula>3</formula>
    </cfRule>
  </conditionalFormatting>
  <conditionalFormatting sqref="Z5:AC5 W40:AF43 AE6:AE39 W39 F34:Q45 AG43:CB43 W44:AW45 F31:Q31 R30:V45 G30:R31 AG6:AW42 G6:H6 J6:Q15 J17:R29 R6:T29 V6:V29 H17:H29 H7:H15 G7:G29">
    <cfRule type="cellIs" dxfId="15586" priority="2983" stopIfTrue="1" operator="equal">
      <formula>5</formula>
    </cfRule>
    <cfRule type="cellIs" dxfId="15585" priority="2984" stopIfTrue="1" operator="equal">
      <formula>4</formula>
    </cfRule>
    <cfRule type="cellIs" dxfId="15584" priority="2985" stopIfTrue="1" operator="equal">
      <formula>3</formula>
    </cfRule>
  </conditionalFormatting>
  <conditionalFormatting sqref="AF6:AF37">
    <cfRule type="expression" dxfId="15583" priority="2981" stopIfTrue="1">
      <formula>VALUE(RIGHT(AF6))&gt;AE6</formula>
    </cfRule>
    <cfRule type="expression" dxfId="15582" priority="2982" stopIfTrue="1">
      <formula>EXACT(RIGHT(AF6,3),"зач")</formula>
    </cfRule>
  </conditionalFormatting>
  <conditionalFormatting sqref="AE3:AJ4 R3:T3 V3:AC4">
    <cfRule type="expression" dxfId="15581" priority="2979" stopIfTrue="1">
      <formula>$D$1&lt;R3</formula>
    </cfRule>
    <cfRule type="expression" dxfId="15580" priority="2980" stopIfTrue="1">
      <formula>$D$1&gt;R3</formula>
    </cfRule>
  </conditionalFormatting>
  <conditionalFormatting sqref="T3">
    <cfRule type="expression" dxfId="15579" priority="2947" stopIfTrue="1">
      <formula>$D$1&lt;T3</formula>
    </cfRule>
    <cfRule type="expression" dxfId="15578" priority="2948" stopIfTrue="1">
      <formula>$D$1&gt;T3</formula>
    </cfRule>
  </conditionalFormatting>
  <conditionalFormatting sqref="F6:F31">
    <cfRule type="cellIs" dxfId="15577" priority="2923" stopIfTrue="1" operator="equal">
      <formula>5</formula>
    </cfRule>
    <cfRule type="cellIs" dxfId="15576" priority="2924" stopIfTrue="1" operator="equal">
      <formula>4</formula>
    </cfRule>
    <cfRule type="cellIs" dxfId="15575" priority="2925" stopIfTrue="1" operator="equal">
      <formula>3</formula>
    </cfRule>
  </conditionalFormatting>
  <conditionalFormatting sqref="H16 J16:Q16">
    <cfRule type="cellIs" dxfId="15574" priority="2865" stopIfTrue="1" operator="equal">
      <formula>5</formula>
    </cfRule>
    <cfRule type="cellIs" dxfId="15573" priority="2866" stopIfTrue="1" operator="equal">
      <formula>4</formula>
    </cfRule>
    <cfRule type="cellIs" dxfId="15572" priority="2867" stopIfTrue="1" operator="equal">
      <formula>3</formula>
    </cfRule>
  </conditionalFormatting>
  <conditionalFormatting sqref="S4">
    <cfRule type="expression" dxfId="15571" priority="2708" stopIfTrue="1">
      <formula>$D$1&lt;S4</formula>
    </cfRule>
    <cfRule type="expression" dxfId="15570" priority="2709" stopIfTrue="1">
      <formula>$D$1&gt;S4</formula>
    </cfRule>
  </conditionalFormatting>
  <conditionalFormatting sqref="Q3">
    <cfRule type="expression" dxfId="15569" priority="2757" stopIfTrue="1">
      <formula>$D$1&lt;Q3</formula>
    </cfRule>
    <cfRule type="expression" dxfId="15568" priority="2758" stopIfTrue="1">
      <formula>$D$1&gt;Q3</formula>
    </cfRule>
  </conditionalFormatting>
  <conditionalFormatting sqref="I6:I15 I17:I29">
    <cfRule type="cellIs" dxfId="15567" priority="2740" stopIfTrue="1" operator="equal">
      <formula>5</formula>
    </cfRule>
    <cfRule type="cellIs" dxfId="15566" priority="2741" stopIfTrue="1" operator="equal">
      <formula>4</formula>
    </cfRule>
    <cfRule type="cellIs" dxfId="15565" priority="2742" stopIfTrue="1" operator="equal">
      <formula>3</formula>
    </cfRule>
  </conditionalFormatting>
  <conditionalFormatting sqref="I16">
    <cfRule type="cellIs" dxfId="15564" priority="2737" stopIfTrue="1" operator="equal">
      <formula>5</formula>
    </cfRule>
    <cfRule type="cellIs" dxfId="15563" priority="2738" stopIfTrue="1" operator="equal">
      <formula>4</formula>
    </cfRule>
    <cfRule type="cellIs" dxfId="15562" priority="2739" stopIfTrue="1" operator="equal">
      <formula>3</formula>
    </cfRule>
  </conditionalFormatting>
  <conditionalFormatting sqref="S4">
    <cfRule type="expression" dxfId="15561" priority="2716" stopIfTrue="1">
      <formula>$D$1&lt;S4</formula>
    </cfRule>
    <cfRule type="expression" dxfId="15560" priority="2717" stopIfTrue="1">
      <formula>$D$1&gt;S4</formula>
    </cfRule>
  </conditionalFormatting>
  <conditionalFormatting sqref="S4">
    <cfRule type="expression" dxfId="15559" priority="2710" stopIfTrue="1">
      <formula>$D$1&lt;S4</formula>
    </cfRule>
    <cfRule type="expression" dxfId="15558" priority="2711" stopIfTrue="1">
      <formula>$D$1&gt;S4</formula>
    </cfRule>
  </conditionalFormatting>
  <conditionalFormatting sqref="S5">
    <cfRule type="cellIs" dxfId="15557" priority="2720" stopIfTrue="1" operator="equal">
      <formula>5</formula>
    </cfRule>
    <cfRule type="cellIs" dxfId="15556" priority="2721" stopIfTrue="1" operator="equal">
      <formula>4</formula>
    </cfRule>
    <cfRule type="cellIs" dxfId="15555" priority="2722" stopIfTrue="1" operator="equal">
      <formula>3</formula>
    </cfRule>
  </conditionalFormatting>
  <conditionalFormatting sqref="S4">
    <cfRule type="expression" dxfId="15554" priority="2718" stopIfTrue="1">
      <formula>$D$1&lt;S4</formula>
    </cfRule>
    <cfRule type="expression" dxfId="15553" priority="2719" stopIfTrue="1">
      <formula>$D$1&gt;S4</formula>
    </cfRule>
  </conditionalFormatting>
  <conditionalFormatting sqref="S4">
    <cfRule type="expression" dxfId="15552" priority="2714" stopIfTrue="1">
      <formula>$D$1&lt;S4</formula>
    </cfRule>
    <cfRule type="expression" dxfId="15551" priority="2715" stopIfTrue="1">
      <formula>$D$1&gt;S4</formula>
    </cfRule>
  </conditionalFormatting>
  <conditionalFormatting sqref="S4">
    <cfRule type="expression" dxfId="15550" priority="2712" stopIfTrue="1">
      <formula>$D$1&lt;S4</formula>
    </cfRule>
    <cfRule type="expression" dxfId="15549" priority="2713" stopIfTrue="1">
      <formula>$D$1&gt;S4</formula>
    </cfRule>
  </conditionalFormatting>
  <conditionalFormatting sqref="U4">
    <cfRule type="expression" dxfId="15548" priority="2695" stopIfTrue="1">
      <formula>$D$1&lt;U4</formula>
    </cfRule>
    <cfRule type="expression" dxfId="15547" priority="2696" stopIfTrue="1">
      <formula>$D$1&gt;U4</formula>
    </cfRule>
  </conditionalFormatting>
  <conditionalFormatting sqref="U4">
    <cfRule type="expression" dxfId="15546" priority="2697" stopIfTrue="1">
      <formula>$D$4&lt;U4</formula>
    </cfRule>
    <cfRule type="expression" dxfId="15545" priority="2698" stopIfTrue="1">
      <formula>$D$4&gt;U4</formula>
    </cfRule>
  </conditionalFormatting>
  <conditionalFormatting sqref="U4">
    <cfRule type="expression" dxfId="15544" priority="2693" stopIfTrue="1">
      <formula>$D$4&lt;U4</formula>
    </cfRule>
    <cfRule type="expression" dxfId="15543" priority="2694" stopIfTrue="1">
      <formula>$D$4&gt;U4</formula>
    </cfRule>
  </conditionalFormatting>
  <conditionalFormatting sqref="U5">
    <cfRule type="cellIs" dxfId="15542" priority="2690" stopIfTrue="1" operator="equal">
      <formula>5</formula>
    </cfRule>
    <cfRule type="cellIs" dxfId="15541" priority="2691" stopIfTrue="1" operator="equal">
      <formula>4</formula>
    </cfRule>
    <cfRule type="cellIs" dxfId="15540" priority="2692" stopIfTrue="1" operator="equal">
      <formula>3</formula>
    </cfRule>
  </conditionalFormatting>
  <conditionalFormatting sqref="U6:U15 U17:U29">
    <cfRule type="cellIs" dxfId="15539" priority="2622" stopIfTrue="1" operator="equal">
      <formula>5</formula>
    </cfRule>
    <cfRule type="cellIs" dxfId="15538" priority="2623" stopIfTrue="1" operator="equal">
      <formula>4</formula>
    </cfRule>
    <cfRule type="cellIs" dxfId="15537" priority="2624" stopIfTrue="1" operator="equal">
      <formula>3</formula>
    </cfRule>
  </conditionalFormatting>
  <conditionalFormatting sqref="U16">
    <cfRule type="cellIs" dxfId="15536" priority="2619" stopIfTrue="1" operator="equal">
      <formula>5</formula>
    </cfRule>
    <cfRule type="cellIs" dxfId="15535" priority="2620" stopIfTrue="1" operator="equal">
      <formula>4</formula>
    </cfRule>
    <cfRule type="cellIs" dxfId="15534" priority="2621" stopIfTrue="1" operator="equal">
      <formula>3</formula>
    </cfRule>
  </conditionalFormatting>
  <conditionalFormatting sqref="U3">
    <cfRule type="expression" dxfId="15533" priority="2617" stopIfTrue="1">
      <formula>$D$1&lt;U3</formula>
    </cfRule>
    <cfRule type="expression" dxfId="15532" priority="2618" stopIfTrue="1">
      <formula>$D$1&gt;U3</formula>
    </cfRule>
  </conditionalFormatting>
  <conditionalFormatting sqref="H5">
    <cfRule type="cellIs" dxfId="15531" priority="1787" stopIfTrue="1" operator="equal">
      <formula>5</formula>
    </cfRule>
    <cfRule type="cellIs" dxfId="15530" priority="1788" stopIfTrue="1" operator="equal">
      <formula>4</formula>
    </cfRule>
    <cfRule type="cellIs" dxfId="15529" priority="1789" stopIfTrue="1" operator="equal">
      <formula>3</formula>
    </cfRule>
  </conditionalFormatting>
  <conditionalFormatting sqref="H4 H3:P3">
    <cfRule type="expression" dxfId="15528" priority="1785" stopIfTrue="1">
      <formula>$D$1&lt;H3</formula>
    </cfRule>
    <cfRule type="expression" dxfId="15527" priority="1786" stopIfTrue="1">
      <formula>$D$1&gt;H3</formula>
    </cfRule>
  </conditionalFormatting>
  <conditionalFormatting sqref="P3">
    <cfRule type="expression" dxfId="15526" priority="1047" stopIfTrue="1">
      <formula>$D$1&lt;P3</formula>
    </cfRule>
    <cfRule type="expression" dxfId="15525" priority="1048" stopIfTrue="1">
      <formula>$D$1&gt;P3</formula>
    </cfRule>
  </conditionalFormatting>
  <conditionalFormatting sqref="I4">
    <cfRule type="expression" dxfId="15524" priority="865" stopIfTrue="1">
      <formula>$D$1&lt;I4</formula>
    </cfRule>
    <cfRule type="expression" dxfId="15523" priority="866" stopIfTrue="1">
      <formula>$D$1&gt;I4</formula>
    </cfRule>
  </conditionalFormatting>
  <conditionalFormatting sqref="F3">
    <cfRule type="expression" dxfId="15522" priority="1780" stopIfTrue="1">
      <formula>$D$1&lt;F3</formula>
    </cfRule>
    <cfRule type="expression" dxfId="15521" priority="1781" stopIfTrue="1">
      <formula>$D$1&gt;F3</formula>
    </cfRule>
  </conditionalFormatting>
  <conditionalFormatting sqref="F3">
    <cfRule type="expression" dxfId="15520" priority="1775" stopIfTrue="1">
      <formula>$D$1&lt;F3</formula>
    </cfRule>
    <cfRule type="expression" dxfId="15519" priority="1776" stopIfTrue="1">
      <formula>$D$1&gt;F3</formula>
    </cfRule>
  </conditionalFormatting>
  <conditionalFormatting sqref="J3">
    <cfRule type="expression" dxfId="15518" priority="1773" stopIfTrue="1">
      <formula>$D$1&lt;J3</formula>
    </cfRule>
    <cfRule type="expression" dxfId="15517" priority="1774" stopIfTrue="1">
      <formula>$D$1&gt;J3</formula>
    </cfRule>
  </conditionalFormatting>
  <conditionalFormatting sqref="M3:N3">
    <cfRule type="expression" dxfId="15516" priority="1768" stopIfTrue="1">
      <formula>$D$1&lt;M3</formula>
    </cfRule>
    <cfRule type="expression" dxfId="15515" priority="1769" stopIfTrue="1">
      <formula>$D$1&gt;M3</formula>
    </cfRule>
  </conditionalFormatting>
  <conditionalFormatting sqref="H5">
    <cfRule type="cellIs" dxfId="15514" priority="1763" stopIfTrue="1" operator="equal">
      <formula>5</formula>
    </cfRule>
    <cfRule type="cellIs" dxfId="15513" priority="1764" stopIfTrue="1" operator="equal">
      <formula>4</formula>
    </cfRule>
    <cfRule type="cellIs" dxfId="15512" priority="1765" stopIfTrue="1" operator="equal">
      <formula>3</formula>
    </cfRule>
  </conditionalFormatting>
  <conditionalFormatting sqref="H3:I3 H4">
    <cfRule type="expression" dxfId="15511" priority="1761" stopIfTrue="1">
      <formula>$D$1&lt;H3</formula>
    </cfRule>
    <cfRule type="expression" dxfId="15510" priority="1762" stopIfTrue="1">
      <formula>$D$1&gt;H3</formula>
    </cfRule>
  </conditionalFormatting>
  <conditionalFormatting sqref="J3">
    <cfRule type="expression" dxfId="15509" priority="1700" stopIfTrue="1">
      <formula>$D$1&lt;J3</formula>
    </cfRule>
    <cfRule type="expression" dxfId="15508" priority="1701" stopIfTrue="1">
      <formula>$D$1&gt;J3</formula>
    </cfRule>
  </conditionalFormatting>
  <conditionalFormatting sqref="H5">
    <cfRule type="cellIs" dxfId="15507" priority="1397" stopIfTrue="1" operator="equal">
      <formula>5</formula>
    </cfRule>
    <cfRule type="cellIs" dxfId="15506" priority="1398" stopIfTrue="1" operator="equal">
      <formula>4</formula>
    </cfRule>
    <cfRule type="cellIs" dxfId="15505" priority="1399" stopIfTrue="1" operator="equal">
      <formula>3</formula>
    </cfRule>
  </conditionalFormatting>
  <conditionalFormatting sqref="H3:H4">
    <cfRule type="expression" dxfId="15504" priority="1395" stopIfTrue="1">
      <formula>$D$1&lt;H3</formula>
    </cfRule>
    <cfRule type="expression" dxfId="15503" priority="1396" stopIfTrue="1">
      <formula>$D$1&gt;H3</formula>
    </cfRule>
  </conditionalFormatting>
  <conditionalFormatting sqref="F3">
    <cfRule type="expression" dxfId="15502" priority="1645" stopIfTrue="1">
      <formula>$D$1&lt;F3</formula>
    </cfRule>
    <cfRule type="expression" dxfId="15501" priority="1646" stopIfTrue="1">
      <formula>$D$1&gt;F3</formula>
    </cfRule>
  </conditionalFormatting>
  <conditionalFormatting sqref="G3">
    <cfRule type="expression" dxfId="15500" priority="1572" stopIfTrue="1">
      <formula>$D$1&lt;G3</formula>
    </cfRule>
    <cfRule type="expression" dxfId="15499" priority="1573" stopIfTrue="1">
      <formula>$D$1&gt;G3</formula>
    </cfRule>
  </conditionalFormatting>
  <conditionalFormatting sqref="G3">
    <cfRule type="expression" dxfId="15498" priority="1570" stopIfTrue="1">
      <formula>$D$1&lt;G3</formula>
    </cfRule>
    <cfRule type="expression" dxfId="15497" priority="1571" stopIfTrue="1">
      <formula>$D$1&gt;G3</formula>
    </cfRule>
  </conditionalFormatting>
  <conditionalFormatting sqref="G3">
    <cfRule type="expression" dxfId="15496" priority="1568" stopIfTrue="1">
      <formula>$D$1&lt;G3</formula>
    </cfRule>
    <cfRule type="expression" dxfId="15495" priority="1569" stopIfTrue="1">
      <formula>$D$1&gt;G3</formula>
    </cfRule>
  </conditionalFormatting>
  <conditionalFormatting sqref="K3:L3">
    <cfRule type="expression" dxfId="15494" priority="1278" stopIfTrue="1">
      <formula>$D$1&lt;K3</formula>
    </cfRule>
    <cfRule type="expression" dxfId="15493" priority="1279" stopIfTrue="1">
      <formula>$D$1&gt;K3</formula>
    </cfRule>
  </conditionalFormatting>
  <conditionalFormatting sqref="H4">
    <cfRule type="expression" dxfId="15492" priority="1377" stopIfTrue="1">
      <formula>$D$1&lt;H4</formula>
    </cfRule>
    <cfRule type="expression" dxfId="15491" priority="1378" stopIfTrue="1">
      <formula>$D$1&gt;H4</formula>
    </cfRule>
  </conditionalFormatting>
  <conditionalFormatting sqref="H4">
    <cfRule type="expression" dxfId="15490" priority="1375" stopIfTrue="1">
      <formula>$D$1&lt;H4</formula>
    </cfRule>
    <cfRule type="expression" dxfId="15489" priority="1376" stopIfTrue="1">
      <formula>$D$1&gt;H4</formula>
    </cfRule>
  </conditionalFormatting>
  <conditionalFormatting sqref="H4">
    <cfRule type="expression" dxfId="15488" priority="1350" stopIfTrue="1">
      <formula>$D$1&lt;H4</formula>
    </cfRule>
    <cfRule type="expression" dxfId="15487" priority="1351" stopIfTrue="1">
      <formula>$D$1&gt;H4</formula>
    </cfRule>
  </conditionalFormatting>
  <conditionalFormatting sqref="H5">
    <cfRule type="cellIs" dxfId="15486" priority="1347" stopIfTrue="1" operator="equal">
      <formula>5</formula>
    </cfRule>
    <cfRule type="cellIs" dxfId="15485" priority="1348" stopIfTrue="1" operator="equal">
      <formula>4</formula>
    </cfRule>
    <cfRule type="cellIs" dxfId="15484" priority="1349" stopIfTrue="1" operator="equal">
      <formula>3</formula>
    </cfRule>
  </conditionalFormatting>
  <conditionalFormatting sqref="H4">
    <cfRule type="expression" dxfId="15483" priority="1343" stopIfTrue="1">
      <formula>$D$1&lt;H4</formula>
    </cfRule>
    <cfRule type="expression" dxfId="15482" priority="1344" stopIfTrue="1">
      <formula>$D$1&gt;H4</formula>
    </cfRule>
  </conditionalFormatting>
  <conditionalFormatting sqref="K3:L3">
    <cfRule type="expression" dxfId="15481" priority="1514" stopIfTrue="1">
      <formula>$D$1&lt;K3</formula>
    </cfRule>
    <cfRule type="expression" dxfId="15480" priority="1515" stopIfTrue="1">
      <formula>$D$1&gt;K3</formula>
    </cfRule>
  </conditionalFormatting>
  <conditionalFormatting sqref="K3:L3">
    <cfRule type="expression" dxfId="15479" priority="1450" stopIfTrue="1">
      <formula>$D$1&lt;K3</formula>
    </cfRule>
    <cfRule type="expression" dxfId="15478" priority="1451" stopIfTrue="1">
      <formula>$D$1&gt;K3</formula>
    </cfRule>
  </conditionalFormatting>
  <conditionalFormatting sqref="H5">
    <cfRule type="cellIs" dxfId="15477" priority="1392" stopIfTrue="1" operator="equal">
      <formula>5</formula>
    </cfRule>
    <cfRule type="cellIs" dxfId="15476" priority="1393" stopIfTrue="1" operator="equal">
      <formula>4</formula>
    </cfRule>
    <cfRule type="cellIs" dxfId="15475" priority="1394" stopIfTrue="1" operator="equal">
      <formula>3</formula>
    </cfRule>
  </conditionalFormatting>
  <conditionalFormatting sqref="H3:H4">
    <cfRule type="expression" dxfId="15474" priority="1390" stopIfTrue="1">
      <formula>$D$1&lt;H3</formula>
    </cfRule>
    <cfRule type="expression" dxfId="15473" priority="1391" stopIfTrue="1">
      <formula>$D$1&gt;H3</formula>
    </cfRule>
  </conditionalFormatting>
  <conditionalFormatting sqref="H5">
    <cfRule type="cellIs" dxfId="15472" priority="1387" stopIfTrue="1" operator="equal">
      <formula>5</formula>
    </cfRule>
    <cfRule type="cellIs" dxfId="15471" priority="1388" stopIfTrue="1" operator="equal">
      <formula>4</formula>
    </cfRule>
    <cfRule type="cellIs" dxfId="15470" priority="1389" stopIfTrue="1" operator="equal">
      <formula>3</formula>
    </cfRule>
  </conditionalFormatting>
  <conditionalFormatting sqref="H4">
    <cfRule type="expression" dxfId="15469" priority="1385" stopIfTrue="1">
      <formula>$D$1&lt;H4</formula>
    </cfRule>
    <cfRule type="expression" dxfId="15468" priority="1386" stopIfTrue="1">
      <formula>$D$1&gt;H4</formula>
    </cfRule>
  </conditionalFormatting>
  <conditionalFormatting sqref="H4">
    <cfRule type="expression" dxfId="15467" priority="1383" stopIfTrue="1">
      <formula>$D$1&lt;H4</formula>
    </cfRule>
    <cfRule type="expression" dxfId="15466" priority="1384" stopIfTrue="1">
      <formula>$D$1&gt;H4</formula>
    </cfRule>
  </conditionalFormatting>
  <conditionalFormatting sqref="H4">
    <cfRule type="expression" dxfId="15465" priority="1381" stopIfTrue="1">
      <formula>$D$1&lt;H4</formula>
    </cfRule>
    <cfRule type="expression" dxfId="15464" priority="1382" stopIfTrue="1">
      <formula>$D$1&gt;H4</formula>
    </cfRule>
  </conditionalFormatting>
  <conditionalFormatting sqref="H4">
    <cfRule type="expression" dxfId="15463" priority="1379" stopIfTrue="1">
      <formula>$D$1&lt;H4</formula>
    </cfRule>
    <cfRule type="expression" dxfId="15462" priority="1380" stopIfTrue="1">
      <formula>$D$1&gt;H4</formula>
    </cfRule>
  </conditionalFormatting>
  <conditionalFormatting sqref="H4">
    <cfRule type="expression" dxfId="15461" priority="1373" stopIfTrue="1">
      <formula>$D$1&lt;H4</formula>
    </cfRule>
    <cfRule type="expression" dxfId="15460" priority="1374" stopIfTrue="1">
      <formula>$D$1&gt;H4</formula>
    </cfRule>
  </conditionalFormatting>
  <conditionalFormatting sqref="H4">
    <cfRule type="expression" dxfId="15459" priority="1371" stopIfTrue="1">
      <formula>$D$1&lt;H4</formula>
    </cfRule>
    <cfRule type="expression" dxfId="15458" priority="1372" stopIfTrue="1">
      <formula>$D$1&gt;H4</formula>
    </cfRule>
  </conditionalFormatting>
  <conditionalFormatting sqref="H4">
    <cfRule type="expression" dxfId="15457" priority="1369" stopIfTrue="1">
      <formula>$D$1&lt;H4</formula>
    </cfRule>
    <cfRule type="expression" dxfId="15456" priority="1370" stopIfTrue="1">
      <formula>$D$1&gt;H4</formula>
    </cfRule>
  </conditionalFormatting>
  <conditionalFormatting sqref="H4">
    <cfRule type="expression" dxfId="15455" priority="1367" stopIfTrue="1">
      <formula>$D$1&lt;H4</formula>
    </cfRule>
    <cfRule type="expression" dxfId="15454" priority="1368" stopIfTrue="1">
      <formula>$D$1&gt;H4</formula>
    </cfRule>
  </conditionalFormatting>
  <conditionalFormatting sqref="H4">
    <cfRule type="expression" dxfId="15453" priority="1365" stopIfTrue="1">
      <formula>$D$1&lt;H4</formula>
    </cfRule>
    <cfRule type="expression" dxfId="15452" priority="1366" stopIfTrue="1">
      <formula>$D$1&gt;H4</formula>
    </cfRule>
  </conditionalFormatting>
  <conditionalFormatting sqref="H5">
    <cfRule type="cellIs" dxfId="15451" priority="1362" stopIfTrue="1" operator="equal">
      <formula>5</formula>
    </cfRule>
    <cfRule type="cellIs" dxfId="15450" priority="1363" stopIfTrue="1" operator="equal">
      <formula>4</formula>
    </cfRule>
    <cfRule type="cellIs" dxfId="15449" priority="1364" stopIfTrue="1" operator="equal">
      <formula>3</formula>
    </cfRule>
  </conditionalFormatting>
  <conditionalFormatting sqref="H3:H4">
    <cfRule type="expression" dxfId="15448" priority="1360" stopIfTrue="1">
      <formula>$D$1&lt;H3</formula>
    </cfRule>
    <cfRule type="expression" dxfId="15447" priority="1361" stopIfTrue="1">
      <formula>$D$1&gt;H3</formula>
    </cfRule>
  </conditionalFormatting>
  <conditionalFormatting sqref="H5">
    <cfRule type="cellIs" dxfId="15446" priority="1357" stopIfTrue="1" operator="equal">
      <formula>5</formula>
    </cfRule>
    <cfRule type="cellIs" dxfId="15445" priority="1358" stopIfTrue="1" operator="equal">
      <formula>4</formula>
    </cfRule>
    <cfRule type="cellIs" dxfId="15444" priority="1359" stopIfTrue="1" operator="equal">
      <formula>3</formula>
    </cfRule>
  </conditionalFormatting>
  <conditionalFormatting sqref="H4">
    <cfRule type="expression" dxfId="15443" priority="1355" stopIfTrue="1">
      <formula>$D$1&lt;H4</formula>
    </cfRule>
    <cfRule type="expression" dxfId="15442" priority="1356" stopIfTrue="1">
      <formula>$D$1&gt;H4</formula>
    </cfRule>
  </conditionalFormatting>
  <conditionalFormatting sqref="H5">
    <cfRule type="cellIs" dxfId="15441" priority="1352" stopIfTrue="1" operator="equal">
      <formula>5</formula>
    </cfRule>
    <cfRule type="cellIs" dxfId="15440" priority="1353" stopIfTrue="1" operator="equal">
      <formula>4</formula>
    </cfRule>
    <cfRule type="cellIs" dxfId="15439" priority="1354" stopIfTrue="1" operator="equal">
      <formula>3</formula>
    </cfRule>
  </conditionalFormatting>
  <conditionalFormatting sqref="H4">
    <cfRule type="expression" dxfId="15438" priority="1345" stopIfTrue="1">
      <formula>$D$1&lt;H4</formula>
    </cfRule>
    <cfRule type="expression" dxfId="15437" priority="1346" stopIfTrue="1">
      <formula>$D$1&gt;H4</formula>
    </cfRule>
  </conditionalFormatting>
  <conditionalFormatting sqref="H4">
    <cfRule type="expression" dxfId="15436" priority="1341" stopIfTrue="1">
      <formula>$D$1&lt;H4</formula>
    </cfRule>
    <cfRule type="expression" dxfId="15435" priority="1342" stopIfTrue="1">
      <formula>$D$1&gt;H4</formula>
    </cfRule>
  </conditionalFormatting>
  <conditionalFormatting sqref="H4">
    <cfRule type="expression" dxfId="15434" priority="1339" stopIfTrue="1">
      <formula>$D$1&lt;H4</formula>
    </cfRule>
    <cfRule type="expression" dxfId="15433" priority="1340" stopIfTrue="1">
      <formula>$D$1&gt;H4</formula>
    </cfRule>
  </conditionalFormatting>
  <conditionalFormatting sqref="H4">
    <cfRule type="expression" dxfId="15432" priority="1337" stopIfTrue="1">
      <formula>$D$1&lt;H4</formula>
    </cfRule>
    <cfRule type="expression" dxfId="15431" priority="1338" stopIfTrue="1">
      <formula>$D$1&gt;H4</formula>
    </cfRule>
  </conditionalFormatting>
  <conditionalFormatting sqref="H4">
    <cfRule type="expression" dxfId="15430" priority="1335" stopIfTrue="1">
      <formula>$D$1&lt;H4</formula>
    </cfRule>
    <cfRule type="expression" dxfId="15429" priority="1336" stopIfTrue="1">
      <formula>$D$1&gt;H4</formula>
    </cfRule>
  </conditionalFormatting>
  <conditionalFormatting sqref="H4">
    <cfRule type="expression" dxfId="15428" priority="1333" stopIfTrue="1">
      <formula>$D$1&lt;H4</formula>
    </cfRule>
    <cfRule type="expression" dxfId="15427" priority="1334" stopIfTrue="1">
      <formula>$D$1&gt;H4</formula>
    </cfRule>
  </conditionalFormatting>
  <conditionalFormatting sqref="H4">
    <cfRule type="expression" dxfId="15426" priority="1331" stopIfTrue="1">
      <formula>$D$1&lt;H4</formula>
    </cfRule>
    <cfRule type="expression" dxfId="15425" priority="1332" stopIfTrue="1">
      <formula>$D$1&gt;H4</formula>
    </cfRule>
  </conditionalFormatting>
  <conditionalFormatting sqref="H4">
    <cfRule type="expression" dxfId="15424" priority="1329" stopIfTrue="1">
      <formula>$D$1&lt;H4</formula>
    </cfRule>
    <cfRule type="expression" dxfId="15423" priority="1330" stopIfTrue="1">
      <formula>$D$1&gt;H4</formula>
    </cfRule>
  </conditionalFormatting>
  <conditionalFormatting sqref="H4">
    <cfRule type="expression" dxfId="15422" priority="1327" stopIfTrue="1">
      <formula>$D$1&lt;H4</formula>
    </cfRule>
    <cfRule type="expression" dxfId="15421" priority="1328" stopIfTrue="1">
      <formula>$D$1&gt;H4</formula>
    </cfRule>
  </conditionalFormatting>
  <conditionalFormatting sqref="H4">
    <cfRule type="expression" dxfId="15420" priority="1325" stopIfTrue="1">
      <formula>$D$1&lt;H4</formula>
    </cfRule>
    <cfRule type="expression" dxfId="15419" priority="1326" stopIfTrue="1">
      <formula>$D$1&gt;H4</formula>
    </cfRule>
  </conditionalFormatting>
  <conditionalFormatting sqref="G5">
    <cfRule type="cellIs" dxfId="15418" priority="1317" stopIfTrue="1" operator="equal">
      <formula>5</formula>
    </cfRule>
    <cfRule type="cellIs" dxfId="15417" priority="1318" stopIfTrue="1" operator="equal">
      <formula>4</formula>
    </cfRule>
    <cfRule type="cellIs" dxfId="15416" priority="1319" stopIfTrue="1" operator="equal">
      <formula>3</formula>
    </cfRule>
  </conditionalFormatting>
  <conditionalFormatting sqref="G5">
    <cfRule type="cellIs" dxfId="15415" priority="1322" stopIfTrue="1" operator="equal">
      <formula>5</formula>
    </cfRule>
    <cfRule type="cellIs" dxfId="15414" priority="1323" stopIfTrue="1" operator="equal">
      <formula>4</formula>
    </cfRule>
    <cfRule type="cellIs" dxfId="15413" priority="1324" stopIfTrue="1" operator="equal">
      <formula>3</formula>
    </cfRule>
  </conditionalFormatting>
  <conditionalFormatting sqref="G4">
    <cfRule type="expression" dxfId="15412" priority="1320" stopIfTrue="1">
      <formula>$D$1&lt;G4</formula>
    </cfRule>
    <cfRule type="expression" dxfId="15411" priority="1321" stopIfTrue="1">
      <formula>$D$1&gt;G4</formula>
    </cfRule>
  </conditionalFormatting>
  <conditionalFormatting sqref="G4">
    <cfRule type="expression" dxfId="15410" priority="1315" stopIfTrue="1">
      <formula>$D$1&lt;G4</formula>
    </cfRule>
    <cfRule type="expression" dxfId="15409" priority="1316" stopIfTrue="1">
      <formula>$D$1&gt;G4</formula>
    </cfRule>
  </conditionalFormatting>
  <conditionalFormatting sqref="G5">
    <cfRule type="cellIs" dxfId="15408" priority="1312" stopIfTrue="1" operator="equal">
      <formula>5</formula>
    </cfRule>
    <cfRule type="cellIs" dxfId="15407" priority="1313" stopIfTrue="1" operator="equal">
      <formula>4</formula>
    </cfRule>
    <cfRule type="cellIs" dxfId="15406" priority="1314" stopIfTrue="1" operator="equal">
      <formula>3</formula>
    </cfRule>
  </conditionalFormatting>
  <conditionalFormatting sqref="G4">
    <cfRule type="expression" dxfId="15405" priority="1310" stopIfTrue="1">
      <formula>$D$1&lt;G4</formula>
    </cfRule>
    <cfRule type="expression" dxfId="15404" priority="1311" stopIfTrue="1">
      <formula>$D$1&gt;G4</formula>
    </cfRule>
  </conditionalFormatting>
  <conditionalFormatting sqref="G5">
    <cfRule type="cellIs" dxfId="15403" priority="1307" stopIfTrue="1" operator="equal">
      <formula>5</formula>
    </cfRule>
    <cfRule type="cellIs" dxfId="15402" priority="1308" stopIfTrue="1" operator="equal">
      <formula>4</formula>
    </cfRule>
    <cfRule type="cellIs" dxfId="15401" priority="1309" stopIfTrue="1" operator="equal">
      <formula>3</formula>
    </cfRule>
  </conditionalFormatting>
  <conditionalFormatting sqref="G4">
    <cfRule type="expression" dxfId="15400" priority="1305" stopIfTrue="1">
      <formula>$D$1&lt;G4</formula>
    </cfRule>
    <cfRule type="expression" dxfId="15399" priority="1306" stopIfTrue="1">
      <formula>$D$1&gt;G4</formula>
    </cfRule>
  </conditionalFormatting>
  <conditionalFormatting sqref="G4">
    <cfRule type="expression" dxfId="15398" priority="1303" stopIfTrue="1">
      <formula>$D$1&lt;G4</formula>
    </cfRule>
    <cfRule type="expression" dxfId="15397" priority="1304" stopIfTrue="1">
      <formula>$D$1&gt;G4</formula>
    </cfRule>
  </conditionalFormatting>
  <conditionalFormatting sqref="G4">
    <cfRule type="expression" dxfId="15396" priority="1301" stopIfTrue="1">
      <formula>$D$1&lt;G4</formula>
    </cfRule>
    <cfRule type="expression" dxfId="15395" priority="1302" stopIfTrue="1">
      <formula>$D$1&gt;G4</formula>
    </cfRule>
  </conditionalFormatting>
  <conditionalFormatting sqref="G4">
    <cfRule type="expression" dxfId="15394" priority="1299" stopIfTrue="1">
      <formula>$D$1&lt;G4</formula>
    </cfRule>
    <cfRule type="expression" dxfId="15393" priority="1300" stopIfTrue="1">
      <formula>$D$1&gt;G4</formula>
    </cfRule>
  </conditionalFormatting>
  <conditionalFormatting sqref="G4">
    <cfRule type="expression" dxfId="15392" priority="1297" stopIfTrue="1">
      <formula>$D$1&lt;G4</formula>
    </cfRule>
    <cfRule type="expression" dxfId="15391" priority="1298" stopIfTrue="1">
      <formula>$D$1&gt;G4</formula>
    </cfRule>
  </conditionalFormatting>
  <conditionalFormatting sqref="G4">
    <cfRule type="expression" dxfId="15390" priority="1295" stopIfTrue="1">
      <formula>$D$1&lt;G4</formula>
    </cfRule>
    <cfRule type="expression" dxfId="15389" priority="1296" stopIfTrue="1">
      <formula>$D$1&gt;G4</formula>
    </cfRule>
  </conditionalFormatting>
  <conditionalFormatting sqref="G4">
    <cfRule type="expression" dxfId="15388" priority="1293" stopIfTrue="1">
      <formula>$D$1&lt;G4</formula>
    </cfRule>
    <cfRule type="expression" dxfId="15387" priority="1294" stopIfTrue="1">
      <formula>$D$1&gt;G4</formula>
    </cfRule>
  </conditionalFormatting>
  <conditionalFormatting sqref="G4">
    <cfRule type="expression" dxfId="15386" priority="1291" stopIfTrue="1">
      <formula>$D$1&lt;G4</formula>
    </cfRule>
    <cfRule type="expression" dxfId="15385" priority="1292" stopIfTrue="1">
      <formula>$D$1&gt;G4</formula>
    </cfRule>
  </conditionalFormatting>
  <conditionalFormatting sqref="G4">
    <cfRule type="expression" dxfId="15384" priority="1289" stopIfTrue="1">
      <formula>$D$1&lt;G4</formula>
    </cfRule>
    <cfRule type="expression" dxfId="15383" priority="1290" stopIfTrue="1">
      <formula>$D$1&gt;G4</formula>
    </cfRule>
  </conditionalFormatting>
  <conditionalFormatting sqref="G4">
    <cfRule type="expression" dxfId="15382" priority="1287" stopIfTrue="1">
      <formula>$D$1&lt;G4</formula>
    </cfRule>
    <cfRule type="expression" dxfId="15381" priority="1288" stopIfTrue="1">
      <formula>$D$1&gt;G4</formula>
    </cfRule>
  </conditionalFormatting>
  <conditionalFormatting sqref="G4">
    <cfRule type="expression" dxfId="15380" priority="1285" stopIfTrue="1">
      <formula>$D$1&lt;G4</formula>
    </cfRule>
    <cfRule type="expression" dxfId="15379" priority="1286" stopIfTrue="1">
      <formula>$D$1&gt;G4</formula>
    </cfRule>
  </conditionalFormatting>
  <conditionalFormatting sqref="I3">
    <cfRule type="expression" dxfId="15378" priority="1283" stopIfTrue="1">
      <formula>$D$1&lt;I3</formula>
    </cfRule>
    <cfRule type="expression" dxfId="15377" priority="1284" stopIfTrue="1">
      <formula>$D$1&gt;I3</formula>
    </cfRule>
  </conditionalFormatting>
  <conditionalFormatting sqref="H5">
    <cfRule type="cellIs" dxfId="15376" priority="1244" stopIfTrue="1" operator="equal">
      <formula>5</formula>
    </cfRule>
    <cfRule type="cellIs" dxfId="15375" priority="1245" stopIfTrue="1" operator="equal">
      <formula>4</formula>
    </cfRule>
    <cfRule type="cellIs" dxfId="15374" priority="1246" stopIfTrue="1" operator="equal">
      <formula>3</formula>
    </cfRule>
  </conditionalFormatting>
  <conditionalFormatting sqref="H4">
    <cfRule type="expression" dxfId="15373" priority="1242" stopIfTrue="1">
      <formula>$D$1&lt;H4</formula>
    </cfRule>
    <cfRule type="expression" dxfId="15372" priority="1243" stopIfTrue="1">
      <formula>$D$1&gt;H4</formula>
    </cfRule>
  </conditionalFormatting>
  <conditionalFormatting sqref="H5">
    <cfRule type="cellIs" dxfId="15371" priority="1239" stopIfTrue="1" operator="equal">
      <formula>5</formula>
    </cfRule>
    <cfRule type="cellIs" dxfId="15370" priority="1240" stopIfTrue="1" operator="equal">
      <formula>4</formula>
    </cfRule>
    <cfRule type="cellIs" dxfId="15369" priority="1241" stopIfTrue="1" operator="equal">
      <formula>3</formula>
    </cfRule>
  </conditionalFormatting>
  <conditionalFormatting sqref="H4">
    <cfRule type="expression" dxfId="15368" priority="1237" stopIfTrue="1">
      <formula>$D$1&lt;H4</formula>
    </cfRule>
    <cfRule type="expression" dxfId="15367" priority="1238" stopIfTrue="1">
      <formula>$D$1&gt;H4</formula>
    </cfRule>
  </conditionalFormatting>
  <conditionalFormatting sqref="H5">
    <cfRule type="cellIs" dxfId="15366" priority="1234" stopIfTrue="1" operator="equal">
      <formula>5</formula>
    </cfRule>
    <cfRule type="cellIs" dxfId="15365" priority="1235" stopIfTrue="1" operator="equal">
      <formula>4</formula>
    </cfRule>
    <cfRule type="cellIs" dxfId="15364" priority="1236" stopIfTrue="1" operator="equal">
      <formula>3</formula>
    </cfRule>
  </conditionalFormatting>
  <conditionalFormatting sqref="H4">
    <cfRule type="expression" dxfId="15363" priority="1232" stopIfTrue="1">
      <formula>$D$1&lt;H4</formula>
    </cfRule>
    <cfRule type="expression" dxfId="15362" priority="1233" stopIfTrue="1">
      <formula>$D$1&gt;H4</formula>
    </cfRule>
  </conditionalFormatting>
  <conditionalFormatting sqref="H5">
    <cfRule type="cellIs" dxfId="15361" priority="1229" stopIfTrue="1" operator="equal">
      <formula>5</formula>
    </cfRule>
    <cfRule type="cellIs" dxfId="15360" priority="1230" stopIfTrue="1" operator="equal">
      <formula>4</formula>
    </cfRule>
    <cfRule type="cellIs" dxfId="15359" priority="1231" stopIfTrue="1" operator="equal">
      <formula>3</formula>
    </cfRule>
  </conditionalFormatting>
  <conditionalFormatting sqref="H4">
    <cfRule type="expression" dxfId="15358" priority="1227" stopIfTrue="1">
      <formula>$D$1&lt;H4</formula>
    </cfRule>
    <cfRule type="expression" dxfId="15357" priority="1228" stopIfTrue="1">
      <formula>$D$1&gt;H4</formula>
    </cfRule>
  </conditionalFormatting>
  <conditionalFormatting sqref="H5">
    <cfRule type="cellIs" dxfId="15356" priority="1224" stopIfTrue="1" operator="equal">
      <formula>5</formula>
    </cfRule>
    <cfRule type="cellIs" dxfId="15355" priority="1225" stopIfTrue="1" operator="equal">
      <formula>4</formula>
    </cfRule>
    <cfRule type="cellIs" dxfId="15354" priority="1226" stopIfTrue="1" operator="equal">
      <formula>3</formula>
    </cfRule>
  </conditionalFormatting>
  <conditionalFormatting sqref="H4">
    <cfRule type="expression" dxfId="15353" priority="1222" stopIfTrue="1">
      <formula>$D$1&lt;H4</formula>
    </cfRule>
    <cfRule type="expression" dxfId="15352" priority="1223" stopIfTrue="1">
      <formula>$D$1&gt;H4</formula>
    </cfRule>
  </conditionalFormatting>
  <conditionalFormatting sqref="I3">
    <cfRule type="expression" dxfId="15351" priority="1218" stopIfTrue="1">
      <formula>$D$1&lt;I3</formula>
    </cfRule>
    <cfRule type="expression" dxfId="15350" priority="1219" stopIfTrue="1">
      <formula>$D$1&gt;I3</formula>
    </cfRule>
  </conditionalFormatting>
  <conditionalFormatting sqref="J3">
    <cfRule type="expression" dxfId="15349" priority="1185" stopIfTrue="1">
      <formula>$D$1&lt;J3</formula>
    </cfRule>
    <cfRule type="expression" dxfId="15348" priority="1186" stopIfTrue="1">
      <formula>$D$1&gt;J3</formula>
    </cfRule>
  </conditionalFormatting>
  <conditionalFormatting sqref="H5">
    <cfRule type="cellIs" dxfId="15347" priority="1182" stopIfTrue="1" operator="equal">
      <formula>5</formula>
    </cfRule>
    <cfRule type="cellIs" dxfId="15346" priority="1183" stopIfTrue="1" operator="equal">
      <formula>4</formula>
    </cfRule>
    <cfRule type="cellIs" dxfId="15345" priority="1184" stopIfTrue="1" operator="equal">
      <formula>3</formula>
    </cfRule>
  </conditionalFormatting>
  <conditionalFormatting sqref="J3">
    <cfRule type="expression" dxfId="15344" priority="1153" stopIfTrue="1">
      <formula>$D$1&lt;J3</formula>
    </cfRule>
    <cfRule type="expression" dxfId="15343" priority="1154" stopIfTrue="1">
      <formula>$D$1&gt;J3</formula>
    </cfRule>
  </conditionalFormatting>
  <conditionalFormatting sqref="L4">
    <cfRule type="expression" dxfId="15342" priority="706" stopIfTrue="1">
      <formula>$D$1&lt;L4</formula>
    </cfRule>
    <cfRule type="expression" dxfId="15341" priority="707" stopIfTrue="1">
      <formula>$D$1&gt;L4</formula>
    </cfRule>
  </conditionalFormatting>
  <conditionalFormatting sqref="L4">
    <cfRule type="expression" dxfId="15340" priority="704" stopIfTrue="1">
      <formula>$D$1&lt;L4</formula>
    </cfRule>
    <cfRule type="expression" dxfId="15339" priority="705" stopIfTrue="1">
      <formula>$D$1&gt;L4</formula>
    </cfRule>
  </conditionalFormatting>
  <conditionalFormatting sqref="L4">
    <cfRule type="expression" dxfId="15338" priority="702" stopIfTrue="1">
      <formula>$D$1&lt;L4</formula>
    </cfRule>
    <cfRule type="expression" dxfId="15337" priority="703" stopIfTrue="1">
      <formula>$D$1&gt;L4</formula>
    </cfRule>
  </conditionalFormatting>
  <conditionalFormatting sqref="I4">
    <cfRule type="expression" dxfId="15336" priority="793" stopIfTrue="1">
      <formula>$D$1&lt;I4</formula>
    </cfRule>
    <cfRule type="expression" dxfId="15335" priority="794" stopIfTrue="1">
      <formula>$D$1&gt;I4</formula>
    </cfRule>
  </conditionalFormatting>
  <conditionalFormatting sqref="P3">
    <cfRule type="expression" dxfId="15334" priority="1042" stopIfTrue="1">
      <formula>$D$1&lt;P3</formula>
    </cfRule>
    <cfRule type="expression" dxfId="15333" priority="1043" stopIfTrue="1">
      <formula>$D$1&gt;P3</formula>
    </cfRule>
  </conditionalFormatting>
  <conditionalFormatting sqref="P3">
    <cfRule type="expression" dxfId="15332" priority="1037" stopIfTrue="1">
      <formula>$D$1&lt;P3</formula>
    </cfRule>
    <cfRule type="expression" dxfId="15331" priority="1038" stopIfTrue="1">
      <formula>$D$1&gt;P3</formula>
    </cfRule>
  </conditionalFormatting>
  <conditionalFormatting sqref="I4">
    <cfRule type="expression" dxfId="15330" priority="855" stopIfTrue="1">
      <formula>$D$1&lt;I4</formula>
    </cfRule>
    <cfRule type="expression" dxfId="15329" priority="856" stopIfTrue="1">
      <formula>$D$1&gt;I4</formula>
    </cfRule>
  </conditionalFormatting>
  <conditionalFormatting sqref="P3">
    <cfRule type="expression" dxfId="15328" priority="1032" stopIfTrue="1">
      <formula>$D$1&lt;P3</formula>
    </cfRule>
    <cfRule type="expression" dxfId="15327" priority="1033" stopIfTrue="1">
      <formula>$D$1&gt;P3</formula>
    </cfRule>
  </conditionalFormatting>
  <conditionalFormatting sqref="P3">
    <cfRule type="expression" dxfId="15326" priority="1027" stopIfTrue="1">
      <formula>$D$1&lt;P3</formula>
    </cfRule>
    <cfRule type="expression" dxfId="15325" priority="1028" stopIfTrue="1">
      <formula>$D$1&gt;P3</formula>
    </cfRule>
  </conditionalFormatting>
  <conditionalFormatting sqref="I4">
    <cfRule type="expression" dxfId="15324" priority="845" stopIfTrue="1">
      <formula>$D$1&lt;I4</formula>
    </cfRule>
    <cfRule type="expression" dxfId="15323" priority="846" stopIfTrue="1">
      <formula>$D$1&gt;I4</formula>
    </cfRule>
  </conditionalFormatting>
  <conditionalFormatting sqref="I5">
    <cfRule type="cellIs" dxfId="15322" priority="842" stopIfTrue="1" operator="equal">
      <formula>5</formula>
    </cfRule>
    <cfRule type="cellIs" dxfId="15321" priority="843" stopIfTrue="1" operator="equal">
      <formula>4</formula>
    </cfRule>
    <cfRule type="cellIs" dxfId="15320" priority="844" stopIfTrue="1" operator="equal">
      <formula>3</formula>
    </cfRule>
  </conditionalFormatting>
  <conditionalFormatting sqref="P3">
    <cfRule type="expression" dxfId="15319" priority="997" stopIfTrue="1">
      <formula>$D$1&lt;P3</formula>
    </cfRule>
    <cfRule type="expression" dxfId="15318" priority="998" stopIfTrue="1">
      <formula>$D$1&gt;P3</formula>
    </cfRule>
  </conditionalFormatting>
  <conditionalFormatting sqref="I5">
    <cfRule type="cellIs" dxfId="15317" priority="837" stopIfTrue="1" operator="equal">
      <formula>5</formula>
    </cfRule>
    <cfRule type="cellIs" dxfId="15316" priority="838" stopIfTrue="1" operator="equal">
      <formula>4</formula>
    </cfRule>
    <cfRule type="cellIs" dxfId="15315" priority="839" stopIfTrue="1" operator="equal">
      <formula>3</formula>
    </cfRule>
  </conditionalFormatting>
  <conditionalFormatting sqref="I4">
    <cfRule type="expression" dxfId="15314" priority="835" stopIfTrue="1">
      <formula>$D$1&lt;I4</formula>
    </cfRule>
    <cfRule type="expression" dxfId="15313" priority="836" stopIfTrue="1">
      <formula>$D$1&gt;I4</formula>
    </cfRule>
  </conditionalFormatting>
  <conditionalFormatting sqref="I5">
    <cfRule type="cellIs" dxfId="15312" priority="869" stopIfTrue="1" operator="equal">
      <formula>5</formula>
    </cfRule>
    <cfRule type="cellIs" dxfId="15311" priority="870" stopIfTrue="1" operator="equal">
      <formula>4</formula>
    </cfRule>
    <cfRule type="cellIs" dxfId="15310" priority="871" stopIfTrue="1" operator="equal">
      <formula>3</formula>
    </cfRule>
  </conditionalFormatting>
  <conditionalFormatting sqref="I4">
    <cfRule type="expression" dxfId="15309" priority="867" stopIfTrue="1">
      <formula>$D$1&lt;I4</formula>
    </cfRule>
    <cfRule type="expression" dxfId="15308" priority="868" stopIfTrue="1">
      <formula>$D$1&gt;I4</formula>
    </cfRule>
  </conditionalFormatting>
  <conditionalFormatting sqref="I5">
    <cfRule type="cellIs" dxfId="15307" priority="862" stopIfTrue="1" operator="equal">
      <formula>5</formula>
    </cfRule>
    <cfRule type="cellIs" dxfId="15306" priority="863" stopIfTrue="1" operator="equal">
      <formula>4</formula>
    </cfRule>
    <cfRule type="cellIs" dxfId="15305" priority="864" stopIfTrue="1" operator="equal">
      <formula>3</formula>
    </cfRule>
  </conditionalFormatting>
  <conditionalFormatting sqref="I4">
    <cfRule type="expression" dxfId="15304" priority="860" stopIfTrue="1">
      <formula>$D$1&lt;I4</formula>
    </cfRule>
    <cfRule type="expression" dxfId="15303" priority="861" stopIfTrue="1">
      <formula>$D$1&gt;I4</formula>
    </cfRule>
  </conditionalFormatting>
  <conditionalFormatting sqref="I5">
    <cfRule type="cellIs" dxfId="15302" priority="857" stopIfTrue="1" operator="equal">
      <formula>5</formula>
    </cfRule>
    <cfRule type="cellIs" dxfId="15301" priority="858" stopIfTrue="1" operator="equal">
      <formula>4</formula>
    </cfRule>
    <cfRule type="cellIs" dxfId="15300" priority="859" stopIfTrue="1" operator="equal">
      <formula>3</formula>
    </cfRule>
  </conditionalFormatting>
  <conditionalFormatting sqref="I5">
    <cfRule type="cellIs" dxfId="15299" priority="852" stopIfTrue="1" operator="equal">
      <formula>5</formula>
    </cfRule>
    <cfRule type="cellIs" dxfId="15298" priority="853" stopIfTrue="1" operator="equal">
      <formula>4</formula>
    </cfRule>
    <cfRule type="cellIs" dxfId="15297" priority="854" stopIfTrue="1" operator="equal">
      <formula>3</formula>
    </cfRule>
  </conditionalFormatting>
  <conditionalFormatting sqref="I4">
    <cfRule type="expression" dxfId="15296" priority="850" stopIfTrue="1">
      <formula>$D$1&lt;I4</formula>
    </cfRule>
    <cfRule type="expression" dxfId="15295" priority="851" stopIfTrue="1">
      <formula>$D$1&gt;I4</formula>
    </cfRule>
  </conditionalFormatting>
  <conditionalFormatting sqref="I5">
    <cfRule type="cellIs" dxfId="15294" priority="847" stopIfTrue="1" operator="equal">
      <formula>5</formula>
    </cfRule>
    <cfRule type="cellIs" dxfId="15293" priority="848" stopIfTrue="1" operator="equal">
      <formula>4</formula>
    </cfRule>
    <cfRule type="cellIs" dxfId="15292" priority="849" stopIfTrue="1" operator="equal">
      <formula>3</formula>
    </cfRule>
  </conditionalFormatting>
  <conditionalFormatting sqref="I4">
    <cfRule type="expression" dxfId="15291" priority="840" stopIfTrue="1">
      <formula>$D$1&lt;I4</formula>
    </cfRule>
    <cfRule type="expression" dxfId="15290" priority="841" stopIfTrue="1">
      <formula>$D$1&gt;I4</formula>
    </cfRule>
  </conditionalFormatting>
  <conditionalFormatting sqref="I4">
    <cfRule type="expression" dxfId="15289" priority="816" stopIfTrue="1">
      <formula>$D$1&lt;I4</formula>
    </cfRule>
    <cfRule type="expression" dxfId="15288" priority="817" stopIfTrue="1">
      <formula>$D$1&gt;I4</formula>
    </cfRule>
  </conditionalFormatting>
  <conditionalFormatting sqref="I4">
    <cfRule type="expression" dxfId="15287" priority="814" stopIfTrue="1">
      <formula>$D$1&lt;I4</formula>
    </cfRule>
    <cfRule type="expression" dxfId="15286" priority="815" stopIfTrue="1">
      <formula>$D$1&gt;I4</formula>
    </cfRule>
  </conditionalFormatting>
  <conditionalFormatting sqref="I4">
    <cfRule type="expression" dxfId="15285" priority="812" stopIfTrue="1">
      <formula>$D$1&lt;I4</formula>
    </cfRule>
    <cfRule type="expression" dxfId="15284" priority="813" stopIfTrue="1">
      <formula>$D$1&gt;I4</formula>
    </cfRule>
  </conditionalFormatting>
  <conditionalFormatting sqref="I4">
    <cfRule type="expression" dxfId="15283" priority="833" stopIfTrue="1">
      <formula>$D$1&lt;I4</formula>
    </cfRule>
    <cfRule type="expression" dxfId="15282" priority="834" stopIfTrue="1">
      <formula>$D$1&gt;I4</formula>
    </cfRule>
  </conditionalFormatting>
  <conditionalFormatting sqref="I4">
    <cfRule type="expression" dxfId="15281" priority="831" stopIfTrue="1">
      <formula>$D$1&lt;I4</formula>
    </cfRule>
    <cfRule type="expression" dxfId="15280" priority="832" stopIfTrue="1">
      <formula>$D$1&gt;I4</formula>
    </cfRule>
  </conditionalFormatting>
  <conditionalFormatting sqref="I4">
    <cfRule type="expression" dxfId="15279" priority="829" stopIfTrue="1">
      <formula>$D$1&lt;I4</formula>
    </cfRule>
    <cfRule type="expression" dxfId="15278" priority="830" stopIfTrue="1">
      <formula>$D$1&gt;I4</formula>
    </cfRule>
  </conditionalFormatting>
  <conditionalFormatting sqref="I5">
    <cfRule type="cellIs" dxfId="15277" priority="826" stopIfTrue="1" operator="equal">
      <formula>5</formula>
    </cfRule>
    <cfRule type="cellIs" dxfId="15276" priority="827" stopIfTrue="1" operator="equal">
      <formula>4</formula>
    </cfRule>
    <cfRule type="cellIs" dxfId="15275" priority="828" stopIfTrue="1" operator="equal">
      <formula>3</formula>
    </cfRule>
  </conditionalFormatting>
  <conditionalFormatting sqref="I4">
    <cfRule type="expression" dxfId="15274" priority="824" stopIfTrue="1">
      <formula>$D$1&lt;I4</formula>
    </cfRule>
    <cfRule type="expression" dxfId="15273" priority="825" stopIfTrue="1">
      <formula>$D$1&gt;I4</formula>
    </cfRule>
  </conditionalFormatting>
  <conditionalFormatting sqref="I4">
    <cfRule type="expression" dxfId="15272" priority="822" stopIfTrue="1">
      <formula>$D$1&lt;I4</formula>
    </cfRule>
    <cfRule type="expression" dxfId="15271" priority="823" stopIfTrue="1">
      <formula>$D$1&gt;I4</formula>
    </cfRule>
  </conditionalFormatting>
  <conditionalFormatting sqref="I4">
    <cfRule type="expression" dxfId="15270" priority="820" stopIfTrue="1">
      <formula>$D$1&lt;I4</formula>
    </cfRule>
    <cfRule type="expression" dxfId="15269" priority="821" stopIfTrue="1">
      <formula>$D$1&gt;I4</formula>
    </cfRule>
  </conditionalFormatting>
  <conditionalFormatting sqref="I4">
    <cfRule type="expression" dxfId="15268" priority="818" stopIfTrue="1">
      <formula>$D$1&lt;I4</formula>
    </cfRule>
    <cfRule type="expression" dxfId="15267" priority="819" stopIfTrue="1">
      <formula>$D$1&gt;I4</formula>
    </cfRule>
  </conditionalFormatting>
  <conditionalFormatting sqref="I4">
    <cfRule type="expression" dxfId="15266" priority="810" stopIfTrue="1">
      <formula>$D$1&lt;I4</formula>
    </cfRule>
    <cfRule type="expression" dxfId="15265" priority="811" stopIfTrue="1">
      <formula>$D$1&gt;I4</formula>
    </cfRule>
  </conditionalFormatting>
  <conditionalFormatting sqref="I4">
    <cfRule type="expression" dxfId="15264" priority="808" stopIfTrue="1">
      <formula>$D$1&lt;I4</formula>
    </cfRule>
    <cfRule type="expression" dxfId="15263" priority="809" stopIfTrue="1">
      <formula>$D$1&gt;I4</formula>
    </cfRule>
  </conditionalFormatting>
  <conditionalFormatting sqref="I5">
    <cfRule type="cellIs" dxfId="15262" priority="805" stopIfTrue="1" operator="equal">
      <formula>5</formula>
    </cfRule>
    <cfRule type="cellIs" dxfId="15261" priority="806" stopIfTrue="1" operator="equal">
      <formula>4</formula>
    </cfRule>
    <cfRule type="cellIs" dxfId="15260" priority="807" stopIfTrue="1" operator="equal">
      <formula>3</formula>
    </cfRule>
  </conditionalFormatting>
  <conditionalFormatting sqref="I4">
    <cfRule type="expression" dxfId="15259" priority="803" stopIfTrue="1">
      <formula>$D$1&lt;I4</formula>
    </cfRule>
    <cfRule type="expression" dxfId="15258" priority="804" stopIfTrue="1">
      <formula>$D$1&gt;I4</formula>
    </cfRule>
  </conditionalFormatting>
  <conditionalFormatting sqref="I5">
    <cfRule type="cellIs" dxfId="15257" priority="800" stopIfTrue="1" operator="equal">
      <formula>5</formula>
    </cfRule>
    <cfRule type="cellIs" dxfId="15256" priority="801" stopIfTrue="1" operator="equal">
      <formula>4</formula>
    </cfRule>
    <cfRule type="cellIs" dxfId="15255" priority="802" stopIfTrue="1" operator="equal">
      <formula>3</formula>
    </cfRule>
  </conditionalFormatting>
  <conditionalFormatting sqref="I4">
    <cfRule type="expression" dxfId="15254" priority="798" stopIfTrue="1">
      <formula>$D$1&lt;I4</formula>
    </cfRule>
    <cfRule type="expression" dxfId="15253" priority="799" stopIfTrue="1">
      <formula>$D$1&gt;I4</formula>
    </cfRule>
  </conditionalFormatting>
  <conditionalFormatting sqref="I5">
    <cfRule type="cellIs" dxfId="15252" priority="795" stopIfTrue="1" operator="equal">
      <formula>5</formula>
    </cfRule>
    <cfRule type="cellIs" dxfId="15251" priority="796" stopIfTrue="1" operator="equal">
      <formula>4</formula>
    </cfRule>
    <cfRule type="cellIs" dxfId="15250" priority="797" stopIfTrue="1" operator="equal">
      <formula>3</formula>
    </cfRule>
  </conditionalFormatting>
  <conditionalFormatting sqref="I5">
    <cfRule type="cellIs" dxfId="15249" priority="790" stopIfTrue="1" operator="equal">
      <formula>5</formula>
    </cfRule>
    <cfRule type="cellIs" dxfId="15248" priority="791" stopIfTrue="1" operator="equal">
      <formula>4</formula>
    </cfRule>
    <cfRule type="cellIs" dxfId="15247" priority="792" stopIfTrue="1" operator="equal">
      <formula>3</formula>
    </cfRule>
  </conditionalFormatting>
  <conditionalFormatting sqref="I4">
    <cfRule type="expression" dxfId="15246" priority="788" stopIfTrue="1">
      <formula>$D$1&lt;I4</formula>
    </cfRule>
    <cfRule type="expression" dxfId="15245" priority="789" stopIfTrue="1">
      <formula>$D$1&gt;I4</formula>
    </cfRule>
  </conditionalFormatting>
  <conditionalFormatting sqref="I5">
    <cfRule type="cellIs" dxfId="15244" priority="785" stopIfTrue="1" operator="equal">
      <formula>5</formula>
    </cfRule>
    <cfRule type="cellIs" dxfId="15243" priority="786" stopIfTrue="1" operator="equal">
      <formula>4</formula>
    </cfRule>
    <cfRule type="cellIs" dxfId="15242" priority="787" stopIfTrue="1" operator="equal">
      <formula>3</formula>
    </cfRule>
  </conditionalFormatting>
  <conditionalFormatting sqref="I4">
    <cfRule type="expression" dxfId="15241" priority="783" stopIfTrue="1">
      <formula>$D$1&lt;I4</formula>
    </cfRule>
    <cfRule type="expression" dxfId="15240" priority="784" stopIfTrue="1">
      <formula>$D$1&gt;I4</formula>
    </cfRule>
  </conditionalFormatting>
  <conditionalFormatting sqref="M5">
    <cfRule type="cellIs" dxfId="15239" priority="780" stopIfTrue="1" operator="equal">
      <formula>5</formula>
    </cfRule>
    <cfRule type="cellIs" dxfId="15238" priority="781" stopIfTrue="1" operator="equal">
      <formula>4</formula>
    </cfRule>
    <cfRule type="cellIs" dxfId="15237" priority="782" stopIfTrue="1" operator="equal">
      <formula>3</formula>
    </cfRule>
  </conditionalFormatting>
  <conditionalFormatting sqref="L4:M4">
    <cfRule type="expression" dxfId="15236" priority="778" stopIfTrue="1">
      <formula>$D$1&lt;L4</formula>
    </cfRule>
    <cfRule type="expression" dxfId="15235" priority="779" stopIfTrue="1">
      <formula>$D$1&gt;L4</formula>
    </cfRule>
  </conditionalFormatting>
  <conditionalFormatting sqref="M5">
    <cfRule type="cellIs" dxfId="15234" priority="775" stopIfTrue="1" operator="equal">
      <formula>5</formula>
    </cfRule>
    <cfRule type="cellIs" dxfId="15233" priority="776" stopIfTrue="1" operator="equal">
      <formula>4</formula>
    </cfRule>
    <cfRule type="cellIs" dxfId="15232" priority="777" stopIfTrue="1" operator="equal">
      <formula>3</formula>
    </cfRule>
  </conditionalFormatting>
  <conditionalFormatting sqref="M4">
    <cfRule type="expression" dxfId="15231" priority="773" stopIfTrue="1">
      <formula>$D$1&lt;M4</formula>
    </cfRule>
    <cfRule type="expression" dxfId="15230" priority="774" stopIfTrue="1">
      <formula>$D$1&gt;M4</formula>
    </cfRule>
  </conditionalFormatting>
  <conditionalFormatting sqref="M4">
    <cfRule type="expression" dxfId="15229" priority="771" stopIfTrue="1">
      <formula>$D$1&lt;M4</formula>
    </cfRule>
    <cfRule type="expression" dxfId="15228" priority="772" stopIfTrue="1">
      <formula>$D$1&gt;M4</formula>
    </cfRule>
  </conditionalFormatting>
  <conditionalFormatting sqref="M4">
    <cfRule type="expression" dxfId="15227" priority="738" stopIfTrue="1">
      <formula>$D$1&lt;M4</formula>
    </cfRule>
    <cfRule type="expression" dxfId="15226" priority="739" stopIfTrue="1">
      <formula>$D$1&gt;M4</formula>
    </cfRule>
  </conditionalFormatting>
  <conditionalFormatting sqref="M5">
    <cfRule type="cellIs" dxfId="15225" priority="768" stopIfTrue="1" operator="equal">
      <formula>5</formula>
    </cfRule>
    <cfRule type="cellIs" dxfId="15224" priority="769" stopIfTrue="1" operator="equal">
      <formula>4</formula>
    </cfRule>
    <cfRule type="cellIs" dxfId="15223" priority="770" stopIfTrue="1" operator="equal">
      <formula>3</formula>
    </cfRule>
  </conditionalFormatting>
  <conditionalFormatting sqref="M4">
    <cfRule type="expression" dxfId="15222" priority="766" stopIfTrue="1">
      <formula>$D$1&lt;M4</formula>
    </cfRule>
    <cfRule type="expression" dxfId="15221" priority="767" stopIfTrue="1">
      <formula>$D$1&gt;M4</formula>
    </cfRule>
  </conditionalFormatting>
  <conditionalFormatting sqref="M5">
    <cfRule type="cellIs" dxfId="15220" priority="763" stopIfTrue="1" operator="equal">
      <formula>5</formula>
    </cfRule>
    <cfRule type="cellIs" dxfId="15219" priority="764" stopIfTrue="1" operator="equal">
      <formula>4</formula>
    </cfRule>
    <cfRule type="cellIs" dxfId="15218" priority="765" stopIfTrue="1" operator="equal">
      <formula>3</formula>
    </cfRule>
  </conditionalFormatting>
  <conditionalFormatting sqref="M4">
    <cfRule type="expression" dxfId="15217" priority="761" stopIfTrue="1">
      <formula>$D$1&lt;M4</formula>
    </cfRule>
    <cfRule type="expression" dxfId="15216" priority="762" stopIfTrue="1">
      <formula>$D$1&gt;M4</formula>
    </cfRule>
  </conditionalFormatting>
  <conditionalFormatting sqref="M5">
    <cfRule type="cellIs" dxfId="15215" priority="758" stopIfTrue="1" operator="equal">
      <formula>5</formula>
    </cfRule>
    <cfRule type="cellIs" dxfId="15214" priority="759" stopIfTrue="1" operator="equal">
      <formula>4</formula>
    </cfRule>
    <cfRule type="cellIs" dxfId="15213" priority="760" stopIfTrue="1" operator="equal">
      <formula>3</formula>
    </cfRule>
  </conditionalFormatting>
  <conditionalFormatting sqref="M4">
    <cfRule type="expression" dxfId="15212" priority="756" stopIfTrue="1">
      <formula>$D$1&lt;M4</formula>
    </cfRule>
    <cfRule type="expression" dxfId="15211" priority="757" stopIfTrue="1">
      <formula>$D$1&gt;M4</formula>
    </cfRule>
  </conditionalFormatting>
  <conditionalFormatting sqref="M4">
    <cfRule type="expression" dxfId="15210" priority="754" stopIfTrue="1">
      <formula>$D$1&lt;M4</formula>
    </cfRule>
    <cfRule type="expression" dxfId="15209" priority="755" stopIfTrue="1">
      <formula>$D$1&gt;M4</formula>
    </cfRule>
  </conditionalFormatting>
  <conditionalFormatting sqref="M4">
    <cfRule type="expression" dxfId="15208" priority="752" stopIfTrue="1">
      <formula>$D$1&lt;M4</formula>
    </cfRule>
    <cfRule type="expression" dxfId="15207" priority="753" stopIfTrue="1">
      <formula>$D$1&gt;M4</formula>
    </cfRule>
  </conditionalFormatting>
  <conditionalFormatting sqref="M4">
    <cfRule type="expression" dxfId="15206" priority="750" stopIfTrue="1">
      <formula>$D$1&lt;M4</formula>
    </cfRule>
    <cfRule type="expression" dxfId="15205" priority="751" stopIfTrue="1">
      <formula>$D$1&gt;M4</formula>
    </cfRule>
  </conditionalFormatting>
  <conditionalFormatting sqref="M4">
    <cfRule type="expression" dxfId="15204" priority="748" stopIfTrue="1">
      <formula>$D$1&lt;M4</formula>
    </cfRule>
    <cfRule type="expression" dxfId="15203" priority="749" stopIfTrue="1">
      <formula>$D$1&gt;M4</formula>
    </cfRule>
  </conditionalFormatting>
  <conditionalFormatting sqref="M4">
    <cfRule type="expression" dxfId="15202" priority="746" stopIfTrue="1">
      <formula>$D$1&lt;M4</formula>
    </cfRule>
    <cfRule type="expression" dxfId="15201" priority="747" stopIfTrue="1">
      <formula>$D$1&gt;M4</formula>
    </cfRule>
  </conditionalFormatting>
  <conditionalFormatting sqref="M4">
    <cfRule type="expression" dxfId="15200" priority="744" stopIfTrue="1">
      <formula>$D$1&lt;M4</formula>
    </cfRule>
    <cfRule type="expression" dxfId="15199" priority="745" stopIfTrue="1">
      <formula>$D$1&gt;M4</formula>
    </cfRule>
  </conditionalFormatting>
  <conditionalFormatting sqref="M4">
    <cfRule type="expression" dxfId="15198" priority="742" stopIfTrue="1">
      <formula>$D$1&lt;M4</formula>
    </cfRule>
    <cfRule type="expression" dxfId="15197" priority="743" stopIfTrue="1">
      <formula>$D$1&gt;M4</formula>
    </cfRule>
  </conditionalFormatting>
  <conditionalFormatting sqref="M4">
    <cfRule type="expression" dxfId="15196" priority="740" stopIfTrue="1">
      <formula>$D$1&lt;M4</formula>
    </cfRule>
    <cfRule type="expression" dxfId="15195" priority="741" stopIfTrue="1">
      <formula>$D$1&gt;M4</formula>
    </cfRule>
  </conditionalFormatting>
  <conditionalFormatting sqref="L5">
    <cfRule type="cellIs" dxfId="15194" priority="735" stopIfTrue="1" operator="equal">
      <formula>5</formula>
    </cfRule>
    <cfRule type="cellIs" dxfId="15193" priority="736" stopIfTrue="1" operator="equal">
      <formula>4</formula>
    </cfRule>
    <cfRule type="cellIs" dxfId="15192" priority="737" stopIfTrue="1" operator="equal">
      <formula>3</formula>
    </cfRule>
  </conditionalFormatting>
  <conditionalFormatting sqref="L4">
    <cfRule type="expression" dxfId="15191" priority="733" stopIfTrue="1">
      <formula>$D$1&lt;L4</formula>
    </cfRule>
    <cfRule type="expression" dxfId="15190" priority="734" stopIfTrue="1">
      <formula>$D$1&gt;L4</formula>
    </cfRule>
  </conditionalFormatting>
  <conditionalFormatting sqref="L4">
    <cfRule type="expression" dxfId="15189" priority="731" stopIfTrue="1">
      <formula>$D$1&lt;L4</formula>
    </cfRule>
    <cfRule type="expression" dxfId="15188" priority="732" stopIfTrue="1">
      <formula>$D$1&gt;L4</formula>
    </cfRule>
  </conditionalFormatting>
  <conditionalFormatting sqref="L4">
    <cfRule type="expression" dxfId="15187" priority="729" stopIfTrue="1">
      <formula>$D$1&lt;L4</formula>
    </cfRule>
    <cfRule type="expression" dxfId="15186" priority="730" stopIfTrue="1">
      <formula>$D$1&gt;L4</formula>
    </cfRule>
  </conditionalFormatting>
  <conditionalFormatting sqref="L4">
    <cfRule type="expression" dxfId="15185" priority="727" stopIfTrue="1">
      <formula>$D$1&lt;L4</formula>
    </cfRule>
    <cfRule type="expression" dxfId="15184" priority="728" stopIfTrue="1">
      <formula>$D$1&gt;L4</formula>
    </cfRule>
  </conditionalFormatting>
  <conditionalFormatting sqref="L4">
    <cfRule type="expression" dxfId="15183" priority="725" stopIfTrue="1">
      <formula>$D$1&lt;L4</formula>
    </cfRule>
    <cfRule type="expression" dxfId="15182" priority="726" stopIfTrue="1">
      <formula>$D$1&gt;L4</formula>
    </cfRule>
  </conditionalFormatting>
  <conditionalFormatting sqref="L5">
    <cfRule type="cellIs" dxfId="15181" priority="722" stopIfTrue="1" operator="equal">
      <formula>5</formula>
    </cfRule>
    <cfRule type="cellIs" dxfId="15180" priority="723" stopIfTrue="1" operator="equal">
      <formula>4</formula>
    </cfRule>
    <cfRule type="cellIs" dxfId="15179" priority="724" stopIfTrue="1" operator="equal">
      <formula>3</formula>
    </cfRule>
  </conditionalFormatting>
  <conditionalFormatting sqref="L4">
    <cfRule type="expression" dxfId="15178" priority="720" stopIfTrue="1">
      <formula>$D$1&lt;L4</formula>
    </cfRule>
    <cfRule type="expression" dxfId="15177" priority="721" stopIfTrue="1">
      <formula>$D$1&gt;L4</formula>
    </cfRule>
  </conditionalFormatting>
  <conditionalFormatting sqref="L5">
    <cfRule type="cellIs" dxfId="15176" priority="717" stopIfTrue="1" operator="equal">
      <formula>5</formula>
    </cfRule>
    <cfRule type="cellIs" dxfId="15175" priority="718" stopIfTrue="1" operator="equal">
      <formula>4</formula>
    </cfRule>
    <cfRule type="cellIs" dxfId="15174" priority="719" stopIfTrue="1" operator="equal">
      <formula>3</formula>
    </cfRule>
  </conditionalFormatting>
  <conditionalFormatting sqref="L4">
    <cfRule type="expression" dxfId="15173" priority="715" stopIfTrue="1">
      <formula>$D$1&lt;L4</formula>
    </cfRule>
    <cfRule type="expression" dxfId="15172" priority="716" stopIfTrue="1">
      <formula>$D$1&gt;L4</formula>
    </cfRule>
  </conditionalFormatting>
  <conditionalFormatting sqref="L5">
    <cfRule type="cellIs" dxfId="15171" priority="712" stopIfTrue="1" operator="equal">
      <formula>5</formula>
    </cfRule>
    <cfRule type="cellIs" dxfId="15170" priority="713" stopIfTrue="1" operator="equal">
      <formula>4</formula>
    </cfRule>
    <cfRule type="cellIs" dxfId="15169" priority="714" stopIfTrue="1" operator="equal">
      <formula>3</formula>
    </cfRule>
  </conditionalFormatting>
  <conditionalFormatting sqref="L4">
    <cfRule type="expression" dxfId="15168" priority="710" stopIfTrue="1">
      <formula>$D$1&lt;L4</formula>
    </cfRule>
    <cfRule type="expression" dxfId="15167" priority="711" stopIfTrue="1">
      <formula>$D$1&gt;L4</formula>
    </cfRule>
  </conditionalFormatting>
  <conditionalFormatting sqref="L4">
    <cfRule type="expression" dxfId="15166" priority="708" stopIfTrue="1">
      <formula>$D$1&lt;L4</formula>
    </cfRule>
    <cfRule type="expression" dxfId="15165" priority="709" stopIfTrue="1">
      <formula>$D$1&gt;L4</formula>
    </cfRule>
  </conditionalFormatting>
  <conditionalFormatting sqref="L4">
    <cfRule type="expression" dxfId="15164" priority="700" stopIfTrue="1">
      <formula>$D$1&lt;L4</formula>
    </cfRule>
    <cfRule type="expression" dxfId="15163" priority="701" stopIfTrue="1">
      <formula>$D$1&gt;L4</formula>
    </cfRule>
  </conditionalFormatting>
  <conditionalFormatting sqref="L4">
    <cfRule type="expression" dxfId="15162" priority="698" stopIfTrue="1">
      <formula>$D$1&lt;L4</formula>
    </cfRule>
    <cfRule type="expression" dxfId="15161" priority="699" stopIfTrue="1">
      <formula>$D$1&gt;L4</formula>
    </cfRule>
  </conditionalFormatting>
  <conditionalFormatting sqref="L4">
    <cfRule type="expression" dxfId="15160" priority="696" stopIfTrue="1">
      <formula>$D$1&lt;L4</formula>
    </cfRule>
    <cfRule type="expression" dxfId="15159" priority="697" stopIfTrue="1">
      <formula>$D$1&gt;L4</formula>
    </cfRule>
  </conditionalFormatting>
  <conditionalFormatting sqref="L4">
    <cfRule type="expression" dxfId="15158" priority="694" stopIfTrue="1">
      <formula>$D$1&lt;L4</formula>
    </cfRule>
    <cfRule type="expression" dxfId="15157" priority="695" stopIfTrue="1">
      <formula>$D$1&gt;L4</formula>
    </cfRule>
  </conditionalFormatting>
  <conditionalFormatting sqref="L4">
    <cfRule type="expression" dxfId="15156" priority="692" stopIfTrue="1">
      <formula>$D$1&lt;L4</formula>
    </cfRule>
    <cfRule type="expression" dxfId="15155" priority="693" stopIfTrue="1">
      <formula>$D$1&gt;L4</formula>
    </cfRule>
  </conditionalFormatting>
  <conditionalFormatting sqref="L4">
    <cfRule type="expression" dxfId="15154" priority="690" stopIfTrue="1">
      <formula>$D$1&lt;L4</formula>
    </cfRule>
    <cfRule type="expression" dxfId="15153" priority="691" stopIfTrue="1">
      <formula>$D$1&gt;L4</formula>
    </cfRule>
  </conditionalFormatting>
  <conditionalFormatting sqref="L4">
    <cfRule type="expression" dxfId="15152" priority="688" stopIfTrue="1">
      <formula>$D$1&lt;L4</formula>
    </cfRule>
    <cfRule type="expression" dxfId="15151" priority="689" stopIfTrue="1">
      <formula>$D$1&gt;L4</formula>
    </cfRule>
  </conditionalFormatting>
  <conditionalFormatting sqref="L4">
    <cfRule type="expression" dxfId="15150" priority="686" stopIfTrue="1">
      <formula>$D$1&lt;L4</formula>
    </cfRule>
    <cfRule type="expression" dxfId="15149" priority="687" stopIfTrue="1">
      <formula>$D$1&gt;L4</formula>
    </cfRule>
  </conditionalFormatting>
  <conditionalFormatting sqref="L4">
    <cfRule type="expression" dxfId="15148" priority="684" stopIfTrue="1">
      <formula>$D$1&lt;L4</formula>
    </cfRule>
    <cfRule type="expression" dxfId="15147" priority="685" stopIfTrue="1">
      <formula>$D$1&gt;L4</formula>
    </cfRule>
  </conditionalFormatting>
  <conditionalFormatting sqref="L4">
    <cfRule type="expression" dxfId="15146" priority="682" stopIfTrue="1">
      <formula>$D$1&lt;L4</formula>
    </cfRule>
    <cfRule type="expression" dxfId="15145" priority="683" stopIfTrue="1">
      <formula>$D$1&gt;L4</formula>
    </cfRule>
  </conditionalFormatting>
  <conditionalFormatting sqref="L4">
    <cfRule type="expression" dxfId="15144" priority="680" stopIfTrue="1">
      <formula>$D$1&lt;L4</formula>
    </cfRule>
    <cfRule type="expression" dxfId="15143" priority="681" stopIfTrue="1">
      <formula>$D$1&gt;L4</formula>
    </cfRule>
  </conditionalFormatting>
  <conditionalFormatting sqref="L4">
    <cfRule type="expression" dxfId="15142" priority="678" stopIfTrue="1">
      <formula>$D$1&lt;L4</formula>
    </cfRule>
    <cfRule type="expression" dxfId="15141" priority="679" stopIfTrue="1">
      <formula>$D$1&gt;L4</formula>
    </cfRule>
  </conditionalFormatting>
  <conditionalFormatting sqref="L4">
    <cfRule type="expression" dxfId="15140" priority="676" stopIfTrue="1">
      <formula>$D$1&lt;L4</formula>
    </cfRule>
    <cfRule type="expression" dxfId="15139" priority="677" stopIfTrue="1">
      <formula>$D$1&gt;L4</formula>
    </cfRule>
  </conditionalFormatting>
  <conditionalFormatting sqref="T5">
    <cfRule type="expression" dxfId="15138" priority="444" stopIfTrue="1">
      <formula>$D$1&lt;T5</formula>
    </cfRule>
    <cfRule type="expression" dxfId="15137" priority="445" stopIfTrue="1">
      <formula>$D$1&gt;T5</formula>
    </cfRule>
  </conditionalFormatting>
  <conditionalFormatting sqref="T5">
    <cfRule type="expression" dxfId="15136" priority="442" stopIfTrue="1">
      <formula>$D$1&lt;T5</formula>
    </cfRule>
    <cfRule type="expression" dxfId="15135" priority="443" stopIfTrue="1">
      <formula>$D$1&gt;T5</formula>
    </cfRule>
  </conditionalFormatting>
  <conditionalFormatting sqref="T4">
    <cfRule type="expression" dxfId="15134" priority="440" stopIfTrue="1">
      <formula>$D$1&lt;T4</formula>
    </cfRule>
    <cfRule type="expression" dxfId="15133" priority="441" stopIfTrue="1">
      <formula>$D$1&gt;T4</formula>
    </cfRule>
  </conditionalFormatting>
  <conditionalFormatting sqref="T4">
    <cfRule type="expression" dxfId="15132" priority="412" stopIfTrue="1">
      <formula>$D$1&lt;T4</formula>
    </cfRule>
    <cfRule type="expression" dxfId="15131" priority="413" stopIfTrue="1">
      <formula>$D$1&gt;T4</formula>
    </cfRule>
  </conditionalFormatting>
  <conditionalFormatting sqref="T4">
    <cfRule type="expression" dxfId="15130" priority="410" stopIfTrue="1">
      <formula>$D$1&lt;T4</formula>
    </cfRule>
    <cfRule type="expression" dxfId="15129" priority="411" stopIfTrue="1">
      <formula>$D$1&gt;T4</formula>
    </cfRule>
  </conditionalFormatting>
  <conditionalFormatting sqref="N4">
    <cfRule type="expression" dxfId="15128" priority="400" stopIfTrue="1">
      <formula>$D$1&lt;N4</formula>
    </cfRule>
    <cfRule type="expression" dxfId="15127" priority="401" stopIfTrue="1">
      <formula>$D$1&gt;N4</formula>
    </cfRule>
  </conditionalFormatting>
  <conditionalFormatting sqref="M5">
    <cfRule type="cellIs" dxfId="15126" priority="604" stopIfTrue="1" operator="equal">
      <formula>5</formula>
    </cfRule>
    <cfRule type="cellIs" dxfId="15125" priority="605" stopIfTrue="1" operator="equal">
      <formula>4</formula>
    </cfRule>
    <cfRule type="cellIs" dxfId="15124" priority="606" stopIfTrue="1" operator="equal">
      <formula>3</formula>
    </cfRule>
  </conditionalFormatting>
  <conditionalFormatting sqref="M4">
    <cfRule type="expression" dxfId="15123" priority="602" stopIfTrue="1">
      <formula>$D$1&lt;M4</formula>
    </cfRule>
    <cfRule type="expression" dxfId="15122" priority="603" stopIfTrue="1">
      <formula>$D$1&gt;M4</formula>
    </cfRule>
  </conditionalFormatting>
  <conditionalFormatting sqref="M5">
    <cfRule type="cellIs" dxfId="15121" priority="599" stopIfTrue="1" operator="equal">
      <formula>5</formula>
    </cfRule>
    <cfRule type="cellIs" dxfId="15120" priority="600" stopIfTrue="1" operator="equal">
      <formula>4</formula>
    </cfRule>
    <cfRule type="cellIs" dxfId="15119" priority="601" stopIfTrue="1" operator="equal">
      <formula>3</formula>
    </cfRule>
  </conditionalFormatting>
  <conditionalFormatting sqref="M4">
    <cfRule type="expression" dxfId="15118" priority="566" stopIfTrue="1">
      <formula>$D$1&lt;M4</formula>
    </cfRule>
    <cfRule type="expression" dxfId="15117" priority="567" stopIfTrue="1">
      <formula>$D$1&gt;M4</formula>
    </cfRule>
  </conditionalFormatting>
  <conditionalFormatting sqref="M5">
    <cfRule type="cellIs" dxfId="15116" priority="596" stopIfTrue="1" operator="equal">
      <formula>5</formula>
    </cfRule>
    <cfRule type="cellIs" dxfId="15115" priority="597" stopIfTrue="1" operator="equal">
      <formula>4</formula>
    </cfRule>
    <cfRule type="cellIs" dxfId="15114" priority="598" stopIfTrue="1" operator="equal">
      <formula>3</formula>
    </cfRule>
  </conditionalFormatting>
  <conditionalFormatting sqref="M4">
    <cfRule type="expression" dxfId="15113" priority="594" stopIfTrue="1">
      <formula>$D$1&lt;M4</formula>
    </cfRule>
    <cfRule type="expression" dxfId="15112" priority="595" stopIfTrue="1">
      <formula>$D$1&gt;M4</formula>
    </cfRule>
  </conditionalFormatting>
  <conditionalFormatting sqref="M5">
    <cfRule type="cellIs" dxfId="15111" priority="591" stopIfTrue="1" operator="equal">
      <formula>5</formula>
    </cfRule>
    <cfRule type="cellIs" dxfId="15110" priority="592" stopIfTrue="1" operator="equal">
      <formula>4</formula>
    </cfRule>
    <cfRule type="cellIs" dxfId="15109" priority="593" stopIfTrue="1" operator="equal">
      <formula>3</formula>
    </cfRule>
  </conditionalFormatting>
  <conditionalFormatting sqref="M4">
    <cfRule type="expression" dxfId="15108" priority="589" stopIfTrue="1">
      <formula>$D$1&lt;M4</formula>
    </cfRule>
    <cfRule type="expression" dxfId="15107" priority="590" stopIfTrue="1">
      <formula>$D$1&gt;M4</formula>
    </cfRule>
  </conditionalFormatting>
  <conditionalFormatting sqref="M5">
    <cfRule type="cellIs" dxfId="15106" priority="586" stopIfTrue="1" operator="equal">
      <formula>5</formula>
    </cfRule>
    <cfRule type="cellIs" dxfId="15105" priority="587" stopIfTrue="1" operator="equal">
      <formula>4</formula>
    </cfRule>
    <cfRule type="cellIs" dxfId="15104" priority="588" stopIfTrue="1" operator="equal">
      <formula>3</formula>
    </cfRule>
  </conditionalFormatting>
  <conditionalFormatting sqref="M4">
    <cfRule type="expression" dxfId="15103" priority="584" stopIfTrue="1">
      <formula>$D$1&lt;M4</formula>
    </cfRule>
    <cfRule type="expression" dxfId="15102" priority="585" stopIfTrue="1">
      <formula>$D$1&gt;M4</formula>
    </cfRule>
  </conditionalFormatting>
  <conditionalFormatting sqref="M4">
    <cfRule type="expression" dxfId="15101" priority="582" stopIfTrue="1">
      <formula>$D$1&lt;M4</formula>
    </cfRule>
    <cfRule type="expression" dxfId="15100" priority="583" stopIfTrue="1">
      <formula>$D$1&gt;M4</formula>
    </cfRule>
  </conditionalFormatting>
  <conditionalFormatting sqref="M4">
    <cfRule type="expression" dxfId="15099" priority="580" stopIfTrue="1">
      <formula>$D$1&lt;M4</formula>
    </cfRule>
    <cfRule type="expression" dxfId="15098" priority="581" stopIfTrue="1">
      <formula>$D$1&gt;M4</formula>
    </cfRule>
  </conditionalFormatting>
  <conditionalFormatting sqref="M4">
    <cfRule type="expression" dxfId="15097" priority="578" stopIfTrue="1">
      <formula>$D$1&lt;M4</formula>
    </cfRule>
    <cfRule type="expression" dxfId="15096" priority="579" stopIfTrue="1">
      <formula>$D$1&gt;M4</formula>
    </cfRule>
  </conditionalFormatting>
  <conditionalFormatting sqref="M4">
    <cfRule type="expression" dxfId="15095" priority="576" stopIfTrue="1">
      <formula>$D$1&lt;M4</formula>
    </cfRule>
    <cfRule type="expression" dxfId="15094" priority="577" stopIfTrue="1">
      <formula>$D$1&gt;M4</formula>
    </cfRule>
  </conditionalFormatting>
  <conditionalFormatting sqref="M4">
    <cfRule type="expression" dxfId="15093" priority="574" stopIfTrue="1">
      <formula>$D$1&lt;M4</formula>
    </cfRule>
    <cfRule type="expression" dxfId="15092" priority="575" stopIfTrue="1">
      <formula>$D$1&gt;M4</formula>
    </cfRule>
  </conditionalFormatting>
  <conditionalFormatting sqref="M4">
    <cfRule type="expression" dxfId="15091" priority="572" stopIfTrue="1">
      <formula>$D$1&lt;M4</formula>
    </cfRule>
    <cfRule type="expression" dxfId="15090" priority="573" stopIfTrue="1">
      <formula>$D$1&gt;M4</formula>
    </cfRule>
  </conditionalFormatting>
  <conditionalFormatting sqref="M4">
    <cfRule type="expression" dxfId="15089" priority="570" stopIfTrue="1">
      <formula>$D$1&lt;M4</formula>
    </cfRule>
    <cfRule type="expression" dxfId="15088" priority="571" stopIfTrue="1">
      <formula>$D$1&gt;M4</formula>
    </cfRule>
  </conditionalFormatting>
  <conditionalFormatting sqref="M4">
    <cfRule type="expression" dxfId="15087" priority="568" stopIfTrue="1">
      <formula>$D$1&lt;M4</formula>
    </cfRule>
    <cfRule type="expression" dxfId="15086" priority="569" stopIfTrue="1">
      <formula>$D$1&gt;M4</formula>
    </cfRule>
  </conditionalFormatting>
  <conditionalFormatting sqref="J4">
    <cfRule type="expression" dxfId="15085" priority="530" stopIfTrue="1">
      <formula>$D$1&lt;J4</formula>
    </cfRule>
    <cfRule type="expression" dxfId="15084" priority="531" stopIfTrue="1">
      <formula>$D$1&gt;J4</formula>
    </cfRule>
  </conditionalFormatting>
  <conditionalFormatting sqref="J4">
    <cfRule type="expression" dxfId="15083" priority="482" stopIfTrue="1">
      <formula>$D$1&lt;J4</formula>
    </cfRule>
    <cfRule type="expression" dxfId="15082" priority="483" stopIfTrue="1">
      <formula>$D$1&gt;J4</formula>
    </cfRule>
  </conditionalFormatting>
  <conditionalFormatting sqref="J5">
    <cfRule type="cellIs" dxfId="15081" priority="563" stopIfTrue="1" operator="equal">
      <formula>5</formula>
    </cfRule>
    <cfRule type="cellIs" dxfId="15080" priority="564" stopIfTrue="1" operator="equal">
      <formula>4</formula>
    </cfRule>
    <cfRule type="cellIs" dxfId="15079" priority="565" stopIfTrue="1" operator="equal">
      <formula>3</formula>
    </cfRule>
  </conditionalFormatting>
  <conditionalFormatting sqref="J4">
    <cfRule type="expression" dxfId="15078" priority="561" stopIfTrue="1">
      <formula>$D$1&lt;J4</formula>
    </cfRule>
    <cfRule type="expression" dxfId="15077" priority="562" stopIfTrue="1">
      <formula>$D$1&gt;J4</formula>
    </cfRule>
  </conditionalFormatting>
  <conditionalFormatting sqref="J4">
    <cfRule type="expression" dxfId="15076" priority="551" stopIfTrue="1">
      <formula>$D$1&lt;J4</formula>
    </cfRule>
    <cfRule type="expression" dxfId="15075" priority="552" stopIfTrue="1">
      <formula>$D$1&gt;J4</formula>
    </cfRule>
  </conditionalFormatting>
  <conditionalFormatting sqref="J4">
    <cfRule type="expression" dxfId="15074" priority="484" stopIfTrue="1">
      <formula>$D$1&lt;J4</formula>
    </cfRule>
    <cfRule type="expression" dxfId="15073" priority="485" stopIfTrue="1">
      <formula>$D$1&gt;J4</formula>
    </cfRule>
  </conditionalFormatting>
  <conditionalFormatting sqref="J4">
    <cfRule type="expression" dxfId="15072" priority="501" stopIfTrue="1">
      <formula>$D$1&lt;J4</formula>
    </cfRule>
    <cfRule type="expression" dxfId="15071" priority="502" stopIfTrue="1">
      <formula>$D$1&gt;J4</formula>
    </cfRule>
  </conditionalFormatting>
  <conditionalFormatting sqref="J5">
    <cfRule type="cellIs" dxfId="15070" priority="548" stopIfTrue="1" operator="equal">
      <formula>5</formula>
    </cfRule>
    <cfRule type="cellIs" dxfId="15069" priority="549" stopIfTrue="1" operator="equal">
      <formula>4</formula>
    </cfRule>
    <cfRule type="cellIs" dxfId="15068" priority="550" stopIfTrue="1" operator="equal">
      <formula>3</formula>
    </cfRule>
  </conditionalFormatting>
  <conditionalFormatting sqref="J4">
    <cfRule type="expression" dxfId="15067" priority="546" stopIfTrue="1">
      <formula>$D$1&lt;J4</formula>
    </cfRule>
    <cfRule type="expression" dxfId="15066" priority="547" stopIfTrue="1">
      <formula>$D$1&gt;J4</formula>
    </cfRule>
  </conditionalFormatting>
  <conditionalFormatting sqref="J4">
    <cfRule type="expression" dxfId="15065" priority="536" stopIfTrue="1">
      <formula>$D$1&lt;J4</formula>
    </cfRule>
    <cfRule type="expression" dxfId="15064" priority="537" stopIfTrue="1">
      <formula>$D$1&gt;J4</formula>
    </cfRule>
  </conditionalFormatting>
  <conditionalFormatting sqref="J4">
    <cfRule type="expression" dxfId="15063" priority="534" stopIfTrue="1">
      <formula>$D$1&lt;J4</formula>
    </cfRule>
    <cfRule type="expression" dxfId="15062" priority="535" stopIfTrue="1">
      <formula>$D$1&gt;J4</formula>
    </cfRule>
  </conditionalFormatting>
  <conditionalFormatting sqref="J4">
    <cfRule type="expression" dxfId="15061" priority="532" stopIfTrue="1">
      <formula>$D$1&lt;J4</formula>
    </cfRule>
    <cfRule type="expression" dxfId="15060" priority="533" stopIfTrue="1">
      <formula>$D$1&gt;J4</formula>
    </cfRule>
  </conditionalFormatting>
  <conditionalFormatting sqref="J4">
    <cfRule type="expression" dxfId="15059" priority="520" stopIfTrue="1">
      <formula>$D$1&lt;J4</formula>
    </cfRule>
    <cfRule type="expression" dxfId="15058" priority="521" stopIfTrue="1">
      <formula>$D$1&gt;J4</formula>
    </cfRule>
  </conditionalFormatting>
  <conditionalFormatting sqref="J4">
    <cfRule type="expression" dxfId="15057" priority="492" stopIfTrue="1">
      <formula>$D$1&lt;J4</formula>
    </cfRule>
    <cfRule type="expression" dxfId="15056" priority="493" stopIfTrue="1">
      <formula>$D$1&gt;J4</formula>
    </cfRule>
  </conditionalFormatting>
  <conditionalFormatting sqref="J4">
    <cfRule type="expression" dxfId="15055" priority="490" stopIfTrue="1">
      <formula>$D$1&lt;J4</formula>
    </cfRule>
    <cfRule type="expression" dxfId="15054" priority="491" stopIfTrue="1">
      <formula>$D$1&gt;J4</formula>
    </cfRule>
  </conditionalFormatting>
  <conditionalFormatting sqref="J4">
    <cfRule type="expression" dxfId="15053" priority="488" stopIfTrue="1">
      <formula>$D$1&lt;J4</formula>
    </cfRule>
    <cfRule type="expression" dxfId="15052" priority="489" stopIfTrue="1">
      <formula>$D$1&gt;J4</formula>
    </cfRule>
  </conditionalFormatting>
  <conditionalFormatting sqref="J4">
    <cfRule type="expression" dxfId="15051" priority="486" stopIfTrue="1">
      <formula>$D$1&lt;J4</formula>
    </cfRule>
    <cfRule type="expression" dxfId="15050" priority="487" stopIfTrue="1">
      <formula>$D$1&gt;J4</formula>
    </cfRule>
  </conditionalFormatting>
  <conditionalFormatting sqref="J4">
    <cfRule type="expression" dxfId="15049" priority="480" stopIfTrue="1">
      <formula>$D$1&lt;J4</formula>
    </cfRule>
    <cfRule type="expression" dxfId="15048" priority="481" stopIfTrue="1">
      <formula>$D$1&gt;J4</formula>
    </cfRule>
  </conditionalFormatting>
  <conditionalFormatting sqref="J4">
    <cfRule type="expression" dxfId="15047" priority="478" stopIfTrue="1">
      <formula>$D$1&lt;J4</formula>
    </cfRule>
    <cfRule type="expression" dxfId="15046" priority="479" stopIfTrue="1">
      <formula>$D$1&gt;J4</formula>
    </cfRule>
  </conditionalFormatting>
  <conditionalFormatting sqref="J4">
    <cfRule type="expression" dxfId="15045" priority="476" stopIfTrue="1">
      <formula>$D$1&lt;J4</formula>
    </cfRule>
    <cfRule type="expression" dxfId="15044" priority="477" stopIfTrue="1">
      <formula>$D$1&gt;J4</formula>
    </cfRule>
  </conditionalFormatting>
  <conditionalFormatting sqref="J4">
    <cfRule type="expression" dxfId="15043" priority="538" stopIfTrue="1">
      <formula>$D$1&lt;J4</formula>
    </cfRule>
    <cfRule type="expression" dxfId="15042" priority="539" stopIfTrue="1">
      <formula>$D$1&gt;J4</formula>
    </cfRule>
  </conditionalFormatting>
  <conditionalFormatting sqref="J4">
    <cfRule type="expression" dxfId="15041" priority="559" stopIfTrue="1">
      <formula>$D$1&lt;J4</formula>
    </cfRule>
    <cfRule type="expression" dxfId="15040" priority="560" stopIfTrue="1">
      <formula>$D$1&gt;J4</formula>
    </cfRule>
  </conditionalFormatting>
  <conditionalFormatting sqref="J4">
    <cfRule type="expression" dxfId="15039" priority="557" stopIfTrue="1">
      <formula>$D$1&lt;J4</formula>
    </cfRule>
    <cfRule type="expression" dxfId="15038" priority="558" stopIfTrue="1">
      <formula>$D$1&gt;J4</formula>
    </cfRule>
  </conditionalFormatting>
  <conditionalFormatting sqref="J4">
    <cfRule type="expression" dxfId="15037" priority="555" stopIfTrue="1">
      <formula>$D$1&lt;J4</formula>
    </cfRule>
    <cfRule type="expression" dxfId="15036" priority="556" stopIfTrue="1">
      <formula>$D$1&gt;J4</formula>
    </cfRule>
  </conditionalFormatting>
  <conditionalFormatting sqref="J4">
    <cfRule type="expression" dxfId="15035" priority="553" stopIfTrue="1">
      <formula>$D$1&lt;J4</formula>
    </cfRule>
    <cfRule type="expression" dxfId="15034" priority="554" stopIfTrue="1">
      <formula>$D$1&gt;J4</formula>
    </cfRule>
  </conditionalFormatting>
  <conditionalFormatting sqref="J4">
    <cfRule type="expression" dxfId="15033" priority="544" stopIfTrue="1">
      <formula>$D$1&lt;J4</formula>
    </cfRule>
    <cfRule type="expression" dxfId="15032" priority="545" stopIfTrue="1">
      <formula>$D$1&gt;J4</formula>
    </cfRule>
  </conditionalFormatting>
  <conditionalFormatting sqref="J4">
    <cfRule type="expression" dxfId="15031" priority="542" stopIfTrue="1">
      <formula>$D$1&lt;J4</formula>
    </cfRule>
    <cfRule type="expression" dxfId="15030" priority="543" stopIfTrue="1">
      <formula>$D$1&gt;J4</formula>
    </cfRule>
  </conditionalFormatting>
  <conditionalFormatting sqref="J4">
    <cfRule type="expression" dxfId="15029" priority="540" stopIfTrue="1">
      <formula>$D$1&lt;J4</formula>
    </cfRule>
    <cfRule type="expression" dxfId="15028" priority="541" stopIfTrue="1">
      <formula>$D$1&gt;J4</formula>
    </cfRule>
  </conditionalFormatting>
  <conditionalFormatting sqref="J5">
    <cfRule type="cellIs" dxfId="15027" priority="527" stopIfTrue="1" operator="equal">
      <formula>5</formula>
    </cfRule>
    <cfRule type="cellIs" dxfId="15026" priority="528" stopIfTrue="1" operator="equal">
      <formula>4</formula>
    </cfRule>
    <cfRule type="cellIs" dxfId="15025" priority="529" stopIfTrue="1" operator="equal">
      <formula>3</formula>
    </cfRule>
  </conditionalFormatting>
  <conditionalFormatting sqref="J4">
    <cfRule type="expression" dxfId="15024" priority="525" stopIfTrue="1">
      <formula>$D$1&lt;J4</formula>
    </cfRule>
    <cfRule type="expression" dxfId="15023" priority="526" stopIfTrue="1">
      <formula>$D$1&gt;J4</formula>
    </cfRule>
  </conditionalFormatting>
  <conditionalFormatting sqref="J5">
    <cfRule type="cellIs" dxfId="15022" priority="522" stopIfTrue="1" operator="equal">
      <formula>5</formula>
    </cfRule>
    <cfRule type="cellIs" dxfId="15021" priority="523" stopIfTrue="1" operator="equal">
      <formula>4</formula>
    </cfRule>
    <cfRule type="cellIs" dxfId="15020" priority="524" stopIfTrue="1" operator="equal">
      <formula>3</formula>
    </cfRule>
  </conditionalFormatting>
  <conditionalFormatting sqref="J5">
    <cfRule type="cellIs" dxfId="15019" priority="517" stopIfTrue="1" operator="equal">
      <formula>5</formula>
    </cfRule>
    <cfRule type="cellIs" dxfId="15018" priority="518" stopIfTrue="1" operator="equal">
      <formula>4</formula>
    </cfRule>
    <cfRule type="cellIs" dxfId="15017" priority="519" stopIfTrue="1" operator="equal">
      <formula>3</formula>
    </cfRule>
  </conditionalFormatting>
  <conditionalFormatting sqref="J4">
    <cfRule type="expression" dxfId="15016" priority="515" stopIfTrue="1">
      <formula>$D$1&lt;J4</formula>
    </cfRule>
    <cfRule type="expression" dxfId="15015" priority="516" stopIfTrue="1">
      <formula>$D$1&gt;J4</formula>
    </cfRule>
  </conditionalFormatting>
  <conditionalFormatting sqref="J5">
    <cfRule type="cellIs" dxfId="15014" priority="512" stopIfTrue="1" operator="equal">
      <formula>5</formula>
    </cfRule>
    <cfRule type="cellIs" dxfId="15013" priority="513" stopIfTrue="1" operator="equal">
      <formula>4</formula>
    </cfRule>
    <cfRule type="cellIs" dxfId="15012" priority="514" stopIfTrue="1" operator="equal">
      <formula>3</formula>
    </cfRule>
  </conditionalFormatting>
  <conditionalFormatting sqref="J4">
    <cfRule type="expression" dxfId="15011" priority="510" stopIfTrue="1">
      <formula>$D$1&lt;J4</formula>
    </cfRule>
    <cfRule type="expression" dxfId="15010" priority="511" stopIfTrue="1">
      <formula>$D$1&gt;J4</formula>
    </cfRule>
  </conditionalFormatting>
  <conditionalFormatting sqref="J5">
    <cfRule type="cellIs" dxfId="15009" priority="507" stopIfTrue="1" operator="equal">
      <formula>5</formula>
    </cfRule>
    <cfRule type="cellIs" dxfId="15008" priority="508" stopIfTrue="1" operator="equal">
      <formula>4</formula>
    </cfRule>
    <cfRule type="cellIs" dxfId="15007" priority="509" stopIfTrue="1" operator="equal">
      <formula>3</formula>
    </cfRule>
  </conditionalFormatting>
  <conditionalFormatting sqref="J4">
    <cfRule type="expression" dxfId="15006" priority="505" stopIfTrue="1">
      <formula>$D$1&lt;J4</formula>
    </cfRule>
    <cfRule type="expression" dxfId="15005" priority="506" stopIfTrue="1">
      <formula>$D$1&gt;J4</formula>
    </cfRule>
  </conditionalFormatting>
  <conditionalFormatting sqref="J4">
    <cfRule type="expression" dxfId="15004" priority="503" stopIfTrue="1">
      <formula>$D$1&lt;J4</formula>
    </cfRule>
    <cfRule type="expression" dxfId="15003" priority="504" stopIfTrue="1">
      <formula>$D$1&gt;J4</formula>
    </cfRule>
  </conditionalFormatting>
  <conditionalFormatting sqref="J4">
    <cfRule type="expression" dxfId="15002" priority="499" stopIfTrue="1">
      <formula>$D$1&lt;J4</formula>
    </cfRule>
    <cfRule type="expression" dxfId="15001" priority="500" stopIfTrue="1">
      <formula>$D$1&gt;J4</formula>
    </cfRule>
  </conditionalFormatting>
  <conditionalFormatting sqref="J4">
    <cfRule type="expression" dxfId="15000" priority="497" stopIfTrue="1">
      <formula>$D$1&lt;J4</formula>
    </cfRule>
    <cfRule type="expression" dxfId="14999" priority="498" stopIfTrue="1">
      <formula>$D$1&gt;J4</formula>
    </cfRule>
  </conditionalFormatting>
  <conditionalFormatting sqref="J5">
    <cfRule type="cellIs" dxfId="14998" priority="494" stopIfTrue="1" operator="equal">
      <formula>5</formula>
    </cfRule>
    <cfRule type="cellIs" dxfId="14997" priority="495" stopIfTrue="1" operator="equal">
      <formula>4</formula>
    </cfRule>
    <cfRule type="cellIs" dxfId="14996" priority="496" stopIfTrue="1" operator="equal">
      <formula>3</formula>
    </cfRule>
  </conditionalFormatting>
  <conditionalFormatting sqref="T4">
    <cfRule type="expression" dxfId="14995" priority="474" stopIfTrue="1">
      <formula>$D$4&lt;T4</formula>
    </cfRule>
    <cfRule type="expression" dxfId="14994" priority="475" stopIfTrue="1">
      <formula>$D$4&gt;T4</formula>
    </cfRule>
  </conditionalFormatting>
  <conditionalFormatting sqref="T4">
    <cfRule type="expression" dxfId="14993" priority="472" stopIfTrue="1">
      <formula>$D$1&lt;T4</formula>
    </cfRule>
    <cfRule type="expression" dxfId="14992" priority="473" stopIfTrue="1">
      <formula>$D$1&gt;T4</formula>
    </cfRule>
  </conditionalFormatting>
  <conditionalFormatting sqref="T5">
    <cfRule type="expression" dxfId="14991" priority="470" stopIfTrue="1">
      <formula>$D$1&lt;T5</formula>
    </cfRule>
    <cfRule type="expression" dxfId="14990" priority="471" stopIfTrue="1">
      <formula>$D$1&gt;T5</formula>
    </cfRule>
  </conditionalFormatting>
  <conditionalFormatting sqref="T5">
    <cfRule type="expression" dxfId="14989" priority="450" stopIfTrue="1">
      <formula>$D$1&lt;T5</formula>
    </cfRule>
    <cfRule type="expression" dxfId="14988" priority="451" stopIfTrue="1">
      <formula>$D$1&gt;T5</formula>
    </cfRule>
  </conditionalFormatting>
  <conditionalFormatting sqref="T5">
    <cfRule type="expression" dxfId="14987" priority="448" stopIfTrue="1">
      <formula>$D$1&lt;T5</formula>
    </cfRule>
    <cfRule type="expression" dxfId="14986" priority="449" stopIfTrue="1">
      <formula>$D$1&gt;T5</formula>
    </cfRule>
  </conditionalFormatting>
  <conditionalFormatting sqref="T5">
    <cfRule type="expression" dxfId="14985" priority="446" stopIfTrue="1">
      <formula>$D$1&lt;T5</formula>
    </cfRule>
    <cfRule type="expression" dxfId="14984" priority="447" stopIfTrue="1">
      <formula>$D$1&gt;T5</formula>
    </cfRule>
  </conditionalFormatting>
  <conditionalFormatting sqref="T5">
    <cfRule type="expression" dxfId="14983" priority="468" stopIfTrue="1">
      <formula>$D$1&lt;T5</formula>
    </cfRule>
    <cfRule type="expression" dxfId="14982" priority="469" stopIfTrue="1">
      <formula>$D$1&gt;T5</formula>
    </cfRule>
  </conditionalFormatting>
  <conditionalFormatting sqref="T5">
    <cfRule type="expression" dxfId="14981" priority="466" stopIfTrue="1">
      <formula>$D$1&lt;T5</formula>
    </cfRule>
    <cfRule type="expression" dxfId="14980" priority="467" stopIfTrue="1">
      <formula>$D$1&gt;T5</formula>
    </cfRule>
  </conditionalFormatting>
  <conditionalFormatting sqref="T5">
    <cfRule type="expression" dxfId="14979" priority="464" stopIfTrue="1">
      <formula>$D$1&lt;T5</formula>
    </cfRule>
    <cfRule type="expression" dxfId="14978" priority="465" stopIfTrue="1">
      <formula>$D$1&gt;T5</formula>
    </cfRule>
  </conditionalFormatting>
  <conditionalFormatting sqref="T5">
    <cfRule type="expression" dxfId="14977" priority="462" stopIfTrue="1">
      <formula>$D$1&lt;T5</formula>
    </cfRule>
    <cfRule type="expression" dxfId="14976" priority="463" stopIfTrue="1">
      <formula>$D$1&gt;T5</formula>
    </cfRule>
  </conditionalFormatting>
  <conditionalFormatting sqref="T5">
    <cfRule type="expression" dxfId="14975" priority="460" stopIfTrue="1">
      <formula>$D$1&lt;T5</formula>
    </cfRule>
    <cfRule type="expression" dxfId="14974" priority="461" stopIfTrue="1">
      <formula>$D$1&gt;T5</formula>
    </cfRule>
  </conditionalFormatting>
  <conditionalFormatting sqref="T5">
    <cfRule type="expression" dxfId="14973" priority="458" stopIfTrue="1">
      <formula>$D$1&lt;T5</formula>
    </cfRule>
    <cfRule type="expression" dxfId="14972" priority="459" stopIfTrue="1">
      <formula>$D$1&gt;T5</formula>
    </cfRule>
  </conditionalFormatting>
  <conditionalFormatting sqref="T5">
    <cfRule type="expression" dxfId="14971" priority="456" stopIfTrue="1">
      <formula>$D$1&lt;T5</formula>
    </cfRule>
    <cfRule type="expression" dxfId="14970" priority="457" stopIfTrue="1">
      <formula>$D$1&gt;T5</formula>
    </cfRule>
  </conditionalFormatting>
  <conditionalFormatting sqref="T5">
    <cfRule type="expression" dxfId="14969" priority="454" stopIfTrue="1">
      <formula>$D$1&lt;T5</formula>
    </cfRule>
    <cfRule type="expression" dxfId="14968" priority="455" stopIfTrue="1">
      <formula>$D$1&gt;T5</formula>
    </cfRule>
  </conditionalFormatting>
  <conditionalFormatting sqref="T5">
    <cfRule type="expression" dxfId="14967" priority="452" stopIfTrue="1">
      <formula>$D$1&lt;T5</formula>
    </cfRule>
    <cfRule type="expression" dxfId="14966" priority="453" stopIfTrue="1">
      <formula>$D$1&gt;T5</formula>
    </cfRule>
  </conditionalFormatting>
  <conditionalFormatting sqref="T5">
    <cfRule type="cellIs" dxfId="14965" priority="437" stopIfTrue="1" operator="equal">
      <formula>5</formula>
    </cfRule>
    <cfRule type="cellIs" dxfId="14964" priority="438" stopIfTrue="1" operator="equal">
      <formula>4</formula>
    </cfRule>
    <cfRule type="cellIs" dxfId="14963" priority="439" stopIfTrue="1" operator="equal">
      <formula>3</formula>
    </cfRule>
  </conditionalFormatting>
  <conditionalFormatting sqref="T4">
    <cfRule type="expression" dxfId="14962" priority="406" stopIfTrue="1">
      <formula>$D$1&lt;T4</formula>
    </cfRule>
    <cfRule type="expression" dxfId="14961" priority="407" stopIfTrue="1">
      <formula>$D$1&gt;T4</formula>
    </cfRule>
  </conditionalFormatting>
  <conditionalFormatting sqref="T4">
    <cfRule type="expression" dxfId="14960" priority="414" stopIfTrue="1">
      <formula>$D$1&lt;T4</formula>
    </cfRule>
    <cfRule type="expression" dxfId="14959" priority="415" stopIfTrue="1">
      <formula>$D$1&gt;T4</formula>
    </cfRule>
  </conditionalFormatting>
  <conditionalFormatting sqref="T4">
    <cfRule type="expression" dxfId="14958" priority="408" stopIfTrue="1">
      <formula>$D$1&lt;T4</formula>
    </cfRule>
    <cfRule type="expression" dxfId="14957" priority="409" stopIfTrue="1">
      <formula>$D$1&gt;T4</formula>
    </cfRule>
  </conditionalFormatting>
  <conditionalFormatting sqref="T5">
    <cfRule type="cellIs" dxfId="14956" priority="434" stopIfTrue="1" operator="equal">
      <formula>5</formula>
    </cfRule>
    <cfRule type="cellIs" dxfId="14955" priority="435" stopIfTrue="1" operator="equal">
      <formula>4</formula>
    </cfRule>
    <cfRule type="cellIs" dxfId="14954" priority="436" stopIfTrue="1" operator="equal">
      <formula>3</formula>
    </cfRule>
  </conditionalFormatting>
  <conditionalFormatting sqref="T4">
    <cfRule type="expression" dxfId="14953" priority="432" stopIfTrue="1">
      <formula>$D$1&lt;T4</formula>
    </cfRule>
    <cfRule type="expression" dxfId="14952" priority="433" stopIfTrue="1">
      <formula>$D$1&gt;T4</formula>
    </cfRule>
  </conditionalFormatting>
  <conditionalFormatting sqref="T4">
    <cfRule type="expression" dxfId="14951" priority="430" stopIfTrue="1">
      <formula>$D$1&lt;T4</formula>
    </cfRule>
    <cfRule type="expression" dxfId="14950" priority="431" stopIfTrue="1">
      <formula>$D$1&gt;T4</formula>
    </cfRule>
  </conditionalFormatting>
  <conditionalFormatting sqref="T4">
    <cfRule type="expression" dxfId="14949" priority="428" stopIfTrue="1">
      <formula>$D$1&lt;T4</formula>
    </cfRule>
    <cfRule type="expression" dxfId="14948" priority="429" stopIfTrue="1">
      <formula>$D$1&gt;T4</formula>
    </cfRule>
  </conditionalFormatting>
  <conditionalFormatting sqref="T4">
    <cfRule type="expression" dxfId="14947" priority="426" stopIfTrue="1">
      <formula>$D$1&lt;T4</formula>
    </cfRule>
    <cfRule type="expression" dxfId="14946" priority="427" stopIfTrue="1">
      <formula>$D$1&gt;T4</formula>
    </cfRule>
  </conditionalFormatting>
  <conditionalFormatting sqref="T4">
    <cfRule type="expression" dxfId="14945" priority="424" stopIfTrue="1">
      <formula>$D$1&lt;T4</formula>
    </cfRule>
    <cfRule type="expression" dxfId="14944" priority="425" stopIfTrue="1">
      <formula>$D$1&gt;T4</formula>
    </cfRule>
  </conditionalFormatting>
  <conditionalFormatting sqref="T4">
    <cfRule type="expression" dxfId="14943" priority="422" stopIfTrue="1">
      <formula>$D$1&lt;T4</formula>
    </cfRule>
    <cfRule type="expression" dxfId="14942" priority="423" stopIfTrue="1">
      <formula>$D$1&gt;T4</formula>
    </cfRule>
  </conditionalFormatting>
  <conditionalFormatting sqref="T4">
    <cfRule type="expression" dxfId="14941" priority="420" stopIfTrue="1">
      <formula>$D$1&lt;T4</formula>
    </cfRule>
    <cfRule type="expression" dxfId="14940" priority="421" stopIfTrue="1">
      <formula>$D$1&gt;T4</formula>
    </cfRule>
  </conditionalFormatting>
  <conditionalFormatting sqref="T4">
    <cfRule type="expression" dxfId="14939" priority="418" stopIfTrue="1">
      <formula>$D$1&lt;T4</formula>
    </cfRule>
    <cfRule type="expression" dxfId="14938" priority="419" stopIfTrue="1">
      <formula>$D$1&gt;T4</formula>
    </cfRule>
  </conditionalFormatting>
  <conditionalFormatting sqref="T4">
    <cfRule type="expression" dxfId="14937" priority="416" stopIfTrue="1">
      <formula>$D$1&lt;T4</formula>
    </cfRule>
    <cfRule type="expression" dxfId="14936" priority="417" stopIfTrue="1">
      <formula>$D$1&gt;T4</formula>
    </cfRule>
  </conditionalFormatting>
  <conditionalFormatting sqref="N4">
    <cfRule type="expression" dxfId="14935" priority="404" stopIfTrue="1">
      <formula>$D$1&lt;N4</formula>
    </cfRule>
    <cfRule type="expression" dxfId="14934" priority="405" stopIfTrue="1">
      <formula>$D$1&gt;N4</formula>
    </cfRule>
  </conditionalFormatting>
  <conditionalFormatting sqref="N4">
    <cfRule type="expression" dxfId="14933" priority="402" stopIfTrue="1">
      <formula>$D$1&lt;N4</formula>
    </cfRule>
    <cfRule type="expression" dxfId="14932" priority="403" stopIfTrue="1">
      <formula>$D$1&gt;N4</formula>
    </cfRule>
  </conditionalFormatting>
  <conditionalFormatting sqref="N5">
    <cfRule type="expression" dxfId="14931" priority="398" stopIfTrue="1">
      <formula>$D$1&lt;N5</formula>
    </cfRule>
    <cfRule type="expression" dxfId="14930" priority="399" stopIfTrue="1">
      <formula>$D$1&gt;N5</formula>
    </cfRule>
  </conditionalFormatting>
  <conditionalFormatting sqref="N5">
    <cfRule type="expression" dxfId="14929" priority="376" stopIfTrue="1">
      <formula>$D$1&lt;N5</formula>
    </cfRule>
    <cfRule type="expression" dxfId="14928" priority="377" stopIfTrue="1">
      <formula>$D$1&gt;N5</formula>
    </cfRule>
  </conditionalFormatting>
  <conditionalFormatting sqref="N5">
    <cfRule type="expression" dxfId="14927" priority="374" stopIfTrue="1">
      <formula>$D$1&lt;N5</formula>
    </cfRule>
    <cfRule type="expression" dxfId="14926" priority="375" stopIfTrue="1">
      <formula>$D$1&gt;N5</formula>
    </cfRule>
  </conditionalFormatting>
  <conditionalFormatting sqref="N5">
    <cfRule type="expression" dxfId="14925" priority="396" stopIfTrue="1">
      <formula>$D$1&lt;N5</formula>
    </cfRule>
    <cfRule type="expression" dxfId="14924" priority="397" stopIfTrue="1">
      <formula>$D$1&gt;N5</formula>
    </cfRule>
  </conditionalFormatting>
  <conditionalFormatting sqref="N5">
    <cfRule type="expression" dxfId="14923" priority="394" stopIfTrue="1">
      <formula>$D$1&lt;N5</formula>
    </cfRule>
    <cfRule type="expression" dxfId="14922" priority="395" stopIfTrue="1">
      <formula>$D$1&gt;N5</formula>
    </cfRule>
  </conditionalFormatting>
  <conditionalFormatting sqref="N5">
    <cfRule type="expression" dxfId="14921" priority="370" stopIfTrue="1">
      <formula>$D$1&lt;N5</formula>
    </cfRule>
    <cfRule type="expression" dxfId="14920" priority="371" stopIfTrue="1">
      <formula>$D$1&gt;N5</formula>
    </cfRule>
  </conditionalFormatting>
  <conditionalFormatting sqref="N5">
    <cfRule type="expression" dxfId="14919" priority="392" stopIfTrue="1">
      <formula>$D$1&lt;N5</formula>
    </cfRule>
    <cfRule type="expression" dxfId="14918" priority="393" stopIfTrue="1">
      <formula>$D$1&gt;N5</formula>
    </cfRule>
  </conditionalFormatting>
  <conditionalFormatting sqref="N5">
    <cfRule type="expression" dxfId="14917" priority="390" stopIfTrue="1">
      <formula>$D$1&lt;N5</formula>
    </cfRule>
    <cfRule type="expression" dxfId="14916" priority="391" stopIfTrue="1">
      <formula>$D$1&gt;N5</formula>
    </cfRule>
  </conditionalFormatting>
  <conditionalFormatting sqref="N5">
    <cfRule type="expression" dxfId="14915" priority="388" stopIfTrue="1">
      <formula>$D$1&lt;N5</formula>
    </cfRule>
    <cfRule type="expression" dxfId="14914" priority="389" stopIfTrue="1">
      <formula>$D$1&gt;N5</formula>
    </cfRule>
  </conditionalFormatting>
  <conditionalFormatting sqref="N5">
    <cfRule type="expression" dxfId="14913" priority="386" stopIfTrue="1">
      <formula>$D$1&lt;N5</formula>
    </cfRule>
    <cfRule type="expression" dxfId="14912" priority="387" stopIfTrue="1">
      <formula>$D$1&gt;N5</formula>
    </cfRule>
  </conditionalFormatting>
  <conditionalFormatting sqref="N5">
    <cfRule type="expression" dxfId="14911" priority="384" stopIfTrue="1">
      <formula>$D$1&lt;N5</formula>
    </cfRule>
    <cfRule type="expression" dxfId="14910" priority="385" stopIfTrue="1">
      <formula>$D$1&gt;N5</formula>
    </cfRule>
  </conditionalFormatting>
  <conditionalFormatting sqref="N5">
    <cfRule type="expression" dxfId="14909" priority="382" stopIfTrue="1">
      <formula>$D$1&lt;N5</formula>
    </cfRule>
    <cfRule type="expression" dxfId="14908" priority="383" stopIfTrue="1">
      <formula>$D$1&gt;N5</formula>
    </cfRule>
  </conditionalFormatting>
  <conditionalFormatting sqref="N5">
    <cfRule type="expression" dxfId="14907" priority="380" stopIfTrue="1">
      <formula>$D$1&lt;N5</formula>
    </cfRule>
    <cfRule type="expression" dxfId="14906" priority="381" stopIfTrue="1">
      <formula>$D$1&gt;N5</formula>
    </cfRule>
  </conditionalFormatting>
  <conditionalFormatting sqref="N5">
    <cfRule type="expression" dxfId="14905" priority="378" stopIfTrue="1">
      <formula>$D$1&lt;N5</formula>
    </cfRule>
    <cfRule type="expression" dxfId="14904" priority="379" stopIfTrue="1">
      <formula>$D$1&gt;N5</formula>
    </cfRule>
  </conditionalFormatting>
  <conditionalFormatting sqref="N5">
    <cfRule type="expression" dxfId="14903" priority="372" stopIfTrue="1">
      <formula>$D$1&lt;N5</formula>
    </cfRule>
    <cfRule type="expression" dxfId="14902" priority="373" stopIfTrue="1">
      <formula>$D$1&gt;N5</formula>
    </cfRule>
  </conditionalFormatting>
  <conditionalFormatting sqref="N5">
    <cfRule type="expression" dxfId="14901" priority="368" stopIfTrue="1">
      <formula>$D$1&lt;N5</formula>
    </cfRule>
    <cfRule type="expression" dxfId="14900" priority="369" stopIfTrue="1">
      <formula>$D$1&gt;N5</formula>
    </cfRule>
  </conditionalFormatting>
  <conditionalFormatting sqref="N5">
    <cfRule type="expression" dxfId="14899" priority="350" stopIfTrue="1">
      <formula>$D$1&lt;N5</formula>
    </cfRule>
    <cfRule type="expression" dxfId="14898" priority="351" stopIfTrue="1">
      <formula>$D$1&gt;N5</formula>
    </cfRule>
  </conditionalFormatting>
  <conditionalFormatting sqref="N5">
    <cfRule type="expression" dxfId="14897" priority="348" stopIfTrue="1">
      <formula>$D$1&lt;N5</formula>
    </cfRule>
    <cfRule type="expression" dxfId="14896" priority="349" stopIfTrue="1">
      <formula>$D$1&gt;N5</formula>
    </cfRule>
  </conditionalFormatting>
  <conditionalFormatting sqref="N5">
    <cfRule type="expression" dxfId="14895" priority="344" stopIfTrue="1">
      <formula>$D$1&lt;N5</formula>
    </cfRule>
    <cfRule type="expression" dxfId="14894" priority="345" stopIfTrue="1">
      <formula>$D$1&gt;N5</formula>
    </cfRule>
  </conditionalFormatting>
  <conditionalFormatting sqref="N5">
    <cfRule type="expression" dxfId="14893" priority="366" stopIfTrue="1">
      <formula>$D$1&lt;N5</formula>
    </cfRule>
    <cfRule type="expression" dxfId="14892" priority="367" stopIfTrue="1">
      <formula>$D$1&gt;N5</formula>
    </cfRule>
  </conditionalFormatting>
  <conditionalFormatting sqref="N5">
    <cfRule type="expression" dxfId="14891" priority="364" stopIfTrue="1">
      <formula>$D$1&lt;N5</formula>
    </cfRule>
    <cfRule type="expression" dxfId="14890" priority="365" stopIfTrue="1">
      <formula>$D$1&gt;N5</formula>
    </cfRule>
  </conditionalFormatting>
  <conditionalFormatting sqref="N5">
    <cfRule type="expression" dxfId="14889" priority="362" stopIfTrue="1">
      <formula>$D$1&lt;N5</formula>
    </cfRule>
    <cfRule type="expression" dxfId="14888" priority="363" stopIfTrue="1">
      <formula>$D$1&gt;N5</formula>
    </cfRule>
  </conditionalFormatting>
  <conditionalFormatting sqref="N5">
    <cfRule type="expression" dxfId="14887" priority="360" stopIfTrue="1">
      <formula>$D$1&lt;N5</formula>
    </cfRule>
    <cfRule type="expression" dxfId="14886" priority="361" stopIfTrue="1">
      <formula>$D$1&gt;N5</formula>
    </cfRule>
  </conditionalFormatting>
  <conditionalFormatting sqref="N5">
    <cfRule type="expression" dxfId="14885" priority="358" stopIfTrue="1">
      <formula>$D$1&lt;N5</formula>
    </cfRule>
    <cfRule type="expression" dxfId="14884" priority="359" stopIfTrue="1">
      <formula>$D$1&gt;N5</formula>
    </cfRule>
  </conditionalFormatting>
  <conditionalFormatting sqref="N5">
    <cfRule type="expression" dxfId="14883" priority="356" stopIfTrue="1">
      <formula>$D$1&lt;N5</formula>
    </cfRule>
    <cfRule type="expression" dxfId="14882" priority="357" stopIfTrue="1">
      <formula>$D$1&gt;N5</formula>
    </cfRule>
  </conditionalFormatting>
  <conditionalFormatting sqref="N5">
    <cfRule type="expression" dxfId="14881" priority="354" stopIfTrue="1">
      <formula>$D$1&lt;N5</formula>
    </cfRule>
    <cfRule type="expression" dxfId="14880" priority="355" stopIfTrue="1">
      <formula>$D$1&gt;N5</formula>
    </cfRule>
  </conditionalFormatting>
  <conditionalFormatting sqref="N5">
    <cfRule type="expression" dxfId="14879" priority="352" stopIfTrue="1">
      <formula>$D$1&lt;N5</formula>
    </cfRule>
    <cfRule type="expression" dxfId="14878" priority="353" stopIfTrue="1">
      <formula>$D$1&gt;N5</formula>
    </cfRule>
  </conditionalFormatting>
  <conditionalFormatting sqref="N5">
    <cfRule type="expression" dxfId="14877" priority="346" stopIfTrue="1">
      <formula>$D$1&lt;N5</formula>
    </cfRule>
    <cfRule type="expression" dxfId="14876" priority="347" stopIfTrue="1">
      <formula>$D$1&gt;N5</formula>
    </cfRule>
  </conditionalFormatting>
  <conditionalFormatting sqref="N4">
    <cfRule type="expression" dxfId="14875" priority="342" stopIfTrue="1">
      <formula>$D$1&lt;N4</formula>
    </cfRule>
    <cfRule type="expression" dxfId="14874" priority="343" stopIfTrue="1">
      <formula>$D$1&gt;N4</formula>
    </cfRule>
  </conditionalFormatting>
  <conditionalFormatting sqref="N4">
    <cfRule type="expression" dxfId="14873" priority="320" stopIfTrue="1">
      <formula>$D$1&lt;N4</formula>
    </cfRule>
    <cfRule type="expression" dxfId="14872" priority="321" stopIfTrue="1">
      <formula>$D$1&gt;N4</formula>
    </cfRule>
  </conditionalFormatting>
  <conditionalFormatting sqref="N4">
    <cfRule type="expression" dxfId="14871" priority="318" stopIfTrue="1">
      <formula>$D$1&lt;N4</formula>
    </cfRule>
    <cfRule type="expression" dxfId="14870" priority="319" stopIfTrue="1">
      <formula>$D$1&gt;N4</formula>
    </cfRule>
  </conditionalFormatting>
  <conditionalFormatting sqref="N4">
    <cfRule type="expression" dxfId="14869" priority="340" stopIfTrue="1">
      <formula>$D$1&lt;N4</formula>
    </cfRule>
    <cfRule type="expression" dxfId="14868" priority="341" stopIfTrue="1">
      <formula>$D$1&gt;N4</formula>
    </cfRule>
  </conditionalFormatting>
  <conditionalFormatting sqref="N4">
    <cfRule type="expression" dxfId="14867" priority="338" stopIfTrue="1">
      <formula>$D$1&lt;N4</formula>
    </cfRule>
    <cfRule type="expression" dxfId="14866" priority="339" stopIfTrue="1">
      <formula>$D$1&gt;N4</formula>
    </cfRule>
  </conditionalFormatting>
  <conditionalFormatting sqref="N4">
    <cfRule type="expression" dxfId="14865" priority="314" stopIfTrue="1">
      <formula>$D$1&lt;N4</formula>
    </cfRule>
    <cfRule type="expression" dxfId="14864" priority="315" stopIfTrue="1">
      <formula>$D$1&gt;N4</formula>
    </cfRule>
  </conditionalFormatting>
  <conditionalFormatting sqref="N4">
    <cfRule type="expression" dxfId="14863" priority="336" stopIfTrue="1">
      <formula>$D$1&lt;N4</formula>
    </cfRule>
    <cfRule type="expression" dxfId="14862" priority="337" stopIfTrue="1">
      <formula>$D$1&gt;N4</formula>
    </cfRule>
  </conditionalFormatting>
  <conditionalFormatting sqref="N4">
    <cfRule type="expression" dxfId="14861" priority="334" stopIfTrue="1">
      <formula>$D$1&lt;N4</formula>
    </cfRule>
    <cfRule type="expression" dxfId="14860" priority="335" stopIfTrue="1">
      <formula>$D$1&gt;N4</formula>
    </cfRule>
  </conditionalFormatting>
  <conditionalFormatting sqref="N4">
    <cfRule type="expression" dxfId="14859" priority="332" stopIfTrue="1">
      <formula>$D$1&lt;N4</formula>
    </cfRule>
    <cfRule type="expression" dxfId="14858" priority="333" stopIfTrue="1">
      <formula>$D$1&gt;N4</formula>
    </cfRule>
  </conditionalFormatting>
  <conditionalFormatting sqref="N4">
    <cfRule type="expression" dxfId="14857" priority="330" stopIfTrue="1">
      <formula>$D$1&lt;N4</formula>
    </cfRule>
    <cfRule type="expression" dxfId="14856" priority="331" stopIfTrue="1">
      <formula>$D$1&gt;N4</formula>
    </cfRule>
  </conditionalFormatting>
  <conditionalFormatting sqref="N4">
    <cfRule type="expression" dxfId="14855" priority="328" stopIfTrue="1">
      <formula>$D$1&lt;N4</formula>
    </cfRule>
    <cfRule type="expression" dxfId="14854" priority="329" stopIfTrue="1">
      <formula>$D$1&gt;N4</formula>
    </cfRule>
  </conditionalFormatting>
  <conditionalFormatting sqref="N4">
    <cfRule type="expression" dxfId="14853" priority="326" stopIfTrue="1">
      <formula>$D$1&lt;N4</formula>
    </cfRule>
    <cfRule type="expression" dxfId="14852" priority="327" stopIfTrue="1">
      <formula>$D$1&gt;N4</formula>
    </cfRule>
  </conditionalFormatting>
  <conditionalFormatting sqref="N4">
    <cfRule type="expression" dxfId="14851" priority="324" stopIfTrue="1">
      <formula>$D$1&lt;N4</formula>
    </cfRule>
    <cfRule type="expression" dxfId="14850" priority="325" stopIfTrue="1">
      <formula>$D$1&gt;N4</formula>
    </cfRule>
  </conditionalFormatting>
  <conditionalFormatting sqref="N4">
    <cfRule type="expression" dxfId="14849" priority="322" stopIfTrue="1">
      <formula>$D$1&lt;N4</formula>
    </cfRule>
    <cfRule type="expression" dxfId="14848" priority="323" stopIfTrue="1">
      <formula>$D$1&gt;N4</formula>
    </cfRule>
  </conditionalFormatting>
  <conditionalFormatting sqref="N4">
    <cfRule type="expression" dxfId="14847" priority="316" stopIfTrue="1">
      <formula>$D$1&lt;N4</formula>
    </cfRule>
    <cfRule type="expression" dxfId="14846" priority="317" stopIfTrue="1">
      <formula>$D$1&gt;N4</formula>
    </cfRule>
  </conditionalFormatting>
  <conditionalFormatting sqref="N5">
    <cfRule type="cellIs" dxfId="14845" priority="311" stopIfTrue="1" operator="equal">
      <formula>5</formula>
    </cfRule>
    <cfRule type="cellIs" dxfId="14844" priority="312" stopIfTrue="1" operator="equal">
      <formula>4</formula>
    </cfRule>
    <cfRule type="cellIs" dxfId="14843" priority="313" stopIfTrue="1" operator="equal">
      <formula>3</formula>
    </cfRule>
  </conditionalFormatting>
  <conditionalFormatting sqref="N4">
    <cfRule type="expression" dxfId="14842" priority="309" stopIfTrue="1">
      <formula>$D$1&lt;N4</formula>
    </cfRule>
    <cfRule type="expression" dxfId="14841" priority="310" stopIfTrue="1">
      <formula>$D$1&gt;N4</formula>
    </cfRule>
  </conditionalFormatting>
  <conditionalFormatting sqref="N5">
    <cfRule type="cellIs" dxfId="14840" priority="306" stopIfTrue="1" operator="equal">
      <formula>5</formula>
    </cfRule>
    <cfRule type="cellIs" dxfId="14839" priority="307" stopIfTrue="1" operator="equal">
      <formula>4</formula>
    </cfRule>
    <cfRule type="cellIs" dxfId="14838" priority="308" stopIfTrue="1" operator="equal">
      <formula>3</formula>
    </cfRule>
  </conditionalFormatting>
  <conditionalFormatting sqref="N5">
    <cfRule type="cellIs" dxfId="14837" priority="303" stopIfTrue="1" operator="equal">
      <formula>5</formula>
    </cfRule>
    <cfRule type="cellIs" dxfId="14836" priority="304" stopIfTrue="1" operator="equal">
      <formula>4</formula>
    </cfRule>
    <cfRule type="cellIs" dxfId="14835" priority="305" stopIfTrue="1" operator="equal">
      <formula>3</formula>
    </cfRule>
  </conditionalFormatting>
  <conditionalFormatting sqref="N5">
    <cfRule type="cellIs" dxfId="14834" priority="300" stopIfTrue="1" operator="equal">
      <formula>5</formula>
    </cfRule>
    <cfRule type="cellIs" dxfId="14833" priority="301" stopIfTrue="1" operator="equal">
      <formula>4</formula>
    </cfRule>
    <cfRule type="cellIs" dxfId="14832" priority="302" stopIfTrue="1" operator="equal">
      <formula>3</formula>
    </cfRule>
  </conditionalFormatting>
  <conditionalFormatting sqref="N4">
    <cfRule type="expression" dxfId="14831" priority="282" stopIfTrue="1">
      <formula>$D$1&lt;N4</formula>
    </cfRule>
    <cfRule type="expression" dxfId="14830" priority="283" stopIfTrue="1">
      <formula>$D$1&gt;N4</formula>
    </cfRule>
  </conditionalFormatting>
  <conditionalFormatting sqref="N4">
    <cfRule type="expression" dxfId="14829" priority="280" stopIfTrue="1">
      <formula>$D$1&lt;N4</formula>
    </cfRule>
    <cfRule type="expression" dxfId="14828" priority="281" stopIfTrue="1">
      <formula>$D$1&gt;N4</formula>
    </cfRule>
  </conditionalFormatting>
  <conditionalFormatting sqref="N4">
    <cfRule type="expression" dxfId="14827" priority="276" stopIfTrue="1">
      <formula>$D$1&lt;N4</formula>
    </cfRule>
    <cfRule type="expression" dxfId="14826" priority="277" stopIfTrue="1">
      <formula>$D$1&gt;N4</formula>
    </cfRule>
  </conditionalFormatting>
  <conditionalFormatting sqref="N4">
    <cfRule type="expression" dxfId="14825" priority="298" stopIfTrue="1">
      <formula>$D$1&lt;N4</formula>
    </cfRule>
    <cfRule type="expression" dxfId="14824" priority="299" stopIfTrue="1">
      <formula>$D$1&gt;N4</formula>
    </cfRule>
  </conditionalFormatting>
  <conditionalFormatting sqref="N4">
    <cfRule type="expression" dxfId="14823" priority="296" stopIfTrue="1">
      <formula>$D$1&lt;N4</formula>
    </cfRule>
    <cfRule type="expression" dxfId="14822" priority="297" stopIfTrue="1">
      <formula>$D$1&gt;N4</formula>
    </cfRule>
  </conditionalFormatting>
  <conditionalFormatting sqref="N4">
    <cfRule type="expression" dxfId="14821" priority="294" stopIfTrue="1">
      <formula>$D$1&lt;N4</formula>
    </cfRule>
    <cfRule type="expression" dxfId="14820" priority="295" stopIfTrue="1">
      <formula>$D$1&gt;N4</formula>
    </cfRule>
  </conditionalFormatting>
  <conditionalFormatting sqref="N4">
    <cfRule type="expression" dxfId="14819" priority="292" stopIfTrue="1">
      <formula>$D$1&lt;N4</formula>
    </cfRule>
    <cfRule type="expression" dxfId="14818" priority="293" stopIfTrue="1">
      <formula>$D$1&gt;N4</formula>
    </cfRule>
  </conditionalFormatting>
  <conditionalFormatting sqref="N4">
    <cfRule type="expression" dxfId="14817" priority="290" stopIfTrue="1">
      <formula>$D$1&lt;N4</formula>
    </cfRule>
    <cfRule type="expression" dxfId="14816" priority="291" stopIfTrue="1">
      <formula>$D$1&gt;N4</formula>
    </cfRule>
  </conditionalFormatting>
  <conditionalFormatting sqref="N4">
    <cfRule type="expression" dxfId="14815" priority="288" stopIfTrue="1">
      <formula>$D$1&lt;N4</formula>
    </cfRule>
    <cfRule type="expression" dxfId="14814" priority="289" stopIfTrue="1">
      <formula>$D$1&gt;N4</formula>
    </cfRule>
  </conditionalFormatting>
  <conditionalFormatting sqref="N4">
    <cfRule type="expression" dxfId="14813" priority="286" stopIfTrue="1">
      <formula>$D$1&lt;N4</formula>
    </cfRule>
    <cfRule type="expression" dxfId="14812" priority="287" stopIfTrue="1">
      <formula>$D$1&gt;N4</formula>
    </cfRule>
  </conditionalFormatting>
  <conditionalFormatting sqref="N4">
    <cfRule type="expression" dxfId="14811" priority="284" stopIfTrue="1">
      <formula>$D$1&lt;N4</formula>
    </cfRule>
    <cfRule type="expression" dxfId="14810" priority="285" stopIfTrue="1">
      <formula>$D$1&gt;N4</formula>
    </cfRule>
  </conditionalFormatting>
  <conditionalFormatting sqref="N4">
    <cfRule type="expression" dxfId="14809" priority="278" stopIfTrue="1">
      <formula>$D$1&lt;N4</formula>
    </cfRule>
    <cfRule type="expression" dxfId="14808" priority="279" stopIfTrue="1">
      <formula>$D$1&gt;N4</formula>
    </cfRule>
  </conditionalFormatting>
  <conditionalFormatting sqref="N5">
    <cfRule type="cellIs" dxfId="14807" priority="273" stopIfTrue="1" operator="equal">
      <formula>5</formula>
    </cfRule>
    <cfRule type="cellIs" dxfId="14806" priority="274" stopIfTrue="1" operator="equal">
      <formula>4</formula>
    </cfRule>
    <cfRule type="cellIs" dxfId="14805" priority="275" stopIfTrue="1" operator="equal">
      <formula>3</formula>
    </cfRule>
  </conditionalFormatting>
  <conditionalFormatting sqref="F4">
    <cfRule type="expression" dxfId="14804" priority="271" stopIfTrue="1">
      <formula>$D$1&lt;F4</formula>
    </cfRule>
    <cfRule type="expression" dxfId="14803" priority="272" stopIfTrue="1">
      <formula>$D$1&gt;F4</formula>
    </cfRule>
  </conditionalFormatting>
  <conditionalFormatting sqref="F4">
    <cfRule type="expression" dxfId="14802" priority="269" stopIfTrue="1">
      <formula>$D$1&lt;F4</formula>
    </cfRule>
    <cfRule type="expression" dxfId="14801" priority="270" stopIfTrue="1">
      <formula>$D$1&gt;F4</formula>
    </cfRule>
  </conditionalFormatting>
  <conditionalFormatting sqref="F4">
    <cfRule type="expression" dxfId="14800" priority="267" stopIfTrue="1">
      <formula>$D$1&lt;F4</formula>
    </cfRule>
    <cfRule type="expression" dxfId="14799" priority="268" stopIfTrue="1">
      <formula>$D$1&gt;F4</formula>
    </cfRule>
  </conditionalFormatting>
  <conditionalFormatting sqref="F5">
    <cfRule type="expression" dxfId="14798" priority="265" stopIfTrue="1">
      <formula>$D$4&lt;F5</formula>
    </cfRule>
    <cfRule type="expression" dxfId="14797" priority="266" stopIfTrue="1">
      <formula>$D$4&gt;F5</formula>
    </cfRule>
  </conditionalFormatting>
  <conditionalFormatting sqref="F4">
    <cfRule type="expression" dxfId="14796" priority="260" stopIfTrue="1">
      <formula>$D$4&lt;F4</formula>
    </cfRule>
    <cfRule type="expression" dxfId="14795" priority="261" stopIfTrue="1">
      <formula>$D$4&gt;F4</formula>
    </cfRule>
  </conditionalFormatting>
  <conditionalFormatting sqref="F5">
    <cfRule type="cellIs" dxfId="14794" priority="262" stopIfTrue="1" operator="equal">
      <formula>5</formula>
    </cfRule>
    <cfRule type="cellIs" dxfId="14793" priority="263" stopIfTrue="1" operator="equal">
      <formula>4</formula>
    </cfRule>
    <cfRule type="cellIs" dxfId="14792" priority="264" stopIfTrue="1" operator="equal">
      <formula>3</formula>
    </cfRule>
  </conditionalFormatting>
  <conditionalFormatting sqref="O4">
    <cfRule type="expression" dxfId="14791" priority="258" stopIfTrue="1">
      <formula>$D$1&lt;O4</formula>
    </cfRule>
    <cfRule type="expression" dxfId="14790" priority="259" stopIfTrue="1">
      <formula>$D$1&gt;O4</formula>
    </cfRule>
  </conditionalFormatting>
  <conditionalFormatting sqref="O5">
    <cfRule type="expression" dxfId="14789" priority="256" stopIfTrue="1">
      <formula>$D$4&lt;O5</formula>
    </cfRule>
    <cfRule type="expression" dxfId="14788" priority="257" stopIfTrue="1">
      <formula>$D$4&gt;O5</formula>
    </cfRule>
  </conditionalFormatting>
  <conditionalFormatting sqref="O5">
    <cfRule type="expression" dxfId="14787" priority="254" stopIfTrue="1">
      <formula>$D$1&lt;O5</formula>
    </cfRule>
    <cfRule type="expression" dxfId="14786" priority="255" stopIfTrue="1">
      <formula>$D$1&gt;O5</formula>
    </cfRule>
  </conditionalFormatting>
  <conditionalFormatting sqref="O5">
    <cfRule type="expression" dxfId="14785" priority="252" stopIfTrue="1">
      <formula>$D$1&lt;O5</formula>
    </cfRule>
    <cfRule type="expression" dxfId="14784" priority="253" stopIfTrue="1">
      <formula>$D$1&gt;O5</formula>
    </cfRule>
  </conditionalFormatting>
  <conditionalFormatting sqref="O5">
    <cfRule type="cellIs" dxfId="14783" priority="249" stopIfTrue="1" operator="equal">
      <formula>5</formula>
    </cfRule>
    <cfRule type="cellIs" dxfId="14782" priority="250" stopIfTrue="1" operator="equal">
      <formula>4</formula>
    </cfRule>
    <cfRule type="cellIs" dxfId="14781" priority="251" stopIfTrue="1" operator="equal">
      <formula>3</formula>
    </cfRule>
  </conditionalFormatting>
  <conditionalFormatting sqref="O4">
    <cfRule type="expression" dxfId="14780" priority="247" stopIfTrue="1">
      <formula>$D$4&lt;O4</formula>
    </cfRule>
    <cfRule type="expression" dxfId="14779" priority="248" stopIfTrue="1">
      <formula>$D$4&gt;O4</formula>
    </cfRule>
  </conditionalFormatting>
  <conditionalFormatting sqref="O5">
    <cfRule type="cellIs" dxfId="14778" priority="244" stopIfTrue="1" operator="equal">
      <formula>5</formula>
    </cfRule>
    <cfRule type="cellIs" dxfId="14777" priority="245" stopIfTrue="1" operator="equal">
      <formula>4</formula>
    </cfRule>
    <cfRule type="cellIs" dxfId="14776" priority="246" stopIfTrue="1" operator="equal">
      <formula>3</formula>
    </cfRule>
  </conditionalFormatting>
  <conditionalFormatting sqref="O5">
    <cfRule type="cellIs" dxfId="14775" priority="241" stopIfTrue="1" operator="equal">
      <formula>5</formula>
    </cfRule>
    <cfRule type="cellIs" dxfId="14774" priority="242" stopIfTrue="1" operator="equal">
      <formula>4</formula>
    </cfRule>
    <cfRule type="cellIs" dxfId="14773" priority="243" stopIfTrue="1" operator="equal">
      <formula>3</formula>
    </cfRule>
  </conditionalFormatting>
  <conditionalFormatting sqref="O4">
    <cfRule type="expression" dxfId="14772" priority="239" stopIfTrue="1">
      <formula>$D$1&lt;O4</formula>
    </cfRule>
    <cfRule type="expression" dxfId="14771" priority="240" stopIfTrue="1">
      <formula>$D$1&gt;O4</formula>
    </cfRule>
  </conditionalFormatting>
  <conditionalFormatting sqref="O5">
    <cfRule type="cellIs" dxfId="14770" priority="236" stopIfTrue="1" operator="equal">
      <formula>5</formula>
    </cfRule>
    <cfRule type="cellIs" dxfId="14769" priority="237" stopIfTrue="1" operator="equal">
      <formula>4</formula>
    </cfRule>
    <cfRule type="cellIs" dxfId="14768" priority="238" stopIfTrue="1" operator="equal">
      <formula>3</formula>
    </cfRule>
  </conditionalFormatting>
  <conditionalFormatting sqref="O5">
    <cfRule type="cellIs" dxfId="14767" priority="233" stopIfTrue="1" operator="equal">
      <formula>5</formula>
    </cfRule>
    <cfRule type="cellIs" dxfId="14766" priority="234" stopIfTrue="1" operator="equal">
      <formula>4</formula>
    </cfRule>
    <cfRule type="cellIs" dxfId="14765" priority="235" stopIfTrue="1" operator="equal">
      <formula>3</formula>
    </cfRule>
  </conditionalFormatting>
  <conditionalFormatting sqref="O4">
    <cfRule type="expression" dxfId="14764" priority="231" stopIfTrue="1">
      <formula>$D$1&lt;O4</formula>
    </cfRule>
    <cfRule type="expression" dxfId="14763" priority="232" stopIfTrue="1">
      <formula>$D$1&gt;O4</formula>
    </cfRule>
  </conditionalFormatting>
  <conditionalFormatting sqref="K4">
    <cfRule type="expression" dxfId="14762" priority="229" stopIfTrue="1">
      <formula>$D$1&lt;K4</formula>
    </cfRule>
    <cfRule type="expression" dxfId="14761" priority="230" stopIfTrue="1">
      <formula>$D$1&gt;K4</formula>
    </cfRule>
  </conditionalFormatting>
  <conditionalFormatting sqref="K4">
    <cfRule type="expression" dxfId="14760" priority="227" stopIfTrue="1">
      <formula>$D$1&lt;K4</formula>
    </cfRule>
    <cfRule type="expression" dxfId="14759" priority="228" stopIfTrue="1">
      <formula>$D$1&gt;K4</formula>
    </cfRule>
  </conditionalFormatting>
  <conditionalFormatting sqref="K4">
    <cfRule type="expression" dxfId="14758" priority="225" stopIfTrue="1">
      <formula>$D$1&lt;K4</formula>
    </cfRule>
    <cfRule type="expression" dxfId="14757" priority="226" stopIfTrue="1">
      <formula>$D$1&gt;K4</formula>
    </cfRule>
  </conditionalFormatting>
  <conditionalFormatting sqref="K4">
    <cfRule type="expression" dxfId="14756" priority="223" stopIfTrue="1">
      <formula>$D$1&lt;K4</formula>
    </cfRule>
    <cfRule type="expression" dxfId="14755" priority="224" stopIfTrue="1">
      <formula>$D$1&gt;K4</formula>
    </cfRule>
  </conditionalFormatting>
  <conditionalFormatting sqref="K4">
    <cfRule type="expression" dxfId="14754" priority="221" stopIfTrue="1">
      <formula>$D$1&lt;K4</formula>
    </cfRule>
    <cfRule type="expression" dxfId="14753" priority="222" stopIfTrue="1">
      <formula>$D$1&gt;K4</formula>
    </cfRule>
  </conditionalFormatting>
  <conditionalFormatting sqref="K4">
    <cfRule type="expression" dxfId="14752" priority="219" stopIfTrue="1">
      <formula>$D$1&lt;K4</formula>
    </cfRule>
    <cfRule type="expression" dxfId="14751" priority="220" stopIfTrue="1">
      <formula>$D$1&gt;K4</formula>
    </cfRule>
  </conditionalFormatting>
  <conditionalFormatting sqref="K4">
    <cfRule type="expression" dxfId="14750" priority="217" stopIfTrue="1">
      <formula>$D$1&lt;K4</formula>
    </cfRule>
    <cfRule type="expression" dxfId="14749" priority="218" stopIfTrue="1">
      <formula>$D$1&gt;K4</formula>
    </cfRule>
  </conditionalFormatting>
  <conditionalFormatting sqref="K4">
    <cfRule type="expression" dxfId="14748" priority="215" stopIfTrue="1">
      <formula>$D$1&lt;K4</formula>
    </cfRule>
    <cfRule type="expression" dxfId="14747" priority="216" stopIfTrue="1">
      <formula>$D$1&gt;K4</formula>
    </cfRule>
  </conditionalFormatting>
  <conditionalFormatting sqref="K5">
    <cfRule type="cellIs" dxfId="14746" priority="212" stopIfTrue="1" operator="equal">
      <formula>5</formula>
    </cfRule>
    <cfRule type="cellIs" dxfId="14745" priority="213" stopIfTrue="1" operator="equal">
      <formula>4</formula>
    </cfRule>
    <cfRule type="cellIs" dxfId="14744" priority="214" stopIfTrue="1" operator="equal">
      <formula>3</formula>
    </cfRule>
  </conditionalFormatting>
  <conditionalFormatting sqref="K5">
    <cfRule type="cellIs" dxfId="14743" priority="209" stopIfTrue="1" operator="equal">
      <formula>5</formula>
    </cfRule>
    <cfRule type="cellIs" dxfId="14742" priority="210" stopIfTrue="1" operator="equal">
      <formula>4</formula>
    </cfRule>
    <cfRule type="cellIs" dxfId="14741" priority="211" stopIfTrue="1" operator="equal">
      <formula>3</formula>
    </cfRule>
  </conditionalFormatting>
  <conditionalFormatting sqref="K5">
    <cfRule type="cellIs" dxfId="14740" priority="206" stopIfTrue="1" operator="equal">
      <formula>5</formula>
    </cfRule>
    <cfRule type="cellIs" dxfId="14739" priority="207" stopIfTrue="1" operator="equal">
      <formula>4</formula>
    </cfRule>
    <cfRule type="cellIs" dxfId="14738" priority="208" stopIfTrue="1" operator="equal">
      <formula>3</formula>
    </cfRule>
  </conditionalFormatting>
  <conditionalFormatting sqref="K5">
    <cfRule type="cellIs" dxfId="14737" priority="203" stopIfTrue="1" operator="equal">
      <formula>5</formula>
    </cfRule>
    <cfRule type="cellIs" dxfId="14736" priority="204" stopIfTrue="1" operator="equal">
      <formula>4</formula>
    </cfRule>
    <cfRule type="cellIs" dxfId="14735" priority="205" stopIfTrue="1" operator="equal">
      <formula>3</formula>
    </cfRule>
  </conditionalFormatting>
  <conditionalFormatting sqref="K5">
    <cfRule type="cellIs" dxfId="14734" priority="200" stopIfTrue="1" operator="equal">
      <formula>5</formula>
    </cfRule>
    <cfRule type="cellIs" dxfId="14733" priority="201" stopIfTrue="1" operator="equal">
      <formula>4</formula>
    </cfRule>
    <cfRule type="cellIs" dxfId="14732" priority="202" stopIfTrue="1" operator="equal">
      <formula>3</formula>
    </cfRule>
  </conditionalFormatting>
  <conditionalFormatting sqref="K5">
    <cfRule type="cellIs" dxfId="14731" priority="197" stopIfTrue="1" operator="equal">
      <formula>5</formula>
    </cfRule>
    <cfRule type="cellIs" dxfId="14730" priority="198" stopIfTrue="1" operator="equal">
      <formula>4</formula>
    </cfRule>
    <cfRule type="cellIs" dxfId="14729" priority="199" stopIfTrue="1" operator="equal">
      <formula>3</formula>
    </cfRule>
  </conditionalFormatting>
  <conditionalFormatting sqref="K5">
    <cfRule type="cellIs" dxfId="14728" priority="194" stopIfTrue="1" operator="equal">
      <formula>5</formula>
    </cfRule>
    <cfRule type="cellIs" dxfId="14727" priority="195" stopIfTrue="1" operator="equal">
      <formula>4</formula>
    </cfRule>
    <cfRule type="cellIs" dxfId="14726" priority="196" stopIfTrue="1" operator="equal">
      <formula>3</formula>
    </cfRule>
  </conditionalFormatting>
  <conditionalFormatting sqref="K5">
    <cfRule type="cellIs" dxfId="14725" priority="191" stopIfTrue="1" operator="equal">
      <formula>5</formula>
    </cfRule>
    <cfRule type="cellIs" dxfId="14724" priority="192" stopIfTrue="1" operator="equal">
      <formula>4</formula>
    </cfRule>
    <cfRule type="cellIs" dxfId="14723" priority="193" stopIfTrue="1" operator="equal">
      <formula>3</formula>
    </cfRule>
  </conditionalFormatting>
  <conditionalFormatting sqref="K5">
    <cfRule type="cellIs" dxfId="14722" priority="188" stopIfTrue="1" operator="equal">
      <formula>5</formula>
    </cfRule>
    <cfRule type="cellIs" dxfId="14721" priority="189" stopIfTrue="1" operator="equal">
      <formula>4</formula>
    </cfRule>
    <cfRule type="cellIs" dxfId="14720" priority="190" stopIfTrue="1" operator="equal">
      <formula>3</formula>
    </cfRule>
  </conditionalFormatting>
  <conditionalFormatting sqref="K5">
    <cfRule type="cellIs" dxfId="14719" priority="185" stopIfTrue="1" operator="equal">
      <formula>5</formula>
    </cfRule>
    <cfRule type="cellIs" dxfId="14718" priority="186" stopIfTrue="1" operator="equal">
      <formula>4</formula>
    </cfRule>
    <cfRule type="cellIs" dxfId="14717" priority="187" stopIfTrue="1" operator="equal">
      <formula>3</formula>
    </cfRule>
  </conditionalFormatting>
  <conditionalFormatting sqref="K5">
    <cfRule type="cellIs" dxfId="14716" priority="182" stopIfTrue="1" operator="equal">
      <formula>5</formula>
    </cfRule>
    <cfRule type="cellIs" dxfId="14715" priority="183" stopIfTrue="1" operator="equal">
      <formula>4</formula>
    </cfRule>
    <cfRule type="cellIs" dxfId="14714" priority="184" stopIfTrue="1" operator="equal">
      <formula>3</formula>
    </cfRule>
  </conditionalFormatting>
  <conditionalFormatting sqref="K5">
    <cfRule type="cellIs" dxfId="14713" priority="179" stopIfTrue="1" operator="equal">
      <formula>5</formula>
    </cfRule>
    <cfRule type="cellIs" dxfId="14712" priority="180" stopIfTrue="1" operator="equal">
      <formula>4</formula>
    </cfRule>
    <cfRule type="cellIs" dxfId="14711" priority="181" stopIfTrue="1" operator="equal">
      <formula>3</formula>
    </cfRule>
  </conditionalFormatting>
  <conditionalFormatting sqref="K5">
    <cfRule type="cellIs" dxfId="14710" priority="176" stopIfTrue="1" operator="equal">
      <formula>5</formula>
    </cfRule>
    <cfRule type="cellIs" dxfId="14709" priority="177" stopIfTrue="1" operator="equal">
      <formula>4</formula>
    </cfRule>
    <cfRule type="cellIs" dxfId="14708" priority="178" stopIfTrue="1" operator="equal">
      <formula>3</formula>
    </cfRule>
  </conditionalFormatting>
  <conditionalFormatting sqref="K5">
    <cfRule type="cellIs" dxfId="14707" priority="173" stopIfTrue="1" operator="equal">
      <formula>5</formula>
    </cfRule>
    <cfRule type="cellIs" dxfId="14706" priority="174" stopIfTrue="1" operator="equal">
      <formula>4</formula>
    </cfRule>
    <cfRule type="cellIs" dxfId="14705" priority="175" stopIfTrue="1" operator="equal">
      <formula>3</formula>
    </cfRule>
  </conditionalFormatting>
  <conditionalFormatting sqref="K5">
    <cfRule type="cellIs" dxfId="14704" priority="170" stopIfTrue="1" operator="equal">
      <formula>5</formula>
    </cfRule>
    <cfRule type="cellIs" dxfId="14703" priority="171" stopIfTrue="1" operator="equal">
      <formula>4</formula>
    </cfRule>
    <cfRule type="cellIs" dxfId="14702" priority="172" stopIfTrue="1" operator="equal">
      <formula>3</formula>
    </cfRule>
  </conditionalFormatting>
  <conditionalFormatting sqref="K5">
    <cfRule type="cellIs" dxfId="14701" priority="167" stopIfTrue="1" operator="equal">
      <formula>5</formula>
    </cfRule>
    <cfRule type="cellIs" dxfId="14700" priority="168" stopIfTrue="1" operator="equal">
      <formula>4</formula>
    </cfRule>
    <cfRule type="cellIs" dxfId="14699" priority="169" stopIfTrue="1" operator="equal">
      <formula>3</formula>
    </cfRule>
  </conditionalFormatting>
  <conditionalFormatting sqref="K5">
    <cfRule type="cellIs" dxfId="14698" priority="164" stopIfTrue="1" operator="equal">
      <formula>5</formula>
    </cfRule>
    <cfRule type="cellIs" dxfId="14697" priority="165" stopIfTrue="1" operator="equal">
      <formula>4</formula>
    </cfRule>
    <cfRule type="cellIs" dxfId="14696" priority="166" stopIfTrue="1" operator="equal">
      <formula>3</formula>
    </cfRule>
  </conditionalFormatting>
  <conditionalFormatting sqref="K5">
    <cfRule type="cellIs" dxfId="14695" priority="161" stopIfTrue="1" operator="equal">
      <formula>5</formula>
    </cfRule>
    <cfRule type="cellIs" dxfId="14694" priority="162" stopIfTrue="1" operator="equal">
      <formula>4</formula>
    </cfRule>
    <cfRule type="cellIs" dxfId="14693" priority="163" stopIfTrue="1" operator="equal">
      <formula>3</formula>
    </cfRule>
  </conditionalFormatting>
  <conditionalFormatting sqref="K5">
    <cfRule type="cellIs" dxfId="14692" priority="158" stopIfTrue="1" operator="equal">
      <formula>5</formula>
    </cfRule>
    <cfRule type="cellIs" dxfId="14691" priority="159" stopIfTrue="1" operator="equal">
      <formula>4</formula>
    </cfRule>
    <cfRule type="cellIs" dxfId="14690" priority="160" stopIfTrue="1" operator="equal">
      <formula>3</formula>
    </cfRule>
  </conditionalFormatting>
  <conditionalFormatting sqref="P4">
    <cfRule type="expression" dxfId="14689" priority="156" stopIfTrue="1">
      <formula>$D$1&lt;P4</formula>
    </cfRule>
    <cfRule type="expression" dxfId="14688" priority="157" stopIfTrue="1">
      <formula>$D$1&gt;P4</formula>
    </cfRule>
  </conditionalFormatting>
  <conditionalFormatting sqref="P5">
    <cfRule type="expression" dxfId="14687" priority="154" stopIfTrue="1">
      <formula>$D$1&lt;P5</formula>
    </cfRule>
    <cfRule type="expression" dxfId="14686" priority="155" stopIfTrue="1">
      <formula>$D$1&gt;P5</formula>
    </cfRule>
  </conditionalFormatting>
  <conditionalFormatting sqref="P5">
    <cfRule type="expression" dxfId="14685" priority="152" stopIfTrue="1">
      <formula>$D$1&lt;P5</formula>
    </cfRule>
    <cfRule type="expression" dxfId="14684" priority="153" stopIfTrue="1">
      <formula>$D$1&gt;P5</formula>
    </cfRule>
  </conditionalFormatting>
  <conditionalFormatting sqref="P5">
    <cfRule type="expression" dxfId="14683" priority="150" stopIfTrue="1">
      <formula>$D$1&lt;P5</formula>
    </cfRule>
    <cfRule type="expression" dxfId="14682" priority="151" stopIfTrue="1">
      <formula>$D$1&gt;P5</formula>
    </cfRule>
  </conditionalFormatting>
  <conditionalFormatting sqref="P5">
    <cfRule type="expression" dxfId="14681" priority="148" stopIfTrue="1">
      <formula>$D$1&lt;P5</formula>
    </cfRule>
    <cfRule type="expression" dxfId="14680" priority="149" stopIfTrue="1">
      <formula>$D$1&gt;P5</formula>
    </cfRule>
  </conditionalFormatting>
  <conditionalFormatting sqref="P5">
    <cfRule type="expression" dxfId="14679" priority="146" stopIfTrue="1">
      <formula>$D$1&lt;P5</formula>
    </cfRule>
    <cfRule type="expression" dxfId="14678" priority="147" stopIfTrue="1">
      <formula>$D$1&gt;P5</formula>
    </cfRule>
  </conditionalFormatting>
  <conditionalFormatting sqref="P5">
    <cfRule type="expression" dxfId="14677" priority="144" stopIfTrue="1">
      <formula>$D$1&lt;P5</formula>
    </cfRule>
    <cfRule type="expression" dxfId="14676" priority="145" stopIfTrue="1">
      <formula>$D$1&gt;P5</formula>
    </cfRule>
  </conditionalFormatting>
  <conditionalFormatting sqref="P5">
    <cfRule type="expression" dxfId="14675" priority="142" stopIfTrue="1">
      <formula>$D$1&lt;P5</formula>
    </cfRule>
    <cfRule type="expression" dxfId="14674" priority="143" stopIfTrue="1">
      <formula>$D$1&gt;P5</formula>
    </cfRule>
  </conditionalFormatting>
  <conditionalFormatting sqref="P4">
    <cfRule type="expression" dxfId="14673" priority="140" stopIfTrue="1">
      <formula>$D$1&lt;P4</formula>
    </cfRule>
    <cfRule type="expression" dxfId="14672" priority="141" stopIfTrue="1">
      <formula>$D$1&gt;P4</formula>
    </cfRule>
  </conditionalFormatting>
  <conditionalFormatting sqref="P4">
    <cfRule type="expression" dxfId="14671" priority="138" stopIfTrue="1">
      <formula>$D$1&lt;P4</formula>
    </cfRule>
    <cfRule type="expression" dxfId="14670" priority="139" stopIfTrue="1">
      <formula>$D$1&gt;P4</formula>
    </cfRule>
  </conditionalFormatting>
  <conditionalFormatting sqref="P4">
    <cfRule type="expression" dxfId="14669" priority="136" stopIfTrue="1">
      <formula>$D$1&lt;P4</formula>
    </cfRule>
    <cfRule type="expression" dxfId="14668" priority="137" stopIfTrue="1">
      <formula>$D$1&gt;P4</formula>
    </cfRule>
  </conditionalFormatting>
  <conditionalFormatting sqref="P4">
    <cfRule type="expression" dxfId="14667" priority="134" stopIfTrue="1">
      <formula>$D$1&lt;P4</formula>
    </cfRule>
    <cfRule type="expression" dxfId="14666" priority="135" stopIfTrue="1">
      <formula>$D$1&gt;P4</formula>
    </cfRule>
  </conditionalFormatting>
  <conditionalFormatting sqref="P4">
    <cfRule type="expression" dxfId="14665" priority="132" stopIfTrue="1">
      <formula>$D$1&lt;P4</formula>
    </cfRule>
    <cfRule type="expression" dxfId="14664" priority="133" stopIfTrue="1">
      <formula>$D$1&gt;P4</formula>
    </cfRule>
  </conditionalFormatting>
  <conditionalFormatting sqref="P4">
    <cfRule type="expression" dxfId="14663" priority="130" stopIfTrue="1">
      <formula>$D$1&lt;P4</formula>
    </cfRule>
    <cfRule type="expression" dxfId="14662" priority="131" stopIfTrue="1">
      <formula>$D$1&gt;P4</formula>
    </cfRule>
  </conditionalFormatting>
  <conditionalFormatting sqref="P4">
    <cfRule type="expression" dxfId="14661" priority="128" stopIfTrue="1">
      <formula>$D$1&lt;P4</formula>
    </cfRule>
    <cfRule type="expression" dxfId="14660" priority="129" stopIfTrue="1">
      <formula>$D$1&gt;P4</formula>
    </cfRule>
  </conditionalFormatting>
  <conditionalFormatting sqref="P5">
    <cfRule type="cellIs" dxfId="14659" priority="125" stopIfTrue="1" operator="equal">
      <formula>5</formula>
    </cfRule>
    <cfRule type="cellIs" dxfId="14658" priority="126" stopIfTrue="1" operator="equal">
      <formula>4</formula>
    </cfRule>
    <cfRule type="cellIs" dxfId="14657" priority="127" stopIfTrue="1" operator="equal">
      <formula>3</formula>
    </cfRule>
  </conditionalFormatting>
  <conditionalFormatting sqref="P5">
    <cfRule type="cellIs" dxfId="14656" priority="122" stopIfTrue="1" operator="equal">
      <formula>5</formula>
    </cfRule>
    <cfRule type="cellIs" dxfId="14655" priority="123" stopIfTrue="1" operator="equal">
      <formula>4</formula>
    </cfRule>
    <cfRule type="cellIs" dxfId="14654" priority="124" stopIfTrue="1" operator="equal">
      <formula>3</formula>
    </cfRule>
  </conditionalFormatting>
  <conditionalFormatting sqref="P5">
    <cfRule type="cellIs" dxfId="14653" priority="119" stopIfTrue="1" operator="equal">
      <formula>5</formula>
    </cfRule>
    <cfRule type="cellIs" dxfId="14652" priority="120" stopIfTrue="1" operator="equal">
      <formula>4</formula>
    </cfRule>
    <cfRule type="cellIs" dxfId="14651" priority="121" stopIfTrue="1" operator="equal">
      <formula>3</formula>
    </cfRule>
  </conditionalFormatting>
  <conditionalFormatting sqref="Q4">
    <cfRule type="expression" dxfId="14650" priority="117" stopIfTrue="1">
      <formula>$D$1&lt;Q4</formula>
    </cfRule>
    <cfRule type="expression" dxfId="14649" priority="118" stopIfTrue="1">
      <formula>$D$1&gt;Q4</formula>
    </cfRule>
  </conditionalFormatting>
  <conditionalFormatting sqref="Q4">
    <cfRule type="expression" dxfId="14648" priority="115" stopIfTrue="1">
      <formula>$D$1&lt;Q4</formula>
    </cfRule>
    <cfRule type="expression" dxfId="14647" priority="116" stopIfTrue="1">
      <formula>$D$1&gt;Q4</formula>
    </cfRule>
  </conditionalFormatting>
  <conditionalFormatting sqref="Q5">
    <cfRule type="expression" dxfId="14646" priority="113" stopIfTrue="1">
      <formula>$D$1&lt;Q5</formula>
    </cfRule>
    <cfRule type="expression" dxfId="14645" priority="114" stopIfTrue="1">
      <formula>$D$1&gt;Q5</formula>
    </cfRule>
  </conditionalFormatting>
  <conditionalFormatting sqref="Q5">
    <cfRule type="expression" dxfId="14644" priority="111" stopIfTrue="1">
      <formula>$D$1&lt;Q5</formula>
    </cfRule>
    <cfRule type="expression" dxfId="14643" priority="112" stopIfTrue="1">
      <formula>$D$1&gt;Q5</formula>
    </cfRule>
  </conditionalFormatting>
  <conditionalFormatting sqref="Q5">
    <cfRule type="expression" dxfId="14642" priority="109" stopIfTrue="1">
      <formula>$D$1&lt;Q5</formula>
    </cfRule>
    <cfRule type="expression" dxfId="14641" priority="110" stopIfTrue="1">
      <formula>$D$1&gt;Q5</formula>
    </cfRule>
  </conditionalFormatting>
  <conditionalFormatting sqref="Q5">
    <cfRule type="expression" dxfId="14640" priority="107" stopIfTrue="1">
      <formula>$D$1&lt;Q5</formula>
    </cfRule>
    <cfRule type="expression" dxfId="14639" priority="108" stopIfTrue="1">
      <formula>$D$1&gt;Q5</formula>
    </cfRule>
  </conditionalFormatting>
  <conditionalFormatting sqref="Q5">
    <cfRule type="expression" dxfId="14638" priority="105" stopIfTrue="1">
      <formula>$D$1&lt;Q5</formula>
    </cfRule>
    <cfRule type="expression" dxfId="14637" priority="106" stopIfTrue="1">
      <formula>$D$1&gt;Q5</formula>
    </cfRule>
  </conditionalFormatting>
  <conditionalFormatting sqref="Q5">
    <cfRule type="expression" dxfId="14636" priority="103" stopIfTrue="1">
      <formula>$D$1&lt;Q5</formula>
    </cfRule>
    <cfRule type="expression" dxfId="14635" priority="104" stopIfTrue="1">
      <formula>$D$1&gt;Q5</formula>
    </cfRule>
  </conditionalFormatting>
  <conditionalFormatting sqref="Q5">
    <cfRule type="expression" dxfId="14634" priority="101" stopIfTrue="1">
      <formula>$D$1&lt;Q5</formula>
    </cfRule>
    <cfRule type="expression" dxfId="14633" priority="102" stopIfTrue="1">
      <formula>$D$1&gt;Q5</formula>
    </cfRule>
  </conditionalFormatting>
  <conditionalFormatting sqref="Q5">
    <cfRule type="expression" dxfId="14632" priority="99" stopIfTrue="1">
      <formula>$D$1&lt;Q5</formula>
    </cfRule>
    <cfRule type="expression" dxfId="14631" priority="100" stopIfTrue="1">
      <formula>$D$1&gt;Q5</formula>
    </cfRule>
  </conditionalFormatting>
  <conditionalFormatting sqref="Q5">
    <cfRule type="expression" dxfId="14630" priority="81" stopIfTrue="1">
      <formula>$D$1&lt;Q5</formula>
    </cfRule>
    <cfRule type="expression" dxfId="14629" priority="82" stopIfTrue="1">
      <formula>$D$1&gt;Q5</formula>
    </cfRule>
  </conditionalFormatting>
  <conditionalFormatting sqref="Q5">
    <cfRule type="expression" dxfId="14628" priority="79" stopIfTrue="1">
      <formula>$D$1&lt;Q5</formula>
    </cfRule>
    <cfRule type="expression" dxfId="14627" priority="80" stopIfTrue="1">
      <formula>$D$1&gt;Q5</formula>
    </cfRule>
  </conditionalFormatting>
  <conditionalFormatting sqref="Q5">
    <cfRule type="expression" dxfId="14626" priority="75" stopIfTrue="1">
      <formula>$D$1&lt;Q5</formula>
    </cfRule>
    <cfRule type="expression" dxfId="14625" priority="76" stopIfTrue="1">
      <formula>$D$1&gt;Q5</formula>
    </cfRule>
  </conditionalFormatting>
  <conditionalFormatting sqref="Q5">
    <cfRule type="expression" dxfId="14624" priority="97" stopIfTrue="1">
      <formula>$D$1&lt;Q5</formula>
    </cfRule>
    <cfRule type="expression" dxfId="14623" priority="98" stopIfTrue="1">
      <formula>$D$1&gt;Q5</formula>
    </cfRule>
  </conditionalFormatting>
  <conditionalFormatting sqref="Q5">
    <cfRule type="expression" dxfId="14622" priority="95" stopIfTrue="1">
      <formula>$D$1&lt;Q5</formula>
    </cfRule>
    <cfRule type="expression" dxfId="14621" priority="96" stopIfTrue="1">
      <formula>$D$1&gt;Q5</formula>
    </cfRule>
  </conditionalFormatting>
  <conditionalFormatting sqref="Q5">
    <cfRule type="expression" dxfId="14620" priority="93" stopIfTrue="1">
      <formula>$D$1&lt;Q5</formula>
    </cfRule>
    <cfRule type="expression" dxfId="14619" priority="94" stopIfTrue="1">
      <formula>$D$1&gt;Q5</formula>
    </cfRule>
  </conditionalFormatting>
  <conditionalFormatting sqref="Q5">
    <cfRule type="expression" dxfId="14618" priority="91" stopIfTrue="1">
      <formula>$D$1&lt;Q5</formula>
    </cfRule>
    <cfRule type="expression" dxfId="14617" priority="92" stopIfTrue="1">
      <formula>$D$1&gt;Q5</formula>
    </cfRule>
  </conditionalFormatting>
  <conditionalFormatting sqref="Q5">
    <cfRule type="expression" dxfId="14616" priority="89" stopIfTrue="1">
      <formula>$D$1&lt;Q5</formula>
    </cfRule>
    <cfRule type="expression" dxfId="14615" priority="90" stopIfTrue="1">
      <formula>$D$1&gt;Q5</formula>
    </cfRule>
  </conditionalFormatting>
  <conditionalFormatting sqref="Q5">
    <cfRule type="expression" dxfId="14614" priority="87" stopIfTrue="1">
      <formula>$D$1&lt;Q5</formula>
    </cfRule>
    <cfRule type="expression" dxfId="14613" priority="88" stopIfTrue="1">
      <formula>$D$1&gt;Q5</formula>
    </cfRule>
  </conditionalFormatting>
  <conditionalFormatting sqref="Q5">
    <cfRule type="expression" dxfId="14612" priority="85" stopIfTrue="1">
      <formula>$D$1&lt;Q5</formula>
    </cfRule>
    <cfRule type="expression" dxfId="14611" priority="86" stopIfTrue="1">
      <formula>$D$1&gt;Q5</formula>
    </cfRule>
  </conditionalFormatting>
  <conditionalFormatting sqref="Q5">
    <cfRule type="expression" dxfId="14610" priority="83" stopIfTrue="1">
      <formula>$D$1&lt;Q5</formula>
    </cfRule>
    <cfRule type="expression" dxfId="14609" priority="84" stopIfTrue="1">
      <formula>$D$1&gt;Q5</formula>
    </cfRule>
  </conditionalFormatting>
  <conditionalFormatting sqref="Q5">
    <cfRule type="expression" dxfId="14608" priority="77" stopIfTrue="1">
      <formula>$D$1&lt;Q5</formula>
    </cfRule>
    <cfRule type="expression" dxfId="14607" priority="78" stopIfTrue="1">
      <formula>$D$1&gt;Q5</formula>
    </cfRule>
  </conditionalFormatting>
  <conditionalFormatting sqref="Q5">
    <cfRule type="expression" dxfId="14606" priority="73" stopIfTrue="1">
      <formula>$D$1&lt;Q5</formula>
    </cfRule>
    <cfRule type="expression" dxfId="14605" priority="74" stopIfTrue="1">
      <formula>$D$1&gt;Q5</formula>
    </cfRule>
  </conditionalFormatting>
  <conditionalFormatting sqref="Q4">
    <cfRule type="expression" dxfId="14604" priority="71" stopIfTrue="1">
      <formula>$D$1&lt;Q4</formula>
    </cfRule>
    <cfRule type="expression" dxfId="14603" priority="72" stopIfTrue="1">
      <formula>$D$1&gt;Q4</formula>
    </cfRule>
  </conditionalFormatting>
  <conditionalFormatting sqref="Q4">
    <cfRule type="expression" dxfId="14602" priority="69" stopIfTrue="1">
      <formula>$D$1&lt;Q4</formula>
    </cfRule>
    <cfRule type="expression" dxfId="14601" priority="70" stopIfTrue="1">
      <formula>$D$1&gt;Q4</formula>
    </cfRule>
  </conditionalFormatting>
  <conditionalFormatting sqref="Q4">
    <cfRule type="expression" dxfId="14600" priority="67" stopIfTrue="1">
      <formula>$D$1&lt;Q4</formula>
    </cfRule>
    <cfRule type="expression" dxfId="14599" priority="68" stopIfTrue="1">
      <formula>$D$1&gt;Q4</formula>
    </cfRule>
  </conditionalFormatting>
  <conditionalFormatting sqref="Q4">
    <cfRule type="expression" dxfId="14598" priority="65" stopIfTrue="1">
      <formula>$D$1&lt;Q4</formula>
    </cfRule>
    <cfRule type="expression" dxfId="14597" priority="66" stopIfTrue="1">
      <formula>$D$1&gt;Q4</formula>
    </cfRule>
  </conditionalFormatting>
  <conditionalFormatting sqref="Q5">
    <cfRule type="cellIs" dxfId="14596" priority="62" stopIfTrue="1" operator="equal">
      <formula>5</formula>
    </cfRule>
    <cfRule type="cellIs" dxfId="14595" priority="63" stopIfTrue="1" operator="equal">
      <formula>4</formula>
    </cfRule>
    <cfRule type="cellIs" dxfId="14594" priority="64" stopIfTrue="1" operator="equal">
      <formula>3</formula>
    </cfRule>
  </conditionalFormatting>
  <conditionalFormatting sqref="Q4">
    <cfRule type="expression" dxfId="14593" priority="60" stopIfTrue="1">
      <formula>$D$1&lt;Q4</formula>
    </cfRule>
    <cfRule type="expression" dxfId="14592" priority="61" stopIfTrue="1">
      <formula>$D$1&gt;Q4</formula>
    </cfRule>
  </conditionalFormatting>
  <conditionalFormatting sqref="Q4">
    <cfRule type="expression" dxfId="14591" priority="58" stopIfTrue="1">
      <formula>$D$1&lt;Q4</formula>
    </cfRule>
    <cfRule type="expression" dxfId="14590" priority="59" stopIfTrue="1">
      <formula>$D$1&gt;Q4</formula>
    </cfRule>
  </conditionalFormatting>
  <conditionalFormatting sqref="Q4">
    <cfRule type="expression" dxfId="14589" priority="56" stopIfTrue="1">
      <formula>$D$1&lt;Q4</formula>
    </cfRule>
    <cfRule type="expression" dxfId="14588" priority="57" stopIfTrue="1">
      <formula>$D$1&gt;Q4</formula>
    </cfRule>
  </conditionalFormatting>
  <conditionalFormatting sqref="Q4">
    <cfRule type="expression" dxfId="14587" priority="54" stopIfTrue="1">
      <formula>$D$1&lt;Q4</formula>
    </cfRule>
    <cfRule type="expression" dxfId="14586" priority="55" stopIfTrue="1">
      <formula>$D$1&gt;Q4</formula>
    </cfRule>
  </conditionalFormatting>
  <conditionalFormatting sqref="Q5">
    <cfRule type="cellIs" dxfId="14585" priority="51" stopIfTrue="1" operator="equal">
      <formula>5</formula>
    </cfRule>
    <cfRule type="cellIs" dxfId="14584" priority="52" stopIfTrue="1" operator="equal">
      <formula>4</formula>
    </cfRule>
    <cfRule type="cellIs" dxfId="14583" priority="53" stopIfTrue="1" operator="equal">
      <formula>3</formula>
    </cfRule>
  </conditionalFormatting>
  <conditionalFormatting sqref="Q5">
    <cfRule type="cellIs" dxfId="14582" priority="48" stopIfTrue="1" operator="equal">
      <formula>5</formula>
    </cfRule>
    <cfRule type="cellIs" dxfId="14581" priority="49" stopIfTrue="1" operator="equal">
      <formula>4</formula>
    </cfRule>
    <cfRule type="cellIs" dxfId="14580" priority="50" stopIfTrue="1" operator="equal">
      <formula>3</formula>
    </cfRule>
  </conditionalFormatting>
  <conditionalFormatting sqref="Q4">
    <cfRule type="expression" dxfId="14579" priority="30" stopIfTrue="1">
      <formula>$D$1&lt;Q4</formula>
    </cfRule>
    <cfRule type="expression" dxfId="14578" priority="31" stopIfTrue="1">
      <formula>$D$1&gt;Q4</formula>
    </cfRule>
  </conditionalFormatting>
  <conditionalFormatting sqref="Q4">
    <cfRule type="expression" dxfId="14577" priority="28" stopIfTrue="1">
      <formula>$D$1&lt;Q4</formula>
    </cfRule>
    <cfRule type="expression" dxfId="14576" priority="29" stopIfTrue="1">
      <formula>$D$1&gt;Q4</formula>
    </cfRule>
  </conditionalFormatting>
  <conditionalFormatting sqref="Q4">
    <cfRule type="expression" dxfId="14575" priority="24" stopIfTrue="1">
      <formula>$D$1&lt;Q4</formula>
    </cfRule>
    <cfRule type="expression" dxfId="14574" priority="25" stopIfTrue="1">
      <formula>$D$1&gt;Q4</formula>
    </cfRule>
  </conditionalFormatting>
  <conditionalFormatting sqref="Q4">
    <cfRule type="expression" dxfId="14573" priority="46" stopIfTrue="1">
      <formula>$D$1&lt;Q4</formula>
    </cfRule>
    <cfRule type="expression" dxfId="14572" priority="47" stopIfTrue="1">
      <formula>$D$1&gt;Q4</formula>
    </cfRule>
  </conditionalFormatting>
  <conditionalFormatting sqref="Q4">
    <cfRule type="expression" dxfId="14571" priority="44" stopIfTrue="1">
      <formula>$D$1&lt;Q4</formula>
    </cfRule>
    <cfRule type="expression" dxfId="14570" priority="45" stopIfTrue="1">
      <formula>$D$1&gt;Q4</formula>
    </cfRule>
  </conditionalFormatting>
  <conditionalFormatting sqref="Q4">
    <cfRule type="expression" dxfId="14569" priority="42" stopIfTrue="1">
      <formula>$D$1&lt;Q4</formula>
    </cfRule>
    <cfRule type="expression" dxfId="14568" priority="43" stopIfTrue="1">
      <formula>$D$1&gt;Q4</formula>
    </cfRule>
  </conditionalFormatting>
  <conditionalFormatting sqref="Q4">
    <cfRule type="expression" dxfId="14567" priority="40" stopIfTrue="1">
      <formula>$D$1&lt;Q4</formula>
    </cfRule>
    <cfRule type="expression" dxfId="14566" priority="41" stopIfTrue="1">
      <formula>$D$1&gt;Q4</formula>
    </cfRule>
  </conditionalFormatting>
  <conditionalFormatting sqref="Q4">
    <cfRule type="expression" dxfId="14565" priority="38" stopIfTrue="1">
      <formula>$D$1&lt;Q4</formula>
    </cfRule>
    <cfRule type="expression" dxfId="14564" priority="39" stopIfTrue="1">
      <formula>$D$1&gt;Q4</formula>
    </cfRule>
  </conditionalFormatting>
  <conditionalFormatting sqref="Q4">
    <cfRule type="expression" dxfId="14563" priority="36" stopIfTrue="1">
      <formula>$D$1&lt;Q4</formula>
    </cfRule>
    <cfRule type="expression" dxfId="14562" priority="37" stopIfTrue="1">
      <formula>$D$1&gt;Q4</formula>
    </cfRule>
  </conditionalFormatting>
  <conditionalFormatting sqref="Q4">
    <cfRule type="expression" dxfId="14561" priority="34" stopIfTrue="1">
      <formula>$D$1&lt;Q4</formula>
    </cfRule>
    <cfRule type="expression" dxfId="14560" priority="35" stopIfTrue="1">
      <formula>$D$1&gt;Q4</formula>
    </cfRule>
  </conditionalFormatting>
  <conditionalFormatting sqref="Q4">
    <cfRule type="expression" dxfId="14559" priority="32" stopIfTrue="1">
      <formula>$D$1&lt;Q4</formula>
    </cfRule>
    <cfRule type="expression" dxfId="14558" priority="33" stopIfTrue="1">
      <formula>$D$1&gt;Q4</formula>
    </cfRule>
  </conditionalFormatting>
  <conditionalFormatting sqref="Q4">
    <cfRule type="expression" dxfId="14557" priority="26" stopIfTrue="1">
      <formula>$D$1&lt;Q4</formula>
    </cfRule>
    <cfRule type="expression" dxfId="14556" priority="27" stopIfTrue="1">
      <formula>$D$1&gt;Q4</formula>
    </cfRule>
  </conditionalFormatting>
  <conditionalFormatting sqref="Q5">
    <cfRule type="cellIs" dxfId="14555" priority="21" stopIfTrue="1" operator="equal">
      <formula>5</formula>
    </cfRule>
    <cfRule type="cellIs" dxfId="14554" priority="22" stopIfTrue="1" operator="equal">
      <formula>4</formula>
    </cfRule>
    <cfRule type="cellIs" dxfId="14553" priority="23" stopIfTrue="1" operator="equal">
      <formula>3</formula>
    </cfRule>
  </conditionalFormatting>
  <conditionalFormatting sqref="Q4">
    <cfRule type="expression" dxfId="14552" priority="19" stopIfTrue="1">
      <formula>$D$1&lt;Q4</formula>
    </cfRule>
    <cfRule type="expression" dxfId="14551" priority="20" stopIfTrue="1">
      <formula>$D$1&gt;Q4</formula>
    </cfRule>
  </conditionalFormatting>
  <conditionalFormatting sqref="Q5">
    <cfRule type="cellIs" dxfId="14550" priority="16" stopIfTrue="1" operator="equal">
      <formula>5</formula>
    </cfRule>
    <cfRule type="cellIs" dxfId="14549" priority="17" stopIfTrue="1" operator="equal">
      <formula>4</formula>
    </cfRule>
    <cfRule type="cellIs" dxfId="14548" priority="18" stopIfTrue="1" operator="equal">
      <formula>3</formula>
    </cfRule>
  </conditionalFormatting>
  <conditionalFormatting sqref="R4">
    <cfRule type="expression" dxfId="14547" priority="14" stopIfTrue="1">
      <formula>$D$1&lt;R4</formula>
    </cfRule>
    <cfRule type="expression" dxfId="14546" priority="15" stopIfTrue="1">
      <formula>$D$1&gt;R4</formula>
    </cfRule>
  </conditionalFormatting>
  <conditionalFormatting sqref="R5">
    <cfRule type="expression" dxfId="14545" priority="12" stopIfTrue="1">
      <formula>$D$1&lt;R5</formula>
    </cfRule>
    <cfRule type="expression" dxfId="14544" priority="13" stopIfTrue="1">
      <formula>$D$1&gt;R5</formula>
    </cfRule>
  </conditionalFormatting>
  <conditionalFormatting sqref="R4">
    <cfRule type="expression" dxfId="14543" priority="7" stopIfTrue="1">
      <formula>$D$1&lt;R4</formula>
    </cfRule>
    <cfRule type="expression" dxfId="14542" priority="8" stopIfTrue="1">
      <formula>$D$1&gt;R4</formula>
    </cfRule>
  </conditionalFormatting>
  <conditionalFormatting sqref="R5">
    <cfRule type="cellIs" dxfId="14541" priority="9" stopIfTrue="1" operator="equal">
      <formula>5</formula>
    </cfRule>
    <cfRule type="cellIs" dxfId="14540" priority="10" stopIfTrue="1" operator="equal">
      <formula>4</formula>
    </cfRule>
    <cfRule type="cellIs" dxfId="14539" priority="11" stopIfTrue="1" operator="equal">
      <formula>3</formula>
    </cfRule>
  </conditionalFormatting>
  <conditionalFormatting sqref="R5">
    <cfRule type="cellIs" dxfId="14538" priority="4" stopIfTrue="1" operator="equal">
      <formula>5</formula>
    </cfRule>
    <cfRule type="cellIs" dxfId="14537" priority="5" stopIfTrue="1" operator="equal">
      <formula>4</formula>
    </cfRule>
    <cfRule type="cellIs" dxfId="14536" priority="6" stopIfTrue="1" operator="equal">
      <formula>3</formula>
    </cfRule>
  </conditionalFormatting>
  <conditionalFormatting sqref="R5">
    <cfRule type="cellIs" dxfId="14535" priority="1" stopIfTrue="1" operator="equal">
      <formula>5</formula>
    </cfRule>
    <cfRule type="cellIs" dxfId="14534" priority="2" stopIfTrue="1" operator="equal">
      <formula>4</formula>
    </cfRule>
    <cfRule type="cellIs" dxfId="14533" priority="3" stopIfTrue="1" operator="equal">
      <formula>3</formula>
    </cfRule>
  </conditionalFormatting>
  <pageMargins left="0.70866141732283472" right="0" top="0.74803149606299213" bottom="0" header="0.31496062992125984" footer="0.31496062992125984"/>
  <pageSetup paperSize="9" scale="58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6" activePane="bottomLeft" state="frozen"/>
      <selection activeCell="N22" sqref="N22"/>
      <selection pane="bottomLeft" activeCell="Q25" activeCellId="2" sqref="H25:I25 N25:O25 Q25:R2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8.42578125" style="13" customWidth="1"/>
    <col min="4" max="4" width="39" style="13" customWidth="1"/>
    <col min="5" max="5" width="6.7109375" style="13" hidden="1" customWidth="1"/>
    <col min="6" max="6" width="7.140625" style="384" customWidth="1"/>
    <col min="7" max="7" width="7.140625" style="384" hidden="1" customWidth="1"/>
    <col min="8" max="10" width="7.140625" style="384" customWidth="1"/>
    <col min="11" max="12" width="7.140625" style="384" hidden="1" customWidth="1"/>
    <col min="13" max="18" width="7.140625" style="384" customWidth="1"/>
    <col min="19" max="19" width="7.140625" style="384" hidden="1" customWidth="1"/>
    <col min="20" max="20" width="7.140625" style="384" customWidth="1"/>
    <col min="21" max="21" width="7.140625" style="384" hidden="1" customWidth="1"/>
    <col min="22" max="22" width="4.28515625" style="384" customWidth="1"/>
    <col min="23" max="24" width="4.42578125" style="384" hidden="1" customWidth="1"/>
    <col min="25" max="29" width="3.7109375" style="384" hidden="1" customWidth="1"/>
    <col min="30" max="30" width="5.85546875" style="384" customWidth="1" collapsed="1"/>
    <col min="31" max="31" width="5.28515625" style="384" hidden="1" customWidth="1"/>
    <col min="32" max="32" width="4.7109375" style="384" hidden="1" customWidth="1"/>
    <col min="33" max="39" width="4.140625" style="384" hidden="1" customWidth="1"/>
    <col min="40" max="40" width="4.85546875" style="384" hidden="1" customWidth="1"/>
    <col min="41" max="48" width="4.140625" style="384" hidden="1" customWidth="1"/>
    <col min="49" max="49" width="3.85546875" style="384" hidden="1" customWidth="1"/>
    <col min="50" max="50" width="6.5703125" style="384" customWidth="1" collapsed="1"/>
    <col min="51" max="51" width="2.7109375" style="384" customWidth="1"/>
    <col min="52" max="66" width="2.28515625" style="384" customWidth="1"/>
    <col min="67" max="67" width="4.140625" style="384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439"/>
      <c r="G1" s="378"/>
      <c r="H1" s="378"/>
      <c r="I1" s="378"/>
      <c r="J1" s="378"/>
      <c r="K1" s="378"/>
      <c r="L1" s="378"/>
      <c r="M1" s="440"/>
      <c r="N1" s="441"/>
      <c r="O1" s="378"/>
      <c r="P1" s="378"/>
      <c r="Q1" s="442"/>
      <c r="R1" s="443"/>
      <c r="S1" s="443"/>
      <c r="T1" s="443"/>
      <c r="U1" s="4"/>
      <c r="V1" s="444"/>
      <c r="W1" s="445"/>
      <c r="X1" s="445"/>
      <c r="Y1" s="456"/>
      <c r="Z1" s="456"/>
      <c r="AA1" s="456"/>
      <c r="AB1" s="456"/>
      <c r="AC1" s="456"/>
      <c r="AD1" s="456"/>
      <c r="AE1" s="444"/>
      <c r="AF1" s="13"/>
      <c r="AG1" s="447"/>
      <c r="AH1" s="447"/>
      <c r="AI1" s="447"/>
      <c r="AJ1" s="447"/>
      <c r="AK1" s="447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30"/>
      <c r="AY1" s="448"/>
      <c r="AZ1" s="448"/>
      <c r="BA1" s="448"/>
      <c r="BB1" s="448"/>
      <c r="BC1" s="448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539" t="s">
        <v>539</v>
      </c>
      <c r="G2" s="541"/>
      <c r="H2" s="542" t="s">
        <v>537</v>
      </c>
      <c r="I2" s="542"/>
      <c r="J2" s="542"/>
      <c r="K2" s="542"/>
      <c r="L2" s="542"/>
      <c r="M2" s="542" t="s">
        <v>545</v>
      </c>
      <c r="N2" s="542"/>
      <c r="O2" s="542"/>
      <c r="P2" s="542"/>
      <c r="Q2" s="542"/>
      <c r="R2" s="542"/>
      <c r="S2" s="500"/>
      <c r="T2" s="500" t="s">
        <v>540</v>
      </c>
      <c r="V2" s="444"/>
      <c r="W2" s="445"/>
      <c r="X2" s="445"/>
      <c r="Y2" s="456"/>
      <c r="Z2" s="456"/>
      <c r="AA2" s="456"/>
      <c r="AB2" s="456"/>
      <c r="AC2" s="456"/>
      <c r="AD2" s="456"/>
      <c r="AE2" s="444"/>
      <c r="AF2" s="13"/>
      <c r="AG2" s="447"/>
      <c r="AH2" s="447"/>
      <c r="AI2" s="447"/>
      <c r="AJ2" s="447"/>
      <c r="AK2" s="447"/>
      <c r="AL2" s="447"/>
      <c r="AM2" s="447"/>
      <c r="AN2" s="447"/>
      <c r="AO2" s="447"/>
      <c r="AP2" s="447"/>
      <c r="AQ2" s="447"/>
      <c r="AR2" s="447"/>
      <c r="AS2" s="447"/>
      <c r="AT2" s="447"/>
      <c r="AU2" s="447"/>
      <c r="AV2" s="447"/>
      <c r="AW2" s="447"/>
      <c r="AX2" s="30"/>
      <c r="AY2" s="448"/>
      <c r="AZ2" s="448"/>
      <c r="BA2" s="448"/>
      <c r="BB2" s="448"/>
      <c r="BC2" s="448"/>
      <c r="BD2" s="448"/>
      <c r="BE2" s="448"/>
      <c r="BF2" s="448"/>
      <c r="BG2" s="448"/>
      <c r="BH2" s="448"/>
      <c r="BI2" s="448"/>
      <c r="BJ2" s="448"/>
      <c r="BK2" s="448"/>
      <c r="BL2" s="448"/>
      <c r="BM2" s="448"/>
      <c r="BN2" s="448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528">
        <v>2434</v>
      </c>
      <c r="B3" s="528"/>
      <c r="C3" s="528"/>
      <c r="D3" s="211" t="s">
        <v>0</v>
      </c>
      <c r="E3" s="212"/>
      <c r="F3" s="168"/>
      <c r="G3" s="168"/>
      <c r="H3" s="264">
        <v>42812</v>
      </c>
      <c r="I3" s="264">
        <v>42881</v>
      </c>
      <c r="J3" s="264">
        <v>42914</v>
      </c>
      <c r="K3" s="264"/>
      <c r="L3" s="505"/>
      <c r="M3" s="168">
        <v>42902</v>
      </c>
      <c r="N3" s="168">
        <v>42928</v>
      </c>
      <c r="O3" s="168">
        <v>42935</v>
      </c>
      <c r="P3" s="168">
        <v>42915</v>
      </c>
      <c r="Q3" s="379">
        <v>42941</v>
      </c>
      <c r="R3" s="379">
        <v>42945</v>
      </c>
      <c r="S3" s="379"/>
      <c r="T3" s="436">
        <v>42913</v>
      </c>
      <c r="U3" s="379"/>
      <c r="V3" s="451"/>
      <c r="W3" s="452"/>
      <c r="X3" s="452"/>
      <c r="Y3" s="453"/>
      <c r="Z3" s="453"/>
      <c r="AA3" s="453"/>
      <c r="AB3" s="454"/>
      <c r="AC3" s="454"/>
      <c r="AD3" s="546" t="s">
        <v>9</v>
      </c>
      <c r="AE3" s="455"/>
      <c r="AF3" s="456"/>
      <c r="AG3" s="543"/>
      <c r="AH3" s="543"/>
      <c r="AI3" s="543"/>
      <c r="AJ3" s="543"/>
      <c r="AK3" s="543"/>
      <c r="AL3" s="543"/>
      <c r="AM3" s="543"/>
      <c r="AN3" s="543"/>
      <c r="AO3" s="543"/>
      <c r="AP3" s="543"/>
      <c r="AQ3" s="543"/>
      <c r="AR3" s="543"/>
      <c r="AS3" s="543"/>
      <c r="AT3" s="543"/>
      <c r="AU3" s="543"/>
      <c r="AV3" s="543"/>
      <c r="AW3" s="543"/>
      <c r="AX3" s="544"/>
      <c r="AY3" s="544"/>
      <c r="AZ3" s="544"/>
      <c r="BA3" s="544"/>
      <c r="BB3" s="544"/>
      <c r="BC3" s="544"/>
      <c r="BD3" s="544"/>
      <c r="BE3" s="544"/>
      <c r="BF3" s="544"/>
      <c r="BG3" s="544"/>
      <c r="BH3" s="544"/>
      <c r="BI3" s="544"/>
      <c r="BJ3" s="544"/>
      <c r="BK3" s="544"/>
      <c r="BL3" s="544"/>
      <c r="BM3" s="544"/>
      <c r="BN3" s="30"/>
      <c r="BO3" s="30"/>
      <c r="BP3" s="544"/>
      <c r="BQ3" s="544"/>
      <c r="BR3" s="544"/>
      <c r="BS3" s="544"/>
      <c r="BT3" s="544"/>
      <c r="BU3" s="544"/>
      <c r="BV3" s="544"/>
      <c r="BW3" s="544"/>
      <c r="BX3" s="544"/>
      <c r="BY3" s="544"/>
      <c r="BZ3" s="544"/>
      <c r="CA3" s="544"/>
      <c r="CB3" s="544"/>
      <c r="CC3" s="544"/>
      <c r="CD3" s="544"/>
      <c r="CE3" s="544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5.5" x14ac:dyDescent="0.2">
      <c r="A4" s="528"/>
      <c r="B4" s="528"/>
      <c r="C4" s="528"/>
      <c r="D4" s="220" t="s">
        <v>1</v>
      </c>
      <c r="E4" s="212"/>
      <c r="F4" s="312" t="s">
        <v>1444</v>
      </c>
      <c r="G4" s="221"/>
      <c r="H4" s="171" t="s">
        <v>1400</v>
      </c>
      <c r="I4" s="171" t="s">
        <v>1405</v>
      </c>
      <c r="J4" s="221" t="s">
        <v>1436</v>
      </c>
      <c r="K4" s="171"/>
      <c r="L4" s="221"/>
      <c r="M4" s="221" t="s">
        <v>1402</v>
      </c>
      <c r="N4" s="221" t="s">
        <v>1442</v>
      </c>
      <c r="O4" s="396" t="s">
        <v>1446</v>
      </c>
      <c r="P4" s="171" t="s">
        <v>1421</v>
      </c>
      <c r="Q4" s="268" t="s">
        <v>1449</v>
      </c>
      <c r="R4" s="171" t="s">
        <v>1451</v>
      </c>
      <c r="S4" s="221"/>
      <c r="T4" s="221" t="s">
        <v>1440</v>
      </c>
      <c r="U4" s="312"/>
      <c r="V4" s="457"/>
      <c r="W4" s="457"/>
      <c r="X4" s="457"/>
      <c r="Y4" s="452"/>
      <c r="Z4" s="453"/>
      <c r="AA4" s="453"/>
      <c r="AB4" s="453"/>
      <c r="AC4" s="453"/>
      <c r="AD4" s="546"/>
      <c r="AE4" s="458"/>
      <c r="AF4" s="456"/>
      <c r="AG4" s="456"/>
      <c r="AH4" s="456"/>
      <c r="AI4" s="456"/>
      <c r="AJ4" s="456"/>
      <c r="AK4" s="456"/>
      <c r="AL4" s="456"/>
      <c r="AM4" s="456"/>
      <c r="AN4" s="456"/>
      <c r="AO4" s="456"/>
      <c r="AP4" s="456"/>
      <c r="AQ4" s="456"/>
      <c r="AR4" s="456"/>
      <c r="AS4" s="456"/>
      <c r="AT4" s="456"/>
      <c r="AU4" s="456"/>
      <c r="AV4" s="456"/>
      <c r="AW4" s="13"/>
      <c r="AX4" s="459"/>
      <c r="AY4" s="459"/>
      <c r="AZ4" s="459"/>
      <c r="BA4" s="459"/>
      <c r="BB4" s="459"/>
      <c r="BC4" s="459"/>
      <c r="BD4" s="459"/>
      <c r="BE4" s="459"/>
      <c r="BF4" s="459"/>
      <c r="BG4" s="459"/>
      <c r="BH4" s="459"/>
      <c r="BI4" s="459"/>
      <c r="BJ4" s="459"/>
      <c r="BK4" s="459"/>
      <c r="BL4" s="459"/>
      <c r="BM4" s="459"/>
      <c r="BN4" s="30"/>
      <c r="BO4" s="30"/>
      <c r="BP4" s="459"/>
      <c r="BQ4" s="459"/>
      <c r="BR4" s="459"/>
      <c r="BS4" s="459"/>
      <c r="BT4" s="459"/>
      <c r="BU4" s="459"/>
      <c r="BV4" s="459"/>
      <c r="BW4" s="459"/>
      <c r="BX4" s="459"/>
      <c r="BY4" s="459"/>
      <c r="BZ4" s="459"/>
      <c r="CA4" s="459"/>
      <c r="CB4" s="459"/>
      <c r="CC4" s="459"/>
      <c r="CD4" s="459"/>
      <c r="CE4" s="459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81" customHeight="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 t="s">
        <v>1445</v>
      </c>
      <c r="G5" s="271"/>
      <c r="H5" s="271" t="s">
        <v>1401</v>
      </c>
      <c r="I5" s="309" t="s">
        <v>1406</v>
      </c>
      <c r="J5" s="511" t="s">
        <v>1437</v>
      </c>
      <c r="K5" s="511"/>
      <c r="L5" s="271"/>
      <c r="M5" s="271" t="s">
        <v>1404</v>
      </c>
      <c r="N5" s="271" t="s">
        <v>1443</v>
      </c>
      <c r="O5" s="511" t="s">
        <v>1447</v>
      </c>
      <c r="P5" s="511" t="s">
        <v>1448</v>
      </c>
      <c r="Q5" s="511" t="s">
        <v>1450</v>
      </c>
      <c r="R5" s="291" t="s">
        <v>1452</v>
      </c>
      <c r="S5" s="290"/>
      <c r="T5" s="271" t="s">
        <v>1441</v>
      </c>
      <c r="U5" s="271"/>
      <c r="V5" s="460" t="s">
        <v>5</v>
      </c>
      <c r="W5" s="461" t="s">
        <v>6</v>
      </c>
      <c r="X5" s="461" t="s">
        <v>7</v>
      </c>
      <c r="Y5" s="462" t="s">
        <v>8</v>
      </c>
      <c r="Z5" s="463">
        <v>3</v>
      </c>
      <c r="AA5" s="463">
        <v>4</v>
      </c>
      <c r="AB5" s="463">
        <v>5</v>
      </c>
      <c r="AC5" s="464" t="s">
        <v>25</v>
      </c>
      <c r="AD5" s="546"/>
      <c r="AE5" s="465" t="s">
        <v>10</v>
      </c>
      <c r="AF5" s="466"/>
      <c r="AG5" s="466"/>
      <c r="AH5" s="466"/>
      <c r="AI5" s="466"/>
      <c r="AJ5" s="466"/>
      <c r="AK5" s="466"/>
      <c r="AL5" s="466"/>
      <c r="AM5" s="466"/>
      <c r="AN5" s="466"/>
      <c r="AO5" s="466"/>
      <c r="AP5" s="466"/>
      <c r="AQ5" s="466"/>
      <c r="AR5" s="466"/>
      <c r="AS5" s="466"/>
      <c r="AT5" s="466"/>
      <c r="AU5" s="466"/>
      <c r="AV5" s="466"/>
      <c r="AW5" s="467" t="s">
        <v>11</v>
      </c>
      <c r="AX5" s="468"/>
      <c r="AY5" s="468"/>
      <c r="AZ5" s="468"/>
      <c r="BA5" s="468"/>
      <c r="BB5" s="468"/>
      <c r="BC5" s="468"/>
      <c r="BD5" s="468"/>
      <c r="BE5" s="468"/>
      <c r="BF5" s="468"/>
      <c r="BG5" s="468"/>
      <c r="BH5" s="468"/>
      <c r="BI5" s="468"/>
      <c r="BJ5" s="468"/>
      <c r="BK5" s="468"/>
      <c r="BL5" s="468"/>
      <c r="BM5" s="468"/>
      <c r="BN5" s="469"/>
      <c r="BO5" s="469"/>
      <c r="BP5" s="469"/>
      <c r="BQ5" s="469"/>
      <c r="BR5" s="469"/>
      <c r="BS5" s="469"/>
      <c r="BT5" s="469"/>
      <c r="BU5" s="469"/>
      <c r="BV5" s="469"/>
      <c r="BW5" s="469"/>
      <c r="BX5" s="469"/>
      <c r="BY5" s="469"/>
      <c r="BZ5" s="469"/>
      <c r="CA5" s="469"/>
      <c r="CB5" s="469"/>
      <c r="CC5" s="469"/>
      <c r="CD5" s="469"/>
      <c r="CE5" s="469"/>
      <c r="CF5" s="469"/>
      <c r="CG5" s="469"/>
      <c r="CH5" s="469"/>
      <c r="CI5" s="469"/>
      <c r="CJ5" s="469"/>
      <c r="CK5" s="469"/>
      <c r="CL5" s="469"/>
      <c r="CM5" s="469"/>
    </row>
    <row r="6" spans="1:107" s="285" customFormat="1" ht="15.75" customHeight="1" x14ac:dyDescent="0.25">
      <c r="A6" s="295">
        <v>1</v>
      </c>
      <c r="B6" s="357" t="s">
        <v>28</v>
      </c>
      <c r="C6" s="320" t="s">
        <v>34</v>
      </c>
      <c r="D6" s="366" t="s">
        <v>759</v>
      </c>
      <c r="E6" s="238">
        <v>2434</v>
      </c>
      <c r="F6" s="91" t="s">
        <v>539</v>
      </c>
      <c r="G6" s="91"/>
      <c r="H6" s="91">
        <v>5</v>
      </c>
      <c r="I6" s="91">
        <v>5</v>
      </c>
      <c r="J6" s="91">
        <v>5</v>
      </c>
      <c r="K6" s="91"/>
      <c r="L6" s="91"/>
      <c r="M6" s="91">
        <v>4</v>
      </c>
      <c r="N6" s="91">
        <v>4</v>
      </c>
      <c r="O6" s="91">
        <v>4</v>
      </c>
      <c r="P6" s="91">
        <v>5</v>
      </c>
      <c r="Q6" s="91">
        <v>5</v>
      </c>
      <c r="R6" s="91">
        <v>5</v>
      </c>
      <c r="S6" s="91"/>
      <c r="T6" s="91">
        <v>4</v>
      </c>
      <c r="U6" s="91"/>
      <c r="V6" s="358">
        <f t="shared" ref="V6:V37" si="0">IF(AC6&gt;0,IF(SUM(X6:Y6)/AC6&gt;0,2,IF(AND(SUM(X6:Y6)/AC6=0,Z6/AC6&gt;0),3,IF(AND((AB6/AC6+AA6/AC6)=1,AA6/AC6&gt;0),4,5))),0)</f>
        <v>4</v>
      </c>
      <c r="W6" s="286">
        <f t="shared" ref="W6:W34" si="1">COUNTIF(AG6:AV6,"б")</f>
        <v>0</v>
      </c>
      <c r="X6" s="286">
        <f t="shared" ref="X6:X16" si="2">COUNTIF(AG6:AV6,"д")</f>
        <v>0</v>
      </c>
      <c r="Y6" s="286">
        <f t="shared" ref="Y6:Y34" si="3">COUNTIF(AG6:AV6,2)+COUNTIF(AG6:AV6,"н")+COUNTIF(AG6:AV6,"д")</f>
        <v>0</v>
      </c>
      <c r="Z6" s="286">
        <f t="shared" ref="Z6:Z34" si="4">COUNTIF(AG6:AV6,Z$5)</f>
        <v>0</v>
      </c>
      <c r="AA6" s="286">
        <f t="shared" ref="AA6:AA34" si="5">COUNTIF(AG6:AV6,AA$5)</f>
        <v>4</v>
      </c>
      <c r="AB6" s="286">
        <f t="shared" ref="AB6:AB34" si="6">COUNTIF(AG6:AV6,AB$5)</f>
        <v>6</v>
      </c>
      <c r="AC6" s="286">
        <f t="shared" ref="AC6:AC38" si="7">SUM(X6:AB6)</f>
        <v>10</v>
      </c>
      <c r="AD6" s="359">
        <f>IF(ISERROR(((X6+Y6)*2+Z6*3+AA6*4+AB6*5)/SUM(X6,Y6:AB6)),"",((X6+Y6)*2+Z6*3+AA6*4+AB6*5)/SUM(X6,Y6:AB6))</f>
        <v>4.5999999999999996</v>
      </c>
      <c r="AE6" s="287">
        <f t="shared" ref="AE6:AE34" si="8">IF(AX6=5,0.5,IF(AX6=4,0.25,IF(AX6&lt;=3,0)))</f>
        <v>0</v>
      </c>
      <c r="AG6" s="360" t="str">
        <f t="shared" ref="AG6:AV21" si="9">IF(ISERROR(VALUE(LEFT(F6))),LEFT(F6),VALUE(LEFT(F6)))</f>
        <v>З</v>
      </c>
      <c r="AH6" s="360" t="str">
        <f t="shared" si="9"/>
        <v/>
      </c>
      <c r="AI6" s="360">
        <f t="shared" si="9"/>
        <v>5</v>
      </c>
      <c r="AJ6" s="360">
        <f t="shared" si="9"/>
        <v>5</v>
      </c>
      <c r="AK6" s="360">
        <f t="shared" si="9"/>
        <v>5</v>
      </c>
      <c r="AL6" s="360" t="str">
        <f t="shared" si="9"/>
        <v/>
      </c>
      <c r="AM6" s="360" t="str">
        <f t="shared" si="9"/>
        <v/>
      </c>
      <c r="AN6" s="360">
        <f t="shared" si="9"/>
        <v>4</v>
      </c>
      <c r="AO6" s="360">
        <f t="shared" si="9"/>
        <v>4</v>
      </c>
      <c r="AP6" s="360">
        <f t="shared" si="9"/>
        <v>4</v>
      </c>
      <c r="AQ6" s="360">
        <f t="shared" si="9"/>
        <v>5</v>
      </c>
      <c r="AR6" s="360">
        <f t="shared" si="9"/>
        <v>5</v>
      </c>
      <c r="AS6" s="360">
        <f t="shared" si="9"/>
        <v>5</v>
      </c>
      <c r="AT6" s="360" t="str">
        <f t="shared" si="9"/>
        <v/>
      </c>
      <c r="AU6" s="360">
        <f t="shared" si="9"/>
        <v>4</v>
      </c>
      <c r="AV6" s="360" t="str">
        <f t="shared" si="9"/>
        <v/>
      </c>
      <c r="AW6" s="358">
        <f t="shared" ref="AW6:AW37" si="10">COUNTIF(AG6:AV6,"з")</f>
        <v>1</v>
      </c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  <c r="BM6" s="288"/>
      <c r="BN6" s="288"/>
      <c r="BO6" s="288"/>
      <c r="BP6" s="289"/>
      <c r="BQ6" s="289"/>
      <c r="BR6" s="289"/>
      <c r="BS6" s="289"/>
      <c r="BT6" s="289"/>
      <c r="BU6" s="289"/>
      <c r="BV6" s="289"/>
      <c r="BW6" s="289"/>
      <c r="BX6" s="289"/>
      <c r="BY6" s="289"/>
      <c r="BZ6" s="289"/>
      <c r="CA6" s="289"/>
      <c r="CB6" s="289"/>
      <c r="CC6" s="289"/>
      <c r="CD6" s="289"/>
      <c r="CE6" s="289"/>
      <c r="CF6" s="289"/>
      <c r="CG6" s="288"/>
      <c r="CH6" s="288"/>
      <c r="CI6" s="288"/>
      <c r="CJ6" s="288"/>
      <c r="CK6" s="288"/>
      <c r="CL6" s="288"/>
      <c r="CM6" s="288"/>
      <c r="CN6" s="284"/>
      <c r="CO6" s="284"/>
      <c r="CP6" s="284"/>
      <c r="CQ6" s="284"/>
      <c r="CR6" s="284"/>
      <c r="CS6" s="284"/>
      <c r="CT6" s="284"/>
      <c r="CU6" s="284"/>
      <c r="CV6" s="284"/>
      <c r="CW6" s="284"/>
      <c r="CX6" s="284"/>
      <c r="CY6" s="284"/>
      <c r="CZ6" s="284"/>
      <c r="DA6" s="284"/>
      <c r="DB6" s="284"/>
      <c r="DC6" s="284"/>
    </row>
    <row r="7" spans="1:107" s="285" customFormat="1" ht="15.75" customHeight="1" x14ac:dyDescent="0.25">
      <c r="A7" s="295">
        <v>2</v>
      </c>
      <c r="B7" s="357" t="s">
        <v>28</v>
      </c>
      <c r="C7" s="320" t="s">
        <v>34</v>
      </c>
      <c r="D7" s="366" t="s">
        <v>760</v>
      </c>
      <c r="E7" s="238">
        <v>2434</v>
      </c>
      <c r="F7" s="91" t="s">
        <v>539</v>
      </c>
      <c r="G7" s="91"/>
      <c r="H7" s="91">
        <v>4</v>
      </c>
      <c r="I7" s="91">
        <v>5</v>
      </c>
      <c r="J7" s="91">
        <v>3</v>
      </c>
      <c r="K7" s="91"/>
      <c r="L7" s="91"/>
      <c r="M7" s="91">
        <v>3</v>
      </c>
      <c r="N7" s="91">
        <v>4</v>
      </c>
      <c r="O7" s="91">
        <v>4</v>
      </c>
      <c r="P7" s="91">
        <v>5</v>
      </c>
      <c r="Q7" s="91">
        <v>5</v>
      </c>
      <c r="R7" s="91">
        <v>4</v>
      </c>
      <c r="S7" s="91"/>
      <c r="T7" s="91">
        <v>5</v>
      </c>
      <c r="U7" s="91"/>
      <c r="V7" s="358">
        <f t="shared" si="0"/>
        <v>3</v>
      </c>
      <c r="W7" s="286">
        <f t="shared" si="1"/>
        <v>0</v>
      </c>
      <c r="X7" s="286">
        <f t="shared" si="2"/>
        <v>0</v>
      </c>
      <c r="Y7" s="286">
        <f t="shared" si="3"/>
        <v>0</v>
      </c>
      <c r="Z7" s="286">
        <f t="shared" si="4"/>
        <v>2</v>
      </c>
      <c r="AA7" s="286">
        <f t="shared" si="5"/>
        <v>4</v>
      </c>
      <c r="AB7" s="286">
        <f t="shared" si="6"/>
        <v>4</v>
      </c>
      <c r="AC7" s="286">
        <f t="shared" si="7"/>
        <v>10</v>
      </c>
      <c r="AD7" s="359">
        <f t="shared" ref="AD7:AD37" si="11">IF(ISERROR(((X7+Y7)*2+Z7*3+AA7*4+AB7*5)/SUM(X7,Y7:AB7)),"",((X7+Y7)*2+Z7*3+AA7*4+AB7*5)/SUM(X7,Y7:AB7))</f>
        <v>4.2</v>
      </c>
      <c r="AE7" s="287">
        <f t="shared" si="8"/>
        <v>0</v>
      </c>
      <c r="AG7" s="360" t="str">
        <f t="shared" si="9"/>
        <v>З</v>
      </c>
      <c r="AH7" s="360" t="str">
        <f t="shared" si="9"/>
        <v/>
      </c>
      <c r="AI7" s="360">
        <f t="shared" si="9"/>
        <v>4</v>
      </c>
      <c r="AJ7" s="360">
        <f t="shared" si="9"/>
        <v>5</v>
      </c>
      <c r="AK7" s="360">
        <f t="shared" si="9"/>
        <v>3</v>
      </c>
      <c r="AL7" s="360" t="str">
        <f t="shared" si="9"/>
        <v/>
      </c>
      <c r="AM7" s="360" t="str">
        <f t="shared" si="9"/>
        <v/>
      </c>
      <c r="AN7" s="360">
        <f t="shared" si="9"/>
        <v>3</v>
      </c>
      <c r="AO7" s="360">
        <f t="shared" si="9"/>
        <v>4</v>
      </c>
      <c r="AP7" s="360">
        <f t="shared" si="9"/>
        <v>4</v>
      </c>
      <c r="AQ7" s="360">
        <f t="shared" si="9"/>
        <v>5</v>
      </c>
      <c r="AR7" s="360">
        <f t="shared" si="9"/>
        <v>5</v>
      </c>
      <c r="AS7" s="360">
        <f t="shared" si="9"/>
        <v>4</v>
      </c>
      <c r="AT7" s="360" t="str">
        <f t="shared" si="9"/>
        <v/>
      </c>
      <c r="AU7" s="360">
        <f t="shared" si="9"/>
        <v>5</v>
      </c>
      <c r="AV7" s="360" t="str">
        <f t="shared" si="9"/>
        <v/>
      </c>
      <c r="AW7" s="358">
        <f t="shared" si="10"/>
        <v>1</v>
      </c>
      <c r="AX7" s="288"/>
      <c r="AY7" s="288"/>
      <c r="AZ7" s="288"/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  <c r="BM7" s="288"/>
      <c r="BN7" s="288"/>
      <c r="BO7" s="288"/>
      <c r="BP7" s="289"/>
      <c r="BQ7" s="289"/>
      <c r="BR7" s="289"/>
      <c r="BS7" s="289"/>
      <c r="BT7" s="289"/>
      <c r="BU7" s="289"/>
      <c r="BV7" s="289"/>
      <c r="BW7" s="289"/>
      <c r="BX7" s="289"/>
      <c r="BY7" s="289"/>
      <c r="BZ7" s="289"/>
      <c r="CA7" s="289"/>
      <c r="CB7" s="289"/>
      <c r="CC7" s="289"/>
      <c r="CD7" s="289"/>
      <c r="CE7" s="289"/>
      <c r="CF7" s="289"/>
      <c r="CG7" s="288"/>
      <c r="CH7" s="289"/>
      <c r="CI7" s="289"/>
      <c r="CJ7" s="289"/>
      <c r="CK7" s="289"/>
      <c r="CL7" s="289"/>
      <c r="CM7" s="289"/>
    </row>
    <row r="8" spans="1:107" s="285" customFormat="1" ht="15.75" customHeight="1" x14ac:dyDescent="0.25">
      <c r="A8" s="295">
        <v>3</v>
      </c>
      <c r="B8" s="357" t="s">
        <v>28</v>
      </c>
      <c r="C8" s="320" t="s">
        <v>34</v>
      </c>
      <c r="D8" s="366" t="s">
        <v>763</v>
      </c>
      <c r="E8" s="238">
        <v>2434</v>
      </c>
      <c r="F8" s="91" t="s">
        <v>539</v>
      </c>
      <c r="G8" s="91"/>
      <c r="H8" s="91">
        <v>5</v>
      </c>
      <c r="I8" s="91">
        <v>4</v>
      </c>
      <c r="J8" s="91">
        <v>3</v>
      </c>
      <c r="K8" s="91"/>
      <c r="L8" s="91"/>
      <c r="M8" s="91">
        <v>3</v>
      </c>
      <c r="N8" s="91">
        <v>4</v>
      </c>
      <c r="O8" s="91">
        <v>4</v>
      </c>
      <c r="P8" s="91">
        <v>5</v>
      </c>
      <c r="Q8" s="91">
        <v>5</v>
      </c>
      <c r="R8" s="91">
        <v>4</v>
      </c>
      <c r="S8" s="91"/>
      <c r="T8" s="91">
        <v>4</v>
      </c>
      <c r="U8" s="91"/>
      <c r="V8" s="358">
        <f t="shared" si="0"/>
        <v>3</v>
      </c>
      <c r="W8" s="286">
        <f t="shared" si="1"/>
        <v>0</v>
      </c>
      <c r="X8" s="286">
        <f t="shared" si="2"/>
        <v>0</v>
      </c>
      <c r="Y8" s="286">
        <f t="shared" si="3"/>
        <v>0</v>
      </c>
      <c r="Z8" s="286">
        <f t="shared" si="4"/>
        <v>2</v>
      </c>
      <c r="AA8" s="286">
        <f t="shared" si="5"/>
        <v>5</v>
      </c>
      <c r="AB8" s="286">
        <f t="shared" si="6"/>
        <v>3</v>
      </c>
      <c r="AC8" s="286">
        <f t="shared" si="7"/>
        <v>10</v>
      </c>
      <c r="AD8" s="359">
        <f t="shared" si="11"/>
        <v>4.0999999999999996</v>
      </c>
      <c r="AE8" s="287">
        <f t="shared" si="8"/>
        <v>0</v>
      </c>
      <c r="AG8" s="360" t="str">
        <f t="shared" si="9"/>
        <v>З</v>
      </c>
      <c r="AH8" s="360" t="str">
        <f t="shared" si="9"/>
        <v/>
      </c>
      <c r="AI8" s="360">
        <f t="shared" si="9"/>
        <v>5</v>
      </c>
      <c r="AJ8" s="360">
        <f t="shared" si="9"/>
        <v>4</v>
      </c>
      <c r="AK8" s="360">
        <f t="shared" si="9"/>
        <v>3</v>
      </c>
      <c r="AL8" s="360" t="str">
        <f t="shared" si="9"/>
        <v/>
      </c>
      <c r="AM8" s="360" t="str">
        <f t="shared" si="9"/>
        <v/>
      </c>
      <c r="AN8" s="360">
        <f t="shared" si="9"/>
        <v>3</v>
      </c>
      <c r="AO8" s="360">
        <f t="shared" si="9"/>
        <v>4</v>
      </c>
      <c r="AP8" s="360">
        <f t="shared" si="9"/>
        <v>4</v>
      </c>
      <c r="AQ8" s="360">
        <f t="shared" si="9"/>
        <v>5</v>
      </c>
      <c r="AR8" s="360">
        <f t="shared" si="9"/>
        <v>5</v>
      </c>
      <c r="AS8" s="360">
        <f t="shared" si="9"/>
        <v>4</v>
      </c>
      <c r="AT8" s="360" t="str">
        <f t="shared" si="9"/>
        <v/>
      </c>
      <c r="AU8" s="360">
        <f t="shared" si="9"/>
        <v>4</v>
      </c>
      <c r="AV8" s="360" t="str">
        <f t="shared" si="9"/>
        <v/>
      </c>
      <c r="AW8" s="358">
        <f t="shared" si="10"/>
        <v>1</v>
      </c>
      <c r="AX8" s="288"/>
      <c r="AY8" s="288"/>
      <c r="AZ8" s="288"/>
      <c r="BA8" s="288"/>
      <c r="BB8" s="288"/>
      <c r="BC8" s="288"/>
      <c r="BD8" s="288"/>
      <c r="BE8" s="288"/>
      <c r="BF8" s="288"/>
      <c r="BG8" s="288"/>
      <c r="BH8" s="288"/>
      <c r="BI8" s="288"/>
      <c r="BJ8" s="288"/>
      <c r="BK8" s="288"/>
      <c r="BL8" s="288"/>
      <c r="BM8" s="288"/>
      <c r="BN8" s="288"/>
      <c r="BO8" s="288"/>
      <c r="BP8" s="289"/>
      <c r="BQ8" s="289"/>
      <c r="BR8" s="289"/>
      <c r="BS8" s="289"/>
      <c r="BT8" s="289"/>
      <c r="BU8" s="289"/>
      <c r="BV8" s="289"/>
      <c r="BW8" s="289"/>
      <c r="BX8" s="289"/>
      <c r="BY8" s="289"/>
      <c r="BZ8" s="289"/>
      <c r="CA8" s="289"/>
      <c r="CB8" s="289"/>
      <c r="CC8" s="289"/>
      <c r="CD8" s="289"/>
      <c r="CE8" s="289"/>
      <c r="CF8" s="289"/>
      <c r="CG8" s="288"/>
      <c r="CH8" s="289"/>
      <c r="CI8" s="289"/>
      <c r="CJ8" s="289"/>
      <c r="CK8" s="289"/>
      <c r="CL8" s="289"/>
      <c r="CM8" s="289"/>
    </row>
    <row r="9" spans="1:107" s="285" customFormat="1" ht="15.75" customHeight="1" x14ac:dyDescent="0.25">
      <c r="A9" s="295">
        <v>4</v>
      </c>
      <c r="B9" s="357" t="s">
        <v>28</v>
      </c>
      <c r="C9" s="320" t="s">
        <v>34</v>
      </c>
      <c r="D9" s="332" t="s">
        <v>762</v>
      </c>
      <c r="E9" s="238">
        <v>2434</v>
      </c>
      <c r="F9" s="91" t="s">
        <v>539</v>
      </c>
      <c r="G9" s="91"/>
      <c r="H9" s="91">
        <v>5</v>
      </c>
      <c r="I9" s="91">
        <v>5</v>
      </c>
      <c r="J9" s="91">
        <v>5</v>
      </c>
      <c r="K9" s="91"/>
      <c r="L9" s="91"/>
      <c r="M9" s="91">
        <v>5</v>
      </c>
      <c r="N9" s="91">
        <v>5</v>
      </c>
      <c r="O9" s="91">
        <v>5</v>
      </c>
      <c r="P9" s="91">
        <v>5</v>
      </c>
      <c r="Q9" s="91">
        <v>5</v>
      </c>
      <c r="R9" s="91">
        <v>5</v>
      </c>
      <c r="S9" s="91"/>
      <c r="T9" s="91">
        <v>5</v>
      </c>
      <c r="U9" s="91"/>
      <c r="V9" s="358">
        <f t="shared" si="0"/>
        <v>5</v>
      </c>
      <c r="W9" s="286">
        <f t="shared" si="1"/>
        <v>0</v>
      </c>
      <c r="X9" s="286">
        <f t="shared" si="2"/>
        <v>0</v>
      </c>
      <c r="Y9" s="286">
        <f t="shared" si="3"/>
        <v>0</v>
      </c>
      <c r="Z9" s="286">
        <f t="shared" si="4"/>
        <v>0</v>
      </c>
      <c r="AA9" s="286">
        <f t="shared" si="5"/>
        <v>0</v>
      </c>
      <c r="AB9" s="286">
        <f t="shared" si="6"/>
        <v>10</v>
      </c>
      <c r="AC9" s="286">
        <f t="shared" si="7"/>
        <v>10</v>
      </c>
      <c r="AD9" s="359">
        <f t="shared" si="11"/>
        <v>5</v>
      </c>
      <c r="AE9" s="287">
        <f t="shared" si="8"/>
        <v>0</v>
      </c>
      <c r="AG9" s="360" t="str">
        <f t="shared" si="9"/>
        <v>З</v>
      </c>
      <c r="AH9" s="360" t="str">
        <f t="shared" si="9"/>
        <v/>
      </c>
      <c r="AI9" s="360">
        <f t="shared" si="9"/>
        <v>5</v>
      </c>
      <c r="AJ9" s="360">
        <f t="shared" si="9"/>
        <v>5</v>
      </c>
      <c r="AK9" s="360">
        <f t="shared" si="9"/>
        <v>5</v>
      </c>
      <c r="AL9" s="360" t="str">
        <f t="shared" si="9"/>
        <v/>
      </c>
      <c r="AM9" s="360" t="str">
        <f t="shared" si="9"/>
        <v/>
      </c>
      <c r="AN9" s="360">
        <f t="shared" si="9"/>
        <v>5</v>
      </c>
      <c r="AO9" s="360">
        <f t="shared" si="9"/>
        <v>5</v>
      </c>
      <c r="AP9" s="360">
        <f t="shared" si="9"/>
        <v>5</v>
      </c>
      <c r="AQ9" s="360">
        <f t="shared" si="9"/>
        <v>5</v>
      </c>
      <c r="AR9" s="360">
        <f t="shared" si="9"/>
        <v>5</v>
      </c>
      <c r="AS9" s="360">
        <f t="shared" si="9"/>
        <v>5</v>
      </c>
      <c r="AT9" s="360" t="str">
        <f t="shared" si="9"/>
        <v/>
      </c>
      <c r="AU9" s="360">
        <f t="shared" si="9"/>
        <v>5</v>
      </c>
      <c r="AV9" s="360" t="str">
        <f t="shared" si="9"/>
        <v/>
      </c>
      <c r="AW9" s="358">
        <f t="shared" si="10"/>
        <v>1</v>
      </c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  <c r="BM9" s="288"/>
      <c r="BN9" s="288"/>
      <c r="BO9" s="288"/>
      <c r="BP9" s="289"/>
      <c r="BQ9" s="289"/>
      <c r="BR9" s="289"/>
      <c r="BS9" s="289"/>
      <c r="BT9" s="289"/>
      <c r="BU9" s="289"/>
      <c r="BV9" s="289"/>
      <c r="BW9" s="289"/>
      <c r="BX9" s="289"/>
      <c r="BY9" s="289"/>
      <c r="BZ9" s="289"/>
      <c r="CA9" s="289"/>
      <c r="CB9" s="289"/>
      <c r="CC9" s="289"/>
      <c r="CD9" s="289"/>
      <c r="CE9" s="289"/>
      <c r="CF9" s="289"/>
      <c r="CG9" s="288"/>
      <c r="CH9" s="289"/>
      <c r="CI9" s="289"/>
      <c r="CJ9" s="289"/>
      <c r="CK9" s="289"/>
      <c r="CL9" s="289"/>
      <c r="CM9" s="289"/>
    </row>
    <row r="10" spans="1:107" s="285" customFormat="1" ht="15.75" customHeight="1" x14ac:dyDescent="0.25">
      <c r="A10" s="295">
        <v>5</v>
      </c>
      <c r="B10" s="357" t="s">
        <v>28</v>
      </c>
      <c r="C10" s="320" t="s">
        <v>34</v>
      </c>
      <c r="D10" s="366" t="s">
        <v>1416</v>
      </c>
      <c r="E10" s="238">
        <v>2434</v>
      </c>
      <c r="F10" s="91" t="s">
        <v>539</v>
      </c>
      <c r="G10" s="91"/>
      <c r="H10" s="91">
        <v>5</v>
      </c>
      <c r="I10" s="91">
        <v>5</v>
      </c>
      <c r="J10" s="91">
        <v>3</v>
      </c>
      <c r="K10" s="91"/>
      <c r="L10" s="91"/>
      <c r="M10" s="91">
        <v>4</v>
      </c>
      <c r="N10" s="91">
        <v>4</v>
      </c>
      <c r="O10" s="91">
        <v>4</v>
      </c>
      <c r="P10" s="91">
        <v>5</v>
      </c>
      <c r="Q10" s="91">
        <v>3</v>
      </c>
      <c r="R10" s="91">
        <v>4</v>
      </c>
      <c r="S10" s="91"/>
      <c r="T10" s="91">
        <v>5</v>
      </c>
      <c r="U10" s="91"/>
      <c r="V10" s="358">
        <f t="shared" si="0"/>
        <v>3</v>
      </c>
      <c r="W10" s="286">
        <f t="shared" si="1"/>
        <v>0</v>
      </c>
      <c r="X10" s="286">
        <f t="shared" si="2"/>
        <v>0</v>
      </c>
      <c r="Y10" s="286">
        <f t="shared" si="3"/>
        <v>0</v>
      </c>
      <c r="Z10" s="286">
        <f t="shared" si="4"/>
        <v>2</v>
      </c>
      <c r="AA10" s="286">
        <f t="shared" si="5"/>
        <v>4</v>
      </c>
      <c r="AB10" s="286">
        <f t="shared" si="6"/>
        <v>4</v>
      </c>
      <c r="AC10" s="286">
        <f t="shared" si="7"/>
        <v>10</v>
      </c>
      <c r="AD10" s="359">
        <f t="shared" si="11"/>
        <v>4.2</v>
      </c>
      <c r="AE10" s="287">
        <f t="shared" si="8"/>
        <v>0</v>
      </c>
      <c r="AG10" s="360" t="str">
        <f t="shared" si="9"/>
        <v>З</v>
      </c>
      <c r="AH10" s="360" t="str">
        <f t="shared" si="9"/>
        <v/>
      </c>
      <c r="AI10" s="360">
        <f t="shared" si="9"/>
        <v>5</v>
      </c>
      <c r="AJ10" s="360">
        <f t="shared" si="9"/>
        <v>5</v>
      </c>
      <c r="AK10" s="360">
        <f t="shared" si="9"/>
        <v>3</v>
      </c>
      <c r="AL10" s="360" t="str">
        <f t="shared" si="9"/>
        <v/>
      </c>
      <c r="AM10" s="360" t="str">
        <f t="shared" si="9"/>
        <v/>
      </c>
      <c r="AN10" s="360">
        <f t="shared" si="9"/>
        <v>4</v>
      </c>
      <c r="AO10" s="360">
        <f t="shared" si="9"/>
        <v>4</v>
      </c>
      <c r="AP10" s="360">
        <f t="shared" si="9"/>
        <v>4</v>
      </c>
      <c r="AQ10" s="360">
        <f t="shared" si="9"/>
        <v>5</v>
      </c>
      <c r="AR10" s="360">
        <f t="shared" si="9"/>
        <v>3</v>
      </c>
      <c r="AS10" s="360">
        <f t="shared" si="9"/>
        <v>4</v>
      </c>
      <c r="AT10" s="360" t="str">
        <f t="shared" si="9"/>
        <v/>
      </c>
      <c r="AU10" s="360">
        <f t="shared" si="9"/>
        <v>5</v>
      </c>
      <c r="AV10" s="360" t="str">
        <f t="shared" si="9"/>
        <v/>
      </c>
      <c r="AW10" s="358">
        <f t="shared" si="10"/>
        <v>1</v>
      </c>
      <c r="AX10" s="288"/>
      <c r="AY10" s="288"/>
      <c r="AZ10" s="288"/>
      <c r="BA10" s="288"/>
      <c r="BB10" s="288"/>
      <c r="BD10" s="288"/>
      <c r="BE10" s="288"/>
      <c r="BF10" s="288"/>
      <c r="BG10" s="288"/>
      <c r="BH10" s="288"/>
      <c r="BI10" s="288"/>
      <c r="BJ10" s="288"/>
      <c r="BK10" s="288"/>
      <c r="BL10" s="288"/>
      <c r="BM10" s="288"/>
      <c r="BN10" s="288"/>
      <c r="BO10" s="288"/>
      <c r="BP10" s="289"/>
      <c r="BQ10" s="289"/>
      <c r="BR10" s="289"/>
      <c r="BS10" s="289"/>
      <c r="BT10" s="289"/>
      <c r="BU10" s="289"/>
      <c r="BV10" s="289"/>
      <c r="BW10" s="289"/>
      <c r="BX10" s="289"/>
      <c r="BY10" s="289"/>
      <c r="BZ10" s="289"/>
      <c r="CA10" s="289"/>
      <c r="CB10" s="289"/>
      <c r="CC10" s="289"/>
      <c r="CD10" s="289"/>
      <c r="CE10" s="289"/>
      <c r="CF10" s="289"/>
      <c r="CG10" s="288"/>
      <c r="CH10" s="289"/>
      <c r="CI10" s="289"/>
      <c r="CJ10" s="289"/>
      <c r="CK10" s="289"/>
      <c r="CL10" s="289"/>
      <c r="CM10" s="289"/>
    </row>
    <row r="11" spans="1:107" s="285" customFormat="1" ht="15.75" customHeight="1" x14ac:dyDescent="0.25">
      <c r="A11" s="295">
        <v>6</v>
      </c>
      <c r="B11" s="357" t="s">
        <v>28</v>
      </c>
      <c r="C11" s="320" t="s">
        <v>34</v>
      </c>
      <c r="D11" s="366" t="s">
        <v>764</v>
      </c>
      <c r="E11" s="238">
        <v>2434</v>
      </c>
      <c r="F11" s="91" t="s">
        <v>539</v>
      </c>
      <c r="G11" s="91"/>
      <c r="H11" s="91">
        <v>5</v>
      </c>
      <c r="I11" s="91">
        <v>5</v>
      </c>
      <c r="J11" s="91">
        <v>4</v>
      </c>
      <c r="K11" s="91"/>
      <c r="L11" s="91"/>
      <c r="M11" s="91">
        <v>5</v>
      </c>
      <c r="N11" s="91">
        <v>4</v>
      </c>
      <c r="O11" s="91">
        <v>4</v>
      </c>
      <c r="P11" s="91">
        <v>5</v>
      </c>
      <c r="Q11" s="91">
        <v>5</v>
      </c>
      <c r="R11" s="91">
        <v>4</v>
      </c>
      <c r="S11" s="91"/>
      <c r="T11" s="91">
        <v>4</v>
      </c>
      <c r="U11" s="91"/>
      <c r="V11" s="358">
        <f t="shared" si="0"/>
        <v>4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0</v>
      </c>
      <c r="AA11" s="286">
        <f t="shared" si="5"/>
        <v>5</v>
      </c>
      <c r="AB11" s="286">
        <f t="shared" si="6"/>
        <v>5</v>
      </c>
      <c r="AC11" s="286">
        <f t="shared" si="7"/>
        <v>10</v>
      </c>
      <c r="AD11" s="359">
        <f t="shared" si="11"/>
        <v>4.5</v>
      </c>
      <c r="AE11" s="287">
        <f t="shared" si="8"/>
        <v>0</v>
      </c>
      <c r="AG11" s="360" t="str">
        <f t="shared" si="9"/>
        <v>З</v>
      </c>
      <c r="AH11" s="360" t="str">
        <f t="shared" si="9"/>
        <v/>
      </c>
      <c r="AI11" s="360">
        <f t="shared" si="9"/>
        <v>5</v>
      </c>
      <c r="AJ11" s="360">
        <f t="shared" si="9"/>
        <v>5</v>
      </c>
      <c r="AK11" s="360">
        <f t="shared" si="9"/>
        <v>4</v>
      </c>
      <c r="AL11" s="360" t="str">
        <f t="shared" si="9"/>
        <v/>
      </c>
      <c r="AM11" s="360" t="str">
        <f t="shared" si="9"/>
        <v/>
      </c>
      <c r="AN11" s="360">
        <f t="shared" si="9"/>
        <v>5</v>
      </c>
      <c r="AO11" s="360">
        <f t="shared" si="9"/>
        <v>4</v>
      </c>
      <c r="AP11" s="360">
        <f t="shared" si="9"/>
        <v>4</v>
      </c>
      <c r="AQ11" s="360">
        <f t="shared" si="9"/>
        <v>5</v>
      </c>
      <c r="AR11" s="360">
        <f t="shared" si="9"/>
        <v>5</v>
      </c>
      <c r="AS11" s="360">
        <f t="shared" si="9"/>
        <v>4</v>
      </c>
      <c r="AT11" s="360" t="str">
        <f t="shared" si="9"/>
        <v/>
      </c>
      <c r="AU11" s="360">
        <f t="shared" si="9"/>
        <v>4</v>
      </c>
      <c r="AV11" s="360" t="str">
        <f t="shared" si="9"/>
        <v/>
      </c>
      <c r="AW11" s="358">
        <f t="shared" si="10"/>
        <v>1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5.75" customHeight="1" x14ac:dyDescent="0.25">
      <c r="A12" s="295">
        <v>7</v>
      </c>
      <c r="B12" s="357" t="s">
        <v>28</v>
      </c>
      <c r="C12" s="320" t="s">
        <v>34</v>
      </c>
      <c r="D12" s="366" t="s">
        <v>765</v>
      </c>
      <c r="E12" s="238">
        <v>2434</v>
      </c>
      <c r="F12" s="91" t="s">
        <v>539</v>
      </c>
      <c r="G12" s="91"/>
      <c r="H12" s="91">
        <v>5</v>
      </c>
      <c r="I12" s="91">
        <v>5</v>
      </c>
      <c r="J12" s="91">
        <v>5</v>
      </c>
      <c r="K12" s="91"/>
      <c r="L12" s="91"/>
      <c r="M12" s="91">
        <v>5</v>
      </c>
      <c r="N12" s="91">
        <v>4</v>
      </c>
      <c r="O12" s="91">
        <v>4</v>
      </c>
      <c r="P12" s="91">
        <v>5</v>
      </c>
      <c r="Q12" s="91">
        <v>5</v>
      </c>
      <c r="R12" s="91">
        <v>4</v>
      </c>
      <c r="S12" s="91"/>
      <c r="T12" s="91">
        <v>5</v>
      </c>
      <c r="U12" s="91"/>
      <c r="V12" s="358">
        <f t="shared" si="0"/>
        <v>4</v>
      </c>
      <c r="W12" s="286">
        <f t="shared" si="1"/>
        <v>0</v>
      </c>
      <c r="X12" s="286">
        <f t="shared" si="2"/>
        <v>0</v>
      </c>
      <c r="Y12" s="286">
        <f t="shared" si="3"/>
        <v>0</v>
      </c>
      <c r="Z12" s="286">
        <f t="shared" si="4"/>
        <v>0</v>
      </c>
      <c r="AA12" s="286">
        <f t="shared" si="5"/>
        <v>3</v>
      </c>
      <c r="AB12" s="286">
        <f t="shared" si="6"/>
        <v>7</v>
      </c>
      <c r="AC12" s="286">
        <f t="shared" si="7"/>
        <v>10</v>
      </c>
      <c r="AD12" s="359">
        <f t="shared" si="11"/>
        <v>4.7</v>
      </c>
      <c r="AE12" s="287">
        <f t="shared" si="8"/>
        <v>0</v>
      </c>
      <c r="AG12" s="360" t="str">
        <f t="shared" si="9"/>
        <v>З</v>
      </c>
      <c r="AH12" s="360" t="str">
        <f t="shared" si="9"/>
        <v/>
      </c>
      <c r="AI12" s="360">
        <f t="shared" si="9"/>
        <v>5</v>
      </c>
      <c r="AJ12" s="360">
        <f t="shared" si="9"/>
        <v>5</v>
      </c>
      <c r="AK12" s="360">
        <f t="shared" si="9"/>
        <v>5</v>
      </c>
      <c r="AL12" s="360" t="str">
        <f t="shared" si="9"/>
        <v/>
      </c>
      <c r="AM12" s="360" t="str">
        <f t="shared" si="9"/>
        <v/>
      </c>
      <c r="AN12" s="360">
        <f t="shared" si="9"/>
        <v>5</v>
      </c>
      <c r="AO12" s="360">
        <f t="shared" si="9"/>
        <v>4</v>
      </c>
      <c r="AP12" s="360">
        <f t="shared" si="9"/>
        <v>4</v>
      </c>
      <c r="AQ12" s="360">
        <f t="shared" si="9"/>
        <v>5</v>
      </c>
      <c r="AR12" s="360">
        <f t="shared" si="9"/>
        <v>5</v>
      </c>
      <c r="AS12" s="360">
        <f t="shared" si="9"/>
        <v>4</v>
      </c>
      <c r="AT12" s="360" t="str">
        <f t="shared" si="9"/>
        <v/>
      </c>
      <c r="AU12" s="360">
        <f t="shared" si="9"/>
        <v>5</v>
      </c>
      <c r="AV12" s="360" t="str">
        <f t="shared" si="9"/>
        <v/>
      </c>
      <c r="AW12" s="358">
        <f t="shared" si="10"/>
        <v>1</v>
      </c>
      <c r="AX12" s="288"/>
      <c r="AY12" s="288"/>
      <c r="AZ12" s="288"/>
      <c r="BA12" s="288"/>
      <c r="BB12" s="288"/>
      <c r="BC12" s="288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9"/>
      <c r="BQ12" s="289"/>
      <c r="BR12" s="289"/>
      <c r="BS12" s="289"/>
      <c r="BT12" s="289"/>
      <c r="BU12" s="289"/>
      <c r="BV12" s="289"/>
      <c r="BW12" s="289"/>
      <c r="BX12" s="289"/>
      <c r="BY12" s="289"/>
      <c r="BZ12" s="289"/>
      <c r="CA12" s="289"/>
      <c r="CB12" s="289"/>
      <c r="CC12" s="289"/>
      <c r="CD12" s="289"/>
      <c r="CE12" s="289"/>
      <c r="CF12" s="289"/>
      <c r="CG12" s="288"/>
      <c r="CH12" s="289"/>
      <c r="CI12" s="289"/>
      <c r="CJ12" s="289"/>
      <c r="CK12" s="289"/>
      <c r="CL12" s="289"/>
      <c r="CM12" s="289"/>
    </row>
    <row r="13" spans="1:107" s="285" customFormat="1" ht="15.75" customHeight="1" x14ac:dyDescent="0.25">
      <c r="A13" s="295">
        <v>8</v>
      </c>
      <c r="B13" s="357" t="s">
        <v>28</v>
      </c>
      <c r="C13" s="320" t="s">
        <v>34</v>
      </c>
      <c r="D13" s="366" t="s">
        <v>766</v>
      </c>
      <c r="E13" s="238">
        <v>2434</v>
      </c>
      <c r="F13" s="91" t="s">
        <v>539</v>
      </c>
      <c r="G13" s="91"/>
      <c r="H13" s="91">
        <v>4</v>
      </c>
      <c r="I13" s="91">
        <v>4</v>
      </c>
      <c r="J13" s="91">
        <v>3</v>
      </c>
      <c r="K13" s="91"/>
      <c r="L13" s="91"/>
      <c r="M13" s="91">
        <v>5</v>
      </c>
      <c r="N13" s="91">
        <v>4</v>
      </c>
      <c r="O13" s="91">
        <v>3</v>
      </c>
      <c r="P13" s="91">
        <v>5</v>
      </c>
      <c r="Q13" s="91">
        <v>4</v>
      </c>
      <c r="R13" s="91">
        <v>4</v>
      </c>
      <c r="S13" s="91"/>
      <c r="T13" s="91">
        <v>4</v>
      </c>
      <c r="U13" s="91"/>
      <c r="V13" s="358">
        <f t="shared" si="0"/>
        <v>3</v>
      </c>
      <c r="W13" s="286">
        <f t="shared" si="1"/>
        <v>0</v>
      </c>
      <c r="X13" s="286">
        <f t="shared" si="2"/>
        <v>0</v>
      </c>
      <c r="Y13" s="286">
        <f t="shared" si="3"/>
        <v>0</v>
      </c>
      <c r="Z13" s="286">
        <f t="shared" si="4"/>
        <v>2</v>
      </c>
      <c r="AA13" s="286">
        <f t="shared" si="5"/>
        <v>6</v>
      </c>
      <c r="AB13" s="286">
        <f t="shared" si="6"/>
        <v>2</v>
      </c>
      <c r="AC13" s="286">
        <f t="shared" si="7"/>
        <v>10</v>
      </c>
      <c r="AD13" s="359">
        <f t="shared" si="11"/>
        <v>4</v>
      </c>
      <c r="AE13" s="287">
        <f t="shared" si="8"/>
        <v>0</v>
      </c>
      <c r="AG13" s="360" t="str">
        <f t="shared" si="9"/>
        <v>З</v>
      </c>
      <c r="AH13" s="360" t="str">
        <f t="shared" si="9"/>
        <v/>
      </c>
      <c r="AI13" s="360">
        <f t="shared" si="9"/>
        <v>4</v>
      </c>
      <c r="AJ13" s="360">
        <f t="shared" si="9"/>
        <v>4</v>
      </c>
      <c r="AK13" s="360">
        <f t="shared" si="9"/>
        <v>3</v>
      </c>
      <c r="AL13" s="360" t="str">
        <f t="shared" si="9"/>
        <v/>
      </c>
      <c r="AM13" s="360" t="str">
        <f t="shared" si="9"/>
        <v/>
      </c>
      <c r="AN13" s="360">
        <f t="shared" si="9"/>
        <v>5</v>
      </c>
      <c r="AO13" s="360">
        <f t="shared" si="9"/>
        <v>4</v>
      </c>
      <c r="AP13" s="360">
        <f t="shared" si="9"/>
        <v>3</v>
      </c>
      <c r="AQ13" s="360">
        <f t="shared" si="9"/>
        <v>5</v>
      </c>
      <c r="AR13" s="360">
        <f t="shared" si="9"/>
        <v>4</v>
      </c>
      <c r="AS13" s="360">
        <f t="shared" si="9"/>
        <v>4</v>
      </c>
      <c r="AT13" s="360" t="str">
        <f t="shared" si="9"/>
        <v/>
      </c>
      <c r="AU13" s="360">
        <f t="shared" si="9"/>
        <v>4</v>
      </c>
      <c r="AV13" s="360" t="str">
        <f t="shared" si="9"/>
        <v/>
      </c>
      <c r="AW13" s="358">
        <f t="shared" si="10"/>
        <v>1</v>
      </c>
      <c r="AX13" s="288"/>
      <c r="AY13" s="288"/>
      <c r="AZ13" s="288"/>
      <c r="BA13" s="288"/>
      <c r="BB13" s="288"/>
      <c r="BC13" s="288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9"/>
      <c r="BQ13" s="289"/>
      <c r="BR13" s="289"/>
      <c r="BS13" s="289"/>
      <c r="BT13" s="289"/>
      <c r="BU13" s="289"/>
      <c r="BV13" s="289"/>
      <c r="BW13" s="289"/>
      <c r="BX13" s="289"/>
      <c r="BY13" s="289"/>
      <c r="BZ13" s="289"/>
      <c r="CA13" s="289"/>
      <c r="CB13" s="289"/>
      <c r="CC13" s="289"/>
      <c r="CD13" s="289"/>
      <c r="CE13" s="289"/>
      <c r="CF13" s="289"/>
      <c r="CG13" s="288"/>
      <c r="CH13" s="289"/>
      <c r="CI13" s="289"/>
      <c r="CJ13" s="289"/>
      <c r="CK13" s="289"/>
      <c r="CL13" s="289"/>
      <c r="CM13" s="289"/>
    </row>
    <row r="14" spans="1:107" ht="15.75" customHeight="1" x14ac:dyDescent="0.25">
      <c r="A14" s="295">
        <v>9</v>
      </c>
      <c r="B14" s="361"/>
      <c r="C14" s="320" t="s">
        <v>34</v>
      </c>
      <c r="D14" s="366" t="s">
        <v>767</v>
      </c>
      <c r="E14" s="238">
        <v>2434</v>
      </c>
      <c r="F14" s="91" t="s">
        <v>539</v>
      </c>
      <c r="G14" s="91"/>
      <c r="H14" s="91">
        <v>5</v>
      </c>
      <c r="I14" s="91">
        <v>5</v>
      </c>
      <c r="J14" s="91">
        <v>4</v>
      </c>
      <c r="K14" s="91"/>
      <c r="L14" s="91"/>
      <c r="M14" s="91">
        <v>5</v>
      </c>
      <c r="N14" s="91">
        <v>5</v>
      </c>
      <c r="O14" s="91">
        <v>4</v>
      </c>
      <c r="P14" s="91">
        <v>5</v>
      </c>
      <c r="Q14" s="91">
        <v>5</v>
      </c>
      <c r="R14" s="91">
        <v>5</v>
      </c>
      <c r="S14" s="91"/>
      <c r="T14" s="91">
        <v>4</v>
      </c>
      <c r="U14" s="91"/>
      <c r="V14" s="27">
        <f t="shared" si="0"/>
        <v>4</v>
      </c>
      <c r="W14" s="93">
        <f t="shared" si="1"/>
        <v>0</v>
      </c>
      <c r="X14" s="93">
        <f t="shared" si="2"/>
        <v>0</v>
      </c>
      <c r="Y14" s="93">
        <f t="shared" si="3"/>
        <v>0</v>
      </c>
      <c r="Z14" s="93">
        <f t="shared" si="4"/>
        <v>0</v>
      </c>
      <c r="AA14" s="93">
        <f t="shared" si="5"/>
        <v>3</v>
      </c>
      <c r="AB14" s="93">
        <f t="shared" si="6"/>
        <v>7</v>
      </c>
      <c r="AC14" s="93">
        <f t="shared" si="7"/>
        <v>10</v>
      </c>
      <c r="AD14" s="362">
        <f t="shared" si="11"/>
        <v>4.7</v>
      </c>
      <c r="AE14" s="25">
        <f t="shared" si="8"/>
        <v>0</v>
      </c>
      <c r="AF14" s="13"/>
      <c r="AG14" s="360" t="str">
        <f t="shared" si="9"/>
        <v>З</v>
      </c>
      <c r="AH14" s="360" t="str">
        <f t="shared" si="9"/>
        <v/>
      </c>
      <c r="AI14" s="360">
        <f t="shared" si="9"/>
        <v>5</v>
      </c>
      <c r="AJ14" s="360">
        <f t="shared" si="9"/>
        <v>5</v>
      </c>
      <c r="AK14" s="360">
        <f t="shared" si="9"/>
        <v>4</v>
      </c>
      <c r="AL14" s="360" t="str">
        <f t="shared" si="9"/>
        <v/>
      </c>
      <c r="AM14" s="360" t="str">
        <f t="shared" si="9"/>
        <v/>
      </c>
      <c r="AN14" s="360">
        <f t="shared" si="9"/>
        <v>5</v>
      </c>
      <c r="AO14" s="360">
        <f t="shared" si="9"/>
        <v>5</v>
      </c>
      <c r="AP14" s="360">
        <f t="shared" si="9"/>
        <v>4</v>
      </c>
      <c r="AQ14" s="360">
        <f t="shared" si="9"/>
        <v>5</v>
      </c>
      <c r="AR14" s="360">
        <f t="shared" si="9"/>
        <v>5</v>
      </c>
      <c r="AS14" s="360">
        <f t="shared" si="9"/>
        <v>5</v>
      </c>
      <c r="AT14" s="360" t="str">
        <f t="shared" si="9"/>
        <v/>
      </c>
      <c r="AU14" s="360">
        <f t="shared" si="9"/>
        <v>4</v>
      </c>
      <c r="AV14" s="360" t="str">
        <f t="shared" si="9"/>
        <v/>
      </c>
      <c r="AW14" s="358">
        <f t="shared" si="10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.75" customHeight="1" x14ac:dyDescent="0.25">
      <c r="A15" s="295">
        <v>10</v>
      </c>
      <c r="B15" s="361"/>
      <c r="C15" s="320" t="s">
        <v>34</v>
      </c>
      <c r="D15" s="366" t="s">
        <v>744</v>
      </c>
      <c r="E15" s="238">
        <v>2434</v>
      </c>
      <c r="F15" s="91" t="s">
        <v>539</v>
      </c>
      <c r="G15" s="91"/>
      <c r="H15" s="91">
        <v>5</v>
      </c>
      <c r="I15" s="91">
        <v>5</v>
      </c>
      <c r="J15" s="91">
        <v>3</v>
      </c>
      <c r="K15" s="91"/>
      <c r="L15" s="91"/>
      <c r="M15" s="91">
        <v>5</v>
      </c>
      <c r="N15" s="91">
        <v>5</v>
      </c>
      <c r="O15" s="91">
        <v>3</v>
      </c>
      <c r="P15" s="91">
        <v>5</v>
      </c>
      <c r="Q15" s="91">
        <v>4</v>
      </c>
      <c r="R15" s="91">
        <v>5</v>
      </c>
      <c r="S15" s="91"/>
      <c r="T15" s="91">
        <v>5</v>
      </c>
      <c r="U15" s="91"/>
      <c r="V15" s="27">
        <f t="shared" si="0"/>
        <v>3</v>
      </c>
      <c r="W15" s="93">
        <f t="shared" si="1"/>
        <v>0</v>
      </c>
      <c r="X15" s="93">
        <f t="shared" si="2"/>
        <v>0</v>
      </c>
      <c r="Y15" s="93">
        <f t="shared" si="3"/>
        <v>0</v>
      </c>
      <c r="Z15" s="93">
        <f t="shared" si="4"/>
        <v>2</v>
      </c>
      <c r="AA15" s="93">
        <f t="shared" si="5"/>
        <v>1</v>
      </c>
      <c r="AB15" s="93">
        <f t="shared" si="6"/>
        <v>7</v>
      </c>
      <c r="AC15" s="93">
        <f t="shared" si="7"/>
        <v>10</v>
      </c>
      <c r="AD15" s="362">
        <f t="shared" si="11"/>
        <v>4.5</v>
      </c>
      <c r="AE15" s="25">
        <f t="shared" si="8"/>
        <v>0</v>
      </c>
      <c r="AF15" s="13"/>
      <c r="AG15" s="360" t="str">
        <f t="shared" si="9"/>
        <v>З</v>
      </c>
      <c r="AH15" s="360" t="str">
        <f t="shared" si="9"/>
        <v/>
      </c>
      <c r="AI15" s="360">
        <f t="shared" si="9"/>
        <v>5</v>
      </c>
      <c r="AJ15" s="360">
        <f t="shared" si="9"/>
        <v>5</v>
      </c>
      <c r="AK15" s="360">
        <f t="shared" si="9"/>
        <v>3</v>
      </c>
      <c r="AL15" s="360" t="str">
        <f t="shared" si="9"/>
        <v/>
      </c>
      <c r="AM15" s="360" t="str">
        <f t="shared" si="9"/>
        <v/>
      </c>
      <c r="AN15" s="360">
        <f t="shared" si="9"/>
        <v>5</v>
      </c>
      <c r="AO15" s="360">
        <f t="shared" si="9"/>
        <v>5</v>
      </c>
      <c r="AP15" s="360">
        <f t="shared" si="9"/>
        <v>3</v>
      </c>
      <c r="AQ15" s="360">
        <f t="shared" si="9"/>
        <v>5</v>
      </c>
      <c r="AR15" s="360">
        <f t="shared" si="9"/>
        <v>4</v>
      </c>
      <c r="AS15" s="360">
        <f t="shared" si="9"/>
        <v>5</v>
      </c>
      <c r="AT15" s="360" t="str">
        <f t="shared" si="9"/>
        <v/>
      </c>
      <c r="AU15" s="360">
        <f t="shared" si="9"/>
        <v>5</v>
      </c>
      <c r="AV15" s="360" t="str">
        <f t="shared" si="9"/>
        <v/>
      </c>
      <c r="AW15" s="358">
        <f t="shared" si="10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.75" customHeight="1" x14ac:dyDescent="0.25">
      <c r="A16" s="295">
        <v>11</v>
      </c>
      <c r="B16" s="361"/>
      <c r="C16" s="320" t="s">
        <v>34</v>
      </c>
      <c r="D16" s="366" t="s">
        <v>768</v>
      </c>
      <c r="E16" s="238">
        <v>2434</v>
      </c>
      <c r="F16" s="91" t="s">
        <v>539</v>
      </c>
      <c r="G16" s="91"/>
      <c r="H16" s="91">
        <v>5</v>
      </c>
      <c r="I16" s="91">
        <v>5</v>
      </c>
      <c r="J16" s="91">
        <v>3</v>
      </c>
      <c r="K16" s="91"/>
      <c r="L16" s="91"/>
      <c r="M16" s="91">
        <v>5</v>
      </c>
      <c r="N16" s="91">
        <v>4</v>
      </c>
      <c r="O16" s="91">
        <v>4</v>
      </c>
      <c r="P16" s="91">
        <v>5</v>
      </c>
      <c r="Q16" s="91">
        <v>5</v>
      </c>
      <c r="R16" s="91">
        <v>4</v>
      </c>
      <c r="S16" s="91"/>
      <c r="T16" s="91">
        <v>4</v>
      </c>
      <c r="U16" s="91"/>
      <c r="V16" s="27">
        <f t="shared" si="0"/>
        <v>3</v>
      </c>
      <c r="W16" s="93">
        <f t="shared" si="1"/>
        <v>0</v>
      </c>
      <c r="X16" s="93">
        <f t="shared" si="2"/>
        <v>0</v>
      </c>
      <c r="Y16" s="93">
        <f t="shared" si="3"/>
        <v>0</v>
      </c>
      <c r="Z16" s="93">
        <f t="shared" si="4"/>
        <v>1</v>
      </c>
      <c r="AA16" s="93">
        <f t="shared" si="5"/>
        <v>4</v>
      </c>
      <c r="AB16" s="93">
        <f t="shared" si="6"/>
        <v>5</v>
      </c>
      <c r="AC16" s="93">
        <f t="shared" si="7"/>
        <v>10</v>
      </c>
      <c r="AD16" s="362">
        <f t="shared" si="11"/>
        <v>4.4000000000000004</v>
      </c>
      <c r="AE16" s="25">
        <f t="shared" si="8"/>
        <v>0</v>
      </c>
      <c r="AF16" s="13"/>
      <c r="AG16" s="360" t="str">
        <f t="shared" si="9"/>
        <v>З</v>
      </c>
      <c r="AH16" s="360" t="str">
        <f t="shared" si="9"/>
        <v/>
      </c>
      <c r="AI16" s="360">
        <f t="shared" si="9"/>
        <v>5</v>
      </c>
      <c r="AJ16" s="360">
        <f t="shared" si="9"/>
        <v>5</v>
      </c>
      <c r="AK16" s="360">
        <f t="shared" si="9"/>
        <v>3</v>
      </c>
      <c r="AL16" s="360" t="str">
        <f t="shared" si="9"/>
        <v/>
      </c>
      <c r="AM16" s="360" t="str">
        <f t="shared" si="9"/>
        <v/>
      </c>
      <c r="AN16" s="360">
        <f t="shared" si="9"/>
        <v>5</v>
      </c>
      <c r="AO16" s="360">
        <f t="shared" si="9"/>
        <v>4</v>
      </c>
      <c r="AP16" s="360">
        <f t="shared" si="9"/>
        <v>4</v>
      </c>
      <c r="AQ16" s="360">
        <f t="shared" si="9"/>
        <v>5</v>
      </c>
      <c r="AR16" s="360">
        <f t="shared" si="9"/>
        <v>5</v>
      </c>
      <c r="AS16" s="360">
        <f t="shared" si="9"/>
        <v>4</v>
      </c>
      <c r="AT16" s="360" t="str">
        <f t="shared" si="9"/>
        <v/>
      </c>
      <c r="AU16" s="360">
        <f t="shared" si="9"/>
        <v>4</v>
      </c>
      <c r="AV16" s="360" t="str">
        <f t="shared" si="9"/>
        <v/>
      </c>
      <c r="AW16" s="358">
        <f t="shared" si="10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.75" customHeight="1" x14ac:dyDescent="0.25">
      <c r="A17" s="295">
        <v>12</v>
      </c>
      <c r="B17" s="240"/>
      <c r="C17" s="320" t="s">
        <v>34</v>
      </c>
      <c r="D17" s="332" t="s">
        <v>769</v>
      </c>
      <c r="E17" s="238">
        <v>2434</v>
      </c>
      <c r="F17" s="91" t="s">
        <v>539</v>
      </c>
      <c r="G17" s="91"/>
      <c r="H17" s="91">
        <v>5</v>
      </c>
      <c r="I17" s="91">
        <v>5</v>
      </c>
      <c r="J17" s="91">
        <v>5</v>
      </c>
      <c r="K17" s="91"/>
      <c r="L17" s="91"/>
      <c r="M17" s="91">
        <v>5</v>
      </c>
      <c r="N17" s="91">
        <v>5</v>
      </c>
      <c r="O17" s="91">
        <v>5</v>
      </c>
      <c r="P17" s="91">
        <v>5</v>
      </c>
      <c r="Q17" s="91">
        <v>5</v>
      </c>
      <c r="R17" s="91">
        <v>5</v>
      </c>
      <c r="S17" s="91"/>
      <c r="T17" s="91">
        <v>5</v>
      </c>
      <c r="U17" s="91"/>
      <c r="V17" s="27">
        <f t="shared" si="0"/>
        <v>5</v>
      </c>
      <c r="W17" s="93">
        <f t="shared" si="1"/>
        <v>0</v>
      </c>
      <c r="X17" s="93">
        <f t="shared" ref="X17:X34" si="12">COUNTIF(AF17:AU17,"д")</f>
        <v>0</v>
      </c>
      <c r="Y17" s="93">
        <f t="shared" si="3"/>
        <v>0</v>
      </c>
      <c r="Z17" s="93">
        <f t="shared" si="4"/>
        <v>0</v>
      </c>
      <c r="AA17" s="93">
        <f t="shared" si="5"/>
        <v>0</v>
      </c>
      <c r="AB17" s="93">
        <f t="shared" si="6"/>
        <v>10</v>
      </c>
      <c r="AC17" s="93">
        <f t="shared" si="7"/>
        <v>10</v>
      </c>
      <c r="AD17" s="362">
        <f t="shared" si="11"/>
        <v>5</v>
      </c>
      <c r="AE17" s="25">
        <f t="shared" si="8"/>
        <v>0</v>
      </c>
      <c r="AF17" s="13"/>
      <c r="AG17" s="360" t="str">
        <f t="shared" si="9"/>
        <v>З</v>
      </c>
      <c r="AH17" s="360" t="str">
        <f t="shared" si="9"/>
        <v/>
      </c>
      <c r="AI17" s="360">
        <f t="shared" si="9"/>
        <v>5</v>
      </c>
      <c r="AJ17" s="360">
        <f t="shared" si="9"/>
        <v>5</v>
      </c>
      <c r="AK17" s="360">
        <f t="shared" si="9"/>
        <v>5</v>
      </c>
      <c r="AL17" s="360" t="str">
        <f t="shared" si="9"/>
        <v/>
      </c>
      <c r="AM17" s="360" t="str">
        <f t="shared" si="9"/>
        <v/>
      </c>
      <c r="AN17" s="360">
        <f t="shared" si="9"/>
        <v>5</v>
      </c>
      <c r="AO17" s="360">
        <f t="shared" si="9"/>
        <v>5</v>
      </c>
      <c r="AP17" s="360">
        <f t="shared" si="9"/>
        <v>5</v>
      </c>
      <c r="AQ17" s="360">
        <f t="shared" si="9"/>
        <v>5</v>
      </c>
      <c r="AR17" s="360">
        <f t="shared" si="9"/>
        <v>5</v>
      </c>
      <c r="AS17" s="360">
        <f t="shared" si="9"/>
        <v>5</v>
      </c>
      <c r="AT17" s="360" t="str">
        <f t="shared" si="9"/>
        <v/>
      </c>
      <c r="AU17" s="360">
        <f t="shared" si="9"/>
        <v>5</v>
      </c>
      <c r="AV17" s="360" t="str">
        <f t="shared" si="9"/>
        <v/>
      </c>
      <c r="AW17" s="358">
        <f t="shared" si="10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.75" customHeight="1" x14ac:dyDescent="0.25">
      <c r="A18" s="295">
        <v>13</v>
      </c>
      <c r="B18" s="178"/>
      <c r="C18" s="320" t="s">
        <v>34</v>
      </c>
      <c r="D18" s="332" t="s">
        <v>770</v>
      </c>
      <c r="E18" s="238">
        <v>2434</v>
      </c>
      <c r="F18" s="91" t="s">
        <v>539</v>
      </c>
      <c r="G18" s="91"/>
      <c r="H18" s="91">
        <v>5</v>
      </c>
      <c r="I18" s="91">
        <v>5</v>
      </c>
      <c r="J18" s="91">
        <v>5</v>
      </c>
      <c r="K18" s="91"/>
      <c r="L18" s="91"/>
      <c r="M18" s="91">
        <v>5</v>
      </c>
      <c r="N18" s="91">
        <v>4</v>
      </c>
      <c r="O18" s="91">
        <v>5</v>
      </c>
      <c r="P18" s="91">
        <v>5</v>
      </c>
      <c r="Q18" s="91">
        <v>5</v>
      </c>
      <c r="R18" s="91">
        <v>5</v>
      </c>
      <c r="S18" s="91"/>
      <c r="T18" s="91">
        <v>5</v>
      </c>
      <c r="U18" s="91"/>
      <c r="V18" s="27">
        <f t="shared" si="0"/>
        <v>4</v>
      </c>
      <c r="W18" s="93">
        <f t="shared" si="1"/>
        <v>0</v>
      </c>
      <c r="X18" s="93">
        <f t="shared" si="12"/>
        <v>0</v>
      </c>
      <c r="Y18" s="93">
        <f t="shared" si="3"/>
        <v>0</v>
      </c>
      <c r="Z18" s="93">
        <f t="shared" si="4"/>
        <v>0</v>
      </c>
      <c r="AA18" s="93">
        <f t="shared" si="5"/>
        <v>1</v>
      </c>
      <c r="AB18" s="93">
        <f t="shared" si="6"/>
        <v>9</v>
      </c>
      <c r="AC18" s="93">
        <f t="shared" si="7"/>
        <v>10</v>
      </c>
      <c r="AD18" s="362">
        <f t="shared" si="11"/>
        <v>4.9000000000000004</v>
      </c>
      <c r="AE18" s="25">
        <f t="shared" si="8"/>
        <v>0</v>
      </c>
      <c r="AF18" s="13"/>
      <c r="AG18" s="360" t="str">
        <f t="shared" si="9"/>
        <v>З</v>
      </c>
      <c r="AH18" s="360" t="str">
        <f t="shared" si="9"/>
        <v/>
      </c>
      <c r="AI18" s="360">
        <f t="shared" si="9"/>
        <v>5</v>
      </c>
      <c r="AJ18" s="360">
        <f t="shared" si="9"/>
        <v>5</v>
      </c>
      <c r="AK18" s="360">
        <f t="shared" si="9"/>
        <v>5</v>
      </c>
      <c r="AL18" s="360" t="str">
        <f t="shared" si="9"/>
        <v/>
      </c>
      <c r="AM18" s="360" t="str">
        <f t="shared" si="9"/>
        <v/>
      </c>
      <c r="AN18" s="360">
        <f t="shared" si="9"/>
        <v>5</v>
      </c>
      <c r="AO18" s="360">
        <f t="shared" si="9"/>
        <v>4</v>
      </c>
      <c r="AP18" s="360">
        <f t="shared" si="9"/>
        <v>5</v>
      </c>
      <c r="AQ18" s="360">
        <f t="shared" si="9"/>
        <v>5</v>
      </c>
      <c r="AR18" s="360">
        <f t="shared" si="9"/>
        <v>5</v>
      </c>
      <c r="AS18" s="360">
        <f t="shared" si="9"/>
        <v>5</v>
      </c>
      <c r="AT18" s="360" t="str">
        <f t="shared" si="9"/>
        <v/>
      </c>
      <c r="AU18" s="360">
        <f t="shared" si="9"/>
        <v>5</v>
      </c>
      <c r="AV18" s="360" t="str">
        <f t="shared" si="9"/>
        <v/>
      </c>
      <c r="AW18" s="358">
        <f t="shared" si="10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.75" customHeight="1" x14ac:dyDescent="0.25">
      <c r="A19" s="295">
        <v>14</v>
      </c>
      <c r="B19" s="178"/>
      <c r="C19" s="320" t="s">
        <v>34</v>
      </c>
      <c r="D19" s="366" t="s">
        <v>697</v>
      </c>
      <c r="E19" s="238">
        <v>2434</v>
      </c>
      <c r="F19" s="91" t="s">
        <v>539</v>
      </c>
      <c r="G19" s="91"/>
      <c r="H19" s="91">
        <v>5</v>
      </c>
      <c r="I19" s="91">
        <v>5</v>
      </c>
      <c r="J19" s="91">
        <v>4</v>
      </c>
      <c r="K19" s="91"/>
      <c r="L19" s="91"/>
      <c r="M19" s="91">
        <v>5</v>
      </c>
      <c r="N19" s="91">
        <v>5</v>
      </c>
      <c r="O19" s="91">
        <v>4</v>
      </c>
      <c r="P19" s="91">
        <v>5</v>
      </c>
      <c r="Q19" s="91">
        <v>5</v>
      </c>
      <c r="R19" s="91">
        <v>5</v>
      </c>
      <c r="S19" s="91"/>
      <c r="T19" s="91">
        <v>4</v>
      </c>
      <c r="U19" s="91"/>
      <c r="V19" s="27">
        <f t="shared" si="0"/>
        <v>4</v>
      </c>
      <c r="W19" s="93">
        <f t="shared" si="1"/>
        <v>0</v>
      </c>
      <c r="X19" s="93">
        <f t="shared" si="12"/>
        <v>0</v>
      </c>
      <c r="Y19" s="93">
        <f t="shared" si="3"/>
        <v>0</v>
      </c>
      <c r="Z19" s="93">
        <f t="shared" si="4"/>
        <v>0</v>
      </c>
      <c r="AA19" s="93">
        <f t="shared" si="5"/>
        <v>3</v>
      </c>
      <c r="AB19" s="93">
        <f t="shared" si="6"/>
        <v>7</v>
      </c>
      <c r="AC19" s="93">
        <f t="shared" si="7"/>
        <v>10</v>
      </c>
      <c r="AD19" s="362">
        <f t="shared" si="11"/>
        <v>4.7</v>
      </c>
      <c r="AE19" s="25">
        <f t="shared" si="8"/>
        <v>0</v>
      </c>
      <c r="AF19" s="13"/>
      <c r="AG19" s="360" t="str">
        <f t="shared" si="9"/>
        <v>З</v>
      </c>
      <c r="AH19" s="360" t="str">
        <f t="shared" si="9"/>
        <v/>
      </c>
      <c r="AI19" s="360">
        <f t="shared" si="9"/>
        <v>5</v>
      </c>
      <c r="AJ19" s="360">
        <f t="shared" si="9"/>
        <v>5</v>
      </c>
      <c r="AK19" s="360">
        <f t="shared" si="9"/>
        <v>4</v>
      </c>
      <c r="AL19" s="360" t="str">
        <f t="shared" si="9"/>
        <v/>
      </c>
      <c r="AM19" s="360" t="str">
        <f t="shared" si="9"/>
        <v/>
      </c>
      <c r="AN19" s="360">
        <f t="shared" si="9"/>
        <v>5</v>
      </c>
      <c r="AO19" s="360">
        <f t="shared" si="9"/>
        <v>5</v>
      </c>
      <c r="AP19" s="360">
        <f t="shared" si="9"/>
        <v>4</v>
      </c>
      <c r="AQ19" s="360">
        <f t="shared" si="9"/>
        <v>5</v>
      </c>
      <c r="AR19" s="360">
        <f t="shared" si="9"/>
        <v>5</v>
      </c>
      <c r="AS19" s="360">
        <f t="shared" si="9"/>
        <v>5</v>
      </c>
      <c r="AT19" s="360" t="str">
        <f t="shared" si="9"/>
        <v/>
      </c>
      <c r="AU19" s="360">
        <f t="shared" si="9"/>
        <v>4</v>
      </c>
      <c r="AV19" s="360" t="str">
        <f t="shared" si="9"/>
        <v/>
      </c>
      <c r="AW19" s="358">
        <f t="shared" si="10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.75" customHeight="1" x14ac:dyDescent="0.25">
      <c r="A20" s="295">
        <v>15</v>
      </c>
      <c r="B20" s="178"/>
      <c r="C20" s="320" t="s">
        <v>34</v>
      </c>
      <c r="D20" s="366" t="s">
        <v>771</v>
      </c>
      <c r="E20" s="238">
        <v>2434</v>
      </c>
      <c r="F20" s="91" t="s">
        <v>539</v>
      </c>
      <c r="G20" s="91"/>
      <c r="H20" s="91">
        <v>5</v>
      </c>
      <c r="I20" s="91">
        <v>5</v>
      </c>
      <c r="J20" s="91">
        <v>5</v>
      </c>
      <c r="K20" s="91"/>
      <c r="L20" s="91"/>
      <c r="M20" s="91">
        <v>4</v>
      </c>
      <c r="N20" s="91">
        <v>4</v>
      </c>
      <c r="O20" s="91">
        <v>4</v>
      </c>
      <c r="P20" s="91">
        <v>5</v>
      </c>
      <c r="Q20" s="91">
        <v>5</v>
      </c>
      <c r="R20" s="91">
        <v>4</v>
      </c>
      <c r="S20" s="91"/>
      <c r="T20" s="91">
        <v>3</v>
      </c>
      <c r="U20" s="91"/>
      <c r="V20" s="27">
        <f t="shared" si="0"/>
        <v>3</v>
      </c>
      <c r="W20" s="93">
        <f t="shared" si="1"/>
        <v>0</v>
      </c>
      <c r="X20" s="93">
        <f t="shared" si="12"/>
        <v>0</v>
      </c>
      <c r="Y20" s="93">
        <f t="shared" si="3"/>
        <v>0</v>
      </c>
      <c r="Z20" s="93">
        <f t="shared" si="4"/>
        <v>1</v>
      </c>
      <c r="AA20" s="93">
        <f t="shared" si="5"/>
        <v>4</v>
      </c>
      <c r="AB20" s="93">
        <f t="shared" si="6"/>
        <v>5</v>
      </c>
      <c r="AC20" s="93">
        <f t="shared" si="7"/>
        <v>10</v>
      </c>
      <c r="AD20" s="362">
        <f t="shared" si="11"/>
        <v>4.4000000000000004</v>
      </c>
      <c r="AE20" s="25">
        <f t="shared" si="8"/>
        <v>0</v>
      </c>
      <c r="AF20" s="13"/>
      <c r="AG20" s="360" t="str">
        <f t="shared" si="9"/>
        <v>З</v>
      </c>
      <c r="AH20" s="360" t="str">
        <f t="shared" si="9"/>
        <v/>
      </c>
      <c r="AI20" s="360">
        <f t="shared" si="9"/>
        <v>5</v>
      </c>
      <c r="AJ20" s="360">
        <f t="shared" si="9"/>
        <v>5</v>
      </c>
      <c r="AK20" s="360">
        <f t="shared" si="9"/>
        <v>5</v>
      </c>
      <c r="AL20" s="360" t="str">
        <f t="shared" si="9"/>
        <v/>
      </c>
      <c r="AM20" s="360" t="str">
        <f t="shared" si="9"/>
        <v/>
      </c>
      <c r="AN20" s="360">
        <f t="shared" si="9"/>
        <v>4</v>
      </c>
      <c r="AO20" s="360">
        <f t="shared" si="9"/>
        <v>4</v>
      </c>
      <c r="AP20" s="360">
        <f t="shared" si="9"/>
        <v>4</v>
      </c>
      <c r="AQ20" s="360">
        <f t="shared" si="9"/>
        <v>5</v>
      </c>
      <c r="AR20" s="360">
        <f t="shared" si="9"/>
        <v>5</v>
      </c>
      <c r="AS20" s="360">
        <f t="shared" si="9"/>
        <v>4</v>
      </c>
      <c r="AT20" s="360" t="str">
        <f t="shared" si="9"/>
        <v/>
      </c>
      <c r="AU20" s="360">
        <f t="shared" si="9"/>
        <v>3</v>
      </c>
      <c r="AV20" s="360" t="str">
        <f t="shared" si="9"/>
        <v/>
      </c>
      <c r="AW20" s="358">
        <f t="shared" si="10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.75" customHeight="1" x14ac:dyDescent="0.25">
      <c r="A21" s="295">
        <v>16</v>
      </c>
      <c r="B21" s="178"/>
      <c r="C21" s="320" t="s">
        <v>34</v>
      </c>
      <c r="D21" s="366" t="s">
        <v>772</v>
      </c>
      <c r="E21" s="238">
        <v>2434</v>
      </c>
      <c r="F21" s="91" t="s">
        <v>539</v>
      </c>
      <c r="G21" s="91"/>
      <c r="H21" s="91">
        <v>4</v>
      </c>
      <c r="I21" s="91">
        <v>5</v>
      </c>
      <c r="J21" s="91">
        <v>3</v>
      </c>
      <c r="K21" s="91"/>
      <c r="L21" s="91"/>
      <c r="M21" s="91">
        <v>4</v>
      </c>
      <c r="N21" s="91">
        <v>4</v>
      </c>
      <c r="O21" s="91">
        <v>4</v>
      </c>
      <c r="P21" s="91">
        <v>5</v>
      </c>
      <c r="Q21" s="91">
        <v>5</v>
      </c>
      <c r="R21" s="91">
        <v>4</v>
      </c>
      <c r="S21" s="91"/>
      <c r="T21" s="91">
        <v>4</v>
      </c>
      <c r="U21" s="91"/>
      <c r="V21" s="27">
        <f t="shared" si="0"/>
        <v>3</v>
      </c>
      <c r="W21" s="93">
        <f t="shared" si="1"/>
        <v>0</v>
      </c>
      <c r="X21" s="93">
        <f t="shared" si="12"/>
        <v>0</v>
      </c>
      <c r="Y21" s="93">
        <f t="shared" si="3"/>
        <v>0</v>
      </c>
      <c r="Z21" s="93">
        <f t="shared" si="4"/>
        <v>1</v>
      </c>
      <c r="AA21" s="93">
        <f t="shared" si="5"/>
        <v>6</v>
      </c>
      <c r="AB21" s="93">
        <f t="shared" si="6"/>
        <v>3</v>
      </c>
      <c r="AC21" s="93">
        <f t="shared" si="7"/>
        <v>10</v>
      </c>
      <c r="AD21" s="362">
        <f t="shared" si="11"/>
        <v>4.2</v>
      </c>
      <c r="AE21" s="25">
        <f t="shared" si="8"/>
        <v>0</v>
      </c>
      <c r="AF21" s="13"/>
      <c r="AG21" s="360" t="str">
        <f t="shared" si="9"/>
        <v>З</v>
      </c>
      <c r="AH21" s="360" t="str">
        <f t="shared" si="9"/>
        <v/>
      </c>
      <c r="AI21" s="360">
        <f t="shared" si="9"/>
        <v>4</v>
      </c>
      <c r="AJ21" s="360">
        <f t="shared" si="9"/>
        <v>5</v>
      </c>
      <c r="AK21" s="360">
        <f t="shared" si="9"/>
        <v>3</v>
      </c>
      <c r="AL21" s="360" t="str">
        <f t="shared" si="9"/>
        <v/>
      </c>
      <c r="AM21" s="360" t="str">
        <f t="shared" si="9"/>
        <v/>
      </c>
      <c r="AN21" s="360">
        <f t="shared" si="9"/>
        <v>4</v>
      </c>
      <c r="AO21" s="360">
        <f t="shared" si="9"/>
        <v>4</v>
      </c>
      <c r="AP21" s="360">
        <f t="shared" si="9"/>
        <v>4</v>
      </c>
      <c r="AQ21" s="360">
        <f t="shared" si="9"/>
        <v>5</v>
      </c>
      <c r="AR21" s="360">
        <f t="shared" si="9"/>
        <v>5</v>
      </c>
      <c r="AS21" s="360">
        <f t="shared" si="9"/>
        <v>4</v>
      </c>
      <c r="AT21" s="360" t="str">
        <f t="shared" si="9"/>
        <v/>
      </c>
      <c r="AU21" s="360">
        <f t="shared" si="9"/>
        <v>4</v>
      </c>
      <c r="AV21" s="360" t="str">
        <f t="shared" ref="AG21:AV36" si="13">IF(ISERROR(VALUE(LEFT(U21))),LEFT(U21),VALUE(LEFT(U21)))</f>
        <v/>
      </c>
      <c r="AW21" s="358">
        <f t="shared" si="10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.75" customHeight="1" x14ac:dyDescent="0.25">
      <c r="A22" s="295">
        <v>17</v>
      </c>
      <c r="B22" s="178"/>
      <c r="C22" s="320" t="s">
        <v>34</v>
      </c>
      <c r="D22" s="366" t="s">
        <v>773</v>
      </c>
      <c r="E22" s="238">
        <v>2434</v>
      </c>
      <c r="F22" s="91" t="s">
        <v>539</v>
      </c>
      <c r="G22" s="91"/>
      <c r="H22" s="91">
        <v>4</v>
      </c>
      <c r="I22" s="91">
        <v>5</v>
      </c>
      <c r="J22" s="91">
        <v>4</v>
      </c>
      <c r="K22" s="91"/>
      <c r="L22" s="91"/>
      <c r="M22" s="91">
        <v>5</v>
      </c>
      <c r="N22" s="91">
        <v>4</v>
      </c>
      <c r="O22" s="91">
        <v>4</v>
      </c>
      <c r="P22" s="91">
        <v>5</v>
      </c>
      <c r="Q22" s="91">
        <v>5</v>
      </c>
      <c r="R22" s="91">
        <v>4</v>
      </c>
      <c r="S22" s="91"/>
      <c r="T22" s="91">
        <v>4</v>
      </c>
      <c r="U22" s="91"/>
      <c r="V22" s="27">
        <f t="shared" si="0"/>
        <v>4</v>
      </c>
      <c r="W22" s="93">
        <f t="shared" si="1"/>
        <v>0</v>
      </c>
      <c r="X22" s="93">
        <f t="shared" si="12"/>
        <v>0</v>
      </c>
      <c r="Y22" s="93">
        <f t="shared" si="3"/>
        <v>0</v>
      </c>
      <c r="Z22" s="93">
        <f t="shared" si="4"/>
        <v>0</v>
      </c>
      <c r="AA22" s="93">
        <f t="shared" si="5"/>
        <v>6</v>
      </c>
      <c r="AB22" s="93">
        <f t="shared" si="6"/>
        <v>4</v>
      </c>
      <c r="AC22" s="93">
        <f t="shared" si="7"/>
        <v>10</v>
      </c>
      <c r="AD22" s="362">
        <f t="shared" si="11"/>
        <v>4.4000000000000004</v>
      </c>
      <c r="AE22" s="25">
        <f t="shared" si="8"/>
        <v>0</v>
      </c>
      <c r="AF22" s="13"/>
      <c r="AG22" s="360" t="str">
        <f t="shared" si="13"/>
        <v>З</v>
      </c>
      <c r="AH22" s="360" t="str">
        <f t="shared" si="13"/>
        <v/>
      </c>
      <c r="AI22" s="360">
        <f t="shared" si="13"/>
        <v>4</v>
      </c>
      <c r="AJ22" s="360">
        <f t="shared" si="13"/>
        <v>5</v>
      </c>
      <c r="AK22" s="360">
        <f t="shared" si="13"/>
        <v>4</v>
      </c>
      <c r="AL22" s="360" t="str">
        <f t="shared" si="13"/>
        <v/>
      </c>
      <c r="AM22" s="360" t="str">
        <f t="shared" si="13"/>
        <v/>
      </c>
      <c r="AN22" s="360">
        <f t="shared" si="13"/>
        <v>5</v>
      </c>
      <c r="AO22" s="360">
        <f t="shared" si="13"/>
        <v>4</v>
      </c>
      <c r="AP22" s="360">
        <f t="shared" si="13"/>
        <v>4</v>
      </c>
      <c r="AQ22" s="360">
        <f t="shared" si="13"/>
        <v>5</v>
      </c>
      <c r="AR22" s="360">
        <f t="shared" si="13"/>
        <v>5</v>
      </c>
      <c r="AS22" s="360">
        <f t="shared" si="13"/>
        <v>4</v>
      </c>
      <c r="AT22" s="360" t="str">
        <f t="shared" si="13"/>
        <v/>
      </c>
      <c r="AU22" s="360">
        <f t="shared" si="13"/>
        <v>4</v>
      </c>
      <c r="AV22" s="360" t="str">
        <f t="shared" si="13"/>
        <v/>
      </c>
      <c r="AW22" s="358">
        <f t="shared" si="10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.75" customHeight="1" x14ac:dyDescent="0.25">
      <c r="A23" s="295">
        <v>18</v>
      </c>
      <c r="B23" s="178"/>
      <c r="C23" s="320" t="s">
        <v>34</v>
      </c>
      <c r="D23" s="366" t="s">
        <v>774</v>
      </c>
      <c r="E23" s="238">
        <v>2434</v>
      </c>
      <c r="F23" s="91" t="s">
        <v>539</v>
      </c>
      <c r="G23" s="91"/>
      <c r="H23" s="91">
        <v>4</v>
      </c>
      <c r="I23" s="91">
        <v>4</v>
      </c>
      <c r="J23" s="91">
        <v>5</v>
      </c>
      <c r="K23" s="91"/>
      <c r="L23" s="91"/>
      <c r="M23" s="91">
        <v>5</v>
      </c>
      <c r="N23" s="91">
        <v>3</v>
      </c>
      <c r="O23" s="91">
        <v>4</v>
      </c>
      <c r="P23" s="91">
        <v>5</v>
      </c>
      <c r="Q23" s="91">
        <v>5</v>
      </c>
      <c r="R23" s="91">
        <v>3</v>
      </c>
      <c r="S23" s="91"/>
      <c r="T23" s="91">
        <v>4</v>
      </c>
      <c r="U23" s="91"/>
      <c r="V23" s="27">
        <f t="shared" si="0"/>
        <v>3</v>
      </c>
      <c r="W23" s="93">
        <f t="shared" si="1"/>
        <v>0</v>
      </c>
      <c r="X23" s="93">
        <f t="shared" si="12"/>
        <v>0</v>
      </c>
      <c r="Y23" s="93">
        <f t="shared" si="3"/>
        <v>0</v>
      </c>
      <c r="Z23" s="93">
        <f t="shared" si="4"/>
        <v>2</v>
      </c>
      <c r="AA23" s="93">
        <f t="shared" si="5"/>
        <v>4</v>
      </c>
      <c r="AB23" s="93">
        <f t="shared" si="6"/>
        <v>4</v>
      </c>
      <c r="AC23" s="93">
        <f t="shared" si="7"/>
        <v>10</v>
      </c>
      <c r="AD23" s="362">
        <f t="shared" si="11"/>
        <v>4.2</v>
      </c>
      <c r="AE23" s="25">
        <f t="shared" si="8"/>
        <v>0</v>
      </c>
      <c r="AF23" s="13"/>
      <c r="AG23" s="360" t="str">
        <f t="shared" si="13"/>
        <v>З</v>
      </c>
      <c r="AH23" s="360" t="str">
        <f t="shared" si="13"/>
        <v/>
      </c>
      <c r="AI23" s="360">
        <f t="shared" si="13"/>
        <v>4</v>
      </c>
      <c r="AJ23" s="360">
        <f t="shared" si="13"/>
        <v>4</v>
      </c>
      <c r="AK23" s="360">
        <f t="shared" si="13"/>
        <v>5</v>
      </c>
      <c r="AL23" s="360" t="str">
        <f t="shared" si="13"/>
        <v/>
      </c>
      <c r="AM23" s="360" t="str">
        <f t="shared" si="13"/>
        <v/>
      </c>
      <c r="AN23" s="360">
        <f t="shared" si="13"/>
        <v>5</v>
      </c>
      <c r="AO23" s="360">
        <f t="shared" si="13"/>
        <v>3</v>
      </c>
      <c r="AP23" s="360">
        <f t="shared" si="13"/>
        <v>4</v>
      </c>
      <c r="AQ23" s="360">
        <f t="shared" si="13"/>
        <v>5</v>
      </c>
      <c r="AR23" s="360">
        <f t="shared" si="13"/>
        <v>5</v>
      </c>
      <c r="AS23" s="360">
        <f t="shared" si="13"/>
        <v>3</v>
      </c>
      <c r="AT23" s="360" t="str">
        <f t="shared" si="13"/>
        <v/>
      </c>
      <c r="AU23" s="360">
        <f t="shared" si="13"/>
        <v>4</v>
      </c>
      <c r="AV23" s="360" t="str">
        <f t="shared" si="13"/>
        <v/>
      </c>
      <c r="AW23" s="358">
        <f t="shared" si="10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.75" customHeight="1" x14ac:dyDescent="0.25">
      <c r="A24" s="295">
        <v>19</v>
      </c>
      <c r="B24" s="178"/>
      <c r="C24" s="320" t="s">
        <v>34</v>
      </c>
      <c r="D24" s="366" t="s">
        <v>776</v>
      </c>
      <c r="E24" s="238">
        <v>2434</v>
      </c>
      <c r="F24" s="91" t="s">
        <v>539</v>
      </c>
      <c r="G24" s="91"/>
      <c r="H24" s="91">
        <v>5</v>
      </c>
      <c r="I24" s="91">
        <v>5</v>
      </c>
      <c r="J24" s="91">
        <v>5</v>
      </c>
      <c r="K24" s="91"/>
      <c r="L24" s="91"/>
      <c r="M24" s="91">
        <v>4</v>
      </c>
      <c r="N24" s="91">
        <v>5</v>
      </c>
      <c r="O24" s="91">
        <v>5</v>
      </c>
      <c r="P24" s="91" t="s">
        <v>1417</v>
      </c>
      <c r="Q24" s="91">
        <v>5</v>
      </c>
      <c r="R24" s="91">
        <v>5</v>
      </c>
      <c r="S24" s="91"/>
      <c r="T24" s="91">
        <v>4</v>
      </c>
      <c r="U24" s="91"/>
      <c r="V24" s="27">
        <f t="shared" si="0"/>
        <v>4</v>
      </c>
      <c r="W24" s="93">
        <f t="shared" si="1"/>
        <v>0</v>
      </c>
      <c r="X24" s="93">
        <f t="shared" si="12"/>
        <v>0</v>
      </c>
      <c r="Y24" s="93">
        <f t="shared" si="3"/>
        <v>0</v>
      </c>
      <c r="Z24" s="93">
        <f t="shared" si="4"/>
        <v>0</v>
      </c>
      <c r="AA24" s="93">
        <f t="shared" si="5"/>
        <v>2</v>
      </c>
      <c r="AB24" s="93">
        <f t="shared" si="6"/>
        <v>7</v>
      </c>
      <c r="AC24" s="93">
        <f t="shared" si="7"/>
        <v>9</v>
      </c>
      <c r="AD24" s="362">
        <f t="shared" si="11"/>
        <v>4.7777777777777777</v>
      </c>
      <c r="AE24" s="25">
        <f t="shared" si="8"/>
        <v>0</v>
      </c>
      <c r="AF24" s="13"/>
      <c r="AG24" s="360" t="str">
        <f t="shared" si="13"/>
        <v>З</v>
      </c>
      <c r="AH24" s="360" t="str">
        <f t="shared" si="13"/>
        <v/>
      </c>
      <c r="AI24" s="360">
        <f t="shared" si="13"/>
        <v>5</v>
      </c>
      <c r="AJ24" s="360">
        <f t="shared" si="13"/>
        <v>5</v>
      </c>
      <c r="AK24" s="360">
        <f t="shared" si="13"/>
        <v>5</v>
      </c>
      <c r="AL24" s="360" t="str">
        <f t="shared" si="13"/>
        <v/>
      </c>
      <c r="AM24" s="360" t="str">
        <f t="shared" si="13"/>
        <v/>
      </c>
      <c r="AN24" s="360">
        <f t="shared" si="13"/>
        <v>4</v>
      </c>
      <c r="AO24" s="360">
        <f t="shared" si="13"/>
        <v>5</v>
      </c>
      <c r="AP24" s="360">
        <f t="shared" si="13"/>
        <v>5</v>
      </c>
      <c r="AQ24" s="360" t="str">
        <f t="shared" si="13"/>
        <v>а</v>
      </c>
      <c r="AR24" s="360">
        <f t="shared" si="13"/>
        <v>5</v>
      </c>
      <c r="AS24" s="360">
        <f t="shared" si="13"/>
        <v>5</v>
      </c>
      <c r="AT24" s="360" t="str">
        <f t="shared" si="13"/>
        <v/>
      </c>
      <c r="AU24" s="360">
        <f t="shared" si="13"/>
        <v>4</v>
      </c>
      <c r="AV24" s="360" t="str">
        <f t="shared" si="13"/>
        <v/>
      </c>
      <c r="AW24" s="358">
        <f t="shared" si="10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.75" customHeight="1" x14ac:dyDescent="0.25">
      <c r="A25" s="295">
        <v>20</v>
      </c>
      <c r="B25" s="178"/>
      <c r="C25" s="320" t="s">
        <v>34</v>
      </c>
      <c r="D25" s="366" t="s">
        <v>778</v>
      </c>
      <c r="E25" s="238">
        <v>2434</v>
      </c>
      <c r="F25" s="91" t="s">
        <v>539</v>
      </c>
      <c r="G25" s="91"/>
      <c r="H25" s="91">
        <v>5</v>
      </c>
      <c r="I25" s="91">
        <v>5</v>
      </c>
      <c r="J25" s="91">
        <v>3</v>
      </c>
      <c r="K25" s="91"/>
      <c r="L25" s="91"/>
      <c r="M25" s="91">
        <v>4</v>
      </c>
      <c r="N25" s="91">
        <v>5</v>
      </c>
      <c r="O25" s="91">
        <v>5</v>
      </c>
      <c r="P25" s="91" t="s">
        <v>1417</v>
      </c>
      <c r="Q25" s="91">
        <v>5</v>
      </c>
      <c r="R25" s="91">
        <v>5</v>
      </c>
      <c r="S25" s="91"/>
      <c r="T25" s="91">
        <v>4</v>
      </c>
      <c r="U25" s="91"/>
      <c r="V25" s="27">
        <f t="shared" si="0"/>
        <v>3</v>
      </c>
      <c r="W25" s="93">
        <f t="shared" si="1"/>
        <v>0</v>
      </c>
      <c r="X25" s="93">
        <f t="shared" si="12"/>
        <v>0</v>
      </c>
      <c r="Y25" s="93">
        <f t="shared" si="3"/>
        <v>0</v>
      </c>
      <c r="Z25" s="93">
        <f t="shared" si="4"/>
        <v>1</v>
      </c>
      <c r="AA25" s="93">
        <f t="shared" si="5"/>
        <v>2</v>
      </c>
      <c r="AB25" s="93">
        <f t="shared" si="6"/>
        <v>6</v>
      </c>
      <c r="AC25" s="93">
        <f t="shared" si="7"/>
        <v>9</v>
      </c>
      <c r="AD25" s="362">
        <f t="shared" si="11"/>
        <v>4.5555555555555554</v>
      </c>
      <c r="AE25" s="25">
        <f t="shared" si="8"/>
        <v>0</v>
      </c>
      <c r="AF25" s="13"/>
      <c r="AG25" s="360" t="str">
        <f t="shared" si="13"/>
        <v>З</v>
      </c>
      <c r="AH25" s="360" t="str">
        <f t="shared" si="13"/>
        <v/>
      </c>
      <c r="AI25" s="360">
        <f t="shared" si="13"/>
        <v>5</v>
      </c>
      <c r="AJ25" s="360">
        <f t="shared" si="13"/>
        <v>5</v>
      </c>
      <c r="AK25" s="360">
        <f t="shared" si="13"/>
        <v>3</v>
      </c>
      <c r="AL25" s="360" t="str">
        <f t="shared" si="13"/>
        <v/>
      </c>
      <c r="AM25" s="360" t="str">
        <f t="shared" si="13"/>
        <v/>
      </c>
      <c r="AN25" s="360">
        <f t="shared" si="13"/>
        <v>4</v>
      </c>
      <c r="AO25" s="360">
        <f t="shared" si="13"/>
        <v>5</v>
      </c>
      <c r="AP25" s="360">
        <f t="shared" si="13"/>
        <v>5</v>
      </c>
      <c r="AQ25" s="360" t="str">
        <f t="shared" si="13"/>
        <v>а</v>
      </c>
      <c r="AR25" s="360">
        <f t="shared" si="13"/>
        <v>5</v>
      </c>
      <c r="AS25" s="360">
        <f t="shared" si="13"/>
        <v>5</v>
      </c>
      <c r="AT25" s="360" t="str">
        <f t="shared" si="13"/>
        <v/>
      </c>
      <c r="AU25" s="360">
        <f t="shared" si="13"/>
        <v>4</v>
      </c>
      <c r="AV25" s="360" t="str">
        <f t="shared" si="13"/>
        <v/>
      </c>
      <c r="AW25" s="358">
        <f t="shared" si="10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.75" customHeight="1" x14ac:dyDescent="0.25">
      <c r="A26" s="295">
        <v>21</v>
      </c>
      <c r="B26" s="178"/>
      <c r="C26" s="320" t="s">
        <v>34</v>
      </c>
      <c r="D26" s="366" t="s">
        <v>779</v>
      </c>
      <c r="E26" s="238">
        <v>2434</v>
      </c>
      <c r="F26" s="91" t="s">
        <v>539</v>
      </c>
      <c r="G26" s="91"/>
      <c r="H26" s="91">
        <v>5</v>
      </c>
      <c r="I26" s="91">
        <v>5</v>
      </c>
      <c r="J26" s="91">
        <v>4</v>
      </c>
      <c r="K26" s="91"/>
      <c r="L26" s="91"/>
      <c r="M26" s="91">
        <v>5</v>
      </c>
      <c r="N26" s="91">
        <v>5</v>
      </c>
      <c r="O26" s="91">
        <v>4</v>
      </c>
      <c r="P26" s="91">
        <v>5</v>
      </c>
      <c r="Q26" s="91">
        <v>5</v>
      </c>
      <c r="R26" s="91">
        <v>5</v>
      </c>
      <c r="S26" s="91"/>
      <c r="T26" s="91">
        <v>4</v>
      </c>
      <c r="U26" s="91"/>
      <c r="V26" s="27">
        <f t="shared" si="0"/>
        <v>4</v>
      </c>
      <c r="W26" s="93">
        <f t="shared" si="1"/>
        <v>0</v>
      </c>
      <c r="X26" s="93">
        <f t="shared" si="12"/>
        <v>0</v>
      </c>
      <c r="Y26" s="93">
        <f t="shared" si="3"/>
        <v>0</v>
      </c>
      <c r="Z26" s="93">
        <f t="shared" si="4"/>
        <v>0</v>
      </c>
      <c r="AA26" s="93">
        <f t="shared" si="5"/>
        <v>3</v>
      </c>
      <c r="AB26" s="93">
        <f t="shared" si="6"/>
        <v>7</v>
      </c>
      <c r="AC26" s="93">
        <f t="shared" si="7"/>
        <v>10</v>
      </c>
      <c r="AD26" s="362">
        <f t="shared" si="11"/>
        <v>4.7</v>
      </c>
      <c r="AE26" s="25">
        <f t="shared" si="8"/>
        <v>0</v>
      </c>
      <c r="AF26" s="13"/>
      <c r="AG26" s="360" t="str">
        <f t="shared" si="13"/>
        <v>З</v>
      </c>
      <c r="AH26" s="360" t="str">
        <f t="shared" si="13"/>
        <v/>
      </c>
      <c r="AI26" s="360">
        <f t="shared" si="13"/>
        <v>5</v>
      </c>
      <c r="AJ26" s="360">
        <f t="shared" si="13"/>
        <v>5</v>
      </c>
      <c r="AK26" s="360">
        <f t="shared" si="13"/>
        <v>4</v>
      </c>
      <c r="AL26" s="360" t="str">
        <f t="shared" si="13"/>
        <v/>
      </c>
      <c r="AM26" s="360" t="str">
        <f t="shared" si="13"/>
        <v/>
      </c>
      <c r="AN26" s="360">
        <f t="shared" si="13"/>
        <v>5</v>
      </c>
      <c r="AO26" s="360">
        <f t="shared" si="13"/>
        <v>5</v>
      </c>
      <c r="AP26" s="360">
        <f t="shared" si="13"/>
        <v>4</v>
      </c>
      <c r="AQ26" s="360">
        <f t="shared" si="13"/>
        <v>5</v>
      </c>
      <c r="AR26" s="360">
        <f t="shared" si="13"/>
        <v>5</v>
      </c>
      <c r="AS26" s="360">
        <f t="shared" si="13"/>
        <v>5</v>
      </c>
      <c r="AT26" s="360" t="str">
        <f t="shared" si="13"/>
        <v/>
      </c>
      <c r="AU26" s="360">
        <f t="shared" si="13"/>
        <v>4</v>
      </c>
      <c r="AV26" s="360" t="str">
        <f t="shared" si="13"/>
        <v/>
      </c>
      <c r="AW26" s="358">
        <f t="shared" si="10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.75" customHeight="1" x14ac:dyDescent="0.25">
      <c r="A27" s="295">
        <v>22</v>
      </c>
      <c r="B27" s="178"/>
      <c r="C27" s="320" t="s">
        <v>34</v>
      </c>
      <c r="D27" s="366" t="s">
        <v>780</v>
      </c>
      <c r="E27" s="238">
        <v>2434</v>
      </c>
      <c r="F27" s="91" t="s">
        <v>539</v>
      </c>
      <c r="G27" s="91"/>
      <c r="H27" s="91">
        <v>4</v>
      </c>
      <c r="I27" s="91">
        <v>5</v>
      </c>
      <c r="J27" s="91">
        <v>4</v>
      </c>
      <c r="K27" s="91"/>
      <c r="L27" s="91"/>
      <c r="M27" s="91">
        <v>5</v>
      </c>
      <c r="N27" s="91">
        <v>4</v>
      </c>
      <c r="O27" s="91">
        <v>4</v>
      </c>
      <c r="P27" s="91">
        <v>5</v>
      </c>
      <c r="Q27" s="91">
        <v>5</v>
      </c>
      <c r="R27" s="91">
        <v>4</v>
      </c>
      <c r="S27" s="91"/>
      <c r="T27" s="91">
        <v>4</v>
      </c>
      <c r="U27" s="91"/>
      <c r="V27" s="27">
        <f t="shared" si="0"/>
        <v>4</v>
      </c>
      <c r="W27" s="93">
        <f t="shared" si="1"/>
        <v>0</v>
      </c>
      <c r="X27" s="93">
        <f t="shared" si="12"/>
        <v>0</v>
      </c>
      <c r="Y27" s="93">
        <f t="shared" si="3"/>
        <v>0</v>
      </c>
      <c r="Z27" s="93">
        <f t="shared" si="4"/>
        <v>0</v>
      </c>
      <c r="AA27" s="93">
        <f t="shared" si="5"/>
        <v>6</v>
      </c>
      <c r="AB27" s="93">
        <f t="shared" si="6"/>
        <v>4</v>
      </c>
      <c r="AC27" s="93">
        <f t="shared" si="7"/>
        <v>10</v>
      </c>
      <c r="AD27" s="362">
        <f t="shared" si="11"/>
        <v>4.4000000000000004</v>
      </c>
      <c r="AE27" s="25">
        <f t="shared" si="8"/>
        <v>0</v>
      </c>
      <c r="AF27" s="13"/>
      <c r="AG27" s="360" t="str">
        <f t="shared" si="13"/>
        <v>З</v>
      </c>
      <c r="AH27" s="360" t="str">
        <f t="shared" si="13"/>
        <v/>
      </c>
      <c r="AI27" s="360">
        <f t="shared" si="13"/>
        <v>4</v>
      </c>
      <c r="AJ27" s="360">
        <f t="shared" si="13"/>
        <v>5</v>
      </c>
      <c r="AK27" s="360">
        <f t="shared" si="13"/>
        <v>4</v>
      </c>
      <c r="AL27" s="360" t="str">
        <f t="shared" si="13"/>
        <v/>
      </c>
      <c r="AM27" s="360" t="str">
        <f t="shared" si="13"/>
        <v/>
      </c>
      <c r="AN27" s="360">
        <f t="shared" si="13"/>
        <v>5</v>
      </c>
      <c r="AO27" s="360">
        <f t="shared" si="13"/>
        <v>4</v>
      </c>
      <c r="AP27" s="360">
        <f t="shared" si="13"/>
        <v>4</v>
      </c>
      <c r="AQ27" s="360">
        <f t="shared" si="13"/>
        <v>5</v>
      </c>
      <c r="AR27" s="360">
        <f t="shared" si="13"/>
        <v>5</v>
      </c>
      <c r="AS27" s="360">
        <f t="shared" si="13"/>
        <v>4</v>
      </c>
      <c r="AT27" s="360" t="str">
        <f t="shared" si="13"/>
        <v/>
      </c>
      <c r="AU27" s="360">
        <f t="shared" si="13"/>
        <v>4</v>
      </c>
      <c r="AV27" s="360" t="str">
        <f t="shared" si="13"/>
        <v/>
      </c>
      <c r="AW27" s="358">
        <f t="shared" si="10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.75" customHeight="1" x14ac:dyDescent="0.25">
      <c r="A28" s="295">
        <v>23</v>
      </c>
      <c r="B28" s="178"/>
      <c r="C28" s="320" t="s">
        <v>34</v>
      </c>
      <c r="D28" s="366" t="s">
        <v>781</v>
      </c>
      <c r="E28" s="238">
        <v>2434</v>
      </c>
      <c r="F28" s="91" t="s">
        <v>539</v>
      </c>
      <c r="G28" s="91"/>
      <c r="H28" s="91">
        <v>5</v>
      </c>
      <c r="I28" s="91">
        <v>5</v>
      </c>
      <c r="J28" s="91">
        <v>4</v>
      </c>
      <c r="K28" s="91"/>
      <c r="L28" s="91"/>
      <c r="M28" s="91">
        <v>5</v>
      </c>
      <c r="N28" s="91">
        <v>4</v>
      </c>
      <c r="O28" s="91">
        <v>4</v>
      </c>
      <c r="P28" s="91">
        <v>5</v>
      </c>
      <c r="Q28" s="91">
        <v>5</v>
      </c>
      <c r="R28" s="91">
        <v>4</v>
      </c>
      <c r="S28" s="91"/>
      <c r="T28" s="91">
        <v>5</v>
      </c>
      <c r="U28" s="91"/>
      <c r="V28" s="27">
        <f t="shared" si="0"/>
        <v>4</v>
      </c>
      <c r="W28" s="93">
        <f t="shared" si="1"/>
        <v>0</v>
      </c>
      <c r="X28" s="93">
        <f t="shared" si="12"/>
        <v>0</v>
      </c>
      <c r="Y28" s="93">
        <f t="shared" si="3"/>
        <v>0</v>
      </c>
      <c r="Z28" s="93">
        <f t="shared" si="4"/>
        <v>0</v>
      </c>
      <c r="AA28" s="93">
        <f t="shared" si="5"/>
        <v>4</v>
      </c>
      <c r="AB28" s="93">
        <f t="shared" si="6"/>
        <v>6</v>
      </c>
      <c r="AC28" s="93">
        <f t="shared" si="7"/>
        <v>10</v>
      </c>
      <c r="AD28" s="362">
        <f t="shared" si="11"/>
        <v>4.5999999999999996</v>
      </c>
      <c r="AE28" s="25">
        <f t="shared" si="8"/>
        <v>0</v>
      </c>
      <c r="AF28" s="13"/>
      <c r="AG28" s="360" t="str">
        <f t="shared" si="13"/>
        <v>З</v>
      </c>
      <c r="AH28" s="360" t="str">
        <f t="shared" si="13"/>
        <v/>
      </c>
      <c r="AI28" s="360">
        <f t="shared" si="13"/>
        <v>5</v>
      </c>
      <c r="AJ28" s="360">
        <f t="shared" si="13"/>
        <v>5</v>
      </c>
      <c r="AK28" s="360">
        <f t="shared" si="13"/>
        <v>4</v>
      </c>
      <c r="AL28" s="360" t="str">
        <f t="shared" si="13"/>
        <v/>
      </c>
      <c r="AM28" s="360" t="str">
        <f t="shared" si="13"/>
        <v/>
      </c>
      <c r="AN28" s="360">
        <f t="shared" si="13"/>
        <v>5</v>
      </c>
      <c r="AO28" s="360">
        <f t="shared" si="13"/>
        <v>4</v>
      </c>
      <c r="AP28" s="360">
        <f t="shared" si="13"/>
        <v>4</v>
      </c>
      <c r="AQ28" s="360">
        <f t="shared" si="13"/>
        <v>5</v>
      </c>
      <c r="AR28" s="360">
        <f t="shared" si="13"/>
        <v>5</v>
      </c>
      <c r="AS28" s="360">
        <f t="shared" si="13"/>
        <v>4</v>
      </c>
      <c r="AT28" s="360" t="str">
        <f t="shared" si="13"/>
        <v/>
      </c>
      <c r="AU28" s="360">
        <f t="shared" si="13"/>
        <v>5</v>
      </c>
      <c r="AV28" s="360" t="str">
        <f t="shared" si="13"/>
        <v/>
      </c>
      <c r="AW28" s="358">
        <f t="shared" si="10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8.75" hidden="1" x14ac:dyDescent="0.25">
      <c r="A29" s="295">
        <v>24</v>
      </c>
      <c r="B29" s="178"/>
      <c r="C29" s="320"/>
      <c r="D29" s="366"/>
      <c r="E29" s="238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27">
        <f t="shared" si="0"/>
        <v>0</v>
      </c>
      <c r="W29" s="93">
        <f t="shared" si="1"/>
        <v>0</v>
      </c>
      <c r="X29" s="93">
        <f t="shared" si="12"/>
        <v>0</v>
      </c>
      <c r="Y29" s="93">
        <f t="shared" si="3"/>
        <v>0</v>
      </c>
      <c r="Z29" s="93">
        <f t="shared" si="4"/>
        <v>0</v>
      </c>
      <c r="AA29" s="93">
        <f t="shared" si="5"/>
        <v>0</v>
      </c>
      <c r="AB29" s="93">
        <f t="shared" si="6"/>
        <v>0</v>
      </c>
      <c r="AC29" s="93">
        <f t="shared" si="7"/>
        <v>0</v>
      </c>
      <c r="AD29" s="362" t="str">
        <f t="shared" si="11"/>
        <v/>
      </c>
      <c r="AE29" s="25">
        <f t="shared" si="8"/>
        <v>0</v>
      </c>
      <c r="AF29" s="13"/>
      <c r="AG29" s="360" t="str">
        <f t="shared" si="13"/>
        <v/>
      </c>
      <c r="AH29" s="360" t="str">
        <f t="shared" si="13"/>
        <v/>
      </c>
      <c r="AI29" s="360" t="str">
        <f t="shared" si="13"/>
        <v/>
      </c>
      <c r="AJ29" s="360" t="str">
        <f t="shared" si="13"/>
        <v/>
      </c>
      <c r="AK29" s="360" t="str">
        <f t="shared" si="13"/>
        <v/>
      </c>
      <c r="AL29" s="360" t="str">
        <f t="shared" si="13"/>
        <v/>
      </c>
      <c r="AM29" s="360" t="str">
        <f t="shared" si="13"/>
        <v/>
      </c>
      <c r="AN29" s="360" t="str">
        <f t="shared" si="13"/>
        <v/>
      </c>
      <c r="AO29" s="360" t="str">
        <f t="shared" si="13"/>
        <v/>
      </c>
      <c r="AP29" s="360" t="str">
        <f t="shared" si="13"/>
        <v/>
      </c>
      <c r="AQ29" s="360" t="str">
        <f t="shared" si="13"/>
        <v/>
      </c>
      <c r="AR29" s="360" t="str">
        <f t="shared" si="13"/>
        <v/>
      </c>
      <c r="AS29" s="360" t="str">
        <f t="shared" si="13"/>
        <v/>
      </c>
      <c r="AT29" s="360" t="str">
        <f t="shared" si="13"/>
        <v/>
      </c>
      <c r="AU29" s="360" t="str">
        <f t="shared" si="13"/>
        <v/>
      </c>
      <c r="AV29" s="360" t="str">
        <f t="shared" si="13"/>
        <v/>
      </c>
      <c r="AW29" s="358">
        <f t="shared" si="10"/>
        <v>0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8.75" hidden="1" x14ac:dyDescent="0.25">
      <c r="A30" s="295">
        <v>25</v>
      </c>
      <c r="B30" s="178"/>
      <c r="C30" s="320"/>
      <c r="D30" s="366"/>
      <c r="E30" s="238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27">
        <f t="shared" si="0"/>
        <v>0</v>
      </c>
      <c r="W30" s="93">
        <f t="shared" si="1"/>
        <v>0</v>
      </c>
      <c r="X30" s="93">
        <f t="shared" si="12"/>
        <v>0</v>
      </c>
      <c r="Y30" s="93">
        <f t="shared" si="3"/>
        <v>0</v>
      </c>
      <c r="Z30" s="93">
        <f t="shared" si="4"/>
        <v>0</v>
      </c>
      <c r="AA30" s="93">
        <f t="shared" si="5"/>
        <v>0</v>
      </c>
      <c r="AB30" s="93">
        <f t="shared" si="6"/>
        <v>0</v>
      </c>
      <c r="AC30" s="93">
        <f t="shared" si="7"/>
        <v>0</v>
      </c>
      <c r="AD30" s="362" t="str">
        <f t="shared" si="11"/>
        <v/>
      </c>
      <c r="AE30" s="25">
        <f t="shared" si="8"/>
        <v>0</v>
      </c>
      <c r="AF30" s="13"/>
      <c r="AG30" s="360" t="str">
        <f t="shared" si="13"/>
        <v/>
      </c>
      <c r="AH30" s="360" t="str">
        <f t="shared" si="13"/>
        <v/>
      </c>
      <c r="AI30" s="360" t="str">
        <f t="shared" si="13"/>
        <v/>
      </c>
      <c r="AJ30" s="360" t="str">
        <f t="shared" si="13"/>
        <v/>
      </c>
      <c r="AK30" s="360" t="str">
        <f t="shared" si="13"/>
        <v/>
      </c>
      <c r="AL30" s="360" t="str">
        <f t="shared" si="13"/>
        <v/>
      </c>
      <c r="AM30" s="360" t="str">
        <f t="shared" si="13"/>
        <v/>
      </c>
      <c r="AN30" s="360" t="str">
        <f t="shared" si="13"/>
        <v/>
      </c>
      <c r="AO30" s="360" t="str">
        <f t="shared" si="13"/>
        <v/>
      </c>
      <c r="AP30" s="360" t="str">
        <f t="shared" si="13"/>
        <v/>
      </c>
      <c r="AQ30" s="360" t="str">
        <f t="shared" si="13"/>
        <v/>
      </c>
      <c r="AR30" s="360" t="str">
        <f t="shared" si="13"/>
        <v/>
      </c>
      <c r="AS30" s="360" t="str">
        <f t="shared" si="13"/>
        <v/>
      </c>
      <c r="AT30" s="360" t="str">
        <f t="shared" si="13"/>
        <v/>
      </c>
      <c r="AU30" s="360" t="str">
        <f t="shared" si="13"/>
        <v/>
      </c>
      <c r="AV30" s="360" t="str">
        <f t="shared" si="13"/>
        <v/>
      </c>
      <c r="AW30" s="358">
        <f t="shared" si="10"/>
        <v>0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8.75" hidden="1" x14ac:dyDescent="0.2">
      <c r="A31" s="295"/>
      <c r="B31" s="178"/>
      <c r="C31" s="305"/>
      <c r="D31" s="324"/>
      <c r="E31" s="238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91"/>
      <c r="V31" s="27">
        <f t="shared" si="0"/>
        <v>0</v>
      </c>
      <c r="W31" s="93">
        <f t="shared" si="1"/>
        <v>0</v>
      </c>
      <c r="X31" s="93">
        <f t="shared" si="12"/>
        <v>0</v>
      </c>
      <c r="Y31" s="93">
        <f t="shared" si="3"/>
        <v>0</v>
      </c>
      <c r="Z31" s="93">
        <f t="shared" si="4"/>
        <v>0</v>
      </c>
      <c r="AA31" s="93">
        <f t="shared" si="5"/>
        <v>0</v>
      </c>
      <c r="AB31" s="93">
        <f t="shared" si="6"/>
        <v>0</v>
      </c>
      <c r="AC31" s="93">
        <f t="shared" si="7"/>
        <v>0</v>
      </c>
      <c r="AD31" s="362" t="str">
        <f t="shared" si="11"/>
        <v/>
      </c>
      <c r="AE31" s="25">
        <f t="shared" si="8"/>
        <v>0</v>
      </c>
      <c r="AF31" s="13"/>
      <c r="AG31" s="360" t="str">
        <f t="shared" si="13"/>
        <v/>
      </c>
      <c r="AH31" s="360" t="str">
        <f t="shared" si="13"/>
        <v/>
      </c>
      <c r="AI31" s="360" t="str">
        <f t="shared" si="13"/>
        <v/>
      </c>
      <c r="AJ31" s="360" t="str">
        <f t="shared" si="13"/>
        <v/>
      </c>
      <c r="AK31" s="360" t="str">
        <f t="shared" si="13"/>
        <v/>
      </c>
      <c r="AL31" s="360" t="str">
        <f t="shared" si="13"/>
        <v/>
      </c>
      <c r="AM31" s="360" t="str">
        <f t="shared" si="13"/>
        <v/>
      </c>
      <c r="AN31" s="360" t="str">
        <f t="shared" si="13"/>
        <v/>
      </c>
      <c r="AO31" s="360" t="str">
        <f t="shared" si="13"/>
        <v/>
      </c>
      <c r="AP31" s="360" t="str">
        <f t="shared" si="13"/>
        <v/>
      </c>
      <c r="AQ31" s="360" t="str">
        <f t="shared" si="13"/>
        <v/>
      </c>
      <c r="AR31" s="360" t="str">
        <f t="shared" si="13"/>
        <v/>
      </c>
      <c r="AS31" s="360" t="str">
        <f t="shared" si="13"/>
        <v/>
      </c>
      <c r="AT31" s="360" t="str">
        <f t="shared" si="13"/>
        <v/>
      </c>
      <c r="AU31" s="360" t="str">
        <f t="shared" si="13"/>
        <v/>
      </c>
      <c r="AV31" s="360" t="str">
        <f t="shared" si="13"/>
        <v/>
      </c>
      <c r="AW31" s="358">
        <f t="shared" si="10"/>
        <v>0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8.75" hidden="1" x14ac:dyDescent="0.2">
      <c r="A32" s="295"/>
      <c r="B32" s="226"/>
      <c r="C32" s="226"/>
      <c r="D32" s="226"/>
      <c r="E32" s="238"/>
      <c r="F32" s="363"/>
      <c r="G32" s="363"/>
      <c r="H32" s="363"/>
      <c r="I32" s="363"/>
      <c r="J32" s="363"/>
      <c r="K32" s="363"/>
      <c r="L32" s="363"/>
      <c r="M32" s="363"/>
      <c r="N32" s="363"/>
      <c r="O32" s="363"/>
      <c r="P32" s="363"/>
      <c r="Q32" s="363"/>
      <c r="R32" s="94"/>
      <c r="S32" s="91"/>
      <c r="T32" s="91"/>
      <c r="U32" s="91"/>
      <c r="V32" s="27">
        <f t="shared" si="0"/>
        <v>0</v>
      </c>
      <c r="W32" s="93">
        <f t="shared" si="1"/>
        <v>0</v>
      </c>
      <c r="X32" s="93">
        <f t="shared" si="12"/>
        <v>0</v>
      </c>
      <c r="Y32" s="93">
        <f t="shared" si="3"/>
        <v>0</v>
      </c>
      <c r="Z32" s="93">
        <f t="shared" si="4"/>
        <v>0</v>
      </c>
      <c r="AA32" s="93">
        <f t="shared" si="5"/>
        <v>0</v>
      </c>
      <c r="AB32" s="93">
        <f t="shared" si="6"/>
        <v>0</v>
      </c>
      <c r="AC32" s="93">
        <f t="shared" si="7"/>
        <v>0</v>
      </c>
      <c r="AD32" s="362" t="str">
        <f t="shared" si="11"/>
        <v/>
      </c>
      <c r="AE32" s="25">
        <f t="shared" si="8"/>
        <v>0</v>
      </c>
      <c r="AF32" s="13"/>
      <c r="AG32" s="26" t="str">
        <f t="shared" si="13"/>
        <v/>
      </c>
      <c r="AH32" s="26" t="str">
        <f t="shared" si="13"/>
        <v/>
      </c>
      <c r="AI32" s="26" t="str">
        <f t="shared" si="13"/>
        <v/>
      </c>
      <c r="AJ32" s="26" t="str">
        <f t="shared" si="13"/>
        <v/>
      </c>
      <c r="AK32" s="26" t="str">
        <f t="shared" si="13"/>
        <v/>
      </c>
      <c r="AL32" s="26" t="str">
        <f t="shared" si="13"/>
        <v/>
      </c>
      <c r="AM32" s="26" t="str">
        <f t="shared" si="13"/>
        <v/>
      </c>
      <c r="AN32" s="26" t="str">
        <f t="shared" si="13"/>
        <v/>
      </c>
      <c r="AO32" s="26" t="str">
        <f t="shared" si="13"/>
        <v/>
      </c>
      <c r="AP32" s="26" t="str">
        <f t="shared" si="13"/>
        <v/>
      </c>
      <c r="AQ32" s="26" t="str">
        <f t="shared" si="13"/>
        <v/>
      </c>
      <c r="AR32" s="26" t="str">
        <f t="shared" si="13"/>
        <v/>
      </c>
      <c r="AS32" s="26" t="str">
        <f t="shared" si="13"/>
        <v/>
      </c>
      <c r="AT32" s="26" t="str">
        <f t="shared" si="13"/>
        <v/>
      </c>
      <c r="AU32" s="26" t="str">
        <f t="shared" si="13"/>
        <v/>
      </c>
      <c r="AV32" s="26" t="str">
        <f t="shared" si="13"/>
        <v/>
      </c>
      <c r="AW32" s="27">
        <f t="shared" si="10"/>
        <v>0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hidden="1" customHeight="1" x14ac:dyDescent="0.2">
      <c r="A33" s="295"/>
      <c r="B33" s="226"/>
      <c r="C33" s="226"/>
      <c r="D33" s="226"/>
      <c r="E33" s="238"/>
      <c r="F33" s="363"/>
      <c r="G33" s="363"/>
      <c r="H33" s="363"/>
      <c r="I33" s="363"/>
      <c r="J33" s="363"/>
      <c r="K33" s="363"/>
      <c r="L33" s="363"/>
      <c r="M33" s="363"/>
      <c r="N33" s="363"/>
      <c r="O33" s="363"/>
      <c r="P33" s="363"/>
      <c r="Q33" s="363"/>
      <c r="R33" s="94"/>
      <c r="S33" s="91"/>
      <c r="T33" s="91"/>
      <c r="U33" s="91"/>
      <c r="V33" s="27">
        <f t="shared" si="0"/>
        <v>0</v>
      </c>
      <c r="W33" s="93">
        <f t="shared" si="1"/>
        <v>0</v>
      </c>
      <c r="X33" s="93">
        <f t="shared" si="12"/>
        <v>0</v>
      </c>
      <c r="Y33" s="93">
        <f t="shared" si="3"/>
        <v>0</v>
      </c>
      <c r="Z33" s="93">
        <f t="shared" si="4"/>
        <v>0</v>
      </c>
      <c r="AA33" s="93">
        <f t="shared" si="5"/>
        <v>0</v>
      </c>
      <c r="AB33" s="93">
        <f t="shared" si="6"/>
        <v>0</v>
      </c>
      <c r="AC33" s="93">
        <f t="shared" si="7"/>
        <v>0</v>
      </c>
      <c r="AD33" s="362" t="str">
        <f t="shared" si="11"/>
        <v/>
      </c>
      <c r="AE33" s="25">
        <f t="shared" si="8"/>
        <v>0</v>
      </c>
      <c r="AF33" s="13"/>
      <c r="AG33" s="26" t="str">
        <f t="shared" si="13"/>
        <v/>
      </c>
      <c r="AH33" s="26" t="str">
        <f t="shared" si="13"/>
        <v/>
      </c>
      <c r="AI33" s="26" t="str">
        <f t="shared" si="13"/>
        <v/>
      </c>
      <c r="AJ33" s="26" t="str">
        <f t="shared" si="13"/>
        <v/>
      </c>
      <c r="AK33" s="26" t="str">
        <f t="shared" si="13"/>
        <v/>
      </c>
      <c r="AL33" s="26" t="str">
        <f t="shared" si="13"/>
        <v/>
      </c>
      <c r="AM33" s="26" t="str">
        <f t="shared" si="13"/>
        <v/>
      </c>
      <c r="AN33" s="26" t="str">
        <f t="shared" si="13"/>
        <v/>
      </c>
      <c r="AO33" s="26" t="str">
        <f t="shared" si="13"/>
        <v/>
      </c>
      <c r="AP33" s="26" t="str">
        <f t="shared" si="13"/>
        <v/>
      </c>
      <c r="AQ33" s="26" t="str">
        <f t="shared" si="13"/>
        <v/>
      </c>
      <c r="AR33" s="26" t="str">
        <f t="shared" si="13"/>
        <v/>
      </c>
      <c r="AS33" s="26" t="str">
        <f t="shared" si="13"/>
        <v/>
      </c>
      <c r="AT33" s="26" t="str">
        <f t="shared" si="13"/>
        <v/>
      </c>
      <c r="AU33" s="26" t="str">
        <f t="shared" si="13"/>
        <v/>
      </c>
      <c r="AV33" s="26" t="str">
        <f t="shared" si="13"/>
        <v/>
      </c>
      <c r="AW33" s="27">
        <f t="shared" si="10"/>
        <v>0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hidden="1" customHeight="1" x14ac:dyDescent="0.2">
      <c r="A34" s="295"/>
      <c r="B34" s="227"/>
      <c r="C34" s="228"/>
      <c r="D34" s="229"/>
      <c r="E34" s="238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94"/>
      <c r="S34" s="91"/>
      <c r="T34" s="91"/>
      <c r="U34" s="91"/>
      <c r="V34" s="27">
        <f t="shared" si="0"/>
        <v>0</v>
      </c>
      <c r="W34" s="93">
        <f t="shared" si="1"/>
        <v>0</v>
      </c>
      <c r="X34" s="93">
        <f t="shared" si="12"/>
        <v>0</v>
      </c>
      <c r="Y34" s="93">
        <f t="shared" si="3"/>
        <v>0</v>
      </c>
      <c r="Z34" s="93">
        <f t="shared" si="4"/>
        <v>0</v>
      </c>
      <c r="AA34" s="93">
        <f t="shared" si="5"/>
        <v>0</v>
      </c>
      <c r="AB34" s="93">
        <f t="shared" si="6"/>
        <v>0</v>
      </c>
      <c r="AC34" s="93">
        <f t="shared" si="7"/>
        <v>0</v>
      </c>
      <c r="AD34" s="362" t="str">
        <f t="shared" si="11"/>
        <v/>
      </c>
      <c r="AE34" s="25">
        <f t="shared" si="8"/>
        <v>0</v>
      </c>
      <c r="AF34" s="13"/>
      <c r="AG34" s="26" t="str">
        <f t="shared" si="13"/>
        <v/>
      </c>
      <c r="AH34" s="26" t="str">
        <f t="shared" si="13"/>
        <v/>
      </c>
      <c r="AI34" s="26" t="str">
        <f t="shared" si="13"/>
        <v/>
      </c>
      <c r="AJ34" s="26" t="str">
        <f t="shared" si="13"/>
        <v/>
      </c>
      <c r="AK34" s="26" t="str">
        <f t="shared" si="13"/>
        <v/>
      </c>
      <c r="AL34" s="26" t="str">
        <f t="shared" si="13"/>
        <v/>
      </c>
      <c r="AM34" s="26" t="str">
        <f t="shared" si="13"/>
        <v/>
      </c>
      <c r="AN34" s="26" t="str">
        <f t="shared" si="13"/>
        <v/>
      </c>
      <c r="AO34" s="26" t="str">
        <f t="shared" si="13"/>
        <v/>
      </c>
      <c r="AP34" s="26" t="str">
        <f t="shared" si="13"/>
        <v/>
      </c>
      <c r="AQ34" s="26" t="str">
        <f t="shared" si="13"/>
        <v/>
      </c>
      <c r="AR34" s="26" t="str">
        <f t="shared" si="13"/>
        <v/>
      </c>
      <c r="AS34" s="26" t="str">
        <f t="shared" si="13"/>
        <v/>
      </c>
      <c r="AT34" s="26" t="str">
        <f t="shared" si="13"/>
        <v/>
      </c>
      <c r="AU34" s="26" t="str">
        <f t="shared" si="13"/>
        <v/>
      </c>
      <c r="AV34" s="26" t="str">
        <f t="shared" si="13"/>
        <v/>
      </c>
      <c r="AW34" s="27">
        <f t="shared" si="10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hidden="1" customHeight="1" x14ac:dyDescent="0.2">
      <c r="A35" s="295"/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94"/>
      <c r="S35" s="91"/>
      <c r="T35" s="91"/>
      <c r="U35" s="91"/>
      <c r="V35" s="27">
        <f t="shared" si="0"/>
        <v>0</v>
      </c>
      <c r="W35" s="93">
        <f>COUNTIF(AG35:AV35,"б")</f>
        <v>0</v>
      </c>
      <c r="X35" s="93">
        <f>COUNTIF(AF35:AU35,"д")</f>
        <v>0</v>
      </c>
      <c r="Y35" s="93">
        <f>COUNTIF(AG35:AV35,2)+COUNTIF(AG35:AV35,"н")+COUNTIF(AG35:AV35,"д")</f>
        <v>0</v>
      </c>
      <c r="Z35" s="93">
        <f>COUNTIF(AG35:AV35,Z$5)</f>
        <v>0</v>
      </c>
      <c r="AA35" s="93">
        <f>COUNTIF(AG35:AV35,AA$5)</f>
        <v>0</v>
      </c>
      <c r="AB35" s="93">
        <f>COUNTIF(AG35:AV35,AB$5)</f>
        <v>0</v>
      </c>
      <c r="AC35" s="93">
        <f t="shared" si="7"/>
        <v>0</v>
      </c>
      <c r="AD35" s="362" t="str">
        <f t="shared" si="11"/>
        <v/>
      </c>
      <c r="AE35" s="25">
        <f>IF(AX35=5,0.5,IF(AX35=4,0.25,IF(AX35&lt;=3,0)))</f>
        <v>0</v>
      </c>
      <c r="AF35" s="13"/>
      <c r="AG35" s="26" t="str">
        <f t="shared" si="13"/>
        <v/>
      </c>
      <c r="AH35" s="26" t="str">
        <f t="shared" si="13"/>
        <v/>
      </c>
      <c r="AI35" s="26" t="str">
        <f t="shared" si="13"/>
        <v/>
      </c>
      <c r="AJ35" s="26" t="str">
        <f t="shared" si="13"/>
        <v/>
      </c>
      <c r="AK35" s="26" t="str">
        <f t="shared" si="13"/>
        <v/>
      </c>
      <c r="AL35" s="26" t="str">
        <f t="shared" si="13"/>
        <v/>
      </c>
      <c r="AM35" s="26" t="str">
        <f t="shared" si="13"/>
        <v/>
      </c>
      <c r="AN35" s="26" t="str">
        <f t="shared" si="13"/>
        <v/>
      </c>
      <c r="AO35" s="26" t="str">
        <f t="shared" si="13"/>
        <v/>
      </c>
      <c r="AP35" s="26" t="str">
        <f t="shared" si="13"/>
        <v/>
      </c>
      <c r="AQ35" s="26" t="str">
        <f t="shared" si="13"/>
        <v/>
      </c>
      <c r="AR35" s="26" t="str">
        <f t="shared" si="13"/>
        <v/>
      </c>
      <c r="AS35" s="26" t="str">
        <f t="shared" si="13"/>
        <v/>
      </c>
      <c r="AT35" s="26" t="str">
        <f t="shared" si="13"/>
        <v/>
      </c>
      <c r="AU35" s="26" t="str">
        <f t="shared" si="13"/>
        <v/>
      </c>
      <c r="AV35" s="26" t="str">
        <f t="shared" si="13"/>
        <v/>
      </c>
      <c r="AW35" s="27">
        <f t="shared" si="10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hidden="1" customHeight="1" x14ac:dyDescent="0.2">
      <c r="A36" s="295"/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94"/>
      <c r="S36" s="91"/>
      <c r="T36" s="91"/>
      <c r="U36" s="91"/>
      <c r="V36" s="27">
        <f t="shared" si="0"/>
        <v>0</v>
      </c>
      <c r="W36" s="93">
        <f>COUNTIF(AG36:AV36,"б")</f>
        <v>0</v>
      </c>
      <c r="X36" s="93">
        <f>COUNTIF(AF36:AU36,"д")</f>
        <v>0</v>
      </c>
      <c r="Y36" s="93">
        <f>COUNTIF(AG36:AV36,2)+COUNTIF(AG36:AV36,"н")+COUNTIF(AG36:AV36,"д")</f>
        <v>0</v>
      </c>
      <c r="Z36" s="93">
        <f>COUNTIF(AG36:AV36,Z$5)</f>
        <v>0</v>
      </c>
      <c r="AA36" s="93">
        <f>COUNTIF(AG36:AV36,AA$5)</f>
        <v>0</v>
      </c>
      <c r="AB36" s="93">
        <f>COUNTIF(AG36:AV36,AB$5)</f>
        <v>0</v>
      </c>
      <c r="AC36" s="93">
        <f t="shared" si="7"/>
        <v>0</v>
      </c>
      <c r="AD36" s="362" t="str">
        <f t="shared" si="11"/>
        <v/>
      </c>
      <c r="AE36" s="25">
        <f>IF(AX36=5,0.5,IF(AX36=4,0.25,IF(AX36&lt;=3,0)))</f>
        <v>0</v>
      </c>
      <c r="AF36" s="13"/>
      <c r="AG36" s="26" t="str">
        <f t="shared" si="13"/>
        <v/>
      </c>
      <c r="AH36" s="26" t="str">
        <f t="shared" si="13"/>
        <v/>
      </c>
      <c r="AI36" s="26" t="str">
        <f t="shared" si="13"/>
        <v/>
      </c>
      <c r="AJ36" s="26" t="str">
        <f t="shared" si="13"/>
        <v/>
      </c>
      <c r="AK36" s="26" t="str">
        <f t="shared" si="13"/>
        <v/>
      </c>
      <c r="AL36" s="26" t="str">
        <f t="shared" si="13"/>
        <v/>
      </c>
      <c r="AM36" s="26" t="str">
        <f t="shared" si="13"/>
        <v/>
      </c>
      <c r="AN36" s="26" t="str">
        <f t="shared" si="13"/>
        <v/>
      </c>
      <c r="AO36" s="26" t="str">
        <f t="shared" si="13"/>
        <v/>
      </c>
      <c r="AP36" s="26" t="str">
        <f t="shared" si="13"/>
        <v/>
      </c>
      <c r="AQ36" s="26" t="str">
        <f t="shared" si="13"/>
        <v/>
      </c>
      <c r="AR36" s="26" t="str">
        <f t="shared" si="13"/>
        <v/>
      </c>
      <c r="AS36" s="26" t="str">
        <f t="shared" si="13"/>
        <v/>
      </c>
      <c r="AT36" s="26" t="str">
        <f t="shared" si="13"/>
        <v/>
      </c>
      <c r="AU36" s="26" t="str">
        <f t="shared" si="13"/>
        <v/>
      </c>
      <c r="AV36" s="26" t="str">
        <f t="shared" si="13"/>
        <v/>
      </c>
      <c r="AW36" s="27">
        <f t="shared" si="10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thickBot="1" x14ac:dyDescent="0.3">
      <c r="A37" s="109"/>
      <c r="B37" s="110"/>
      <c r="C37" s="110"/>
      <c r="D37" s="110"/>
      <c r="E37" s="27">
        <f>COUNTIF(E6:E36,"2434")</f>
        <v>23</v>
      </c>
      <c r="F37" s="91"/>
      <c r="G37" s="91"/>
      <c r="H37" s="91"/>
      <c r="I37" s="91"/>
      <c r="J37" s="91"/>
      <c r="K37" s="91"/>
      <c r="L37" s="94"/>
      <c r="M37" s="91"/>
      <c r="N37" s="91"/>
      <c r="O37" s="94"/>
      <c r="P37" s="91"/>
      <c r="Q37" s="91"/>
      <c r="R37" s="94"/>
      <c r="S37" s="91"/>
      <c r="T37" s="91"/>
      <c r="U37" s="91"/>
      <c r="V37" s="27">
        <f t="shared" si="0"/>
        <v>0</v>
      </c>
      <c r="W37" s="93">
        <f>COUNTIF(AG37:AV37,"б")</f>
        <v>0</v>
      </c>
      <c r="X37" s="93">
        <f>COUNTIF(AF37:AU37,"д")</f>
        <v>0</v>
      </c>
      <c r="Y37" s="93">
        <f>COUNTIF(AG37:AV37,2)+COUNTIF(AG37:AV37,"н")+COUNTIF(AG37:AV37,"д")</f>
        <v>0</v>
      </c>
      <c r="Z37" s="93">
        <f>COUNTIF(AG37:AV37,Z$5)</f>
        <v>0</v>
      </c>
      <c r="AA37" s="93">
        <f>COUNTIF(AG37:AV37,AA$5)</f>
        <v>0</v>
      </c>
      <c r="AB37" s="93">
        <f>COUNTIF(AG37:AV37,AB$5)</f>
        <v>0</v>
      </c>
      <c r="AC37" s="93">
        <f t="shared" si="7"/>
        <v>0</v>
      </c>
      <c r="AD37" s="362" t="str">
        <f t="shared" si="11"/>
        <v/>
      </c>
      <c r="AE37" s="364">
        <f>IF(AX37=5,0.5,IF(AX37=4,0.25,IF(AX37&lt;=3,0)))</f>
        <v>0</v>
      </c>
      <c r="AF37" s="13"/>
      <c r="AG37" s="26" t="str">
        <f t="shared" ref="AG37:AV37" si="14">IF(ISERROR(VALUE(LEFT(F37))),LEFT(F37),VALUE(LEFT(F37)))</f>
        <v/>
      </c>
      <c r="AH37" s="26" t="str">
        <f t="shared" si="14"/>
        <v/>
      </c>
      <c r="AI37" s="26" t="str">
        <f t="shared" si="14"/>
        <v/>
      </c>
      <c r="AJ37" s="26" t="str">
        <f t="shared" si="14"/>
        <v/>
      </c>
      <c r="AK37" s="26" t="str">
        <f t="shared" si="14"/>
        <v/>
      </c>
      <c r="AL37" s="26" t="str">
        <f t="shared" si="14"/>
        <v/>
      </c>
      <c r="AM37" s="26" t="str">
        <f t="shared" si="14"/>
        <v/>
      </c>
      <c r="AN37" s="26" t="str">
        <f t="shared" si="14"/>
        <v/>
      </c>
      <c r="AO37" s="26" t="str">
        <f t="shared" si="14"/>
        <v/>
      </c>
      <c r="AP37" s="26" t="str">
        <f t="shared" si="14"/>
        <v/>
      </c>
      <c r="AQ37" s="26" t="str">
        <f t="shared" si="14"/>
        <v/>
      </c>
      <c r="AR37" s="26" t="str">
        <f t="shared" si="14"/>
        <v/>
      </c>
      <c r="AS37" s="26" t="str">
        <f t="shared" si="14"/>
        <v/>
      </c>
      <c r="AT37" s="26" t="str">
        <f t="shared" si="14"/>
        <v/>
      </c>
      <c r="AU37" s="26" t="str">
        <f t="shared" si="14"/>
        <v/>
      </c>
      <c r="AV37" s="26" t="str">
        <f t="shared" si="14"/>
        <v/>
      </c>
      <c r="AW37" s="27">
        <f t="shared" si="10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380" t="str">
        <f t="array" ref="F38:U45">AG38:AV45</f>
        <v xml:space="preserve"> </v>
      </c>
      <c r="G38" s="380" t="str">
        <v xml:space="preserve"> </v>
      </c>
      <c r="H38" s="380">
        <v>4.7391304347826084</v>
      </c>
      <c r="I38" s="380">
        <v>4.8695652173913047</v>
      </c>
      <c r="J38" s="380">
        <v>4</v>
      </c>
      <c r="K38" s="380" t="str">
        <v xml:space="preserve"> </v>
      </c>
      <c r="L38" s="380" t="str">
        <v xml:space="preserve"> </v>
      </c>
      <c r="M38" s="380">
        <v>4.5652173913043477</v>
      </c>
      <c r="N38" s="380">
        <v>4.3043478260869561</v>
      </c>
      <c r="O38" s="231">
        <v>4.1304347826086953</v>
      </c>
      <c r="P38" s="231">
        <v>5</v>
      </c>
      <c r="Q38" s="231">
        <v>4.8260869565217392</v>
      </c>
      <c r="R38" s="231">
        <v>4.3913043478260869</v>
      </c>
      <c r="S38" s="380" t="str">
        <v xml:space="preserve"> </v>
      </c>
      <c r="T38" s="380">
        <v>4.3043478260869561</v>
      </c>
      <c r="U38" s="380" t="str">
        <v xml:space="preserve"> </v>
      </c>
      <c r="V38" s="27">
        <f>сводн.!T27</f>
        <v>4</v>
      </c>
      <c r="W38" s="93">
        <f>SUM(W6:W37)</f>
        <v>0</v>
      </c>
      <c r="X38" s="93">
        <f>SUM(X6:X37)</f>
        <v>0</v>
      </c>
      <c r="Y38" s="93">
        <f>SUM(Y6:Y37)-X38</f>
        <v>0</v>
      </c>
      <c r="Z38" s="93">
        <f>SUM(Z6:Z37)</f>
        <v>16</v>
      </c>
      <c r="AA38" s="93">
        <f>SUM(AA6:AA37)</f>
        <v>80</v>
      </c>
      <c r="AB38" s="93">
        <f>SUM(AB6:AB37)</f>
        <v>132</v>
      </c>
      <c r="AC38" s="93">
        <f t="shared" si="7"/>
        <v>228</v>
      </c>
      <c r="AD38" s="362">
        <f>IF(ISERROR(((X38+Y38)*2+Z38*3+AA38*4+AB38*5)/SUM(X38,Y38:AB38)),"",((X38+Y38)*2+Z38*3+AA38*4+AB38*5)/SUM(X38,Y38:AB38))</f>
        <v>4.5087719298245617</v>
      </c>
      <c r="AE38" s="470"/>
      <c r="AF38" s="13"/>
      <c r="AG38" s="471" t="str">
        <f t="shared" ref="AG38:AV38" si="15">IF(COUNT(AG6:AG37)=0," ",SUM(AG6:AG37)/COUNT(AG6:AG37))</f>
        <v xml:space="preserve"> </v>
      </c>
      <c r="AH38" s="471" t="str">
        <f t="shared" si="15"/>
        <v xml:space="preserve"> </v>
      </c>
      <c r="AI38" s="471">
        <f t="shared" si="15"/>
        <v>4.7391304347826084</v>
      </c>
      <c r="AJ38" s="471">
        <f t="shared" si="15"/>
        <v>4.8695652173913047</v>
      </c>
      <c r="AK38" s="471">
        <f t="shared" si="15"/>
        <v>4</v>
      </c>
      <c r="AL38" s="471" t="str">
        <f t="shared" si="15"/>
        <v xml:space="preserve"> </v>
      </c>
      <c r="AM38" s="471" t="str">
        <f t="shared" si="15"/>
        <v xml:space="preserve"> </v>
      </c>
      <c r="AN38" s="471">
        <f t="shared" si="15"/>
        <v>4.5652173913043477</v>
      </c>
      <c r="AO38" s="471">
        <f t="shared" si="15"/>
        <v>4.3043478260869561</v>
      </c>
      <c r="AP38" s="471">
        <f t="shared" si="15"/>
        <v>4.1304347826086953</v>
      </c>
      <c r="AQ38" s="471">
        <f t="shared" si="15"/>
        <v>5</v>
      </c>
      <c r="AR38" s="471">
        <f t="shared" si="15"/>
        <v>4.8260869565217392</v>
      </c>
      <c r="AS38" s="471">
        <f t="shared" si="15"/>
        <v>4.3913043478260869</v>
      </c>
      <c r="AT38" s="471" t="str">
        <f t="shared" si="15"/>
        <v xml:space="preserve"> </v>
      </c>
      <c r="AU38" s="471">
        <f t="shared" si="15"/>
        <v>4.3043478260869561</v>
      </c>
      <c r="AV38" s="472" t="str">
        <f t="shared" si="15"/>
        <v xml:space="preserve"> </v>
      </c>
      <c r="AW38" s="358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381" t="str">
        <v>0</v>
      </c>
      <c r="G39" s="381" t="str">
        <v>0</v>
      </c>
      <c r="H39" s="381">
        <v>17</v>
      </c>
      <c r="I39" s="381">
        <v>20</v>
      </c>
      <c r="J39" s="381">
        <v>8</v>
      </c>
      <c r="K39" s="381" t="str">
        <v>0</v>
      </c>
      <c r="L39" s="381" t="str">
        <v>0</v>
      </c>
      <c r="M39" s="381">
        <v>15</v>
      </c>
      <c r="N39" s="381">
        <v>8</v>
      </c>
      <c r="O39" s="473">
        <v>5</v>
      </c>
      <c r="P39" s="473">
        <v>21</v>
      </c>
      <c r="Q39" s="473">
        <v>20</v>
      </c>
      <c r="R39" s="473">
        <v>10</v>
      </c>
      <c r="S39" s="381" t="str">
        <v>0</v>
      </c>
      <c r="T39" s="381">
        <v>8</v>
      </c>
      <c r="U39" s="381" t="str">
        <v xml:space="preserve"> </v>
      </c>
      <c r="V39" s="474">
        <f>IF(COUNTIF(V6:V37,5)=0,"0",COUNTIF(V6:V37,5))</f>
        <v>2</v>
      </c>
      <c r="W39" s="202"/>
      <c r="X39" s="545">
        <f>SUM(X38:AB38)</f>
        <v>228</v>
      </c>
      <c r="Y39" s="545"/>
      <c r="Z39" s="545"/>
      <c r="AA39" s="545"/>
      <c r="AB39" s="545"/>
      <c r="AC39" s="475"/>
      <c r="AD39" s="362">
        <f t="shared" ref="AD39" si="16">IF(ISERROR(((X39+Y39)*2+Z39*3+AA39*4+AB39*5)/SUM(X39,Y39:AB39)),"",((X39+Y39)*2+Z39*3+AA39*4+AB39*5)/SUM(X39,Y39:AB39))</f>
        <v>2</v>
      </c>
      <c r="AE39" s="476"/>
      <c r="AG39" s="477" t="str">
        <f t="shared" ref="AG39:AU39" si="17">IF(COUNTIF(AG6:AG37,5)=0,"0",COUNTIF(AG6:AG37,5))</f>
        <v>0</v>
      </c>
      <c r="AH39" s="477" t="str">
        <f t="shared" si="17"/>
        <v>0</v>
      </c>
      <c r="AI39" s="477">
        <f t="shared" si="17"/>
        <v>17</v>
      </c>
      <c r="AJ39" s="477">
        <f t="shared" si="17"/>
        <v>20</v>
      </c>
      <c r="AK39" s="477">
        <f t="shared" si="17"/>
        <v>8</v>
      </c>
      <c r="AL39" s="477" t="str">
        <f t="shared" si="17"/>
        <v>0</v>
      </c>
      <c r="AM39" s="477" t="str">
        <f t="shared" si="17"/>
        <v>0</v>
      </c>
      <c r="AN39" s="477">
        <f t="shared" si="17"/>
        <v>15</v>
      </c>
      <c r="AO39" s="477">
        <f t="shared" si="17"/>
        <v>8</v>
      </c>
      <c r="AP39" s="477">
        <f t="shared" si="17"/>
        <v>5</v>
      </c>
      <c r="AQ39" s="477">
        <f t="shared" si="17"/>
        <v>21</v>
      </c>
      <c r="AR39" s="477">
        <f t="shared" si="17"/>
        <v>20</v>
      </c>
      <c r="AS39" s="477">
        <f t="shared" si="17"/>
        <v>10</v>
      </c>
      <c r="AT39" s="477" t="str">
        <f t="shared" si="17"/>
        <v>0</v>
      </c>
      <c r="AU39" s="477">
        <f t="shared" si="17"/>
        <v>8</v>
      </c>
      <c r="AV39" s="478" t="str">
        <f>IF(COUNTIF(AV6:AV37,5)=0," ",COUNTIF(AV6:AV37,5))</f>
        <v xml:space="preserve"> </v>
      </c>
      <c r="AW39" s="477"/>
      <c r="AX39" s="479"/>
      <c r="AY39" s="480"/>
      <c r="AZ39" s="480"/>
      <c r="BA39" s="480"/>
      <c r="BB39" s="480"/>
      <c r="BC39" s="480"/>
      <c r="BD39" s="480"/>
      <c r="BE39" s="480"/>
      <c r="BF39" s="480"/>
      <c r="BG39" s="480"/>
      <c r="BH39" s="480"/>
      <c r="BI39" s="480"/>
      <c r="BJ39" s="480"/>
      <c r="BK39" s="480"/>
      <c r="BL39" s="480"/>
      <c r="BM39" s="480"/>
      <c r="BN39" s="480"/>
      <c r="BO39" s="481"/>
      <c r="BP39" s="481"/>
      <c r="BQ39" s="481"/>
      <c r="BR39" s="481"/>
      <c r="BS39" s="481"/>
      <c r="BT39" s="481"/>
      <c r="BU39" s="481"/>
      <c r="BV39" s="481"/>
      <c r="BW39" s="481"/>
      <c r="BX39" s="481"/>
      <c r="BY39" s="481"/>
      <c r="BZ39" s="481"/>
      <c r="CA39" s="481"/>
      <c r="CB39" s="481"/>
      <c r="CC39" s="481"/>
      <c r="CD39" s="481"/>
      <c r="CE39" s="481"/>
      <c r="CF39" s="481"/>
      <c r="CG39" s="481"/>
      <c r="CH39" s="481"/>
      <c r="CI39" s="481"/>
      <c r="CJ39" s="481"/>
      <c r="CK39" s="481"/>
      <c r="CL39" s="481"/>
      <c r="CM39" s="481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382" t="str">
        <v>0</v>
      </c>
      <c r="G40" s="382" t="str">
        <v>0</v>
      </c>
      <c r="H40" s="382">
        <v>6</v>
      </c>
      <c r="I40" s="382">
        <v>3</v>
      </c>
      <c r="J40" s="382">
        <v>7</v>
      </c>
      <c r="K40" s="382" t="str">
        <v>0</v>
      </c>
      <c r="L40" s="382" t="str">
        <v>0</v>
      </c>
      <c r="M40" s="382">
        <v>6</v>
      </c>
      <c r="N40" s="382">
        <v>14</v>
      </c>
      <c r="O40" s="482">
        <v>16</v>
      </c>
      <c r="P40" s="482" t="str">
        <v>0</v>
      </c>
      <c r="Q40" s="482">
        <v>2</v>
      </c>
      <c r="R40" s="482">
        <v>12</v>
      </c>
      <c r="S40" s="382" t="str">
        <v>0</v>
      </c>
      <c r="T40" s="382">
        <v>14</v>
      </c>
      <c r="U40" s="382" t="str">
        <v xml:space="preserve"> </v>
      </c>
      <c r="V40" s="483">
        <f>IF(COUNTIF(V6:V37,4)=0,"0",COUNTIF(V6:V37,4))</f>
        <v>11</v>
      </c>
      <c r="W40" s="484"/>
      <c r="X40" s="484"/>
      <c r="Y40" s="484" t="str">
        <f>IF(COUNTIF(Y6:Y37,4)=0," ",COUNTIF(Y6:Y37,4))</f>
        <v xml:space="preserve"> </v>
      </c>
      <c r="Z40" s="484" t="str">
        <f>IF(COUNTIF(Z6:Z37,4)=0," ",COUNTIF(Z6:Z37,4))</f>
        <v xml:space="preserve"> </v>
      </c>
      <c r="AA40" s="484">
        <f>IF(COUNTIF(AA6:AA37,4)=0," ",COUNTIF(AA6:AA37,4))</f>
        <v>7</v>
      </c>
      <c r="AB40" s="484">
        <f>IF(COUNTIF(AB6:AB37,4)=0," ",COUNTIF(AB6:AB37,4))</f>
        <v>5</v>
      </c>
      <c r="AC40" s="484"/>
      <c r="AD40" s="484"/>
      <c r="AE40" s="485" t="str">
        <f>IF(COUNTIF(AE6:AE37,4)=0," ",COUNTIF(AE6:AE37,4))</f>
        <v xml:space="preserve"> </v>
      </c>
      <c r="AF40" s="484" t="str">
        <f>IF(COUNTIF(AF6:AF37,4)=0," ",COUNTIF(AF6:AF37,4))</f>
        <v xml:space="preserve"> </v>
      </c>
      <c r="AG40" s="484" t="str">
        <f t="shared" ref="AG40:AU40" si="18">IF(COUNTIF(AG6:AG37,4)=0,"0",COUNTIF(AG6:AG37,4))</f>
        <v>0</v>
      </c>
      <c r="AH40" s="484" t="str">
        <f t="shared" si="18"/>
        <v>0</v>
      </c>
      <c r="AI40" s="484">
        <f t="shared" si="18"/>
        <v>6</v>
      </c>
      <c r="AJ40" s="484">
        <f t="shared" si="18"/>
        <v>3</v>
      </c>
      <c r="AK40" s="484">
        <f t="shared" si="18"/>
        <v>7</v>
      </c>
      <c r="AL40" s="484" t="str">
        <f t="shared" si="18"/>
        <v>0</v>
      </c>
      <c r="AM40" s="484" t="str">
        <f t="shared" si="18"/>
        <v>0</v>
      </c>
      <c r="AN40" s="484">
        <f t="shared" si="18"/>
        <v>6</v>
      </c>
      <c r="AO40" s="484">
        <f t="shared" si="18"/>
        <v>14</v>
      </c>
      <c r="AP40" s="484">
        <f t="shared" si="18"/>
        <v>16</v>
      </c>
      <c r="AQ40" s="484" t="str">
        <f t="shared" si="18"/>
        <v>0</v>
      </c>
      <c r="AR40" s="484">
        <f t="shared" si="18"/>
        <v>2</v>
      </c>
      <c r="AS40" s="484">
        <f t="shared" si="18"/>
        <v>12</v>
      </c>
      <c r="AT40" s="484" t="str">
        <f t="shared" si="18"/>
        <v>0</v>
      </c>
      <c r="AU40" s="484">
        <f t="shared" si="18"/>
        <v>14</v>
      </c>
      <c r="AV40" s="486" t="str">
        <f>IF(COUNTIF(AV6:AV37,4)=0," ",COUNTIF(AV6:AV37,4))</f>
        <v xml:space="preserve"> </v>
      </c>
      <c r="AW40" s="484"/>
      <c r="AX40" s="487"/>
      <c r="AY40" s="488"/>
      <c r="AZ40" s="488"/>
      <c r="BA40" s="488"/>
      <c r="BB40" s="488"/>
      <c r="BC40" s="488"/>
      <c r="BD40" s="488"/>
      <c r="BE40" s="488"/>
      <c r="BF40" s="488"/>
      <c r="BG40" s="488"/>
      <c r="BH40" s="488"/>
      <c r="BI40" s="488"/>
      <c r="BJ40" s="488"/>
      <c r="BK40" s="488"/>
      <c r="BL40" s="488"/>
      <c r="BM40" s="488"/>
      <c r="BN40" s="488"/>
      <c r="BO40" s="489"/>
      <c r="BP40" s="489"/>
      <c r="BQ40" s="489"/>
      <c r="BR40" s="489"/>
      <c r="BS40" s="489"/>
      <c r="BT40" s="489"/>
      <c r="BU40" s="489"/>
      <c r="BV40" s="489"/>
      <c r="BW40" s="489"/>
      <c r="BX40" s="489"/>
      <c r="BY40" s="489"/>
      <c r="BZ40" s="489"/>
      <c r="CA40" s="489"/>
      <c r="CB40" s="489"/>
      <c r="CC40" s="489"/>
      <c r="CD40" s="489"/>
      <c r="CE40" s="489"/>
      <c r="CF40" s="489"/>
      <c r="CG40" s="489"/>
      <c r="CH40" s="489"/>
      <c r="CI40" s="489"/>
      <c r="CJ40" s="489"/>
      <c r="CK40" s="489"/>
      <c r="CL40" s="489"/>
      <c r="CM40" s="489"/>
    </row>
    <row r="41" spans="1:157" s="59" customFormat="1" x14ac:dyDescent="0.2">
      <c r="A41" s="84"/>
      <c r="B41" s="84"/>
      <c r="C41" s="208" t="s">
        <v>15</v>
      </c>
      <c r="D41" s="208"/>
      <c r="E41" s="209"/>
      <c r="F41" s="383" t="str">
        <v>0</v>
      </c>
      <c r="G41" s="383" t="str">
        <v>0</v>
      </c>
      <c r="H41" s="383" t="str">
        <v>0</v>
      </c>
      <c r="I41" s="383" t="str">
        <v>0</v>
      </c>
      <c r="J41" s="383">
        <v>8</v>
      </c>
      <c r="K41" s="383" t="str">
        <v>0</v>
      </c>
      <c r="L41" s="383" t="str">
        <v>0</v>
      </c>
      <c r="M41" s="383">
        <v>2</v>
      </c>
      <c r="N41" s="383">
        <v>1</v>
      </c>
      <c r="O41" s="490">
        <v>2</v>
      </c>
      <c r="P41" s="490" t="str">
        <v>0</v>
      </c>
      <c r="Q41" s="490">
        <v>1</v>
      </c>
      <c r="R41" s="490">
        <v>1</v>
      </c>
      <c r="S41" s="383" t="str">
        <v>0</v>
      </c>
      <c r="T41" s="383">
        <v>1</v>
      </c>
      <c r="U41" s="383" t="str">
        <v xml:space="preserve"> </v>
      </c>
      <c r="V41" s="491">
        <f>IF(COUNTIF(V6:V37,3)=0,"0",COUNTIF(V6:V37,3))</f>
        <v>10</v>
      </c>
      <c r="W41" s="492"/>
      <c r="X41" s="492"/>
      <c r="Y41" s="492" t="str">
        <f>IF(COUNTIF(Y6:Y37,3)=0," ",COUNTIF(Y6:Y37,3))</f>
        <v xml:space="preserve"> </v>
      </c>
      <c r="Z41" s="492" t="str">
        <f>IF(COUNTIF(Z6:Z37,3)=0," ",COUNTIF(Z6:Z37,3))</f>
        <v xml:space="preserve"> </v>
      </c>
      <c r="AA41" s="492">
        <f>IF(COUNTIF(AA6:AA37,3)=0," ",COUNTIF(AA6:AA37,3))</f>
        <v>4</v>
      </c>
      <c r="AB41" s="492">
        <f>IF(COUNTIF(AB6:AB37,3)=0," ",COUNTIF(AB6:AB37,3))</f>
        <v>2</v>
      </c>
      <c r="AC41" s="492"/>
      <c r="AD41" s="492"/>
      <c r="AE41" s="493" t="str">
        <f>IF(COUNTIF(AE6:AE37,3)=0," ",COUNTIF(AE6:AE37,3))</f>
        <v xml:space="preserve"> </v>
      </c>
      <c r="AF41" s="492" t="str">
        <f>IF(COUNTIF(AF6:AF37,3)=0," ",COUNTIF(AF6:AF37,3))</f>
        <v xml:space="preserve"> </v>
      </c>
      <c r="AG41" s="492" t="str">
        <f t="shared" ref="AG41:AU41" si="19">IF(COUNTIF(AG6:AG37,3)=0,"0",COUNTIF(AG6:AG37,3))</f>
        <v>0</v>
      </c>
      <c r="AH41" s="492" t="str">
        <f t="shared" si="19"/>
        <v>0</v>
      </c>
      <c r="AI41" s="492" t="str">
        <f t="shared" si="19"/>
        <v>0</v>
      </c>
      <c r="AJ41" s="492" t="str">
        <f t="shared" si="19"/>
        <v>0</v>
      </c>
      <c r="AK41" s="492">
        <f t="shared" si="19"/>
        <v>8</v>
      </c>
      <c r="AL41" s="492" t="str">
        <f t="shared" si="19"/>
        <v>0</v>
      </c>
      <c r="AM41" s="492" t="str">
        <f t="shared" si="19"/>
        <v>0</v>
      </c>
      <c r="AN41" s="492">
        <f t="shared" si="19"/>
        <v>2</v>
      </c>
      <c r="AO41" s="492">
        <f t="shared" si="19"/>
        <v>1</v>
      </c>
      <c r="AP41" s="492">
        <f t="shared" si="19"/>
        <v>2</v>
      </c>
      <c r="AQ41" s="492" t="str">
        <f t="shared" si="19"/>
        <v>0</v>
      </c>
      <c r="AR41" s="492">
        <f t="shared" si="19"/>
        <v>1</v>
      </c>
      <c r="AS41" s="492">
        <f t="shared" si="19"/>
        <v>1</v>
      </c>
      <c r="AT41" s="492" t="str">
        <f t="shared" si="19"/>
        <v>0</v>
      </c>
      <c r="AU41" s="492">
        <f t="shared" si="19"/>
        <v>1</v>
      </c>
      <c r="AV41" s="494" t="str">
        <f>IF(COUNTIF(AV6:AV37,3)=0," ",COUNTIF(AV6:AV37,3))</f>
        <v xml:space="preserve"> </v>
      </c>
      <c r="AW41" s="492"/>
      <c r="AX41" s="495"/>
      <c r="AY41" s="496"/>
      <c r="AZ41" s="496"/>
      <c r="BA41" s="496"/>
      <c r="BB41" s="496"/>
      <c r="BC41" s="496"/>
      <c r="BD41" s="496"/>
      <c r="BE41" s="496"/>
      <c r="BF41" s="496"/>
      <c r="BG41" s="496"/>
      <c r="BH41" s="496"/>
      <c r="BI41" s="496"/>
      <c r="BJ41" s="496"/>
      <c r="BK41" s="496"/>
      <c r="BL41" s="496"/>
      <c r="BM41" s="496"/>
      <c r="BN41" s="496"/>
      <c r="BO41" s="497"/>
      <c r="BP41" s="497"/>
      <c r="BQ41" s="497"/>
      <c r="BR41" s="497"/>
      <c r="BS41" s="497"/>
      <c r="BT41" s="497"/>
      <c r="BU41" s="497"/>
      <c r="BV41" s="497"/>
      <c r="BW41" s="497"/>
      <c r="BX41" s="497"/>
      <c r="BY41" s="497"/>
      <c r="BZ41" s="497"/>
      <c r="CA41" s="497"/>
      <c r="CB41" s="497"/>
      <c r="CC41" s="497"/>
      <c r="CD41" s="497"/>
      <c r="CE41" s="497"/>
      <c r="CF41" s="497"/>
      <c r="CG41" s="497"/>
      <c r="CH41" s="497"/>
      <c r="CI41" s="497"/>
      <c r="CJ41" s="497"/>
      <c r="CK41" s="497"/>
      <c r="CL41" s="497"/>
      <c r="CM41" s="497"/>
    </row>
    <row r="42" spans="1:157" x14ac:dyDescent="0.2">
      <c r="A42" s="230"/>
      <c r="B42" s="230"/>
      <c r="C42" s="82" t="s">
        <v>16</v>
      </c>
      <c r="D42" s="82"/>
      <c r="E42" s="27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94">
        <v>0</v>
      </c>
      <c r="P42" s="94">
        <v>0</v>
      </c>
      <c r="Q42" s="94">
        <v>0</v>
      </c>
      <c r="R42" s="94">
        <v>0</v>
      </c>
      <c r="S42" s="91">
        <v>0</v>
      </c>
      <c r="T42" s="91">
        <v>0</v>
      </c>
      <c r="U42" s="91">
        <v>0</v>
      </c>
      <c r="V42" s="358" t="str">
        <f>IF(COUNTIF(V6:V37,2)=0,"0",COUNTIF(V6:V37,2))</f>
        <v>0</v>
      </c>
      <c r="W42" s="358"/>
      <c r="X42" s="358"/>
      <c r="Y42" s="358" t="str">
        <f>IF(COUNTIF(Y6:Y37,2)=0," ",COUNTIF(Y6:Y37,2))</f>
        <v xml:space="preserve"> </v>
      </c>
      <c r="Z42" s="358">
        <f>IF(COUNTIF(Z6:Z37,2)=0," ",COUNTIF(Z6:Z37,2))</f>
        <v>6</v>
      </c>
      <c r="AA42" s="358">
        <f>IF(COUNTIF(AA6:AA37,2)=0," ",COUNTIF(AA6:AA37,2))</f>
        <v>2</v>
      </c>
      <c r="AB42" s="358">
        <f>IF(COUNTIF(AB6:AB37,2)=0," ",COUNTIF(AB6:AB37,2))</f>
        <v>1</v>
      </c>
      <c r="AC42" s="358"/>
      <c r="AD42" s="358"/>
      <c r="AE42" s="498" t="str">
        <f>IF(COUNTIF(AE6:AE37,2)=0," ",COUNTIF(AE6:AE37,2))</f>
        <v xml:space="preserve"> </v>
      </c>
      <c r="AF42" s="358" t="str">
        <f>IF(COUNTIF(AF6:AF37,2)=0," ",COUNTIF(AF6:AF37,2))</f>
        <v xml:space="preserve"> </v>
      </c>
      <c r="AG42" s="358">
        <f t="shared" ref="AG42:AV42" si="20">COUNTIF(AG6:AG36,2)+COUNTIF(AG6:AG36,"д")</f>
        <v>0</v>
      </c>
      <c r="AH42" s="358">
        <f t="shared" si="20"/>
        <v>0</v>
      </c>
      <c r="AI42" s="358">
        <f t="shared" si="20"/>
        <v>0</v>
      </c>
      <c r="AJ42" s="358">
        <f t="shared" si="20"/>
        <v>0</v>
      </c>
      <c r="AK42" s="358">
        <f t="shared" si="20"/>
        <v>0</v>
      </c>
      <c r="AL42" s="358">
        <f t="shared" si="20"/>
        <v>0</v>
      </c>
      <c r="AM42" s="358">
        <f t="shared" si="20"/>
        <v>0</v>
      </c>
      <c r="AN42" s="358">
        <f t="shared" si="20"/>
        <v>0</v>
      </c>
      <c r="AO42" s="358">
        <f t="shared" si="20"/>
        <v>0</v>
      </c>
      <c r="AP42" s="358">
        <f t="shared" si="20"/>
        <v>0</v>
      </c>
      <c r="AQ42" s="358">
        <f t="shared" si="20"/>
        <v>0</v>
      </c>
      <c r="AR42" s="358">
        <f t="shared" si="20"/>
        <v>0</v>
      </c>
      <c r="AS42" s="358">
        <f t="shared" si="20"/>
        <v>0</v>
      </c>
      <c r="AT42" s="358">
        <f t="shared" si="20"/>
        <v>0</v>
      </c>
      <c r="AU42" s="358">
        <f t="shared" si="20"/>
        <v>0</v>
      </c>
      <c r="AV42" s="358">
        <f t="shared" si="20"/>
        <v>0</v>
      </c>
      <c r="AW42" s="358"/>
      <c r="AX42" s="28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DG42" s="384"/>
    </row>
    <row r="43" spans="1:157" x14ac:dyDescent="0.2">
      <c r="A43" s="230"/>
      <c r="B43" s="230"/>
      <c r="C43" s="82" t="s">
        <v>17</v>
      </c>
      <c r="D43" s="82"/>
      <c r="E43" s="27"/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0</v>
      </c>
      <c r="O43" s="94">
        <v>0</v>
      </c>
      <c r="P43" s="94">
        <v>2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58">
        <f t="shared" ref="V43:AB43" si="21">COUNTBLANK(V6:V26)</f>
        <v>0</v>
      </c>
      <c r="W43" s="358">
        <f t="shared" si="21"/>
        <v>0</v>
      </c>
      <c r="X43" s="358">
        <f t="shared" si="21"/>
        <v>0</v>
      </c>
      <c r="Y43" s="358">
        <f t="shared" si="21"/>
        <v>0</v>
      </c>
      <c r="Z43" s="358">
        <f t="shared" si="21"/>
        <v>0</v>
      </c>
      <c r="AA43" s="358">
        <f t="shared" si="21"/>
        <v>0</v>
      </c>
      <c r="AB43" s="358">
        <f t="shared" si="21"/>
        <v>0</v>
      </c>
      <c r="AC43" s="358"/>
      <c r="AD43" s="358">
        <f>COUNTBLANK(AD6:AD28)</f>
        <v>0</v>
      </c>
      <c r="AE43" s="498" t="str">
        <f>IF(COUNTIF(AE6:AE37,"б")=0," ",COUNTIF(AE6:AE37,"б"))</f>
        <v xml:space="preserve"> </v>
      </c>
      <c r="AF43" s="499">
        <f t="shared" ref="AF43:CB43" si="22">IF(COUNTIF(AF6:AF37,"б")=0+COUNTIF(AF6:AF37,"а")=0,"0",COUNTIF(AF6:AF37,"б")+COUNTIF(AF6:AF37,"а"))</f>
        <v>0</v>
      </c>
      <c r="AG43" s="499">
        <f t="shared" si="22"/>
        <v>0</v>
      </c>
      <c r="AH43" s="499">
        <f t="shared" si="22"/>
        <v>0</v>
      </c>
      <c r="AI43" s="499">
        <f t="shared" si="22"/>
        <v>0</v>
      </c>
      <c r="AJ43" s="499">
        <f t="shared" si="22"/>
        <v>0</v>
      </c>
      <c r="AK43" s="499">
        <f t="shared" si="22"/>
        <v>0</v>
      </c>
      <c r="AL43" s="499">
        <f t="shared" si="22"/>
        <v>0</v>
      </c>
      <c r="AM43" s="499">
        <f t="shared" si="22"/>
        <v>0</v>
      </c>
      <c r="AN43" s="499">
        <f t="shared" si="22"/>
        <v>0</v>
      </c>
      <c r="AO43" s="499">
        <f t="shared" si="22"/>
        <v>0</v>
      </c>
      <c r="AP43" s="499">
        <f t="shared" si="22"/>
        <v>0</v>
      </c>
      <c r="AQ43" s="499">
        <f t="shared" si="22"/>
        <v>2</v>
      </c>
      <c r="AR43" s="499">
        <f t="shared" si="22"/>
        <v>0</v>
      </c>
      <c r="AS43" s="499">
        <f t="shared" si="22"/>
        <v>0</v>
      </c>
      <c r="AT43" s="499">
        <f t="shared" si="22"/>
        <v>0</v>
      </c>
      <c r="AU43" s="499">
        <f t="shared" si="22"/>
        <v>0</v>
      </c>
      <c r="AV43" s="499">
        <f t="shared" si="22"/>
        <v>0</v>
      </c>
      <c r="AW43" s="499">
        <f t="shared" si="22"/>
        <v>0</v>
      </c>
      <c r="AX43" s="499">
        <f t="shared" si="22"/>
        <v>0</v>
      </c>
      <c r="AY43" s="499">
        <f t="shared" si="22"/>
        <v>0</v>
      </c>
      <c r="AZ43" s="499">
        <f t="shared" si="22"/>
        <v>0</v>
      </c>
      <c r="BA43" s="499">
        <f t="shared" si="22"/>
        <v>0</v>
      </c>
      <c r="BB43" s="499">
        <f t="shared" si="22"/>
        <v>0</v>
      </c>
      <c r="BC43" s="499">
        <f t="shared" si="22"/>
        <v>0</v>
      </c>
      <c r="BD43" s="499">
        <f t="shared" si="22"/>
        <v>0</v>
      </c>
      <c r="BE43" s="499">
        <f t="shared" si="22"/>
        <v>0</v>
      </c>
      <c r="BF43" s="499">
        <f t="shared" si="22"/>
        <v>0</v>
      </c>
      <c r="BG43" s="499">
        <f t="shared" si="22"/>
        <v>0</v>
      </c>
      <c r="BH43" s="499">
        <f t="shared" si="22"/>
        <v>0</v>
      </c>
      <c r="BI43" s="499">
        <f t="shared" si="22"/>
        <v>0</v>
      </c>
      <c r="BJ43" s="499">
        <f t="shared" si="22"/>
        <v>0</v>
      </c>
      <c r="BK43" s="499">
        <f t="shared" si="22"/>
        <v>0</v>
      </c>
      <c r="BL43" s="499">
        <f t="shared" si="22"/>
        <v>0</v>
      </c>
      <c r="BM43" s="499">
        <f t="shared" si="22"/>
        <v>0</v>
      </c>
      <c r="BN43" s="499">
        <f t="shared" si="22"/>
        <v>0</v>
      </c>
      <c r="BO43" s="499">
        <f t="shared" si="22"/>
        <v>0</v>
      </c>
      <c r="BP43" s="499">
        <f t="shared" si="22"/>
        <v>0</v>
      </c>
      <c r="BQ43" s="499">
        <f t="shared" si="22"/>
        <v>0</v>
      </c>
      <c r="BR43" s="499">
        <f t="shared" si="22"/>
        <v>0</v>
      </c>
      <c r="BS43" s="499">
        <f t="shared" si="22"/>
        <v>0</v>
      </c>
      <c r="BT43" s="499">
        <f t="shared" si="22"/>
        <v>0</v>
      </c>
      <c r="BU43" s="499">
        <f t="shared" si="22"/>
        <v>0</v>
      </c>
      <c r="BV43" s="499">
        <f t="shared" si="22"/>
        <v>0</v>
      </c>
      <c r="BW43" s="499">
        <f t="shared" si="22"/>
        <v>0</v>
      </c>
      <c r="BX43" s="499">
        <f t="shared" si="22"/>
        <v>0</v>
      </c>
      <c r="BY43" s="499">
        <f t="shared" si="22"/>
        <v>0</v>
      </c>
      <c r="BZ43" s="499">
        <f t="shared" si="22"/>
        <v>0</v>
      </c>
      <c r="CA43" s="499">
        <f t="shared" si="22"/>
        <v>0</v>
      </c>
      <c r="CB43" s="499">
        <f t="shared" si="22"/>
        <v>0</v>
      </c>
      <c r="CC43" s="384"/>
      <c r="CD43" s="384"/>
      <c r="CE43" s="384"/>
      <c r="CF43" s="384"/>
      <c r="CG43" s="384"/>
      <c r="CH43" s="384"/>
      <c r="CI43" s="384"/>
      <c r="CJ43" s="384"/>
      <c r="CK43" s="384"/>
      <c r="CL43" s="384"/>
      <c r="CM43" s="384"/>
      <c r="CN43" s="384"/>
      <c r="CO43" s="384"/>
      <c r="CP43" s="384"/>
      <c r="CQ43" s="384"/>
      <c r="CR43" s="384"/>
      <c r="CS43" s="384"/>
      <c r="CT43" s="384"/>
      <c r="CU43" s="384"/>
      <c r="CV43" s="384"/>
      <c r="CW43" s="384"/>
      <c r="CX43" s="384"/>
      <c r="CY43" s="384"/>
      <c r="CZ43" s="384"/>
      <c r="DA43" s="384"/>
      <c r="DB43" s="384"/>
      <c r="DC43" s="384"/>
      <c r="DD43" s="384"/>
      <c r="DE43" s="384"/>
      <c r="DF43" s="384"/>
      <c r="DG43" s="384"/>
      <c r="DH43" s="384"/>
      <c r="DI43" s="384"/>
      <c r="DJ43" s="384"/>
      <c r="DK43" s="384"/>
      <c r="DL43" s="384"/>
      <c r="DM43" s="384"/>
      <c r="DN43" s="384"/>
      <c r="DO43" s="384"/>
      <c r="DP43" s="384"/>
      <c r="DQ43" s="384"/>
      <c r="DR43" s="384"/>
      <c r="DS43" s="384"/>
      <c r="DT43" s="384"/>
      <c r="DU43" s="384"/>
      <c r="DV43" s="384"/>
      <c r="DW43" s="384"/>
      <c r="DX43" s="384"/>
      <c r="DY43" s="384"/>
      <c r="DZ43" s="384"/>
      <c r="EA43" s="384"/>
      <c r="EB43" s="384"/>
      <c r="EC43" s="384"/>
      <c r="ED43" s="384"/>
      <c r="EE43" s="384"/>
      <c r="EF43" s="384"/>
      <c r="EG43" s="384"/>
      <c r="EH43" s="384"/>
      <c r="EI43" s="384"/>
      <c r="EJ43" s="384"/>
      <c r="EK43" s="384"/>
      <c r="EL43" s="384"/>
      <c r="EM43" s="384"/>
      <c r="EN43" s="384"/>
      <c r="EO43" s="384"/>
      <c r="EP43" s="384"/>
      <c r="EQ43" s="384"/>
      <c r="ER43" s="384"/>
      <c r="ES43" s="384"/>
      <c r="ET43" s="384"/>
      <c r="EU43" s="384"/>
      <c r="EV43" s="384"/>
      <c r="EW43" s="384"/>
      <c r="EX43" s="384"/>
      <c r="EY43" s="384"/>
      <c r="EZ43" s="384"/>
      <c r="FA43" s="384"/>
    </row>
    <row r="44" spans="1:157" x14ac:dyDescent="0.2">
      <c r="A44" s="230"/>
      <c r="B44" s="230"/>
      <c r="C44" s="82" t="s">
        <v>18</v>
      </c>
      <c r="D44" s="82"/>
      <c r="E44" s="27"/>
      <c r="F44" s="91">
        <v>23</v>
      </c>
      <c r="G44" s="91" t="str">
        <v>0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94" t="str">
        <v>0</v>
      </c>
      <c r="P44" s="94" t="str">
        <v>0</v>
      </c>
      <c r="Q44" s="94" t="str">
        <v>0</v>
      </c>
      <c r="R44" s="94" t="str">
        <v>0</v>
      </c>
      <c r="S44" s="91" t="str">
        <v>0</v>
      </c>
      <c r="T44" s="91" t="str">
        <v>0</v>
      </c>
      <c r="U44" s="91" t="str">
        <v>0</v>
      </c>
      <c r="V44" s="358" t="str">
        <f>IF(COUNTIF(V6:V37,"з")=0,"0",COUNTIF(V6:V37,"з"))</f>
        <v>0</v>
      </c>
      <c r="W44" s="358"/>
      <c r="X44" s="358"/>
      <c r="Y44" s="358" t="str">
        <f>IF(COUNTIF(Y6:Y37,"з")=0," ",COUNTIF(Y6:Y37,"з"))</f>
        <v xml:space="preserve"> </v>
      </c>
      <c r="Z44" s="358" t="str">
        <f>IF(COUNTIF(Z6:Z37,"з")=0," ",COUNTIF(Z6:Z37,"з"))</f>
        <v xml:space="preserve"> </v>
      </c>
      <c r="AA44" s="358" t="str">
        <f>IF(COUNTIF(AA6:AA37,"з")=0," ",COUNTIF(AA6:AA37,"з"))</f>
        <v xml:space="preserve"> </v>
      </c>
      <c r="AB44" s="358" t="str">
        <f>IF(COUNTIF(AB6:AB37,"з")=0," ",COUNTIF(AB6:AB37,"з"))</f>
        <v xml:space="preserve"> </v>
      </c>
      <c r="AC44" s="358"/>
      <c r="AD44" s="358" t="str">
        <f>IF(COUNTIF(AD6:AD37,"з")=0," ",COUNTIF(AD6:AD37,"з"))</f>
        <v xml:space="preserve"> </v>
      </c>
      <c r="AE44" s="498" t="str">
        <f>IF(COUNTIF(AE6:AE37,"з")=0," ",COUNTIF(AE6:AE37,"з"))</f>
        <v xml:space="preserve"> </v>
      </c>
      <c r="AF44" s="358" t="str">
        <f>IF(COUNTIF(AF6:AF37,"з")=0," ",COUNTIF(AF6:AF37,"з"))</f>
        <v xml:space="preserve"> </v>
      </c>
      <c r="AG44" s="358">
        <f t="shared" ref="AG44:AW44" si="23">IF(COUNTIF(AG6:AG37,"з")=0,"0",COUNTIF(AG6:AG37,"з"))</f>
        <v>23</v>
      </c>
      <c r="AH44" s="358" t="str">
        <f t="shared" si="23"/>
        <v>0</v>
      </c>
      <c r="AI44" s="358" t="str">
        <f t="shared" si="23"/>
        <v>0</v>
      </c>
      <c r="AJ44" s="358" t="str">
        <f t="shared" si="23"/>
        <v>0</v>
      </c>
      <c r="AK44" s="358" t="str">
        <f t="shared" si="23"/>
        <v>0</v>
      </c>
      <c r="AL44" s="358" t="str">
        <f t="shared" si="23"/>
        <v>0</v>
      </c>
      <c r="AM44" s="358" t="str">
        <f t="shared" si="23"/>
        <v>0</v>
      </c>
      <c r="AN44" s="358" t="str">
        <f t="shared" si="23"/>
        <v>0</v>
      </c>
      <c r="AO44" s="358" t="str">
        <f t="shared" si="23"/>
        <v>0</v>
      </c>
      <c r="AP44" s="358" t="str">
        <f t="shared" si="23"/>
        <v>0</v>
      </c>
      <c r="AQ44" s="358" t="str">
        <f t="shared" si="23"/>
        <v>0</v>
      </c>
      <c r="AR44" s="358" t="str">
        <f t="shared" si="23"/>
        <v>0</v>
      </c>
      <c r="AS44" s="358" t="str">
        <f t="shared" si="23"/>
        <v>0</v>
      </c>
      <c r="AT44" s="358" t="str">
        <f t="shared" si="23"/>
        <v>0</v>
      </c>
      <c r="AU44" s="358" t="str">
        <f t="shared" si="23"/>
        <v>0</v>
      </c>
      <c r="AV44" s="358" t="str">
        <f t="shared" si="23"/>
        <v>0</v>
      </c>
      <c r="AW44" s="358" t="str">
        <f t="shared" si="23"/>
        <v>0</v>
      </c>
      <c r="AX44" s="30"/>
      <c r="AY44" s="448"/>
      <c r="AZ44" s="448"/>
      <c r="BA44" s="448"/>
      <c r="BB44" s="448"/>
      <c r="BC44" s="448"/>
      <c r="BD44" s="448"/>
      <c r="BE44" s="448"/>
      <c r="BF44" s="448"/>
      <c r="BG44" s="448"/>
      <c r="BH44" s="448"/>
      <c r="BI44" s="448"/>
      <c r="BJ44" s="448"/>
      <c r="BK44" s="448"/>
      <c r="BL44" s="448"/>
      <c r="BM44" s="448"/>
      <c r="BN44" s="448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DG44" s="384"/>
    </row>
    <row r="45" spans="1:157" s="30" customFormat="1" x14ac:dyDescent="0.2">
      <c r="A45" s="230"/>
      <c r="B45" s="230"/>
      <c r="C45" s="82" t="s">
        <v>19</v>
      </c>
      <c r="D45" s="82"/>
      <c r="E45" s="27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58" t="str">
        <f>IF(COUNTIF(V6:V37,"н")=0,"0",COUNTIF(V6:V37,"н"))</f>
        <v>0</v>
      </c>
      <c r="W45" s="358"/>
      <c r="X45" s="358"/>
      <c r="Y45" s="358" t="str">
        <f>IF(COUNTIF(Y6:Y37,"н")=0," ",COUNTIF(Y6:Y37,"н"))</f>
        <v xml:space="preserve"> </v>
      </c>
      <c r="Z45" s="358" t="str">
        <f>IF(COUNTIF(Z6:Z37,"н")=0," ",COUNTIF(Z6:Z37,"н"))</f>
        <v xml:space="preserve"> </v>
      </c>
      <c r="AA45" s="358" t="str">
        <f>IF(COUNTIF(AA6:AA37,"н")=0," ",COUNTIF(AA6:AA37,"н"))</f>
        <v xml:space="preserve"> </v>
      </c>
      <c r="AB45" s="358" t="str">
        <f>IF(COUNTIF(AB6:AB37,"н")=0," ",COUNTIF(AB6:AB37,"н"))</f>
        <v xml:space="preserve"> </v>
      </c>
      <c r="AC45" s="358"/>
      <c r="AD45" s="358" t="str">
        <f>IF(COUNTIF(AD6:AD37,"н")=0," ",COUNTIF(AD6:AD37,"н"))</f>
        <v xml:space="preserve"> </v>
      </c>
      <c r="AE45" s="498" t="str">
        <f>IF(COUNTIF(AE6:AE37,"н")=0," ",COUNTIF(AE6:AE37,"н"))</f>
        <v xml:space="preserve"> </v>
      </c>
      <c r="AF45" s="358" t="str">
        <f>IF(COUNTIF(AF6:AF37,"н")=0," ",COUNTIF(AF6:AF37,"н"))</f>
        <v xml:space="preserve"> </v>
      </c>
      <c r="AG45" s="358" t="str">
        <f t="shared" ref="AG45:AW45" si="24">IF(COUNTIF(AG6:AG37,"н")=0,"0",COUNTIF(AG6:AG37,"н"))</f>
        <v>0</v>
      </c>
      <c r="AH45" s="358" t="str">
        <f t="shared" si="24"/>
        <v>0</v>
      </c>
      <c r="AI45" s="358" t="str">
        <f t="shared" si="24"/>
        <v>0</v>
      </c>
      <c r="AJ45" s="358" t="str">
        <f t="shared" si="24"/>
        <v>0</v>
      </c>
      <c r="AK45" s="358" t="str">
        <f t="shared" si="24"/>
        <v>0</v>
      </c>
      <c r="AL45" s="358" t="str">
        <f t="shared" si="24"/>
        <v>0</v>
      </c>
      <c r="AM45" s="358" t="str">
        <f t="shared" si="24"/>
        <v>0</v>
      </c>
      <c r="AN45" s="358" t="str">
        <f t="shared" si="24"/>
        <v>0</v>
      </c>
      <c r="AO45" s="358" t="str">
        <f t="shared" si="24"/>
        <v>0</v>
      </c>
      <c r="AP45" s="358" t="str">
        <f t="shared" si="24"/>
        <v>0</v>
      </c>
      <c r="AQ45" s="358" t="str">
        <f t="shared" si="24"/>
        <v>0</v>
      </c>
      <c r="AR45" s="358" t="str">
        <f t="shared" si="24"/>
        <v>0</v>
      </c>
      <c r="AS45" s="358" t="str">
        <f t="shared" si="24"/>
        <v>0</v>
      </c>
      <c r="AT45" s="358" t="str">
        <f t="shared" si="24"/>
        <v>0</v>
      </c>
      <c r="AU45" s="358" t="str">
        <f t="shared" si="24"/>
        <v>0</v>
      </c>
      <c r="AV45" s="358" t="str">
        <f t="shared" si="24"/>
        <v>0</v>
      </c>
      <c r="AW45" s="358" t="str">
        <f t="shared" si="24"/>
        <v>0</v>
      </c>
      <c r="AY45" s="448"/>
      <c r="AZ45" s="448"/>
      <c r="BA45" s="448"/>
      <c r="BB45" s="448"/>
      <c r="BC45" s="448"/>
      <c r="BD45" s="448"/>
      <c r="BE45" s="448"/>
      <c r="BF45" s="448"/>
      <c r="BG45" s="448"/>
      <c r="BH45" s="448"/>
      <c r="BI45" s="448"/>
      <c r="BJ45" s="448"/>
      <c r="BK45" s="448"/>
      <c r="BL45" s="448"/>
      <c r="BM45" s="448"/>
      <c r="BN45" s="448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456"/>
      <c r="X46" s="456"/>
      <c r="Y46" s="456"/>
      <c r="Z46" s="456"/>
      <c r="AA46" s="456"/>
      <c r="AB46" s="456"/>
      <c r="AC46" s="456"/>
      <c r="AD46" s="456"/>
      <c r="AE46" s="13"/>
      <c r="AF46" s="13"/>
      <c r="AG46" s="447"/>
      <c r="AH46" s="447"/>
      <c r="AI46" s="447"/>
      <c r="AJ46" s="447"/>
      <c r="AK46" s="447"/>
      <c r="AL46" s="447"/>
      <c r="AM46" s="447"/>
      <c r="AN46" s="447"/>
      <c r="AO46" s="447"/>
      <c r="AP46" s="447"/>
      <c r="AQ46" s="447"/>
      <c r="AR46" s="447"/>
      <c r="AS46" s="447"/>
      <c r="AT46" s="447"/>
      <c r="AU46" s="447"/>
      <c r="AV46" s="447"/>
      <c r="AW46" s="447"/>
      <c r="AX46" s="30"/>
      <c r="AY46" s="448"/>
      <c r="AZ46" s="448"/>
      <c r="BA46" s="448"/>
      <c r="BB46" s="448"/>
      <c r="BC46" s="448"/>
      <c r="BD46" s="448"/>
      <c r="BE46" s="448"/>
      <c r="BF46" s="448"/>
      <c r="BG46" s="448"/>
      <c r="BH46" s="448"/>
      <c r="BI46" s="448"/>
      <c r="BJ46" s="448"/>
      <c r="BK46" s="448"/>
      <c r="BL46" s="448"/>
      <c r="BM46" s="448"/>
      <c r="BN46" s="448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56"/>
      <c r="X47" s="456"/>
      <c r="Y47" s="456"/>
      <c r="Z47" s="456"/>
      <c r="AA47" s="456"/>
      <c r="AB47" s="456"/>
      <c r="AC47" s="456"/>
      <c r="AD47" s="456"/>
      <c r="AE47" s="13"/>
      <c r="AF47" s="13"/>
      <c r="AG47" s="447"/>
      <c r="AH47" s="447"/>
      <c r="AI47" s="447"/>
      <c r="AJ47" s="447"/>
      <c r="AK47" s="447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30"/>
      <c r="AY47" s="448"/>
      <c r="AZ47" s="448"/>
      <c r="BA47" s="448"/>
      <c r="BB47" s="448"/>
      <c r="BC47" s="448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56"/>
      <c r="X48" s="456"/>
      <c r="Y48" s="456"/>
      <c r="Z48" s="456"/>
      <c r="AA48" s="456"/>
      <c r="AB48" s="456"/>
      <c r="AC48" s="456"/>
      <c r="AD48" s="456"/>
      <c r="AE48" s="13"/>
      <c r="AF48" s="13"/>
      <c r="AG48" s="447"/>
      <c r="AH48" s="447"/>
      <c r="AI48" s="447" t="str">
        <f>IF(COUNTIF(AI6:AI40,"н")=0,"0",COUNTIF(AI6:AI40,"н"))</f>
        <v>0</v>
      </c>
      <c r="AJ48" s="447"/>
      <c r="AK48" s="447"/>
      <c r="AL48" s="447"/>
      <c r="AM48" s="447"/>
      <c r="AN48" s="447"/>
      <c r="AO48" s="447"/>
      <c r="AP48" s="447"/>
      <c r="AQ48" s="447"/>
      <c r="AR48" s="447"/>
      <c r="AS48" s="447"/>
      <c r="AT48" s="447"/>
      <c r="AU48" s="447"/>
      <c r="AV48" s="447"/>
      <c r="AW48" s="447"/>
      <c r="AX48" s="30"/>
      <c r="AY48" s="448"/>
      <c r="AZ48" s="448"/>
      <c r="BA48" s="448"/>
      <c r="BB48" s="448"/>
      <c r="BC48" s="448"/>
      <c r="BD48" s="448"/>
      <c r="BE48" s="448"/>
      <c r="BF48" s="448"/>
      <c r="BG48" s="448"/>
      <c r="BH48" s="448"/>
      <c r="BI48" s="448"/>
      <c r="BJ48" s="448"/>
      <c r="BK48" s="448"/>
      <c r="BL48" s="448"/>
      <c r="BM48" s="448"/>
      <c r="BN48" s="448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56"/>
      <c r="X49" s="456"/>
      <c r="Y49" s="456"/>
      <c r="Z49" s="456"/>
      <c r="AA49" s="456"/>
      <c r="AB49" s="456"/>
      <c r="AC49" s="456"/>
      <c r="AD49" s="456"/>
      <c r="AE49" s="13"/>
      <c r="AF49" s="13"/>
      <c r="AG49" s="447"/>
      <c r="AH49" s="447"/>
      <c r="AI49" s="447"/>
      <c r="AJ49" s="447"/>
      <c r="AK49" s="447"/>
      <c r="AL49" s="447"/>
      <c r="AM49" s="447"/>
      <c r="AN49" s="447"/>
      <c r="AO49" s="447"/>
      <c r="AP49" s="447"/>
      <c r="AQ49" s="447"/>
      <c r="AR49" s="447"/>
      <c r="AS49" s="447"/>
      <c r="AT49" s="447"/>
      <c r="AU49" s="447"/>
      <c r="AV49" s="447"/>
      <c r="AW49" s="447"/>
      <c r="AX49" s="30"/>
      <c r="AY49" s="448"/>
      <c r="AZ49" s="448"/>
      <c r="BA49" s="448"/>
      <c r="BB49" s="448"/>
      <c r="BC49" s="448"/>
      <c r="BD49" s="448"/>
      <c r="BE49" s="448"/>
      <c r="BF49" s="448"/>
      <c r="BG49" s="448"/>
      <c r="BH49" s="448"/>
      <c r="BI49" s="448"/>
      <c r="BJ49" s="448"/>
      <c r="BK49" s="448"/>
      <c r="BL49" s="448"/>
      <c r="BM49" s="448"/>
      <c r="BN49" s="448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56"/>
      <c r="X50" s="456"/>
      <c r="Y50" s="456"/>
      <c r="Z50" s="456"/>
      <c r="AA50" s="456"/>
      <c r="AB50" s="456"/>
      <c r="AC50" s="456"/>
      <c r="AD50" s="456"/>
      <c r="AE50" s="13"/>
      <c r="AF50" s="13"/>
      <c r="AG50" s="447"/>
      <c r="AH50" s="447"/>
      <c r="AI50" s="447"/>
      <c r="AJ50" s="447"/>
      <c r="AK50" s="447"/>
      <c r="AL50" s="447"/>
      <c r="AM50" s="447"/>
      <c r="AN50" s="447"/>
      <c r="AO50" s="447"/>
      <c r="AP50" s="447"/>
      <c r="AQ50" s="447"/>
      <c r="AR50" s="447"/>
      <c r="AS50" s="447"/>
      <c r="AT50" s="447"/>
      <c r="AU50" s="447"/>
      <c r="AV50" s="447"/>
      <c r="AW50" s="447"/>
      <c r="AX50" s="30"/>
      <c r="AY50" s="448"/>
      <c r="AZ50" s="448"/>
      <c r="BA50" s="448"/>
      <c r="BB50" s="448"/>
      <c r="BC50" s="448"/>
      <c r="BD50" s="448"/>
      <c r="BE50" s="448"/>
      <c r="BF50" s="448"/>
      <c r="BG50" s="448"/>
      <c r="BH50" s="448"/>
      <c r="BI50" s="448"/>
      <c r="BJ50" s="448"/>
      <c r="BK50" s="448"/>
      <c r="BL50" s="448"/>
      <c r="BM50" s="448"/>
      <c r="BN50" s="448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56"/>
      <c r="X51" s="456"/>
      <c r="Y51" s="456"/>
      <c r="Z51" s="456"/>
      <c r="AA51" s="456"/>
      <c r="AB51" s="456"/>
      <c r="AC51" s="456"/>
      <c r="AD51" s="456"/>
      <c r="AE51" s="13"/>
      <c r="AF51" s="13"/>
      <c r="AG51" s="447"/>
      <c r="AH51" s="447"/>
      <c r="AI51" s="447"/>
      <c r="AJ51" s="447"/>
      <c r="AK51" s="447"/>
      <c r="AL51" s="447"/>
      <c r="AM51" s="447"/>
      <c r="AN51" s="447"/>
      <c r="AO51" s="447"/>
      <c r="AP51" s="447"/>
      <c r="AQ51" s="447"/>
      <c r="AR51" s="447"/>
      <c r="AS51" s="447"/>
      <c r="AT51" s="447"/>
      <c r="AU51" s="447"/>
      <c r="AV51" s="447"/>
      <c r="AW51" s="447"/>
      <c r="AX51" s="30"/>
      <c r="AY51" s="448"/>
      <c r="AZ51" s="448"/>
      <c r="BA51" s="448"/>
      <c r="BB51" s="448"/>
      <c r="BC51" s="448"/>
      <c r="BD51" s="448"/>
      <c r="BE51" s="448"/>
      <c r="BF51" s="448"/>
      <c r="BG51" s="448"/>
      <c r="BH51" s="448"/>
      <c r="BI51" s="448"/>
      <c r="BJ51" s="448"/>
      <c r="BK51" s="448"/>
      <c r="BL51" s="448"/>
      <c r="BM51" s="448"/>
      <c r="BN51" s="448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56"/>
      <c r="X52" s="456"/>
      <c r="Y52" s="456"/>
      <c r="Z52" s="456"/>
      <c r="AA52" s="456"/>
      <c r="AB52" s="456"/>
      <c r="AC52" s="456"/>
      <c r="AD52" s="456"/>
      <c r="AE52" s="13"/>
      <c r="AF52" s="13"/>
      <c r="AG52" s="447"/>
      <c r="AH52" s="447"/>
      <c r="AI52" s="447"/>
      <c r="AJ52" s="447"/>
      <c r="AK52" s="447"/>
      <c r="AL52" s="447"/>
      <c r="AM52" s="447"/>
      <c r="AN52" s="447"/>
      <c r="AO52" s="447"/>
      <c r="AP52" s="447"/>
      <c r="AQ52" s="447"/>
      <c r="AR52" s="447"/>
      <c r="AS52" s="447"/>
      <c r="AT52" s="447"/>
      <c r="AU52" s="447"/>
      <c r="AV52" s="447"/>
      <c r="AW52" s="447"/>
      <c r="AX52" s="30"/>
      <c r="AY52" s="448"/>
      <c r="AZ52" s="448"/>
      <c r="BA52" s="448"/>
      <c r="BB52" s="448"/>
      <c r="BC52" s="448"/>
      <c r="BD52" s="448"/>
      <c r="BE52" s="448"/>
      <c r="BF52" s="448"/>
      <c r="BG52" s="448"/>
      <c r="BH52" s="448"/>
      <c r="BI52" s="448"/>
      <c r="BJ52" s="448"/>
      <c r="BK52" s="448"/>
      <c r="BL52" s="448"/>
      <c r="BM52" s="448"/>
      <c r="BN52" s="448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56"/>
      <c r="X53" s="456"/>
      <c r="Y53" s="456"/>
      <c r="Z53" s="456"/>
      <c r="AA53" s="456"/>
      <c r="AB53" s="456"/>
      <c r="AC53" s="456"/>
      <c r="AD53" s="456"/>
      <c r="AE53" s="13"/>
      <c r="AF53" s="13"/>
      <c r="AG53" s="447"/>
      <c r="AH53" s="447"/>
      <c r="AI53" s="447"/>
      <c r="AJ53" s="447"/>
      <c r="AK53" s="447"/>
      <c r="AL53" s="447"/>
      <c r="AM53" s="447"/>
      <c r="AN53" s="447"/>
      <c r="AO53" s="447"/>
      <c r="AP53" s="447"/>
      <c r="AQ53" s="447"/>
      <c r="AR53" s="447"/>
      <c r="AS53" s="447"/>
      <c r="AT53" s="447"/>
      <c r="AU53" s="447"/>
      <c r="AV53" s="447"/>
      <c r="AW53" s="447"/>
      <c r="AX53" s="30"/>
      <c r="AY53" s="448"/>
      <c r="AZ53" s="448"/>
      <c r="BA53" s="448"/>
      <c r="BB53" s="448"/>
      <c r="BC53" s="448"/>
      <c r="BD53" s="448"/>
      <c r="BE53" s="448"/>
      <c r="BF53" s="448"/>
      <c r="BG53" s="448"/>
      <c r="BH53" s="448"/>
      <c r="BI53" s="448"/>
      <c r="BJ53" s="448"/>
      <c r="BK53" s="448"/>
      <c r="BL53" s="448"/>
      <c r="BM53" s="448"/>
      <c r="BN53" s="448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56"/>
      <c r="X54" s="456"/>
      <c r="Y54" s="456"/>
      <c r="Z54" s="456"/>
      <c r="AA54" s="456"/>
      <c r="AB54" s="456"/>
      <c r="AC54" s="456"/>
      <c r="AD54" s="456"/>
      <c r="AE54" s="13"/>
      <c r="AF54" s="13"/>
      <c r="AG54" s="447"/>
      <c r="AH54" s="447"/>
      <c r="AI54" s="447"/>
      <c r="AJ54" s="447"/>
      <c r="AK54" s="447"/>
      <c r="AL54" s="447"/>
      <c r="AM54" s="447"/>
      <c r="AN54" s="447"/>
      <c r="AO54" s="447"/>
      <c r="AP54" s="447"/>
      <c r="AQ54" s="447"/>
      <c r="AR54" s="447"/>
      <c r="AS54" s="447"/>
      <c r="AT54" s="447"/>
      <c r="AU54" s="447"/>
      <c r="AV54" s="447"/>
      <c r="AW54" s="447"/>
      <c r="AX54" s="30"/>
      <c r="AY54" s="448"/>
      <c r="AZ54" s="448"/>
      <c r="BA54" s="448"/>
      <c r="BB54" s="448"/>
      <c r="BC54" s="448"/>
      <c r="BD54" s="448"/>
      <c r="BE54" s="448"/>
      <c r="BF54" s="448"/>
      <c r="BG54" s="448"/>
      <c r="BH54" s="448"/>
      <c r="BI54" s="448"/>
      <c r="BJ54" s="448"/>
      <c r="BK54" s="448"/>
      <c r="BL54" s="448"/>
      <c r="BM54" s="448"/>
      <c r="BN54" s="448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</sheetData>
  <mergeCells count="9">
    <mergeCell ref="AD3:AD5"/>
    <mergeCell ref="AG3:AW3"/>
    <mergeCell ref="AX3:BM3"/>
    <mergeCell ref="BP3:CE3"/>
    <mergeCell ref="X39:AB39"/>
    <mergeCell ref="M2:R2"/>
    <mergeCell ref="F2:G2"/>
    <mergeCell ref="H2:L2"/>
    <mergeCell ref="A3:C4"/>
  </mergeCells>
  <conditionalFormatting sqref="C5 Y5 AI5 AG5">
    <cfRule type="cellIs" dxfId="14532" priority="3505" stopIfTrue="1" operator="equal">
      <formula>5</formula>
    </cfRule>
    <cfRule type="cellIs" dxfId="14531" priority="3506" stopIfTrue="1" operator="equal">
      <formula>4</formula>
    </cfRule>
    <cfRule type="cellIs" dxfId="14530" priority="3507" stopIfTrue="1" operator="equal">
      <formula>3</formula>
    </cfRule>
  </conditionalFormatting>
  <conditionalFormatting sqref="E6:E8 E10:E45">
    <cfRule type="cellIs" dxfId="14529" priority="3503" stopIfTrue="1" operator="equal">
      <formula>4</formula>
    </cfRule>
    <cfRule type="cellIs" dxfId="14528" priority="3504" stopIfTrue="1" operator="equal">
      <formula>3</formula>
    </cfRule>
  </conditionalFormatting>
  <conditionalFormatting sqref="Z5:AC5 W40:AF43 AE6:AE39 W39 R31:V45 F34:Q45 AG43:CB43 W44:AW45 F31:Q31 AG6:AW42 V6:V30 S6:T8 P6:Q8 G6:N8 G10:N30 P10:Q30 S10:T30">
    <cfRule type="cellIs" dxfId="14527" priority="3500" stopIfTrue="1" operator="equal">
      <formula>5</formula>
    </cfRule>
    <cfRule type="cellIs" dxfId="14526" priority="3501" stopIfTrue="1" operator="equal">
      <formula>4</formula>
    </cfRule>
    <cfRule type="cellIs" dxfId="14525" priority="3502" stopIfTrue="1" operator="equal">
      <formula>3</formula>
    </cfRule>
  </conditionalFormatting>
  <conditionalFormatting sqref="AF6:AF37">
    <cfRule type="expression" dxfId="14524" priority="3498" stopIfTrue="1">
      <formula>VALUE(RIGHT(AF6))&gt;AE6</formula>
    </cfRule>
    <cfRule type="expression" dxfId="14523" priority="3499" stopIfTrue="1">
      <formula>EXACT(RIGHT(AF6,3),"зач")</formula>
    </cfRule>
  </conditionalFormatting>
  <conditionalFormatting sqref="AE3:AJ4 Q3 V3:AC4 S3:T3">
    <cfRule type="expression" dxfId="14522" priority="3496" stopIfTrue="1">
      <formula>$D$1&lt;Q3</formula>
    </cfRule>
    <cfRule type="expression" dxfId="14521" priority="3497" stopIfTrue="1">
      <formula>$D$1&gt;Q3</formula>
    </cfRule>
  </conditionalFormatting>
  <conditionalFormatting sqref="F6:F8 F10:F30">
    <cfRule type="cellIs" dxfId="14520" priority="3440" stopIfTrue="1" operator="equal">
      <formula>5</formula>
    </cfRule>
    <cfRule type="cellIs" dxfId="14519" priority="3441" stopIfTrue="1" operator="equal">
      <formula>4</formula>
    </cfRule>
    <cfRule type="cellIs" dxfId="14518" priority="3442" stopIfTrue="1" operator="equal">
      <formula>3</formula>
    </cfRule>
  </conditionalFormatting>
  <conditionalFormatting sqref="U6:U30">
    <cfRule type="cellIs" dxfId="14517" priority="3270" stopIfTrue="1" operator="equal">
      <formula>5</formula>
    </cfRule>
    <cfRule type="cellIs" dxfId="14516" priority="3271" stopIfTrue="1" operator="equal">
      <formula>4</formula>
    </cfRule>
    <cfRule type="cellIs" dxfId="14515" priority="3272" stopIfTrue="1" operator="equal">
      <formula>3</formula>
    </cfRule>
  </conditionalFormatting>
  <conditionalFormatting sqref="U3">
    <cfRule type="expression" dxfId="14514" priority="3268" stopIfTrue="1">
      <formula>$D$1&lt;U3</formula>
    </cfRule>
    <cfRule type="expression" dxfId="14513" priority="3269" stopIfTrue="1">
      <formula>$D$1&gt;U3</formula>
    </cfRule>
  </conditionalFormatting>
  <conditionalFormatting sqref="U4">
    <cfRule type="expression" dxfId="14512" priority="3264" stopIfTrue="1">
      <formula>$D$1&lt;U4</formula>
    </cfRule>
    <cfRule type="expression" dxfId="14511" priority="3265" stopIfTrue="1">
      <formula>$D$1&gt;U4</formula>
    </cfRule>
  </conditionalFormatting>
  <conditionalFormatting sqref="U4">
    <cfRule type="expression" dxfId="14510" priority="3266" stopIfTrue="1">
      <formula>$D$4&lt;U4</formula>
    </cfRule>
    <cfRule type="expression" dxfId="14509" priority="3267" stopIfTrue="1">
      <formula>$D$4&gt;U4</formula>
    </cfRule>
  </conditionalFormatting>
  <conditionalFormatting sqref="U4">
    <cfRule type="expression" dxfId="14508" priority="3262" stopIfTrue="1">
      <formula>$D$4&lt;U4</formula>
    </cfRule>
    <cfRule type="expression" dxfId="14507" priority="3263" stopIfTrue="1">
      <formula>$D$4&gt;U4</formula>
    </cfRule>
  </conditionalFormatting>
  <conditionalFormatting sqref="U5">
    <cfRule type="cellIs" dxfId="14506" priority="3259" stopIfTrue="1" operator="equal">
      <formula>5</formula>
    </cfRule>
    <cfRule type="cellIs" dxfId="14505" priority="3260" stopIfTrue="1" operator="equal">
      <formula>4</formula>
    </cfRule>
    <cfRule type="cellIs" dxfId="14504" priority="3261" stopIfTrue="1" operator="equal">
      <formula>3</formula>
    </cfRule>
  </conditionalFormatting>
  <conditionalFormatting sqref="R6:R8 R10:R30">
    <cfRule type="cellIs" dxfId="14503" priority="3163" stopIfTrue="1" operator="equal">
      <formula>5</formula>
    </cfRule>
    <cfRule type="cellIs" dxfId="14502" priority="3164" stopIfTrue="1" operator="equal">
      <formula>4</formula>
    </cfRule>
    <cfRule type="cellIs" dxfId="14501" priority="3165" stopIfTrue="1" operator="equal">
      <formula>3</formula>
    </cfRule>
  </conditionalFormatting>
  <conditionalFormatting sqref="R3">
    <cfRule type="expression" dxfId="14500" priority="3161" stopIfTrue="1">
      <formula>$D$1&lt;R3</formula>
    </cfRule>
    <cfRule type="expression" dxfId="14499" priority="3162" stopIfTrue="1">
      <formula>$D$1&gt;R3</formula>
    </cfRule>
  </conditionalFormatting>
  <conditionalFormatting sqref="O6:O8 O10:O30">
    <cfRule type="cellIs" dxfId="14498" priority="3149" stopIfTrue="1" operator="equal">
      <formula>5</formula>
    </cfRule>
    <cfRule type="cellIs" dxfId="14497" priority="3150" stopIfTrue="1" operator="equal">
      <formula>4</formula>
    </cfRule>
    <cfRule type="cellIs" dxfId="14496" priority="3151" stopIfTrue="1" operator="equal">
      <formula>3</formula>
    </cfRule>
  </conditionalFormatting>
  <conditionalFormatting sqref="H3:K3 M3:P3">
    <cfRule type="expression" dxfId="14495" priority="2317" stopIfTrue="1">
      <formula>$D$1&lt;H3</formula>
    </cfRule>
    <cfRule type="expression" dxfId="14494" priority="2318" stopIfTrue="1">
      <formula>$D$1&gt;H3</formula>
    </cfRule>
  </conditionalFormatting>
  <conditionalFormatting sqref="P3">
    <cfRule type="expression" dxfId="14493" priority="1579" stopIfTrue="1">
      <formula>$D$1&lt;P3</formula>
    </cfRule>
    <cfRule type="expression" dxfId="14492" priority="1580" stopIfTrue="1">
      <formula>$D$1&gt;P3</formula>
    </cfRule>
  </conditionalFormatting>
  <conditionalFormatting sqref="M4">
    <cfRule type="expression" dxfId="14491" priority="584" stopIfTrue="1">
      <formula>$D$1&lt;M4</formula>
    </cfRule>
    <cfRule type="expression" dxfId="14490" priority="585" stopIfTrue="1">
      <formula>$D$1&gt;M4</formula>
    </cfRule>
  </conditionalFormatting>
  <conditionalFormatting sqref="F3">
    <cfRule type="expression" dxfId="14489" priority="2312" stopIfTrue="1">
      <formula>$D$1&lt;F3</formula>
    </cfRule>
    <cfRule type="expression" dxfId="14488" priority="2313" stopIfTrue="1">
      <formula>$D$1&gt;F3</formula>
    </cfRule>
  </conditionalFormatting>
  <conditionalFormatting sqref="F3">
    <cfRule type="expression" dxfId="14487" priority="2307" stopIfTrue="1">
      <formula>$D$1&lt;F3</formula>
    </cfRule>
    <cfRule type="expression" dxfId="14486" priority="2308" stopIfTrue="1">
      <formula>$D$1&gt;F3</formula>
    </cfRule>
  </conditionalFormatting>
  <conditionalFormatting sqref="J3">
    <cfRule type="expression" dxfId="14485" priority="2305" stopIfTrue="1">
      <formula>$D$1&lt;J3</formula>
    </cfRule>
    <cfRule type="expression" dxfId="14484" priority="2306" stopIfTrue="1">
      <formula>$D$1&gt;J3</formula>
    </cfRule>
  </conditionalFormatting>
  <conditionalFormatting sqref="M3:N3">
    <cfRule type="expression" dxfId="14483" priority="2300" stopIfTrue="1">
      <formula>$D$1&lt;M3</formula>
    </cfRule>
    <cfRule type="expression" dxfId="14482" priority="2301" stopIfTrue="1">
      <formula>$D$1&gt;M3</formula>
    </cfRule>
  </conditionalFormatting>
  <conditionalFormatting sqref="H3:I3">
    <cfRule type="expression" dxfId="14481" priority="2293" stopIfTrue="1">
      <formula>$D$1&lt;H3</formula>
    </cfRule>
    <cfRule type="expression" dxfId="14480" priority="2294" stopIfTrue="1">
      <formula>$D$1&gt;H3</formula>
    </cfRule>
  </conditionalFormatting>
  <conditionalFormatting sqref="J3">
    <cfRule type="expression" dxfId="14479" priority="2232" stopIfTrue="1">
      <formula>$D$1&lt;J3</formula>
    </cfRule>
    <cfRule type="expression" dxfId="14478" priority="2233" stopIfTrue="1">
      <formula>$D$1&gt;J3</formula>
    </cfRule>
  </conditionalFormatting>
  <conditionalFormatting sqref="F3">
    <cfRule type="expression" dxfId="14477" priority="2177" stopIfTrue="1">
      <formula>$D$1&lt;F3</formula>
    </cfRule>
    <cfRule type="expression" dxfId="14476" priority="2178" stopIfTrue="1">
      <formula>$D$1&gt;F3</formula>
    </cfRule>
  </conditionalFormatting>
  <conditionalFormatting sqref="G3">
    <cfRule type="expression" dxfId="14475" priority="2104" stopIfTrue="1">
      <formula>$D$1&lt;G3</formula>
    </cfRule>
    <cfRule type="expression" dxfId="14474" priority="2105" stopIfTrue="1">
      <formula>$D$1&gt;G3</formula>
    </cfRule>
  </conditionalFormatting>
  <conditionalFormatting sqref="G3">
    <cfRule type="expression" dxfId="14473" priority="2102" stopIfTrue="1">
      <formula>$D$1&lt;G3</formula>
    </cfRule>
    <cfRule type="expression" dxfId="14472" priority="2103" stopIfTrue="1">
      <formula>$D$1&gt;G3</formula>
    </cfRule>
  </conditionalFormatting>
  <conditionalFormatting sqref="G3">
    <cfRule type="expression" dxfId="14471" priority="2100" stopIfTrue="1">
      <formula>$D$1&lt;G3</formula>
    </cfRule>
    <cfRule type="expression" dxfId="14470" priority="2101" stopIfTrue="1">
      <formula>$D$1&gt;G3</formula>
    </cfRule>
  </conditionalFormatting>
  <conditionalFormatting sqref="K3">
    <cfRule type="expression" dxfId="14469" priority="2046" stopIfTrue="1">
      <formula>$D$1&lt;K3</formula>
    </cfRule>
    <cfRule type="expression" dxfId="14468" priority="2047" stopIfTrue="1">
      <formula>$D$1&gt;K3</formula>
    </cfRule>
  </conditionalFormatting>
  <conditionalFormatting sqref="K3">
    <cfRule type="expression" dxfId="14467" priority="1982" stopIfTrue="1">
      <formula>$D$1&lt;K3</formula>
    </cfRule>
    <cfRule type="expression" dxfId="14466" priority="1983" stopIfTrue="1">
      <formula>$D$1&gt;K3</formula>
    </cfRule>
  </conditionalFormatting>
  <conditionalFormatting sqref="S4">
    <cfRule type="expression" dxfId="14465" priority="976" stopIfTrue="1">
      <formula>$D$1&lt;S4</formula>
    </cfRule>
    <cfRule type="expression" dxfId="14464" priority="977" stopIfTrue="1">
      <formula>$D$1&gt;S4</formula>
    </cfRule>
  </conditionalFormatting>
  <conditionalFormatting sqref="H3">
    <cfRule type="expression" dxfId="14463" priority="1927" stopIfTrue="1">
      <formula>$D$1&lt;H3</formula>
    </cfRule>
    <cfRule type="expression" dxfId="14462" priority="1928" stopIfTrue="1">
      <formula>$D$1&gt;H3</formula>
    </cfRule>
  </conditionalFormatting>
  <conditionalFormatting sqref="H3">
    <cfRule type="expression" dxfId="14461" priority="1922" stopIfTrue="1">
      <formula>$D$1&lt;H3</formula>
    </cfRule>
    <cfRule type="expression" dxfId="14460" priority="1923" stopIfTrue="1">
      <formula>$D$1&gt;H3</formula>
    </cfRule>
  </conditionalFormatting>
  <conditionalFormatting sqref="H3">
    <cfRule type="expression" dxfId="14459" priority="1892" stopIfTrue="1">
      <formula>$D$1&lt;H3</formula>
    </cfRule>
    <cfRule type="expression" dxfId="14458" priority="1893" stopIfTrue="1">
      <formula>$D$1&gt;H3</formula>
    </cfRule>
  </conditionalFormatting>
  <conditionalFormatting sqref="G4">
    <cfRule type="expression" dxfId="14457" priority="865" stopIfTrue="1">
      <formula>$D$1&lt;G4</formula>
    </cfRule>
    <cfRule type="expression" dxfId="14456" priority="866" stopIfTrue="1">
      <formula>$D$1&gt;G4</formula>
    </cfRule>
  </conditionalFormatting>
  <conditionalFormatting sqref="G4">
    <cfRule type="expression" dxfId="14455" priority="863" stopIfTrue="1">
      <formula>$D$1&lt;G4</formula>
    </cfRule>
    <cfRule type="expression" dxfId="14454" priority="864" stopIfTrue="1">
      <formula>$D$1&gt;G4</formula>
    </cfRule>
  </conditionalFormatting>
  <conditionalFormatting sqref="G4">
    <cfRule type="expression" dxfId="14453" priority="861" stopIfTrue="1">
      <formula>$D$1&lt;G4</formula>
    </cfRule>
    <cfRule type="expression" dxfId="14452" priority="862" stopIfTrue="1">
      <formula>$D$1&gt;G4</formula>
    </cfRule>
  </conditionalFormatting>
  <conditionalFormatting sqref="G4">
    <cfRule type="expression" dxfId="14451" priority="859" stopIfTrue="1">
      <formula>$D$1&lt;G4</formula>
    </cfRule>
    <cfRule type="expression" dxfId="14450" priority="860" stopIfTrue="1">
      <formula>$D$1&gt;G4</formula>
    </cfRule>
  </conditionalFormatting>
  <conditionalFormatting sqref="G4">
    <cfRule type="expression" dxfId="14449" priority="857" stopIfTrue="1">
      <formula>$D$1&lt;G4</formula>
    </cfRule>
    <cfRule type="expression" dxfId="14448" priority="858" stopIfTrue="1">
      <formula>$D$1&gt;G4</formula>
    </cfRule>
  </conditionalFormatting>
  <conditionalFormatting sqref="G4">
    <cfRule type="expression" dxfId="14447" priority="855" stopIfTrue="1">
      <formula>$D$1&lt;G4</formula>
    </cfRule>
    <cfRule type="expression" dxfId="14446" priority="856" stopIfTrue="1">
      <formula>$D$1&gt;G4</formula>
    </cfRule>
  </conditionalFormatting>
  <conditionalFormatting sqref="G4">
    <cfRule type="expression" dxfId="14445" priority="853" stopIfTrue="1">
      <formula>$D$1&lt;G4</formula>
    </cfRule>
    <cfRule type="expression" dxfId="14444" priority="854" stopIfTrue="1">
      <formula>$D$1&gt;G4</formula>
    </cfRule>
  </conditionalFormatting>
  <conditionalFormatting sqref="G4">
    <cfRule type="expression" dxfId="14443" priority="851" stopIfTrue="1">
      <formula>$D$1&lt;G4</formula>
    </cfRule>
    <cfRule type="expression" dxfId="14442" priority="852" stopIfTrue="1">
      <formula>$D$1&gt;G4</formula>
    </cfRule>
  </conditionalFormatting>
  <conditionalFormatting sqref="G4">
    <cfRule type="expression" dxfId="14441" priority="849" stopIfTrue="1">
      <formula>$D$1&lt;G4</formula>
    </cfRule>
    <cfRule type="expression" dxfId="14440" priority="850" stopIfTrue="1">
      <formula>$D$1&gt;G4</formula>
    </cfRule>
  </conditionalFormatting>
  <conditionalFormatting sqref="G4">
    <cfRule type="expression" dxfId="14439" priority="847" stopIfTrue="1">
      <formula>$D$1&lt;G4</formula>
    </cfRule>
    <cfRule type="expression" dxfId="14438" priority="848" stopIfTrue="1">
      <formula>$D$1&gt;G4</formula>
    </cfRule>
  </conditionalFormatting>
  <conditionalFormatting sqref="I3">
    <cfRule type="expression" dxfId="14437" priority="1815" stopIfTrue="1">
      <formula>$D$1&lt;I3</formula>
    </cfRule>
    <cfRule type="expression" dxfId="14436" priority="1816" stopIfTrue="1">
      <formula>$D$1&gt;I3</formula>
    </cfRule>
  </conditionalFormatting>
  <conditionalFormatting sqref="K3">
    <cfRule type="expression" dxfId="14435" priority="1810" stopIfTrue="1">
      <formula>$D$1&lt;K3</formula>
    </cfRule>
    <cfRule type="expression" dxfId="14434" priority="1811" stopIfTrue="1">
      <formula>$D$1&gt;K3</formula>
    </cfRule>
  </conditionalFormatting>
  <conditionalFormatting sqref="I3">
    <cfRule type="expression" dxfId="14433" priority="1750" stopIfTrue="1">
      <formula>$D$1&lt;I3</formula>
    </cfRule>
    <cfRule type="expression" dxfId="14432" priority="1751" stopIfTrue="1">
      <formula>$D$1&gt;I3</formula>
    </cfRule>
  </conditionalFormatting>
  <conditionalFormatting sqref="J3">
    <cfRule type="expression" dxfId="14431" priority="1717" stopIfTrue="1">
      <formula>$D$1&lt;J3</formula>
    </cfRule>
    <cfRule type="expression" dxfId="14430" priority="1718" stopIfTrue="1">
      <formula>$D$1&gt;J3</formula>
    </cfRule>
  </conditionalFormatting>
  <conditionalFormatting sqref="J3">
    <cfRule type="expression" dxfId="14429" priority="1685" stopIfTrue="1">
      <formula>$D$1&lt;J3</formula>
    </cfRule>
    <cfRule type="expression" dxfId="14428" priority="1686" stopIfTrue="1">
      <formula>$D$1&gt;J3</formula>
    </cfRule>
  </conditionalFormatting>
  <conditionalFormatting sqref="L5">
    <cfRule type="cellIs" dxfId="14427" priority="680" stopIfTrue="1" operator="equal">
      <formula>5</formula>
    </cfRule>
    <cfRule type="cellIs" dxfId="14426" priority="681" stopIfTrue="1" operator="equal">
      <formula>4</formula>
    </cfRule>
    <cfRule type="cellIs" dxfId="14425" priority="682" stopIfTrue="1" operator="equal">
      <formula>3</formula>
    </cfRule>
  </conditionalFormatting>
  <conditionalFormatting sqref="L4">
    <cfRule type="expression" dxfId="14424" priority="678" stopIfTrue="1">
      <formula>$D$1&lt;L4</formula>
    </cfRule>
    <cfRule type="expression" dxfId="14423" priority="679" stopIfTrue="1">
      <formula>$D$1&gt;L4</formula>
    </cfRule>
  </conditionalFormatting>
  <conditionalFormatting sqref="L4">
    <cfRule type="expression" dxfId="14422" priority="623" stopIfTrue="1">
      <formula>$D$1&lt;L4</formula>
    </cfRule>
    <cfRule type="expression" dxfId="14421" priority="624" stopIfTrue="1">
      <formula>$D$1&gt;L4</formula>
    </cfRule>
  </conditionalFormatting>
  <conditionalFormatting sqref="M4">
    <cfRule type="expression" dxfId="14420" priority="616" stopIfTrue="1">
      <formula>$D$1&lt;M4</formula>
    </cfRule>
    <cfRule type="expression" dxfId="14419" priority="617" stopIfTrue="1">
      <formula>$D$1&gt;M4</formula>
    </cfRule>
  </conditionalFormatting>
  <conditionalFormatting sqref="P3">
    <cfRule type="expression" dxfId="14418" priority="1574" stopIfTrue="1">
      <formula>$D$1&lt;P3</formula>
    </cfRule>
    <cfRule type="expression" dxfId="14417" priority="1575" stopIfTrue="1">
      <formula>$D$1&gt;P3</formula>
    </cfRule>
  </conditionalFormatting>
  <conditionalFormatting sqref="P3">
    <cfRule type="expression" dxfId="14416" priority="1569" stopIfTrue="1">
      <formula>$D$1&lt;P3</formula>
    </cfRule>
    <cfRule type="expression" dxfId="14415" priority="1570" stopIfTrue="1">
      <formula>$D$1&gt;P3</formula>
    </cfRule>
  </conditionalFormatting>
  <conditionalFormatting sqref="P3">
    <cfRule type="expression" dxfId="14414" priority="1564" stopIfTrue="1">
      <formula>$D$1&lt;P3</formula>
    </cfRule>
    <cfRule type="expression" dxfId="14413" priority="1565" stopIfTrue="1">
      <formula>$D$1&gt;P3</formula>
    </cfRule>
  </conditionalFormatting>
  <conditionalFormatting sqref="P3">
    <cfRule type="expression" dxfId="14412" priority="1559" stopIfTrue="1">
      <formula>$D$1&lt;P3</formula>
    </cfRule>
    <cfRule type="expression" dxfId="14411" priority="1560" stopIfTrue="1">
      <formula>$D$1&gt;P3</formula>
    </cfRule>
  </conditionalFormatting>
  <conditionalFormatting sqref="M4">
    <cfRule type="expression" dxfId="14410" priority="582" stopIfTrue="1">
      <formula>$D$1&lt;M4</formula>
    </cfRule>
    <cfRule type="expression" dxfId="14409" priority="583" stopIfTrue="1">
      <formula>$D$1&gt;M4</formula>
    </cfRule>
  </conditionalFormatting>
  <conditionalFormatting sqref="M4">
    <cfRule type="expression" dxfId="14408" priority="580" stopIfTrue="1">
      <formula>$D$1&lt;M4</formula>
    </cfRule>
    <cfRule type="expression" dxfId="14407" priority="581" stopIfTrue="1">
      <formula>$D$1&gt;M4</formula>
    </cfRule>
  </conditionalFormatting>
  <conditionalFormatting sqref="P3">
    <cfRule type="expression" dxfId="14406" priority="1529" stopIfTrue="1">
      <formula>$D$1&lt;P3</formula>
    </cfRule>
    <cfRule type="expression" dxfId="14405" priority="1530" stopIfTrue="1">
      <formula>$D$1&gt;P3</formula>
    </cfRule>
  </conditionalFormatting>
  <conditionalFormatting sqref="J4">
    <cfRule type="expression" dxfId="14404" priority="554" stopIfTrue="1">
      <formula>$D$1&lt;J4</formula>
    </cfRule>
    <cfRule type="expression" dxfId="14403" priority="555" stopIfTrue="1">
      <formula>$D$1&gt;J4</formula>
    </cfRule>
  </conditionalFormatting>
  <conditionalFormatting sqref="J4">
    <cfRule type="expression" dxfId="14402" priority="544" stopIfTrue="1">
      <formula>$D$1&lt;J4</formula>
    </cfRule>
    <cfRule type="expression" dxfId="14401" priority="545" stopIfTrue="1">
      <formula>$D$1&gt;J4</formula>
    </cfRule>
  </conditionalFormatting>
  <conditionalFormatting sqref="J4">
    <cfRule type="expression" dxfId="14400" priority="534" stopIfTrue="1">
      <formula>$D$1&lt;J4</formula>
    </cfRule>
    <cfRule type="expression" dxfId="14399" priority="535" stopIfTrue="1">
      <formula>$D$1&gt;J4</formula>
    </cfRule>
  </conditionalFormatting>
  <conditionalFormatting sqref="J4">
    <cfRule type="expression" dxfId="14398" priority="524" stopIfTrue="1">
      <formula>$D$1&lt;J4</formula>
    </cfRule>
    <cfRule type="expression" dxfId="14397" priority="525" stopIfTrue="1">
      <formula>$D$1&gt;J4</formula>
    </cfRule>
  </conditionalFormatting>
  <conditionalFormatting sqref="J5">
    <cfRule type="cellIs" dxfId="14396" priority="521" stopIfTrue="1" operator="equal">
      <formula>5</formula>
    </cfRule>
    <cfRule type="cellIs" dxfId="14395" priority="522" stopIfTrue="1" operator="equal">
      <formula>4</formula>
    </cfRule>
    <cfRule type="cellIs" dxfId="14394" priority="523" stopIfTrue="1" operator="equal">
      <formula>3</formula>
    </cfRule>
  </conditionalFormatting>
  <conditionalFormatting sqref="J4">
    <cfRule type="expression" dxfId="14393" priority="519" stopIfTrue="1">
      <formula>$D$1&lt;J4</formula>
    </cfRule>
    <cfRule type="expression" dxfId="14392" priority="520" stopIfTrue="1">
      <formula>$D$1&gt;J4</formula>
    </cfRule>
  </conditionalFormatting>
  <conditionalFormatting sqref="T5">
    <cfRule type="expression" dxfId="14391" priority="464" stopIfTrue="1">
      <formula>$D$1&lt;T5</formula>
    </cfRule>
    <cfRule type="expression" dxfId="14390" priority="465" stopIfTrue="1">
      <formula>$D$1&gt;T5</formula>
    </cfRule>
  </conditionalFormatting>
  <conditionalFormatting sqref="J4">
    <cfRule type="expression" dxfId="14389" priority="504" stopIfTrue="1">
      <formula>$D$1&lt;J4</formula>
    </cfRule>
    <cfRule type="expression" dxfId="14388" priority="505" stopIfTrue="1">
      <formula>$D$1&gt;J4</formula>
    </cfRule>
  </conditionalFormatting>
  <conditionalFormatting sqref="T5">
    <cfRule type="expression" dxfId="14387" priority="474" stopIfTrue="1">
      <formula>$D$1&lt;T5</formula>
    </cfRule>
    <cfRule type="expression" dxfId="14386" priority="475" stopIfTrue="1">
      <formula>$D$1&gt;T5</formula>
    </cfRule>
  </conditionalFormatting>
  <conditionalFormatting sqref="T4">
    <cfRule type="expression" dxfId="14385" priority="434" stopIfTrue="1">
      <formula>$D$1&lt;T4</formula>
    </cfRule>
    <cfRule type="expression" dxfId="14384" priority="435" stopIfTrue="1">
      <formula>$D$1&gt;T4</formula>
    </cfRule>
  </conditionalFormatting>
  <conditionalFormatting sqref="T4">
    <cfRule type="expression" dxfId="14383" priority="424" stopIfTrue="1">
      <formula>$D$1&lt;T4</formula>
    </cfRule>
    <cfRule type="expression" dxfId="14382" priority="425" stopIfTrue="1">
      <formula>$D$1&gt;T4</formula>
    </cfRule>
  </conditionalFormatting>
  <conditionalFormatting sqref="N4">
    <cfRule type="expression" dxfId="14381" priority="414" stopIfTrue="1">
      <formula>$D$1&lt;N4</formula>
    </cfRule>
    <cfRule type="expression" dxfId="14380" priority="415" stopIfTrue="1">
      <formula>$D$1&gt;N4</formula>
    </cfRule>
  </conditionalFormatting>
  <conditionalFormatting sqref="N5">
    <cfRule type="expression" dxfId="14379" priority="406" stopIfTrue="1">
      <formula>$D$1&lt;N5</formula>
    </cfRule>
    <cfRule type="expression" dxfId="14378" priority="407" stopIfTrue="1">
      <formula>$D$1&gt;N5</formula>
    </cfRule>
  </conditionalFormatting>
  <conditionalFormatting sqref="N5">
    <cfRule type="expression" dxfId="14377" priority="404" stopIfTrue="1">
      <formula>$D$1&lt;N5</formula>
    </cfRule>
    <cfRule type="expression" dxfId="14376" priority="405" stopIfTrue="1">
      <formula>$D$1&gt;N5</formula>
    </cfRule>
  </conditionalFormatting>
  <conditionalFormatting sqref="N5">
    <cfRule type="expression" dxfId="14375" priority="394" stopIfTrue="1">
      <formula>$D$1&lt;N5</formula>
    </cfRule>
    <cfRule type="expression" dxfId="14374" priority="395" stopIfTrue="1">
      <formula>$D$1&gt;N5</formula>
    </cfRule>
  </conditionalFormatting>
  <conditionalFormatting sqref="N5">
    <cfRule type="expression" dxfId="14373" priority="384" stopIfTrue="1">
      <formula>$D$1&lt;N5</formula>
    </cfRule>
    <cfRule type="expression" dxfId="14372" priority="385" stopIfTrue="1">
      <formula>$D$1&gt;N5</formula>
    </cfRule>
  </conditionalFormatting>
  <conditionalFormatting sqref="N5">
    <cfRule type="expression" dxfId="14371" priority="374" stopIfTrue="1">
      <formula>$D$1&lt;N5</formula>
    </cfRule>
    <cfRule type="expression" dxfId="14370" priority="375" stopIfTrue="1">
      <formula>$D$1&gt;N5</formula>
    </cfRule>
  </conditionalFormatting>
  <conditionalFormatting sqref="N5">
    <cfRule type="expression" dxfId="14369" priority="372" stopIfTrue="1">
      <formula>$D$1&lt;N5</formula>
    </cfRule>
    <cfRule type="expression" dxfId="14368" priority="373" stopIfTrue="1">
      <formula>$D$1&gt;N5</formula>
    </cfRule>
  </conditionalFormatting>
  <conditionalFormatting sqref="N5">
    <cfRule type="expression" dxfId="14367" priority="370" stopIfTrue="1">
      <formula>$D$1&lt;N5</formula>
    </cfRule>
    <cfRule type="expression" dxfId="14366" priority="371" stopIfTrue="1">
      <formula>$D$1&gt;N5</formula>
    </cfRule>
  </conditionalFormatting>
  <conditionalFormatting sqref="N5">
    <cfRule type="expression" dxfId="14365" priority="368" stopIfTrue="1">
      <formula>$D$1&lt;N5</formula>
    </cfRule>
    <cfRule type="expression" dxfId="14364" priority="369" stopIfTrue="1">
      <formula>$D$1&gt;N5</formula>
    </cfRule>
  </conditionalFormatting>
  <conditionalFormatting sqref="N4">
    <cfRule type="expression" dxfId="14363" priority="342" stopIfTrue="1">
      <formula>$D$1&lt;N4</formula>
    </cfRule>
    <cfRule type="expression" dxfId="14362" priority="343" stopIfTrue="1">
      <formula>$D$1&gt;N4</formula>
    </cfRule>
  </conditionalFormatting>
  <conditionalFormatting sqref="N4">
    <cfRule type="expression" dxfId="14361" priority="332" stopIfTrue="1">
      <formula>$D$1&lt;N4</formula>
    </cfRule>
    <cfRule type="expression" dxfId="14360" priority="333" stopIfTrue="1">
      <formula>$D$1&gt;N4</formula>
    </cfRule>
  </conditionalFormatting>
  <conditionalFormatting sqref="N5">
    <cfRule type="cellIs" dxfId="14359" priority="314" stopIfTrue="1" operator="equal">
      <formula>5</formula>
    </cfRule>
    <cfRule type="cellIs" dxfId="14358" priority="315" stopIfTrue="1" operator="equal">
      <formula>4</formula>
    </cfRule>
    <cfRule type="cellIs" dxfId="14357" priority="316" stopIfTrue="1" operator="equal">
      <formula>3</formula>
    </cfRule>
  </conditionalFormatting>
  <conditionalFormatting sqref="N4">
    <cfRule type="expression" dxfId="14356" priority="312" stopIfTrue="1">
      <formula>$D$1&lt;N4</formula>
    </cfRule>
    <cfRule type="expression" dxfId="14355" priority="313" stopIfTrue="1">
      <formula>$D$1&gt;N4</formula>
    </cfRule>
  </conditionalFormatting>
  <conditionalFormatting sqref="N4">
    <cfRule type="expression" dxfId="14354" priority="310" stopIfTrue="1">
      <formula>$D$1&lt;N4</formula>
    </cfRule>
    <cfRule type="expression" dxfId="14353" priority="311" stopIfTrue="1">
      <formula>$D$1&gt;N4</formula>
    </cfRule>
  </conditionalFormatting>
  <conditionalFormatting sqref="N4">
    <cfRule type="expression" dxfId="14352" priority="300" stopIfTrue="1">
      <formula>$D$1&lt;N4</formula>
    </cfRule>
    <cfRule type="expression" dxfId="14351" priority="301" stopIfTrue="1">
      <formula>$D$1&gt;N4</formula>
    </cfRule>
  </conditionalFormatting>
  <conditionalFormatting sqref="F4">
    <cfRule type="expression" dxfId="14350" priority="285" stopIfTrue="1">
      <formula>$D$1&lt;F4</formula>
    </cfRule>
    <cfRule type="expression" dxfId="14349" priority="286" stopIfTrue="1">
      <formula>$D$1&gt;F4</formula>
    </cfRule>
  </conditionalFormatting>
  <conditionalFormatting sqref="F4">
    <cfRule type="expression" dxfId="14348" priority="283" stopIfTrue="1">
      <formula>$D$1&lt;F4</formula>
    </cfRule>
    <cfRule type="expression" dxfId="14347" priority="284" stopIfTrue="1">
      <formula>$D$1&gt;F4</formula>
    </cfRule>
  </conditionalFormatting>
  <conditionalFormatting sqref="F4">
    <cfRule type="expression" dxfId="14346" priority="281" stopIfTrue="1">
      <formula>$D$1&lt;F4</formula>
    </cfRule>
    <cfRule type="expression" dxfId="14345" priority="282" stopIfTrue="1">
      <formula>$D$1&gt;F4</formula>
    </cfRule>
  </conditionalFormatting>
  <conditionalFormatting sqref="O4">
    <cfRule type="expression" dxfId="14344" priority="272" stopIfTrue="1">
      <formula>$D$1&lt;O4</formula>
    </cfRule>
    <cfRule type="expression" dxfId="14343" priority="273" stopIfTrue="1">
      <formula>$D$1&gt;O4</formula>
    </cfRule>
  </conditionalFormatting>
  <conditionalFormatting sqref="O5">
    <cfRule type="expression" dxfId="14342" priority="268" stopIfTrue="1">
      <formula>$D$1&lt;O5</formula>
    </cfRule>
    <cfRule type="expression" dxfId="14341" priority="269" stopIfTrue="1">
      <formula>$D$1&gt;O5</formula>
    </cfRule>
  </conditionalFormatting>
  <conditionalFormatting sqref="O5">
    <cfRule type="expression" dxfId="14340" priority="266" stopIfTrue="1">
      <formula>$D$1&lt;O5</formula>
    </cfRule>
    <cfRule type="expression" dxfId="14339" priority="267" stopIfTrue="1">
      <formula>$D$1&gt;O5</formula>
    </cfRule>
  </conditionalFormatting>
  <conditionalFormatting sqref="O4">
    <cfRule type="expression" dxfId="14338" priority="245" stopIfTrue="1">
      <formula>$D$1&lt;O4</formula>
    </cfRule>
    <cfRule type="expression" dxfId="14337" priority="246" stopIfTrue="1">
      <formula>$D$1&gt;O4</formula>
    </cfRule>
  </conditionalFormatting>
  <conditionalFormatting sqref="K4">
    <cfRule type="expression" dxfId="14336" priority="243" stopIfTrue="1">
      <formula>$D$1&lt;K4</formula>
    </cfRule>
    <cfRule type="expression" dxfId="14335" priority="244" stopIfTrue="1">
      <formula>$D$1&gt;K4</formula>
    </cfRule>
  </conditionalFormatting>
  <conditionalFormatting sqref="K4">
    <cfRule type="expression" dxfId="14334" priority="241" stopIfTrue="1">
      <formula>$D$1&lt;K4</formula>
    </cfRule>
    <cfRule type="expression" dxfId="14333" priority="242" stopIfTrue="1">
      <formula>$D$1&gt;K4</formula>
    </cfRule>
  </conditionalFormatting>
  <conditionalFormatting sqref="K4">
    <cfRule type="expression" dxfId="14332" priority="239" stopIfTrue="1">
      <formula>$D$1&lt;K4</formula>
    </cfRule>
    <cfRule type="expression" dxfId="14331" priority="240" stopIfTrue="1">
      <formula>$D$1&gt;K4</formula>
    </cfRule>
  </conditionalFormatting>
  <conditionalFormatting sqref="K4">
    <cfRule type="expression" dxfId="14330" priority="237" stopIfTrue="1">
      <formula>$D$1&lt;K4</formula>
    </cfRule>
    <cfRule type="expression" dxfId="14329" priority="238" stopIfTrue="1">
      <formula>$D$1&gt;K4</formula>
    </cfRule>
  </conditionalFormatting>
  <conditionalFormatting sqref="K4">
    <cfRule type="expression" dxfId="14328" priority="235" stopIfTrue="1">
      <formula>$D$1&lt;K4</formula>
    </cfRule>
    <cfRule type="expression" dxfId="14327" priority="236" stopIfTrue="1">
      <formula>$D$1&gt;K4</formula>
    </cfRule>
  </conditionalFormatting>
  <conditionalFormatting sqref="K4">
    <cfRule type="expression" dxfId="14326" priority="233" stopIfTrue="1">
      <formula>$D$1&lt;K4</formula>
    </cfRule>
    <cfRule type="expression" dxfId="14325" priority="234" stopIfTrue="1">
      <formula>$D$1&gt;K4</formula>
    </cfRule>
  </conditionalFormatting>
  <conditionalFormatting sqref="K4">
    <cfRule type="expression" dxfId="14324" priority="231" stopIfTrue="1">
      <formula>$D$1&lt;K4</formula>
    </cfRule>
    <cfRule type="expression" dxfId="14323" priority="232" stopIfTrue="1">
      <formula>$D$1&gt;K4</formula>
    </cfRule>
  </conditionalFormatting>
  <conditionalFormatting sqref="K4">
    <cfRule type="expression" dxfId="14322" priority="229" stopIfTrue="1">
      <formula>$D$1&lt;K4</formula>
    </cfRule>
    <cfRule type="expression" dxfId="14321" priority="230" stopIfTrue="1">
      <formula>$D$1&gt;K4</formula>
    </cfRule>
  </conditionalFormatting>
  <conditionalFormatting sqref="P4">
    <cfRule type="expression" dxfId="14320" priority="146" stopIfTrue="1">
      <formula>$D$1&lt;P4</formula>
    </cfRule>
    <cfRule type="expression" dxfId="14319" priority="147" stopIfTrue="1">
      <formula>$D$1&gt;P4</formula>
    </cfRule>
  </conditionalFormatting>
  <conditionalFormatting sqref="P5">
    <cfRule type="expression" dxfId="14318" priority="164" stopIfTrue="1">
      <formula>$D$1&lt;P5</formula>
    </cfRule>
    <cfRule type="expression" dxfId="14317" priority="165" stopIfTrue="1">
      <formula>$D$1&gt;P5</formula>
    </cfRule>
  </conditionalFormatting>
  <conditionalFormatting sqref="P5">
    <cfRule type="expression" dxfId="14316" priority="162" stopIfTrue="1">
      <formula>$D$1&lt;P5</formula>
    </cfRule>
    <cfRule type="expression" dxfId="14315" priority="163" stopIfTrue="1">
      <formula>$D$1&gt;P5</formula>
    </cfRule>
  </conditionalFormatting>
  <conditionalFormatting sqref="P5">
    <cfRule type="expression" dxfId="14314" priority="160" stopIfTrue="1">
      <formula>$D$1&lt;P5</formula>
    </cfRule>
    <cfRule type="expression" dxfId="14313" priority="161" stopIfTrue="1">
      <formula>$D$1&gt;P5</formula>
    </cfRule>
  </conditionalFormatting>
  <conditionalFormatting sqref="P5">
    <cfRule type="expression" dxfId="14312" priority="158" stopIfTrue="1">
      <formula>$D$1&lt;P5</formula>
    </cfRule>
    <cfRule type="expression" dxfId="14311" priority="159" stopIfTrue="1">
      <formula>$D$1&gt;P5</formula>
    </cfRule>
  </conditionalFormatting>
  <conditionalFormatting sqref="P5">
    <cfRule type="expression" dxfId="14310" priority="156" stopIfTrue="1">
      <formula>$D$1&lt;P5</formula>
    </cfRule>
    <cfRule type="expression" dxfId="14309" priority="157" stopIfTrue="1">
      <formula>$D$1&gt;P5</formula>
    </cfRule>
  </conditionalFormatting>
  <conditionalFormatting sqref="P4">
    <cfRule type="expression" dxfId="14308" priority="154" stopIfTrue="1">
      <formula>$D$1&lt;P4</formula>
    </cfRule>
    <cfRule type="expression" dxfId="14307" priority="155" stopIfTrue="1">
      <formula>$D$1&gt;P4</formula>
    </cfRule>
  </conditionalFormatting>
  <conditionalFormatting sqref="P4">
    <cfRule type="expression" dxfId="14306" priority="152" stopIfTrue="1">
      <formula>$D$1&lt;P4</formula>
    </cfRule>
    <cfRule type="expression" dxfId="14305" priority="153" stopIfTrue="1">
      <formula>$D$1&gt;P4</formula>
    </cfRule>
  </conditionalFormatting>
  <conditionalFormatting sqref="P4">
    <cfRule type="expression" dxfId="14304" priority="150" stopIfTrue="1">
      <formula>$D$1&lt;P4</formula>
    </cfRule>
    <cfRule type="expression" dxfId="14303" priority="151" stopIfTrue="1">
      <formula>$D$1&gt;P4</formula>
    </cfRule>
  </conditionalFormatting>
  <conditionalFormatting sqref="P4">
    <cfRule type="expression" dxfId="14302" priority="148" stopIfTrue="1">
      <formula>$D$1&lt;P4</formula>
    </cfRule>
    <cfRule type="expression" dxfId="14301" priority="149" stopIfTrue="1">
      <formula>$D$1&gt;P4</formula>
    </cfRule>
  </conditionalFormatting>
  <conditionalFormatting sqref="Q5">
    <cfRule type="expression" dxfId="14300" priority="105" stopIfTrue="1">
      <formula>$D$1&lt;Q5</formula>
    </cfRule>
    <cfRule type="expression" dxfId="14299" priority="106" stopIfTrue="1">
      <formula>$D$1&gt;Q5</formula>
    </cfRule>
  </conditionalFormatting>
  <conditionalFormatting sqref="Q5">
    <cfRule type="expression" dxfId="14298" priority="123" stopIfTrue="1">
      <formula>$D$1&lt;Q5</formula>
    </cfRule>
    <cfRule type="expression" dxfId="14297" priority="124" stopIfTrue="1">
      <formula>$D$1&gt;Q5</formula>
    </cfRule>
  </conditionalFormatting>
  <conditionalFormatting sqref="Q5">
    <cfRule type="expression" dxfId="14296" priority="121" stopIfTrue="1">
      <formula>$D$1&lt;Q5</formula>
    </cfRule>
    <cfRule type="expression" dxfId="14295" priority="122" stopIfTrue="1">
      <formula>$D$1&gt;Q5</formula>
    </cfRule>
  </conditionalFormatting>
  <conditionalFormatting sqref="Q5">
    <cfRule type="expression" dxfId="14294" priority="119" stopIfTrue="1">
      <formula>$D$1&lt;Q5</formula>
    </cfRule>
    <cfRule type="expression" dxfId="14293" priority="120" stopIfTrue="1">
      <formula>$D$1&gt;Q5</formula>
    </cfRule>
  </conditionalFormatting>
  <conditionalFormatting sqref="Q5">
    <cfRule type="expression" dxfId="14292" priority="117" stopIfTrue="1">
      <formula>$D$1&lt;Q5</formula>
    </cfRule>
    <cfRule type="expression" dxfId="14291" priority="118" stopIfTrue="1">
      <formula>$D$1&gt;Q5</formula>
    </cfRule>
  </conditionalFormatting>
  <conditionalFormatting sqref="Q5">
    <cfRule type="expression" dxfId="14290" priority="115" stopIfTrue="1">
      <formula>$D$1&lt;Q5</formula>
    </cfRule>
    <cfRule type="expression" dxfId="14289" priority="116" stopIfTrue="1">
      <formula>$D$1&gt;Q5</formula>
    </cfRule>
  </conditionalFormatting>
  <conditionalFormatting sqref="Q5">
    <cfRule type="expression" dxfId="14288" priority="113" stopIfTrue="1">
      <formula>$D$1&lt;Q5</formula>
    </cfRule>
    <cfRule type="expression" dxfId="14287" priority="114" stopIfTrue="1">
      <formula>$D$1&gt;Q5</formula>
    </cfRule>
  </conditionalFormatting>
  <conditionalFormatting sqref="Q5">
    <cfRule type="expression" dxfId="14286" priority="111" stopIfTrue="1">
      <formula>$D$1&lt;Q5</formula>
    </cfRule>
    <cfRule type="expression" dxfId="14285" priority="112" stopIfTrue="1">
      <formula>$D$1&gt;Q5</formula>
    </cfRule>
  </conditionalFormatting>
  <conditionalFormatting sqref="Q5">
    <cfRule type="expression" dxfId="14284" priority="109" stopIfTrue="1">
      <formula>$D$1&lt;Q5</formula>
    </cfRule>
    <cfRule type="expression" dxfId="14283" priority="110" stopIfTrue="1">
      <formula>$D$1&gt;Q5</formula>
    </cfRule>
  </conditionalFormatting>
  <conditionalFormatting sqref="Q5">
    <cfRule type="expression" dxfId="14282" priority="107" stopIfTrue="1">
      <formula>$D$1&lt;Q5</formula>
    </cfRule>
    <cfRule type="expression" dxfId="14281" priority="108" stopIfTrue="1">
      <formula>$D$1&gt;Q5</formula>
    </cfRule>
  </conditionalFormatting>
  <conditionalFormatting sqref="R4">
    <cfRule type="expression" dxfId="14280" priority="21" stopIfTrue="1">
      <formula>$D$1&lt;R4</formula>
    </cfRule>
    <cfRule type="expression" dxfId="14279" priority="22" stopIfTrue="1">
      <formula>$D$1&gt;R4</formula>
    </cfRule>
  </conditionalFormatting>
  <conditionalFormatting sqref="Q4">
    <cfRule type="expression" dxfId="14278" priority="40" stopIfTrue="1">
      <formula>$D$1&lt;Q4</formula>
    </cfRule>
    <cfRule type="expression" dxfId="14277" priority="41" stopIfTrue="1">
      <formula>$D$1&gt;Q4</formula>
    </cfRule>
  </conditionalFormatting>
  <conditionalFormatting sqref="Q4">
    <cfRule type="expression" dxfId="14276" priority="85" stopIfTrue="1">
      <formula>$D$1&lt;Q4</formula>
    </cfRule>
    <cfRule type="expression" dxfId="14275" priority="86" stopIfTrue="1">
      <formula>$D$1&gt;Q4</formula>
    </cfRule>
  </conditionalFormatting>
  <conditionalFormatting sqref="Q4">
    <cfRule type="expression" dxfId="14274" priority="83" stopIfTrue="1">
      <formula>$D$1&lt;Q4</formula>
    </cfRule>
    <cfRule type="expression" dxfId="14273" priority="84" stopIfTrue="1">
      <formula>$D$1&gt;Q4</formula>
    </cfRule>
  </conditionalFormatting>
  <conditionalFormatting sqref="Q4">
    <cfRule type="expression" dxfId="14272" priority="81" stopIfTrue="1">
      <formula>$D$1&lt;Q4</formula>
    </cfRule>
    <cfRule type="expression" dxfId="14271" priority="82" stopIfTrue="1">
      <formula>$D$1&gt;Q4</formula>
    </cfRule>
  </conditionalFormatting>
  <conditionalFormatting sqref="Q4">
    <cfRule type="expression" dxfId="14270" priority="79" stopIfTrue="1">
      <formula>$D$1&lt;Q4</formula>
    </cfRule>
    <cfRule type="expression" dxfId="14269" priority="80" stopIfTrue="1">
      <formula>$D$1&gt;Q4</formula>
    </cfRule>
  </conditionalFormatting>
  <conditionalFormatting sqref="Q4">
    <cfRule type="expression" dxfId="14268" priority="54" stopIfTrue="1">
      <formula>$D$1&lt;Q4</formula>
    </cfRule>
    <cfRule type="expression" dxfId="14267" priority="55" stopIfTrue="1">
      <formula>$D$1&gt;Q4</formula>
    </cfRule>
  </conditionalFormatting>
  <conditionalFormatting sqref="Q4">
    <cfRule type="expression" dxfId="14266" priority="44" stopIfTrue="1">
      <formula>$D$1&lt;Q4</formula>
    </cfRule>
    <cfRule type="expression" dxfId="14265" priority="45" stopIfTrue="1">
      <formula>$D$1&gt;Q4</formula>
    </cfRule>
  </conditionalFormatting>
  <conditionalFormatting sqref="Q4">
    <cfRule type="expression" dxfId="14264" priority="42" stopIfTrue="1">
      <formula>$D$1&lt;Q4</formula>
    </cfRule>
    <cfRule type="expression" dxfId="14263" priority="43" stopIfTrue="1">
      <formula>$D$1&gt;Q4</formula>
    </cfRule>
  </conditionalFormatting>
  <conditionalFormatting sqref="Q4">
    <cfRule type="expression" dxfId="14262" priority="38" stopIfTrue="1">
      <formula>$D$1&lt;Q4</formula>
    </cfRule>
    <cfRule type="expression" dxfId="14261" priority="39" stopIfTrue="1">
      <formula>$D$1&gt;Q4</formula>
    </cfRule>
  </conditionalFormatting>
  <conditionalFormatting sqref="S4">
    <cfRule type="expression" dxfId="14260" priority="970" stopIfTrue="1">
      <formula>$D$1&lt;S4</formula>
    </cfRule>
    <cfRule type="expression" dxfId="14259" priority="971" stopIfTrue="1">
      <formula>$D$1&gt;S4</formula>
    </cfRule>
  </conditionalFormatting>
  <conditionalFormatting sqref="S4">
    <cfRule type="expression" dxfId="14258" priority="978" stopIfTrue="1">
      <formula>$D$1&lt;S4</formula>
    </cfRule>
    <cfRule type="expression" dxfId="14257" priority="979" stopIfTrue="1">
      <formula>$D$1&gt;S4</formula>
    </cfRule>
  </conditionalFormatting>
  <conditionalFormatting sqref="S5">
    <cfRule type="cellIs" dxfId="14256" priority="982" stopIfTrue="1" operator="equal">
      <formula>5</formula>
    </cfRule>
    <cfRule type="cellIs" dxfId="14255" priority="983" stopIfTrue="1" operator="equal">
      <formula>4</formula>
    </cfRule>
    <cfRule type="cellIs" dxfId="14254" priority="984" stopIfTrue="1" operator="equal">
      <formula>3</formula>
    </cfRule>
  </conditionalFormatting>
  <conditionalFormatting sqref="S4">
    <cfRule type="expression" dxfId="14253" priority="980" stopIfTrue="1">
      <formula>$D$1&lt;S4</formula>
    </cfRule>
    <cfRule type="expression" dxfId="14252" priority="981" stopIfTrue="1">
      <formula>$D$1&gt;S4</formula>
    </cfRule>
  </conditionalFormatting>
  <conditionalFormatting sqref="S4">
    <cfRule type="expression" dxfId="14251" priority="974" stopIfTrue="1">
      <formula>$D$1&lt;S4</formula>
    </cfRule>
    <cfRule type="expression" dxfId="14250" priority="975" stopIfTrue="1">
      <formula>$D$1&gt;S4</formula>
    </cfRule>
  </conditionalFormatting>
  <conditionalFormatting sqref="S4">
    <cfRule type="expression" dxfId="14249" priority="972" stopIfTrue="1">
      <formula>$D$1&lt;S4</formula>
    </cfRule>
    <cfRule type="expression" dxfId="14248" priority="973" stopIfTrue="1">
      <formula>$D$1&gt;S4</formula>
    </cfRule>
  </conditionalFormatting>
  <conditionalFormatting sqref="H5">
    <cfRule type="cellIs" dxfId="14247" priority="967" stopIfTrue="1" operator="equal">
      <formula>5</formula>
    </cfRule>
    <cfRule type="cellIs" dxfId="14246" priority="968" stopIfTrue="1" operator="equal">
      <formula>4</formula>
    </cfRule>
    <cfRule type="cellIs" dxfId="14245" priority="969" stopIfTrue="1" operator="equal">
      <formula>3</formula>
    </cfRule>
  </conditionalFormatting>
  <conditionalFormatting sqref="H4">
    <cfRule type="expression" dxfId="14244" priority="965" stopIfTrue="1">
      <formula>$D$1&lt;H4</formula>
    </cfRule>
    <cfRule type="expression" dxfId="14243" priority="966" stopIfTrue="1">
      <formula>$D$1&gt;H4</formula>
    </cfRule>
  </conditionalFormatting>
  <conditionalFormatting sqref="H5">
    <cfRule type="cellIs" dxfId="14242" priority="962" stopIfTrue="1" operator="equal">
      <formula>5</formula>
    </cfRule>
    <cfRule type="cellIs" dxfId="14241" priority="963" stopIfTrue="1" operator="equal">
      <formula>4</formula>
    </cfRule>
    <cfRule type="cellIs" dxfId="14240" priority="964" stopIfTrue="1" operator="equal">
      <formula>3</formula>
    </cfRule>
  </conditionalFormatting>
  <conditionalFormatting sqref="H4">
    <cfRule type="expression" dxfId="14239" priority="960" stopIfTrue="1">
      <formula>$D$1&lt;H4</formula>
    </cfRule>
    <cfRule type="expression" dxfId="14238" priority="961" stopIfTrue="1">
      <formula>$D$1&gt;H4</formula>
    </cfRule>
  </conditionalFormatting>
  <conditionalFormatting sqref="H4">
    <cfRule type="expression" dxfId="14237" priority="937" stopIfTrue="1">
      <formula>$D$1&lt;H4</formula>
    </cfRule>
    <cfRule type="expression" dxfId="14236" priority="938" stopIfTrue="1">
      <formula>$D$1&gt;H4</formula>
    </cfRule>
  </conditionalFormatting>
  <conditionalFormatting sqref="H4">
    <cfRule type="expression" dxfId="14235" priority="935" stopIfTrue="1">
      <formula>$D$1&lt;H4</formula>
    </cfRule>
    <cfRule type="expression" dxfId="14234" priority="936" stopIfTrue="1">
      <formula>$D$1&gt;H4</formula>
    </cfRule>
  </conditionalFormatting>
  <conditionalFormatting sqref="H4">
    <cfRule type="expression" dxfId="14233" priority="910" stopIfTrue="1">
      <formula>$D$1&lt;H4</formula>
    </cfRule>
    <cfRule type="expression" dxfId="14232" priority="911" stopIfTrue="1">
      <formula>$D$1&gt;H4</formula>
    </cfRule>
  </conditionalFormatting>
  <conditionalFormatting sqref="H5">
    <cfRule type="cellIs" dxfId="14231" priority="907" stopIfTrue="1" operator="equal">
      <formula>5</formula>
    </cfRule>
    <cfRule type="cellIs" dxfId="14230" priority="908" stopIfTrue="1" operator="equal">
      <formula>4</formula>
    </cfRule>
    <cfRule type="cellIs" dxfId="14229" priority="909" stopIfTrue="1" operator="equal">
      <formula>3</formula>
    </cfRule>
  </conditionalFormatting>
  <conditionalFormatting sqref="H4">
    <cfRule type="expression" dxfId="14228" priority="903" stopIfTrue="1">
      <formula>$D$1&lt;H4</formula>
    </cfRule>
    <cfRule type="expression" dxfId="14227" priority="904" stopIfTrue="1">
      <formula>$D$1&gt;H4</formula>
    </cfRule>
  </conditionalFormatting>
  <conditionalFormatting sqref="H5">
    <cfRule type="cellIs" dxfId="14226" priority="957" stopIfTrue="1" operator="equal">
      <formula>5</formula>
    </cfRule>
    <cfRule type="cellIs" dxfId="14225" priority="958" stopIfTrue="1" operator="equal">
      <formula>4</formula>
    </cfRule>
    <cfRule type="cellIs" dxfId="14224" priority="959" stopIfTrue="1" operator="equal">
      <formula>3</formula>
    </cfRule>
  </conditionalFormatting>
  <conditionalFormatting sqref="H4">
    <cfRule type="expression" dxfId="14223" priority="955" stopIfTrue="1">
      <formula>$D$1&lt;H4</formula>
    </cfRule>
    <cfRule type="expression" dxfId="14222" priority="956" stopIfTrue="1">
      <formula>$D$1&gt;H4</formula>
    </cfRule>
  </conditionalFormatting>
  <conditionalFormatting sqref="H5">
    <cfRule type="cellIs" dxfId="14221" priority="952" stopIfTrue="1" operator="equal">
      <formula>5</formula>
    </cfRule>
    <cfRule type="cellIs" dxfId="14220" priority="953" stopIfTrue="1" operator="equal">
      <formula>4</formula>
    </cfRule>
    <cfRule type="cellIs" dxfId="14219" priority="954" stopIfTrue="1" operator="equal">
      <formula>3</formula>
    </cfRule>
  </conditionalFormatting>
  <conditionalFormatting sqref="H4">
    <cfRule type="expression" dxfId="14218" priority="950" stopIfTrue="1">
      <formula>$D$1&lt;H4</formula>
    </cfRule>
    <cfRule type="expression" dxfId="14217" priority="951" stopIfTrue="1">
      <formula>$D$1&gt;H4</formula>
    </cfRule>
  </conditionalFormatting>
  <conditionalFormatting sqref="H5">
    <cfRule type="cellIs" dxfId="14216" priority="947" stopIfTrue="1" operator="equal">
      <formula>5</formula>
    </cfRule>
    <cfRule type="cellIs" dxfId="14215" priority="948" stopIfTrue="1" operator="equal">
      <formula>4</formula>
    </cfRule>
    <cfRule type="cellIs" dxfId="14214" priority="949" stopIfTrue="1" operator="equal">
      <formula>3</formula>
    </cfRule>
  </conditionalFormatting>
  <conditionalFormatting sqref="H4">
    <cfRule type="expression" dxfId="14213" priority="945" stopIfTrue="1">
      <formula>$D$1&lt;H4</formula>
    </cfRule>
    <cfRule type="expression" dxfId="14212" priority="946" stopIfTrue="1">
      <formula>$D$1&gt;H4</formula>
    </cfRule>
  </conditionalFormatting>
  <conditionalFormatting sqref="H4">
    <cfRule type="expression" dxfId="14211" priority="943" stopIfTrue="1">
      <formula>$D$1&lt;H4</formula>
    </cfRule>
    <cfRule type="expression" dxfId="14210" priority="944" stopIfTrue="1">
      <formula>$D$1&gt;H4</formula>
    </cfRule>
  </conditionalFormatting>
  <conditionalFormatting sqref="H4">
    <cfRule type="expression" dxfId="14209" priority="941" stopIfTrue="1">
      <formula>$D$1&lt;H4</formula>
    </cfRule>
    <cfRule type="expression" dxfId="14208" priority="942" stopIfTrue="1">
      <formula>$D$1&gt;H4</formula>
    </cfRule>
  </conditionalFormatting>
  <conditionalFormatting sqref="H4">
    <cfRule type="expression" dxfId="14207" priority="939" stopIfTrue="1">
      <formula>$D$1&lt;H4</formula>
    </cfRule>
    <cfRule type="expression" dxfId="14206" priority="940" stopIfTrue="1">
      <formula>$D$1&gt;H4</formula>
    </cfRule>
  </conditionalFormatting>
  <conditionalFormatting sqref="H4">
    <cfRule type="expression" dxfId="14205" priority="933" stopIfTrue="1">
      <formula>$D$1&lt;H4</formula>
    </cfRule>
    <cfRule type="expression" dxfId="14204" priority="934" stopIfTrue="1">
      <formula>$D$1&gt;H4</formula>
    </cfRule>
  </conditionalFormatting>
  <conditionalFormatting sqref="H4">
    <cfRule type="expression" dxfId="14203" priority="931" stopIfTrue="1">
      <formula>$D$1&lt;H4</formula>
    </cfRule>
    <cfRule type="expression" dxfId="14202" priority="932" stopIfTrue="1">
      <formula>$D$1&gt;H4</formula>
    </cfRule>
  </conditionalFormatting>
  <conditionalFormatting sqref="H4">
    <cfRule type="expression" dxfId="14201" priority="929" stopIfTrue="1">
      <formula>$D$1&lt;H4</formula>
    </cfRule>
    <cfRule type="expression" dxfId="14200" priority="930" stopIfTrue="1">
      <formula>$D$1&gt;H4</formula>
    </cfRule>
  </conditionalFormatting>
  <conditionalFormatting sqref="H4">
    <cfRule type="expression" dxfId="14199" priority="927" stopIfTrue="1">
      <formula>$D$1&lt;H4</formula>
    </cfRule>
    <cfRule type="expression" dxfId="14198" priority="928" stopIfTrue="1">
      <formula>$D$1&gt;H4</formula>
    </cfRule>
  </conditionalFormatting>
  <conditionalFormatting sqref="H4">
    <cfRule type="expression" dxfId="14197" priority="925" stopIfTrue="1">
      <formula>$D$1&lt;H4</formula>
    </cfRule>
    <cfRule type="expression" dxfId="14196" priority="926" stopIfTrue="1">
      <formula>$D$1&gt;H4</formula>
    </cfRule>
  </conditionalFormatting>
  <conditionalFormatting sqref="H5">
    <cfRule type="cellIs" dxfId="14195" priority="922" stopIfTrue="1" operator="equal">
      <formula>5</formula>
    </cfRule>
    <cfRule type="cellIs" dxfId="14194" priority="923" stopIfTrue="1" operator="equal">
      <formula>4</formula>
    </cfRule>
    <cfRule type="cellIs" dxfId="14193" priority="924" stopIfTrue="1" operator="equal">
      <formula>3</formula>
    </cfRule>
  </conditionalFormatting>
  <conditionalFormatting sqref="H4">
    <cfRule type="expression" dxfId="14192" priority="920" stopIfTrue="1">
      <formula>$D$1&lt;H4</formula>
    </cfRule>
    <cfRule type="expression" dxfId="14191" priority="921" stopIfTrue="1">
      <formula>$D$1&gt;H4</formula>
    </cfRule>
  </conditionalFormatting>
  <conditionalFormatting sqref="H5">
    <cfRule type="cellIs" dxfId="14190" priority="917" stopIfTrue="1" operator="equal">
      <formula>5</formula>
    </cfRule>
    <cfRule type="cellIs" dxfId="14189" priority="918" stopIfTrue="1" operator="equal">
      <formula>4</formula>
    </cfRule>
    <cfRule type="cellIs" dxfId="14188" priority="919" stopIfTrue="1" operator="equal">
      <formula>3</formula>
    </cfRule>
  </conditionalFormatting>
  <conditionalFormatting sqref="H4">
    <cfRule type="expression" dxfId="14187" priority="915" stopIfTrue="1">
      <formula>$D$1&lt;H4</formula>
    </cfRule>
    <cfRule type="expression" dxfId="14186" priority="916" stopIfTrue="1">
      <formula>$D$1&gt;H4</formula>
    </cfRule>
  </conditionalFormatting>
  <conditionalFormatting sqref="H5">
    <cfRule type="cellIs" dxfId="14185" priority="912" stopIfTrue="1" operator="equal">
      <formula>5</formula>
    </cfRule>
    <cfRule type="cellIs" dxfId="14184" priority="913" stopIfTrue="1" operator="equal">
      <formula>4</formula>
    </cfRule>
    <cfRule type="cellIs" dxfId="14183" priority="914" stopIfTrue="1" operator="equal">
      <formula>3</formula>
    </cfRule>
  </conditionalFormatting>
  <conditionalFormatting sqref="H4">
    <cfRule type="expression" dxfId="14182" priority="905" stopIfTrue="1">
      <formula>$D$1&lt;H4</formula>
    </cfRule>
    <cfRule type="expression" dxfId="14181" priority="906" stopIfTrue="1">
      <formula>$D$1&gt;H4</formula>
    </cfRule>
  </conditionalFormatting>
  <conditionalFormatting sqref="H4">
    <cfRule type="expression" dxfId="14180" priority="901" stopIfTrue="1">
      <formula>$D$1&lt;H4</formula>
    </cfRule>
    <cfRule type="expression" dxfId="14179" priority="902" stopIfTrue="1">
      <formula>$D$1&gt;H4</formula>
    </cfRule>
  </conditionalFormatting>
  <conditionalFormatting sqref="H4">
    <cfRule type="expression" dxfId="14178" priority="899" stopIfTrue="1">
      <formula>$D$1&lt;H4</formula>
    </cfRule>
    <cfRule type="expression" dxfId="14177" priority="900" stopIfTrue="1">
      <formula>$D$1&gt;H4</formula>
    </cfRule>
  </conditionalFormatting>
  <conditionalFormatting sqref="H4">
    <cfRule type="expression" dxfId="14176" priority="897" stopIfTrue="1">
      <formula>$D$1&lt;H4</formula>
    </cfRule>
    <cfRule type="expression" dxfId="14175" priority="898" stopIfTrue="1">
      <formula>$D$1&gt;H4</formula>
    </cfRule>
  </conditionalFormatting>
  <conditionalFormatting sqref="H4">
    <cfRule type="expression" dxfId="14174" priority="895" stopIfTrue="1">
      <formula>$D$1&lt;H4</formula>
    </cfRule>
    <cfRule type="expression" dxfId="14173" priority="896" stopIfTrue="1">
      <formula>$D$1&gt;H4</formula>
    </cfRule>
  </conditionalFormatting>
  <conditionalFormatting sqref="H4">
    <cfRule type="expression" dxfId="14172" priority="893" stopIfTrue="1">
      <formula>$D$1&lt;H4</formula>
    </cfRule>
    <cfRule type="expression" dxfId="14171" priority="894" stopIfTrue="1">
      <formula>$D$1&gt;H4</formula>
    </cfRule>
  </conditionalFormatting>
  <conditionalFormatting sqref="H4">
    <cfRule type="expression" dxfId="14170" priority="891" stopIfTrue="1">
      <formula>$D$1&lt;H4</formula>
    </cfRule>
    <cfRule type="expression" dxfId="14169" priority="892" stopIfTrue="1">
      <formula>$D$1&gt;H4</formula>
    </cfRule>
  </conditionalFormatting>
  <conditionalFormatting sqref="H4">
    <cfRule type="expression" dxfId="14168" priority="889" stopIfTrue="1">
      <formula>$D$1&lt;H4</formula>
    </cfRule>
    <cfRule type="expression" dxfId="14167" priority="890" stopIfTrue="1">
      <formula>$D$1&gt;H4</formula>
    </cfRule>
  </conditionalFormatting>
  <conditionalFormatting sqref="H4">
    <cfRule type="expression" dxfId="14166" priority="887" stopIfTrue="1">
      <formula>$D$1&lt;H4</formula>
    </cfRule>
    <cfRule type="expression" dxfId="14165" priority="888" stopIfTrue="1">
      <formula>$D$1&gt;H4</formula>
    </cfRule>
  </conditionalFormatting>
  <conditionalFormatting sqref="H4">
    <cfRule type="expression" dxfId="14164" priority="885" stopIfTrue="1">
      <formula>$D$1&lt;H4</formula>
    </cfRule>
    <cfRule type="expression" dxfId="14163" priority="886" stopIfTrue="1">
      <formula>$D$1&gt;H4</formula>
    </cfRule>
  </conditionalFormatting>
  <conditionalFormatting sqref="G5">
    <cfRule type="cellIs" dxfId="14162" priority="877" stopIfTrue="1" operator="equal">
      <formula>5</formula>
    </cfRule>
    <cfRule type="cellIs" dxfId="14161" priority="878" stopIfTrue="1" operator="equal">
      <formula>4</formula>
    </cfRule>
    <cfRule type="cellIs" dxfId="14160" priority="879" stopIfTrue="1" operator="equal">
      <formula>3</formula>
    </cfRule>
  </conditionalFormatting>
  <conditionalFormatting sqref="G5">
    <cfRule type="cellIs" dxfId="14159" priority="882" stopIfTrue="1" operator="equal">
      <formula>5</formula>
    </cfRule>
    <cfRule type="cellIs" dxfId="14158" priority="883" stopIfTrue="1" operator="equal">
      <formula>4</formula>
    </cfRule>
    <cfRule type="cellIs" dxfId="14157" priority="884" stopIfTrue="1" operator="equal">
      <formula>3</formula>
    </cfRule>
  </conditionalFormatting>
  <conditionalFormatting sqref="G4">
    <cfRule type="expression" dxfId="14156" priority="880" stopIfTrue="1">
      <formula>$D$1&lt;G4</formula>
    </cfRule>
    <cfRule type="expression" dxfId="14155" priority="881" stopIfTrue="1">
      <formula>$D$1&gt;G4</formula>
    </cfRule>
  </conditionalFormatting>
  <conditionalFormatting sqref="G4">
    <cfRule type="expression" dxfId="14154" priority="875" stopIfTrue="1">
      <formula>$D$1&lt;G4</formula>
    </cfRule>
    <cfRule type="expression" dxfId="14153" priority="876" stopIfTrue="1">
      <formula>$D$1&gt;G4</formula>
    </cfRule>
  </conditionalFormatting>
  <conditionalFormatting sqref="G5">
    <cfRule type="cellIs" dxfId="14152" priority="872" stopIfTrue="1" operator="equal">
      <formula>5</formula>
    </cfRule>
    <cfRule type="cellIs" dxfId="14151" priority="873" stopIfTrue="1" operator="equal">
      <formula>4</formula>
    </cfRule>
    <cfRule type="cellIs" dxfId="14150" priority="874" stopIfTrue="1" operator="equal">
      <formula>3</formula>
    </cfRule>
  </conditionalFormatting>
  <conditionalFormatting sqref="G4">
    <cfRule type="expression" dxfId="14149" priority="870" stopIfTrue="1">
      <formula>$D$1&lt;G4</formula>
    </cfRule>
    <cfRule type="expression" dxfId="14148" priority="871" stopIfTrue="1">
      <formula>$D$1&gt;G4</formula>
    </cfRule>
  </conditionalFormatting>
  <conditionalFormatting sqref="G5">
    <cfRule type="cellIs" dxfId="14147" priority="867" stopIfTrue="1" operator="equal">
      <formula>5</formula>
    </cfRule>
    <cfRule type="cellIs" dxfId="14146" priority="868" stopIfTrue="1" operator="equal">
      <formula>4</formula>
    </cfRule>
    <cfRule type="cellIs" dxfId="14145" priority="869" stopIfTrue="1" operator="equal">
      <formula>3</formula>
    </cfRule>
  </conditionalFormatting>
  <conditionalFormatting sqref="G4">
    <cfRule type="expression" dxfId="14144" priority="845" stopIfTrue="1">
      <formula>$D$1&lt;G4</formula>
    </cfRule>
    <cfRule type="expression" dxfId="14143" priority="846" stopIfTrue="1">
      <formula>$D$1&gt;G4</formula>
    </cfRule>
  </conditionalFormatting>
  <conditionalFormatting sqref="H5">
    <cfRule type="cellIs" dxfId="14142" priority="842" stopIfTrue="1" operator="equal">
      <formula>5</formula>
    </cfRule>
    <cfRule type="cellIs" dxfId="14141" priority="843" stopIfTrue="1" operator="equal">
      <formula>4</formula>
    </cfRule>
    <cfRule type="cellIs" dxfId="14140" priority="844" stopIfTrue="1" operator="equal">
      <formula>3</formula>
    </cfRule>
  </conditionalFormatting>
  <conditionalFormatting sqref="H4">
    <cfRule type="expression" dxfId="14139" priority="840" stopIfTrue="1">
      <formula>$D$1&lt;H4</formula>
    </cfRule>
    <cfRule type="expression" dxfId="14138" priority="841" stopIfTrue="1">
      <formula>$D$1&gt;H4</formula>
    </cfRule>
  </conditionalFormatting>
  <conditionalFormatting sqref="H5">
    <cfRule type="cellIs" dxfId="14137" priority="837" stopIfTrue="1" operator="equal">
      <formula>5</formula>
    </cfRule>
    <cfRule type="cellIs" dxfId="14136" priority="838" stopIfTrue="1" operator="equal">
      <formula>4</formula>
    </cfRule>
    <cfRule type="cellIs" dxfId="14135" priority="839" stopIfTrue="1" operator="equal">
      <formula>3</formula>
    </cfRule>
  </conditionalFormatting>
  <conditionalFormatting sqref="H4">
    <cfRule type="expression" dxfId="14134" priority="835" stopIfTrue="1">
      <formula>$D$1&lt;H4</formula>
    </cfRule>
    <cfRule type="expression" dxfId="14133" priority="836" stopIfTrue="1">
      <formula>$D$1&gt;H4</formula>
    </cfRule>
  </conditionalFormatting>
  <conditionalFormatting sqref="H5">
    <cfRule type="cellIs" dxfId="14132" priority="832" stopIfTrue="1" operator="equal">
      <formula>5</formula>
    </cfRule>
    <cfRule type="cellIs" dxfId="14131" priority="833" stopIfTrue="1" operator="equal">
      <formula>4</formula>
    </cfRule>
    <cfRule type="cellIs" dxfId="14130" priority="834" stopIfTrue="1" operator="equal">
      <formula>3</formula>
    </cfRule>
  </conditionalFormatting>
  <conditionalFormatting sqref="H4">
    <cfRule type="expression" dxfId="14129" priority="830" stopIfTrue="1">
      <formula>$D$1&lt;H4</formula>
    </cfRule>
    <cfRule type="expression" dxfId="14128" priority="831" stopIfTrue="1">
      <formula>$D$1&gt;H4</formula>
    </cfRule>
  </conditionalFormatting>
  <conditionalFormatting sqref="H5">
    <cfRule type="cellIs" dxfId="14127" priority="827" stopIfTrue="1" operator="equal">
      <formula>5</formula>
    </cfRule>
    <cfRule type="cellIs" dxfId="14126" priority="828" stopIfTrue="1" operator="equal">
      <formula>4</formula>
    </cfRule>
    <cfRule type="cellIs" dxfId="14125" priority="829" stopIfTrue="1" operator="equal">
      <formula>3</formula>
    </cfRule>
  </conditionalFormatting>
  <conditionalFormatting sqref="H4">
    <cfRule type="expression" dxfId="14124" priority="825" stopIfTrue="1">
      <formula>$D$1&lt;H4</formula>
    </cfRule>
    <cfRule type="expression" dxfId="14123" priority="826" stopIfTrue="1">
      <formula>$D$1&gt;H4</formula>
    </cfRule>
  </conditionalFormatting>
  <conditionalFormatting sqref="H5">
    <cfRule type="cellIs" dxfId="14122" priority="822" stopIfTrue="1" operator="equal">
      <formula>5</formula>
    </cfRule>
    <cfRule type="cellIs" dxfId="14121" priority="823" stopIfTrue="1" operator="equal">
      <formula>4</formula>
    </cfRule>
    <cfRule type="cellIs" dxfId="14120" priority="824" stopIfTrue="1" operator="equal">
      <formula>3</formula>
    </cfRule>
  </conditionalFormatting>
  <conditionalFormatting sqref="H4">
    <cfRule type="expression" dxfId="14119" priority="820" stopIfTrue="1">
      <formula>$D$1&lt;H4</formula>
    </cfRule>
    <cfRule type="expression" dxfId="14118" priority="821" stopIfTrue="1">
      <formula>$D$1&gt;H4</formula>
    </cfRule>
  </conditionalFormatting>
  <conditionalFormatting sqref="H5">
    <cfRule type="cellIs" dxfId="14117" priority="817" stopIfTrue="1" operator="equal">
      <formula>5</formula>
    </cfRule>
    <cfRule type="cellIs" dxfId="14116" priority="818" stopIfTrue="1" operator="equal">
      <formula>4</formula>
    </cfRule>
    <cfRule type="cellIs" dxfId="14115" priority="819" stopIfTrue="1" operator="equal">
      <formula>3</formula>
    </cfRule>
  </conditionalFormatting>
  <conditionalFormatting sqref="I5">
    <cfRule type="cellIs" dxfId="14114" priority="814" stopIfTrue="1" operator="equal">
      <formula>5</formula>
    </cfRule>
    <cfRule type="cellIs" dxfId="14113" priority="815" stopIfTrue="1" operator="equal">
      <formula>4</formula>
    </cfRule>
    <cfRule type="cellIs" dxfId="14112" priority="816" stopIfTrue="1" operator="equal">
      <formula>3</formula>
    </cfRule>
  </conditionalFormatting>
  <conditionalFormatting sqref="I4">
    <cfRule type="expression" dxfId="14111" priority="812" stopIfTrue="1">
      <formula>$D$1&lt;I4</formula>
    </cfRule>
    <cfRule type="expression" dxfId="14110" priority="813" stopIfTrue="1">
      <formula>$D$1&gt;I4</formula>
    </cfRule>
  </conditionalFormatting>
  <conditionalFormatting sqref="I4">
    <cfRule type="expression" dxfId="14109" priority="810" stopIfTrue="1">
      <formula>$D$1&lt;I4</formula>
    </cfRule>
    <cfRule type="expression" dxfId="14108" priority="811" stopIfTrue="1">
      <formula>$D$1&gt;I4</formula>
    </cfRule>
  </conditionalFormatting>
  <conditionalFormatting sqref="I5">
    <cfRule type="cellIs" dxfId="14107" priority="807" stopIfTrue="1" operator="equal">
      <formula>5</formula>
    </cfRule>
    <cfRule type="cellIs" dxfId="14106" priority="808" stopIfTrue="1" operator="equal">
      <formula>4</formula>
    </cfRule>
    <cfRule type="cellIs" dxfId="14105" priority="809" stopIfTrue="1" operator="equal">
      <formula>3</formula>
    </cfRule>
  </conditionalFormatting>
  <conditionalFormatting sqref="I4">
    <cfRule type="expression" dxfId="14104" priority="805" stopIfTrue="1">
      <formula>$D$1&lt;I4</formula>
    </cfRule>
    <cfRule type="expression" dxfId="14103" priority="806" stopIfTrue="1">
      <formula>$D$1&gt;I4</formula>
    </cfRule>
  </conditionalFormatting>
  <conditionalFormatting sqref="I5">
    <cfRule type="cellIs" dxfId="14102" priority="802" stopIfTrue="1" operator="equal">
      <formula>5</formula>
    </cfRule>
    <cfRule type="cellIs" dxfId="14101" priority="803" stopIfTrue="1" operator="equal">
      <formula>4</formula>
    </cfRule>
    <cfRule type="cellIs" dxfId="14100" priority="804" stopIfTrue="1" operator="equal">
      <formula>3</formula>
    </cfRule>
  </conditionalFormatting>
  <conditionalFormatting sqref="I4">
    <cfRule type="expression" dxfId="14099" priority="800" stopIfTrue="1">
      <formula>$D$1&lt;I4</formula>
    </cfRule>
    <cfRule type="expression" dxfId="14098" priority="801" stopIfTrue="1">
      <formula>$D$1&gt;I4</formula>
    </cfRule>
  </conditionalFormatting>
  <conditionalFormatting sqref="I5">
    <cfRule type="cellIs" dxfId="14097" priority="797" stopIfTrue="1" operator="equal">
      <formula>5</formula>
    </cfRule>
    <cfRule type="cellIs" dxfId="14096" priority="798" stopIfTrue="1" operator="equal">
      <formula>4</formula>
    </cfRule>
    <cfRule type="cellIs" dxfId="14095" priority="799" stopIfTrue="1" operator="equal">
      <formula>3</formula>
    </cfRule>
  </conditionalFormatting>
  <conditionalFormatting sqref="I4">
    <cfRule type="expression" dxfId="14094" priority="795" stopIfTrue="1">
      <formula>$D$1&lt;I4</formula>
    </cfRule>
    <cfRule type="expression" dxfId="14093" priority="796" stopIfTrue="1">
      <formula>$D$1&gt;I4</formula>
    </cfRule>
  </conditionalFormatting>
  <conditionalFormatting sqref="I5">
    <cfRule type="cellIs" dxfId="14092" priority="792" stopIfTrue="1" operator="equal">
      <formula>5</formula>
    </cfRule>
    <cfRule type="cellIs" dxfId="14091" priority="793" stopIfTrue="1" operator="equal">
      <formula>4</formula>
    </cfRule>
    <cfRule type="cellIs" dxfId="14090" priority="794" stopIfTrue="1" operator="equal">
      <formula>3</formula>
    </cfRule>
  </conditionalFormatting>
  <conditionalFormatting sqref="I4">
    <cfRule type="expression" dxfId="14089" priority="790" stopIfTrue="1">
      <formula>$D$1&lt;I4</formula>
    </cfRule>
    <cfRule type="expression" dxfId="14088" priority="791" stopIfTrue="1">
      <formula>$D$1&gt;I4</formula>
    </cfRule>
  </conditionalFormatting>
  <conditionalFormatting sqref="I5">
    <cfRule type="cellIs" dxfId="14087" priority="787" stopIfTrue="1" operator="equal">
      <formula>5</formula>
    </cfRule>
    <cfRule type="cellIs" dxfId="14086" priority="788" stopIfTrue="1" operator="equal">
      <formula>4</formula>
    </cfRule>
    <cfRule type="cellIs" dxfId="14085" priority="789" stopIfTrue="1" operator="equal">
      <formula>3</formula>
    </cfRule>
  </conditionalFormatting>
  <conditionalFormatting sqref="I4">
    <cfRule type="expression" dxfId="14084" priority="785" stopIfTrue="1">
      <formula>$D$1&lt;I4</formula>
    </cfRule>
    <cfRule type="expression" dxfId="14083" priority="786" stopIfTrue="1">
      <formula>$D$1&gt;I4</formula>
    </cfRule>
  </conditionalFormatting>
  <conditionalFormatting sqref="I5">
    <cfRule type="cellIs" dxfId="14082" priority="782" stopIfTrue="1" operator="equal">
      <formula>5</formula>
    </cfRule>
    <cfRule type="cellIs" dxfId="14081" priority="783" stopIfTrue="1" operator="equal">
      <formula>4</formula>
    </cfRule>
    <cfRule type="cellIs" dxfId="14080" priority="784" stopIfTrue="1" operator="equal">
      <formula>3</formula>
    </cfRule>
  </conditionalFormatting>
  <conditionalFormatting sqref="I4">
    <cfRule type="expression" dxfId="14079" priority="761" stopIfTrue="1">
      <formula>$D$1&lt;I4</formula>
    </cfRule>
    <cfRule type="expression" dxfId="14078" priority="762" stopIfTrue="1">
      <formula>$D$1&gt;I4</formula>
    </cfRule>
  </conditionalFormatting>
  <conditionalFormatting sqref="I4">
    <cfRule type="expression" dxfId="14077" priority="759" stopIfTrue="1">
      <formula>$D$1&lt;I4</formula>
    </cfRule>
    <cfRule type="expression" dxfId="14076" priority="760" stopIfTrue="1">
      <formula>$D$1&gt;I4</formula>
    </cfRule>
  </conditionalFormatting>
  <conditionalFormatting sqref="I4">
    <cfRule type="expression" dxfId="14075" priority="757" stopIfTrue="1">
      <formula>$D$1&lt;I4</formula>
    </cfRule>
    <cfRule type="expression" dxfId="14074" priority="758" stopIfTrue="1">
      <formula>$D$1&gt;I4</formula>
    </cfRule>
  </conditionalFormatting>
  <conditionalFormatting sqref="I4">
    <cfRule type="expression" dxfId="14073" priority="780" stopIfTrue="1">
      <formula>$D$1&lt;I4</formula>
    </cfRule>
    <cfRule type="expression" dxfId="14072" priority="781" stopIfTrue="1">
      <formula>$D$1&gt;I4</formula>
    </cfRule>
  </conditionalFormatting>
  <conditionalFormatting sqref="I4">
    <cfRule type="expression" dxfId="14071" priority="778" stopIfTrue="1">
      <formula>$D$1&lt;I4</formula>
    </cfRule>
    <cfRule type="expression" dxfId="14070" priority="779" stopIfTrue="1">
      <formula>$D$1&gt;I4</formula>
    </cfRule>
  </conditionalFormatting>
  <conditionalFormatting sqref="I4">
    <cfRule type="expression" dxfId="14069" priority="776" stopIfTrue="1">
      <formula>$D$1&lt;I4</formula>
    </cfRule>
    <cfRule type="expression" dxfId="14068" priority="777" stopIfTrue="1">
      <formula>$D$1&gt;I4</formula>
    </cfRule>
  </conditionalFormatting>
  <conditionalFormatting sqref="I4">
    <cfRule type="expression" dxfId="14067" priority="774" stopIfTrue="1">
      <formula>$D$1&lt;I4</formula>
    </cfRule>
    <cfRule type="expression" dxfId="14066" priority="775" stopIfTrue="1">
      <formula>$D$1&gt;I4</formula>
    </cfRule>
  </conditionalFormatting>
  <conditionalFormatting sqref="I5">
    <cfRule type="cellIs" dxfId="14065" priority="771" stopIfTrue="1" operator="equal">
      <formula>5</formula>
    </cfRule>
    <cfRule type="cellIs" dxfId="14064" priority="772" stopIfTrue="1" operator="equal">
      <formula>4</formula>
    </cfRule>
    <cfRule type="cellIs" dxfId="14063" priority="773" stopIfTrue="1" operator="equal">
      <formula>3</formula>
    </cfRule>
  </conditionalFormatting>
  <conditionalFormatting sqref="I4">
    <cfRule type="expression" dxfId="14062" priority="769" stopIfTrue="1">
      <formula>$D$1&lt;I4</formula>
    </cfRule>
    <cfRule type="expression" dxfId="14061" priority="770" stopIfTrue="1">
      <formula>$D$1&gt;I4</formula>
    </cfRule>
  </conditionalFormatting>
  <conditionalFormatting sqref="I4">
    <cfRule type="expression" dxfId="14060" priority="767" stopIfTrue="1">
      <formula>$D$1&lt;I4</formula>
    </cfRule>
    <cfRule type="expression" dxfId="14059" priority="768" stopIfTrue="1">
      <formula>$D$1&gt;I4</formula>
    </cfRule>
  </conditionalFormatting>
  <conditionalFormatting sqref="I4">
    <cfRule type="expression" dxfId="14058" priority="765" stopIfTrue="1">
      <formula>$D$1&lt;I4</formula>
    </cfRule>
    <cfRule type="expression" dxfId="14057" priority="766" stopIfTrue="1">
      <formula>$D$1&gt;I4</formula>
    </cfRule>
  </conditionalFormatting>
  <conditionalFormatting sqref="I4">
    <cfRule type="expression" dxfId="14056" priority="763" stopIfTrue="1">
      <formula>$D$1&lt;I4</formula>
    </cfRule>
    <cfRule type="expression" dxfId="14055" priority="764" stopIfTrue="1">
      <formula>$D$1&gt;I4</formula>
    </cfRule>
  </conditionalFormatting>
  <conditionalFormatting sqref="I4">
    <cfRule type="expression" dxfId="14054" priority="755" stopIfTrue="1">
      <formula>$D$1&lt;I4</formula>
    </cfRule>
    <cfRule type="expression" dxfId="14053" priority="756" stopIfTrue="1">
      <formula>$D$1&gt;I4</formula>
    </cfRule>
  </conditionalFormatting>
  <conditionalFormatting sqref="I4">
    <cfRule type="expression" dxfId="14052" priority="753" stopIfTrue="1">
      <formula>$D$1&lt;I4</formula>
    </cfRule>
    <cfRule type="expression" dxfId="14051" priority="754" stopIfTrue="1">
      <formula>$D$1&gt;I4</formula>
    </cfRule>
  </conditionalFormatting>
  <conditionalFormatting sqref="I5">
    <cfRule type="cellIs" dxfId="14050" priority="750" stopIfTrue="1" operator="equal">
      <formula>5</formula>
    </cfRule>
    <cfRule type="cellIs" dxfId="14049" priority="751" stopIfTrue="1" operator="equal">
      <formula>4</formula>
    </cfRule>
    <cfRule type="cellIs" dxfId="14048" priority="752" stopIfTrue="1" operator="equal">
      <formula>3</formula>
    </cfRule>
  </conditionalFormatting>
  <conditionalFormatting sqref="I4">
    <cfRule type="expression" dxfId="14047" priority="748" stopIfTrue="1">
      <formula>$D$1&lt;I4</formula>
    </cfRule>
    <cfRule type="expression" dxfId="14046" priority="749" stopIfTrue="1">
      <formula>$D$1&gt;I4</formula>
    </cfRule>
  </conditionalFormatting>
  <conditionalFormatting sqref="I5">
    <cfRule type="cellIs" dxfId="14045" priority="745" stopIfTrue="1" operator="equal">
      <formula>5</formula>
    </cfRule>
    <cfRule type="cellIs" dxfId="14044" priority="746" stopIfTrue="1" operator="equal">
      <formula>4</formula>
    </cfRule>
    <cfRule type="cellIs" dxfId="14043" priority="747" stopIfTrue="1" operator="equal">
      <formula>3</formula>
    </cfRule>
  </conditionalFormatting>
  <conditionalFormatting sqref="I4">
    <cfRule type="expression" dxfId="14042" priority="743" stopIfTrue="1">
      <formula>$D$1&lt;I4</formula>
    </cfRule>
    <cfRule type="expression" dxfId="14041" priority="744" stopIfTrue="1">
      <formula>$D$1&gt;I4</formula>
    </cfRule>
  </conditionalFormatting>
  <conditionalFormatting sqref="I5">
    <cfRule type="cellIs" dxfId="14040" priority="740" stopIfTrue="1" operator="equal">
      <formula>5</formula>
    </cfRule>
    <cfRule type="cellIs" dxfId="14039" priority="741" stopIfTrue="1" operator="equal">
      <formula>4</formula>
    </cfRule>
    <cfRule type="cellIs" dxfId="14038" priority="742" stopIfTrue="1" operator="equal">
      <formula>3</formula>
    </cfRule>
  </conditionalFormatting>
  <conditionalFormatting sqref="I4">
    <cfRule type="expression" dxfId="14037" priority="738" stopIfTrue="1">
      <formula>$D$1&lt;I4</formula>
    </cfRule>
    <cfRule type="expression" dxfId="14036" priority="739" stopIfTrue="1">
      <formula>$D$1&gt;I4</formula>
    </cfRule>
  </conditionalFormatting>
  <conditionalFormatting sqref="I5">
    <cfRule type="cellIs" dxfId="14035" priority="735" stopIfTrue="1" operator="equal">
      <formula>5</formula>
    </cfRule>
    <cfRule type="cellIs" dxfId="14034" priority="736" stopIfTrue="1" operator="equal">
      <formula>4</formula>
    </cfRule>
    <cfRule type="cellIs" dxfId="14033" priority="737" stopIfTrue="1" operator="equal">
      <formula>3</formula>
    </cfRule>
  </conditionalFormatting>
  <conditionalFormatting sqref="I4">
    <cfRule type="expression" dxfId="14032" priority="733" stopIfTrue="1">
      <formula>$D$1&lt;I4</formula>
    </cfRule>
    <cfRule type="expression" dxfId="14031" priority="734" stopIfTrue="1">
      <formula>$D$1&gt;I4</formula>
    </cfRule>
  </conditionalFormatting>
  <conditionalFormatting sqref="I5">
    <cfRule type="cellIs" dxfId="14030" priority="730" stopIfTrue="1" operator="equal">
      <formula>5</formula>
    </cfRule>
    <cfRule type="cellIs" dxfId="14029" priority="731" stopIfTrue="1" operator="equal">
      <formula>4</formula>
    </cfRule>
    <cfRule type="cellIs" dxfId="14028" priority="732" stopIfTrue="1" operator="equal">
      <formula>3</formula>
    </cfRule>
  </conditionalFormatting>
  <conditionalFormatting sqref="I4">
    <cfRule type="expression" dxfId="14027" priority="728" stopIfTrue="1">
      <formula>$D$1&lt;I4</formula>
    </cfRule>
    <cfRule type="expression" dxfId="14026" priority="729" stopIfTrue="1">
      <formula>$D$1&gt;I4</formula>
    </cfRule>
  </conditionalFormatting>
  <conditionalFormatting sqref="M5">
    <cfRule type="cellIs" dxfId="14025" priority="725" stopIfTrue="1" operator="equal">
      <formula>5</formula>
    </cfRule>
    <cfRule type="cellIs" dxfId="14024" priority="726" stopIfTrue="1" operator="equal">
      <formula>4</formula>
    </cfRule>
    <cfRule type="cellIs" dxfId="14023" priority="727" stopIfTrue="1" operator="equal">
      <formula>3</formula>
    </cfRule>
  </conditionalFormatting>
  <conditionalFormatting sqref="L4:M4">
    <cfRule type="expression" dxfId="14022" priority="723" stopIfTrue="1">
      <formula>$D$1&lt;L4</formula>
    </cfRule>
    <cfRule type="expression" dxfId="14021" priority="724" stopIfTrue="1">
      <formula>$D$1&gt;L4</formula>
    </cfRule>
  </conditionalFormatting>
  <conditionalFormatting sqref="M5">
    <cfRule type="cellIs" dxfId="14020" priority="720" stopIfTrue="1" operator="equal">
      <formula>5</formula>
    </cfRule>
    <cfRule type="cellIs" dxfId="14019" priority="721" stopIfTrue="1" operator="equal">
      <formula>4</formula>
    </cfRule>
    <cfRule type="cellIs" dxfId="14018" priority="722" stopIfTrue="1" operator="equal">
      <formula>3</formula>
    </cfRule>
  </conditionalFormatting>
  <conditionalFormatting sqref="M4">
    <cfRule type="expression" dxfId="14017" priority="718" stopIfTrue="1">
      <formula>$D$1&lt;M4</formula>
    </cfRule>
    <cfRule type="expression" dxfId="14016" priority="719" stopIfTrue="1">
      <formula>$D$1&gt;M4</formula>
    </cfRule>
  </conditionalFormatting>
  <conditionalFormatting sqref="M4">
    <cfRule type="expression" dxfId="14015" priority="716" stopIfTrue="1">
      <formula>$D$1&lt;M4</formula>
    </cfRule>
    <cfRule type="expression" dxfId="14014" priority="717" stopIfTrue="1">
      <formula>$D$1&gt;M4</formula>
    </cfRule>
  </conditionalFormatting>
  <conditionalFormatting sqref="M4">
    <cfRule type="expression" dxfId="14013" priority="683" stopIfTrue="1">
      <formula>$D$1&lt;M4</formula>
    </cfRule>
    <cfRule type="expression" dxfId="14012" priority="684" stopIfTrue="1">
      <formula>$D$1&gt;M4</formula>
    </cfRule>
  </conditionalFormatting>
  <conditionalFormatting sqref="M5">
    <cfRule type="cellIs" dxfId="14011" priority="713" stopIfTrue="1" operator="equal">
      <formula>5</formula>
    </cfRule>
    <cfRule type="cellIs" dxfId="14010" priority="714" stopIfTrue="1" operator="equal">
      <formula>4</formula>
    </cfRule>
    <cfRule type="cellIs" dxfId="14009" priority="715" stopIfTrue="1" operator="equal">
      <formula>3</formula>
    </cfRule>
  </conditionalFormatting>
  <conditionalFormatting sqref="M4">
    <cfRule type="expression" dxfId="14008" priority="711" stopIfTrue="1">
      <formula>$D$1&lt;M4</formula>
    </cfRule>
    <cfRule type="expression" dxfId="14007" priority="712" stopIfTrue="1">
      <formula>$D$1&gt;M4</formula>
    </cfRule>
  </conditionalFormatting>
  <conditionalFormatting sqref="M5">
    <cfRule type="cellIs" dxfId="14006" priority="708" stopIfTrue="1" operator="equal">
      <formula>5</formula>
    </cfRule>
    <cfRule type="cellIs" dxfId="14005" priority="709" stopIfTrue="1" operator="equal">
      <formula>4</formula>
    </cfRule>
    <cfRule type="cellIs" dxfId="14004" priority="710" stopIfTrue="1" operator="equal">
      <formula>3</formula>
    </cfRule>
  </conditionalFormatting>
  <conditionalFormatting sqref="M4">
    <cfRule type="expression" dxfId="14003" priority="706" stopIfTrue="1">
      <formula>$D$1&lt;M4</formula>
    </cfRule>
    <cfRule type="expression" dxfId="14002" priority="707" stopIfTrue="1">
      <formula>$D$1&gt;M4</formula>
    </cfRule>
  </conditionalFormatting>
  <conditionalFormatting sqref="M5">
    <cfRule type="cellIs" dxfId="14001" priority="703" stopIfTrue="1" operator="equal">
      <formula>5</formula>
    </cfRule>
    <cfRule type="cellIs" dxfId="14000" priority="704" stopIfTrue="1" operator="equal">
      <formula>4</formula>
    </cfRule>
    <cfRule type="cellIs" dxfId="13999" priority="705" stopIfTrue="1" operator="equal">
      <formula>3</formula>
    </cfRule>
  </conditionalFormatting>
  <conditionalFormatting sqref="M4">
    <cfRule type="expression" dxfId="13998" priority="701" stopIfTrue="1">
      <formula>$D$1&lt;M4</formula>
    </cfRule>
    <cfRule type="expression" dxfId="13997" priority="702" stopIfTrue="1">
      <formula>$D$1&gt;M4</formula>
    </cfRule>
  </conditionalFormatting>
  <conditionalFormatting sqref="M4">
    <cfRule type="expression" dxfId="13996" priority="699" stopIfTrue="1">
      <formula>$D$1&lt;M4</formula>
    </cfRule>
    <cfRule type="expression" dxfId="13995" priority="700" stopIfTrue="1">
      <formula>$D$1&gt;M4</formula>
    </cfRule>
  </conditionalFormatting>
  <conditionalFormatting sqref="M4">
    <cfRule type="expression" dxfId="13994" priority="697" stopIfTrue="1">
      <formula>$D$1&lt;M4</formula>
    </cfRule>
    <cfRule type="expression" dxfId="13993" priority="698" stopIfTrue="1">
      <formula>$D$1&gt;M4</formula>
    </cfRule>
  </conditionalFormatting>
  <conditionalFormatting sqref="M4">
    <cfRule type="expression" dxfId="13992" priority="695" stopIfTrue="1">
      <formula>$D$1&lt;M4</formula>
    </cfRule>
    <cfRule type="expression" dxfId="13991" priority="696" stopIfTrue="1">
      <formula>$D$1&gt;M4</formula>
    </cfRule>
  </conditionalFormatting>
  <conditionalFormatting sqref="M4">
    <cfRule type="expression" dxfId="13990" priority="693" stopIfTrue="1">
      <formula>$D$1&lt;M4</formula>
    </cfRule>
    <cfRule type="expression" dxfId="13989" priority="694" stopIfTrue="1">
      <formula>$D$1&gt;M4</formula>
    </cfRule>
  </conditionalFormatting>
  <conditionalFormatting sqref="M4">
    <cfRule type="expression" dxfId="13988" priority="691" stopIfTrue="1">
      <formula>$D$1&lt;M4</formula>
    </cfRule>
    <cfRule type="expression" dxfId="13987" priority="692" stopIfTrue="1">
      <formula>$D$1&gt;M4</formula>
    </cfRule>
  </conditionalFormatting>
  <conditionalFormatting sqref="M4">
    <cfRule type="expression" dxfId="13986" priority="689" stopIfTrue="1">
      <formula>$D$1&lt;M4</formula>
    </cfRule>
    <cfRule type="expression" dxfId="13985" priority="690" stopIfTrue="1">
      <formula>$D$1&gt;M4</formula>
    </cfRule>
  </conditionalFormatting>
  <conditionalFormatting sqref="M4">
    <cfRule type="expression" dxfId="13984" priority="687" stopIfTrue="1">
      <formula>$D$1&lt;M4</formula>
    </cfRule>
    <cfRule type="expression" dxfId="13983" priority="688" stopIfTrue="1">
      <formula>$D$1&gt;M4</formula>
    </cfRule>
  </conditionalFormatting>
  <conditionalFormatting sqref="M4">
    <cfRule type="expression" dxfId="13982" priority="685" stopIfTrue="1">
      <formula>$D$1&lt;M4</formula>
    </cfRule>
    <cfRule type="expression" dxfId="13981" priority="686" stopIfTrue="1">
      <formula>$D$1&gt;M4</formula>
    </cfRule>
  </conditionalFormatting>
  <conditionalFormatting sqref="L4">
    <cfRule type="expression" dxfId="13980" priority="676" stopIfTrue="1">
      <formula>$D$1&lt;L4</formula>
    </cfRule>
    <cfRule type="expression" dxfId="13979" priority="677" stopIfTrue="1">
      <formula>$D$1&gt;L4</formula>
    </cfRule>
  </conditionalFormatting>
  <conditionalFormatting sqref="L4">
    <cfRule type="expression" dxfId="13978" priority="674" stopIfTrue="1">
      <formula>$D$1&lt;L4</formula>
    </cfRule>
    <cfRule type="expression" dxfId="13977" priority="675" stopIfTrue="1">
      <formula>$D$1&gt;L4</formula>
    </cfRule>
  </conditionalFormatting>
  <conditionalFormatting sqref="L4">
    <cfRule type="expression" dxfId="13976" priority="672" stopIfTrue="1">
      <formula>$D$1&lt;L4</formula>
    </cfRule>
    <cfRule type="expression" dxfId="13975" priority="673" stopIfTrue="1">
      <formula>$D$1&gt;L4</formula>
    </cfRule>
  </conditionalFormatting>
  <conditionalFormatting sqref="L4">
    <cfRule type="expression" dxfId="13974" priority="670" stopIfTrue="1">
      <formula>$D$1&lt;L4</formula>
    </cfRule>
    <cfRule type="expression" dxfId="13973" priority="671" stopIfTrue="1">
      <formula>$D$1&gt;L4</formula>
    </cfRule>
  </conditionalFormatting>
  <conditionalFormatting sqref="L5">
    <cfRule type="cellIs" dxfId="13972" priority="667" stopIfTrue="1" operator="equal">
      <formula>5</formula>
    </cfRule>
    <cfRule type="cellIs" dxfId="13971" priority="668" stopIfTrue="1" operator="equal">
      <formula>4</formula>
    </cfRule>
    <cfRule type="cellIs" dxfId="13970" priority="669" stopIfTrue="1" operator="equal">
      <formula>3</formula>
    </cfRule>
  </conditionalFormatting>
  <conditionalFormatting sqref="L4">
    <cfRule type="expression" dxfId="13969" priority="665" stopIfTrue="1">
      <formula>$D$1&lt;L4</formula>
    </cfRule>
    <cfRule type="expression" dxfId="13968" priority="666" stopIfTrue="1">
      <formula>$D$1&gt;L4</formula>
    </cfRule>
  </conditionalFormatting>
  <conditionalFormatting sqref="L5">
    <cfRule type="cellIs" dxfId="13967" priority="662" stopIfTrue="1" operator="equal">
      <formula>5</formula>
    </cfRule>
    <cfRule type="cellIs" dxfId="13966" priority="663" stopIfTrue="1" operator="equal">
      <formula>4</formula>
    </cfRule>
    <cfRule type="cellIs" dxfId="13965" priority="664" stopIfTrue="1" operator="equal">
      <formula>3</formula>
    </cfRule>
  </conditionalFormatting>
  <conditionalFormatting sqref="L4">
    <cfRule type="expression" dxfId="13964" priority="660" stopIfTrue="1">
      <formula>$D$1&lt;L4</formula>
    </cfRule>
    <cfRule type="expression" dxfId="13963" priority="661" stopIfTrue="1">
      <formula>$D$1&gt;L4</formula>
    </cfRule>
  </conditionalFormatting>
  <conditionalFormatting sqref="L5">
    <cfRule type="cellIs" dxfId="13962" priority="657" stopIfTrue="1" operator="equal">
      <formula>5</formula>
    </cfRule>
    <cfRule type="cellIs" dxfId="13961" priority="658" stopIfTrue="1" operator="equal">
      <formula>4</formula>
    </cfRule>
    <cfRule type="cellIs" dxfId="13960" priority="659" stopIfTrue="1" operator="equal">
      <formula>3</formula>
    </cfRule>
  </conditionalFormatting>
  <conditionalFormatting sqref="L4">
    <cfRule type="expression" dxfId="13959" priority="655" stopIfTrue="1">
      <formula>$D$1&lt;L4</formula>
    </cfRule>
    <cfRule type="expression" dxfId="13958" priority="656" stopIfTrue="1">
      <formula>$D$1&gt;L4</formula>
    </cfRule>
  </conditionalFormatting>
  <conditionalFormatting sqref="L4">
    <cfRule type="expression" dxfId="13957" priority="653" stopIfTrue="1">
      <formula>$D$1&lt;L4</formula>
    </cfRule>
    <cfRule type="expression" dxfId="13956" priority="654" stopIfTrue="1">
      <formula>$D$1&gt;L4</formula>
    </cfRule>
  </conditionalFormatting>
  <conditionalFormatting sqref="L4">
    <cfRule type="expression" dxfId="13955" priority="651" stopIfTrue="1">
      <formula>$D$1&lt;L4</formula>
    </cfRule>
    <cfRule type="expression" dxfId="13954" priority="652" stopIfTrue="1">
      <formula>$D$1&gt;L4</formula>
    </cfRule>
  </conditionalFormatting>
  <conditionalFormatting sqref="L4">
    <cfRule type="expression" dxfId="13953" priority="649" stopIfTrue="1">
      <formula>$D$1&lt;L4</formula>
    </cfRule>
    <cfRule type="expression" dxfId="13952" priority="650" stopIfTrue="1">
      <formula>$D$1&gt;L4</formula>
    </cfRule>
  </conditionalFormatting>
  <conditionalFormatting sqref="L4">
    <cfRule type="expression" dxfId="13951" priority="647" stopIfTrue="1">
      <formula>$D$1&lt;L4</formula>
    </cfRule>
    <cfRule type="expression" dxfId="13950" priority="648" stopIfTrue="1">
      <formula>$D$1&gt;L4</formula>
    </cfRule>
  </conditionalFormatting>
  <conditionalFormatting sqref="L4">
    <cfRule type="expression" dxfId="13949" priority="645" stopIfTrue="1">
      <formula>$D$1&lt;L4</formula>
    </cfRule>
    <cfRule type="expression" dxfId="13948" priority="646" stopIfTrue="1">
      <formula>$D$1&gt;L4</formula>
    </cfRule>
  </conditionalFormatting>
  <conditionalFormatting sqref="L4">
    <cfRule type="expression" dxfId="13947" priority="643" stopIfTrue="1">
      <formula>$D$1&lt;L4</formula>
    </cfRule>
    <cfRule type="expression" dxfId="13946" priority="644" stopIfTrue="1">
      <formula>$D$1&gt;L4</formula>
    </cfRule>
  </conditionalFormatting>
  <conditionalFormatting sqref="L4">
    <cfRule type="expression" dxfId="13945" priority="641" stopIfTrue="1">
      <formula>$D$1&lt;L4</formula>
    </cfRule>
    <cfRule type="expression" dxfId="13944" priority="642" stopIfTrue="1">
      <formula>$D$1&gt;L4</formula>
    </cfRule>
  </conditionalFormatting>
  <conditionalFormatting sqref="L4">
    <cfRule type="expression" dxfId="13943" priority="639" stopIfTrue="1">
      <formula>$D$1&lt;L4</formula>
    </cfRule>
    <cfRule type="expression" dxfId="13942" priority="640" stopIfTrue="1">
      <formula>$D$1&gt;L4</formula>
    </cfRule>
  </conditionalFormatting>
  <conditionalFormatting sqref="L4">
    <cfRule type="expression" dxfId="13941" priority="637" stopIfTrue="1">
      <formula>$D$1&lt;L4</formula>
    </cfRule>
    <cfRule type="expression" dxfId="13940" priority="638" stopIfTrue="1">
      <formula>$D$1&gt;L4</formula>
    </cfRule>
  </conditionalFormatting>
  <conditionalFormatting sqref="L4">
    <cfRule type="expression" dxfId="13939" priority="635" stopIfTrue="1">
      <formula>$D$1&lt;L4</formula>
    </cfRule>
    <cfRule type="expression" dxfId="13938" priority="636" stopIfTrue="1">
      <formula>$D$1&gt;L4</formula>
    </cfRule>
  </conditionalFormatting>
  <conditionalFormatting sqref="L4">
    <cfRule type="expression" dxfId="13937" priority="633" stopIfTrue="1">
      <formula>$D$1&lt;L4</formula>
    </cfRule>
    <cfRule type="expression" dxfId="13936" priority="634" stopIfTrue="1">
      <formula>$D$1&gt;L4</formula>
    </cfRule>
  </conditionalFormatting>
  <conditionalFormatting sqref="L4">
    <cfRule type="expression" dxfId="13935" priority="631" stopIfTrue="1">
      <formula>$D$1&lt;L4</formula>
    </cfRule>
    <cfRule type="expression" dxfId="13934" priority="632" stopIfTrue="1">
      <formula>$D$1&gt;L4</formula>
    </cfRule>
  </conditionalFormatting>
  <conditionalFormatting sqref="L4">
    <cfRule type="expression" dxfId="13933" priority="629" stopIfTrue="1">
      <formula>$D$1&lt;L4</formula>
    </cfRule>
    <cfRule type="expression" dxfId="13932" priority="630" stopIfTrue="1">
      <formula>$D$1&gt;L4</formula>
    </cfRule>
  </conditionalFormatting>
  <conditionalFormatting sqref="L4">
    <cfRule type="expression" dxfId="13931" priority="627" stopIfTrue="1">
      <formula>$D$1&lt;L4</formula>
    </cfRule>
    <cfRule type="expression" dxfId="13930" priority="628" stopIfTrue="1">
      <formula>$D$1&gt;L4</formula>
    </cfRule>
  </conditionalFormatting>
  <conditionalFormatting sqref="L4">
    <cfRule type="expression" dxfId="13929" priority="625" stopIfTrue="1">
      <formula>$D$1&lt;L4</formula>
    </cfRule>
    <cfRule type="expression" dxfId="13928" priority="626" stopIfTrue="1">
      <formula>$D$1&gt;L4</formula>
    </cfRule>
  </conditionalFormatting>
  <conditionalFormatting sqref="L4">
    <cfRule type="expression" dxfId="13927" priority="621" stopIfTrue="1">
      <formula>$D$1&lt;L4</formula>
    </cfRule>
    <cfRule type="expression" dxfId="13926" priority="622" stopIfTrue="1">
      <formula>$D$1&gt;L4</formula>
    </cfRule>
  </conditionalFormatting>
  <conditionalFormatting sqref="M5">
    <cfRule type="cellIs" dxfId="13925" priority="618" stopIfTrue="1" operator="equal">
      <formula>5</formula>
    </cfRule>
    <cfRule type="cellIs" dxfId="13924" priority="619" stopIfTrue="1" operator="equal">
      <formula>4</formula>
    </cfRule>
    <cfRule type="cellIs" dxfId="13923" priority="620" stopIfTrue="1" operator="equal">
      <formula>3</formula>
    </cfRule>
  </conditionalFormatting>
  <conditionalFormatting sqref="M5">
    <cfRule type="cellIs" dxfId="13922" priority="613" stopIfTrue="1" operator="equal">
      <formula>5</formula>
    </cfRule>
    <cfRule type="cellIs" dxfId="13921" priority="614" stopIfTrue="1" operator="equal">
      <formula>4</formula>
    </cfRule>
    <cfRule type="cellIs" dxfId="13920" priority="615" stopIfTrue="1" operator="equal">
      <formula>3</formula>
    </cfRule>
  </conditionalFormatting>
  <conditionalFormatting sqref="M5">
    <cfRule type="cellIs" dxfId="13919" priority="610" stopIfTrue="1" operator="equal">
      <formula>5</formula>
    </cfRule>
    <cfRule type="cellIs" dxfId="13918" priority="611" stopIfTrue="1" operator="equal">
      <formula>4</formula>
    </cfRule>
    <cfRule type="cellIs" dxfId="13917" priority="612" stopIfTrue="1" operator="equal">
      <formula>3</formula>
    </cfRule>
  </conditionalFormatting>
  <conditionalFormatting sqref="M4">
    <cfRule type="expression" dxfId="13916" priority="608" stopIfTrue="1">
      <formula>$D$1&lt;M4</formula>
    </cfRule>
    <cfRule type="expression" dxfId="13915" priority="609" stopIfTrue="1">
      <formula>$D$1&gt;M4</formula>
    </cfRule>
  </conditionalFormatting>
  <conditionalFormatting sqref="M5">
    <cfRule type="cellIs" dxfId="13914" priority="605" stopIfTrue="1" operator="equal">
      <formula>5</formula>
    </cfRule>
    <cfRule type="cellIs" dxfId="13913" priority="606" stopIfTrue="1" operator="equal">
      <formula>4</formula>
    </cfRule>
    <cfRule type="cellIs" dxfId="13912" priority="607" stopIfTrue="1" operator="equal">
      <formula>3</formula>
    </cfRule>
  </conditionalFormatting>
  <conditionalFormatting sqref="M4">
    <cfRule type="expression" dxfId="13911" priority="603" stopIfTrue="1">
      <formula>$D$1&lt;M4</formula>
    </cfRule>
    <cfRule type="expression" dxfId="13910" priority="604" stopIfTrue="1">
      <formula>$D$1&gt;M4</formula>
    </cfRule>
  </conditionalFormatting>
  <conditionalFormatting sqref="M5">
    <cfRule type="cellIs" dxfId="13909" priority="600" stopIfTrue="1" operator="equal">
      <formula>5</formula>
    </cfRule>
    <cfRule type="cellIs" dxfId="13908" priority="601" stopIfTrue="1" operator="equal">
      <formula>4</formula>
    </cfRule>
    <cfRule type="cellIs" dxfId="13907" priority="602" stopIfTrue="1" operator="equal">
      <formula>3</formula>
    </cfRule>
  </conditionalFormatting>
  <conditionalFormatting sqref="M4">
    <cfRule type="expression" dxfId="13906" priority="598" stopIfTrue="1">
      <formula>$D$1&lt;M4</formula>
    </cfRule>
    <cfRule type="expression" dxfId="13905" priority="599" stopIfTrue="1">
      <formula>$D$1&gt;M4</formula>
    </cfRule>
  </conditionalFormatting>
  <conditionalFormatting sqref="M4">
    <cfRule type="expression" dxfId="13904" priority="596" stopIfTrue="1">
      <formula>$D$1&lt;M4</formula>
    </cfRule>
    <cfRule type="expression" dxfId="13903" priority="597" stopIfTrue="1">
      <formula>$D$1&gt;M4</formula>
    </cfRule>
  </conditionalFormatting>
  <conditionalFormatting sqref="M4">
    <cfRule type="expression" dxfId="13902" priority="594" stopIfTrue="1">
      <formula>$D$1&lt;M4</formula>
    </cfRule>
    <cfRule type="expression" dxfId="13901" priority="595" stopIfTrue="1">
      <formula>$D$1&gt;M4</formula>
    </cfRule>
  </conditionalFormatting>
  <conditionalFormatting sqref="M4">
    <cfRule type="expression" dxfId="13900" priority="592" stopIfTrue="1">
      <formula>$D$1&lt;M4</formula>
    </cfRule>
    <cfRule type="expression" dxfId="13899" priority="593" stopIfTrue="1">
      <formula>$D$1&gt;M4</formula>
    </cfRule>
  </conditionalFormatting>
  <conditionalFormatting sqref="M4">
    <cfRule type="expression" dxfId="13898" priority="590" stopIfTrue="1">
      <formula>$D$1&lt;M4</formula>
    </cfRule>
    <cfRule type="expression" dxfId="13897" priority="591" stopIfTrue="1">
      <formula>$D$1&gt;M4</formula>
    </cfRule>
  </conditionalFormatting>
  <conditionalFormatting sqref="M4">
    <cfRule type="expression" dxfId="13896" priority="588" stopIfTrue="1">
      <formula>$D$1&lt;M4</formula>
    </cfRule>
    <cfRule type="expression" dxfId="13895" priority="589" stopIfTrue="1">
      <formula>$D$1&gt;M4</formula>
    </cfRule>
  </conditionalFormatting>
  <conditionalFormatting sqref="M4">
    <cfRule type="expression" dxfId="13894" priority="586" stopIfTrue="1">
      <formula>$D$1&lt;M4</formula>
    </cfRule>
    <cfRule type="expression" dxfId="13893" priority="587" stopIfTrue="1">
      <formula>$D$1&gt;M4</formula>
    </cfRule>
  </conditionalFormatting>
  <conditionalFormatting sqref="J4">
    <cfRule type="expression" dxfId="13892" priority="496" stopIfTrue="1">
      <formula>$D$1&lt;J4</formula>
    </cfRule>
    <cfRule type="expression" dxfId="13891" priority="497" stopIfTrue="1">
      <formula>$D$1&gt;J4</formula>
    </cfRule>
  </conditionalFormatting>
  <conditionalFormatting sqref="J5">
    <cfRule type="cellIs" dxfId="13890" priority="577" stopIfTrue="1" operator="equal">
      <formula>5</formula>
    </cfRule>
    <cfRule type="cellIs" dxfId="13889" priority="578" stopIfTrue="1" operator="equal">
      <formula>4</formula>
    </cfRule>
    <cfRule type="cellIs" dxfId="13888" priority="579" stopIfTrue="1" operator="equal">
      <formula>3</formula>
    </cfRule>
  </conditionalFormatting>
  <conditionalFormatting sqref="J4">
    <cfRule type="expression" dxfId="13887" priority="575" stopIfTrue="1">
      <formula>$D$1&lt;J4</formula>
    </cfRule>
    <cfRule type="expression" dxfId="13886" priority="576" stopIfTrue="1">
      <formula>$D$1&gt;J4</formula>
    </cfRule>
  </conditionalFormatting>
  <conditionalFormatting sqref="J4">
    <cfRule type="expression" dxfId="13885" priority="565" stopIfTrue="1">
      <formula>$D$1&lt;J4</formula>
    </cfRule>
    <cfRule type="expression" dxfId="13884" priority="566" stopIfTrue="1">
      <formula>$D$1&gt;J4</formula>
    </cfRule>
  </conditionalFormatting>
  <conditionalFormatting sqref="J4">
    <cfRule type="expression" dxfId="13883" priority="498" stopIfTrue="1">
      <formula>$D$1&lt;J4</formula>
    </cfRule>
    <cfRule type="expression" dxfId="13882" priority="499" stopIfTrue="1">
      <formula>$D$1&gt;J4</formula>
    </cfRule>
  </conditionalFormatting>
  <conditionalFormatting sqref="J4">
    <cfRule type="expression" dxfId="13881" priority="515" stopIfTrue="1">
      <formula>$D$1&lt;J4</formula>
    </cfRule>
    <cfRule type="expression" dxfId="13880" priority="516" stopIfTrue="1">
      <formula>$D$1&gt;J4</formula>
    </cfRule>
  </conditionalFormatting>
  <conditionalFormatting sqref="J5">
    <cfRule type="cellIs" dxfId="13879" priority="562" stopIfTrue="1" operator="equal">
      <formula>5</formula>
    </cfRule>
    <cfRule type="cellIs" dxfId="13878" priority="563" stopIfTrue="1" operator="equal">
      <formula>4</formula>
    </cfRule>
    <cfRule type="cellIs" dxfId="13877" priority="564" stopIfTrue="1" operator="equal">
      <formula>3</formula>
    </cfRule>
  </conditionalFormatting>
  <conditionalFormatting sqref="J4">
    <cfRule type="expression" dxfId="13876" priority="560" stopIfTrue="1">
      <formula>$D$1&lt;J4</formula>
    </cfRule>
    <cfRule type="expression" dxfId="13875" priority="561" stopIfTrue="1">
      <formula>$D$1&gt;J4</formula>
    </cfRule>
  </conditionalFormatting>
  <conditionalFormatting sqref="J4">
    <cfRule type="expression" dxfId="13874" priority="550" stopIfTrue="1">
      <formula>$D$1&lt;J4</formula>
    </cfRule>
    <cfRule type="expression" dxfId="13873" priority="551" stopIfTrue="1">
      <formula>$D$1&gt;J4</formula>
    </cfRule>
  </conditionalFormatting>
  <conditionalFormatting sqref="J4">
    <cfRule type="expression" dxfId="13872" priority="548" stopIfTrue="1">
      <formula>$D$1&lt;J4</formula>
    </cfRule>
    <cfRule type="expression" dxfId="13871" priority="549" stopIfTrue="1">
      <formula>$D$1&gt;J4</formula>
    </cfRule>
  </conditionalFormatting>
  <conditionalFormatting sqref="J4">
    <cfRule type="expression" dxfId="13870" priority="546" stopIfTrue="1">
      <formula>$D$1&lt;J4</formula>
    </cfRule>
    <cfRule type="expression" dxfId="13869" priority="547" stopIfTrue="1">
      <formula>$D$1&gt;J4</formula>
    </cfRule>
  </conditionalFormatting>
  <conditionalFormatting sqref="J4">
    <cfRule type="expression" dxfId="13868" priority="506" stopIfTrue="1">
      <formula>$D$1&lt;J4</formula>
    </cfRule>
    <cfRule type="expression" dxfId="13867" priority="507" stopIfTrue="1">
      <formula>$D$1&gt;J4</formula>
    </cfRule>
  </conditionalFormatting>
  <conditionalFormatting sqref="J4">
    <cfRule type="expression" dxfId="13866" priority="502" stopIfTrue="1">
      <formula>$D$1&lt;J4</formula>
    </cfRule>
    <cfRule type="expression" dxfId="13865" priority="503" stopIfTrue="1">
      <formula>$D$1&gt;J4</formula>
    </cfRule>
  </conditionalFormatting>
  <conditionalFormatting sqref="J4">
    <cfRule type="expression" dxfId="13864" priority="500" stopIfTrue="1">
      <formula>$D$1&lt;J4</formula>
    </cfRule>
    <cfRule type="expression" dxfId="13863" priority="501" stopIfTrue="1">
      <formula>$D$1&gt;J4</formula>
    </cfRule>
  </conditionalFormatting>
  <conditionalFormatting sqref="J4">
    <cfRule type="expression" dxfId="13862" priority="494" stopIfTrue="1">
      <formula>$D$1&lt;J4</formula>
    </cfRule>
    <cfRule type="expression" dxfId="13861" priority="495" stopIfTrue="1">
      <formula>$D$1&gt;J4</formula>
    </cfRule>
  </conditionalFormatting>
  <conditionalFormatting sqref="J4">
    <cfRule type="expression" dxfId="13860" priority="492" stopIfTrue="1">
      <formula>$D$1&lt;J4</formula>
    </cfRule>
    <cfRule type="expression" dxfId="13859" priority="493" stopIfTrue="1">
      <formula>$D$1&gt;J4</formula>
    </cfRule>
  </conditionalFormatting>
  <conditionalFormatting sqref="J4">
    <cfRule type="expression" dxfId="13858" priority="490" stopIfTrue="1">
      <formula>$D$1&lt;J4</formula>
    </cfRule>
    <cfRule type="expression" dxfId="13857" priority="491" stopIfTrue="1">
      <formula>$D$1&gt;J4</formula>
    </cfRule>
  </conditionalFormatting>
  <conditionalFormatting sqref="J4">
    <cfRule type="expression" dxfId="13856" priority="552" stopIfTrue="1">
      <formula>$D$1&lt;J4</formula>
    </cfRule>
    <cfRule type="expression" dxfId="13855" priority="553" stopIfTrue="1">
      <formula>$D$1&gt;J4</formula>
    </cfRule>
  </conditionalFormatting>
  <conditionalFormatting sqref="J4">
    <cfRule type="expression" dxfId="13854" priority="573" stopIfTrue="1">
      <formula>$D$1&lt;J4</formula>
    </cfRule>
    <cfRule type="expression" dxfId="13853" priority="574" stopIfTrue="1">
      <formula>$D$1&gt;J4</formula>
    </cfRule>
  </conditionalFormatting>
  <conditionalFormatting sqref="J4">
    <cfRule type="expression" dxfId="13852" priority="571" stopIfTrue="1">
      <formula>$D$1&lt;J4</formula>
    </cfRule>
    <cfRule type="expression" dxfId="13851" priority="572" stopIfTrue="1">
      <formula>$D$1&gt;J4</formula>
    </cfRule>
  </conditionalFormatting>
  <conditionalFormatting sqref="J4">
    <cfRule type="expression" dxfId="13850" priority="569" stopIfTrue="1">
      <formula>$D$1&lt;J4</formula>
    </cfRule>
    <cfRule type="expression" dxfId="13849" priority="570" stopIfTrue="1">
      <formula>$D$1&gt;J4</formula>
    </cfRule>
  </conditionalFormatting>
  <conditionalFormatting sqref="J4">
    <cfRule type="expression" dxfId="13848" priority="567" stopIfTrue="1">
      <formula>$D$1&lt;J4</formula>
    </cfRule>
    <cfRule type="expression" dxfId="13847" priority="568" stopIfTrue="1">
      <formula>$D$1&gt;J4</formula>
    </cfRule>
  </conditionalFormatting>
  <conditionalFormatting sqref="J4">
    <cfRule type="expression" dxfId="13846" priority="558" stopIfTrue="1">
      <formula>$D$1&lt;J4</formula>
    </cfRule>
    <cfRule type="expression" dxfId="13845" priority="559" stopIfTrue="1">
      <formula>$D$1&gt;J4</formula>
    </cfRule>
  </conditionalFormatting>
  <conditionalFormatting sqref="J4">
    <cfRule type="expression" dxfId="13844" priority="556" stopIfTrue="1">
      <formula>$D$1&lt;J4</formula>
    </cfRule>
    <cfRule type="expression" dxfId="13843" priority="557" stopIfTrue="1">
      <formula>$D$1&gt;J4</formula>
    </cfRule>
  </conditionalFormatting>
  <conditionalFormatting sqref="J5">
    <cfRule type="cellIs" dxfId="13842" priority="541" stopIfTrue="1" operator="equal">
      <formula>5</formula>
    </cfRule>
    <cfRule type="cellIs" dxfId="13841" priority="542" stopIfTrue="1" operator="equal">
      <formula>4</formula>
    </cfRule>
    <cfRule type="cellIs" dxfId="13840" priority="543" stopIfTrue="1" operator="equal">
      <formula>3</formula>
    </cfRule>
  </conditionalFormatting>
  <conditionalFormatting sqref="J4">
    <cfRule type="expression" dxfId="13839" priority="539" stopIfTrue="1">
      <formula>$D$1&lt;J4</formula>
    </cfRule>
    <cfRule type="expression" dxfId="13838" priority="540" stopIfTrue="1">
      <formula>$D$1&gt;J4</formula>
    </cfRule>
  </conditionalFormatting>
  <conditionalFormatting sqref="J5">
    <cfRule type="cellIs" dxfId="13837" priority="536" stopIfTrue="1" operator="equal">
      <formula>5</formula>
    </cfRule>
    <cfRule type="cellIs" dxfId="13836" priority="537" stopIfTrue="1" operator="equal">
      <formula>4</formula>
    </cfRule>
    <cfRule type="cellIs" dxfId="13835" priority="538" stopIfTrue="1" operator="equal">
      <formula>3</formula>
    </cfRule>
  </conditionalFormatting>
  <conditionalFormatting sqref="J5">
    <cfRule type="cellIs" dxfId="13834" priority="531" stopIfTrue="1" operator="equal">
      <formula>5</formula>
    </cfRule>
    <cfRule type="cellIs" dxfId="13833" priority="532" stopIfTrue="1" operator="equal">
      <formula>4</formula>
    </cfRule>
    <cfRule type="cellIs" dxfId="13832" priority="533" stopIfTrue="1" operator="equal">
      <formula>3</formula>
    </cfRule>
  </conditionalFormatting>
  <conditionalFormatting sqref="J4">
    <cfRule type="expression" dxfId="13831" priority="529" stopIfTrue="1">
      <formula>$D$1&lt;J4</formula>
    </cfRule>
    <cfRule type="expression" dxfId="13830" priority="530" stopIfTrue="1">
      <formula>$D$1&gt;J4</formula>
    </cfRule>
  </conditionalFormatting>
  <conditionalFormatting sqref="J5">
    <cfRule type="cellIs" dxfId="13829" priority="526" stopIfTrue="1" operator="equal">
      <formula>5</formula>
    </cfRule>
    <cfRule type="cellIs" dxfId="13828" priority="527" stopIfTrue="1" operator="equal">
      <formula>4</formula>
    </cfRule>
    <cfRule type="cellIs" dxfId="13827" priority="528" stopIfTrue="1" operator="equal">
      <formula>3</formula>
    </cfRule>
  </conditionalFormatting>
  <conditionalFormatting sqref="J4">
    <cfRule type="expression" dxfId="13826" priority="517" stopIfTrue="1">
      <formula>$D$1&lt;J4</formula>
    </cfRule>
    <cfRule type="expression" dxfId="13825" priority="518" stopIfTrue="1">
      <formula>$D$1&gt;J4</formula>
    </cfRule>
  </conditionalFormatting>
  <conditionalFormatting sqref="J4">
    <cfRule type="expression" dxfId="13824" priority="513" stopIfTrue="1">
      <formula>$D$1&lt;J4</formula>
    </cfRule>
    <cfRule type="expression" dxfId="13823" priority="514" stopIfTrue="1">
      <formula>$D$1&gt;J4</formula>
    </cfRule>
  </conditionalFormatting>
  <conditionalFormatting sqref="J4">
    <cfRule type="expression" dxfId="13822" priority="511" stopIfTrue="1">
      <formula>$D$1&lt;J4</formula>
    </cfRule>
    <cfRule type="expression" dxfId="13821" priority="512" stopIfTrue="1">
      <formula>$D$1&gt;J4</formula>
    </cfRule>
  </conditionalFormatting>
  <conditionalFormatting sqref="J5">
    <cfRule type="cellIs" dxfId="13820" priority="508" stopIfTrue="1" operator="equal">
      <formula>5</formula>
    </cfRule>
    <cfRule type="cellIs" dxfId="13819" priority="509" stopIfTrue="1" operator="equal">
      <formula>4</formula>
    </cfRule>
    <cfRule type="cellIs" dxfId="13818" priority="510" stopIfTrue="1" operator="equal">
      <formula>3</formula>
    </cfRule>
  </conditionalFormatting>
  <conditionalFormatting sqref="T4">
    <cfRule type="expression" dxfId="13817" priority="488" stopIfTrue="1">
      <formula>$D$4&lt;T4</formula>
    </cfRule>
    <cfRule type="expression" dxfId="13816" priority="489" stopIfTrue="1">
      <formula>$D$4&gt;T4</formula>
    </cfRule>
  </conditionalFormatting>
  <conditionalFormatting sqref="T4">
    <cfRule type="expression" dxfId="13815" priority="486" stopIfTrue="1">
      <formula>$D$1&lt;T4</formula>
    </cfRule>
    <cfRule type="expression" dxfId="13814" priority="487" stopIfTrue="1">
      <formula>$D$1&gt;T4</formula>
    </cfRule>
  </conditionalFormatting>
  <conditionalFormatting sqref="T5">
    <cfRule type="expression" dxfId="13813" priority="484" stopIfTrue="1">
      <formula>$D$1&lt;T5</formula>
    </cfRule>
    <cfRule type="expression" dxfId="13812" priority="485" stopIfTrue="1">
      <formula>$D$1&gt;T5</formula>
    </cfRule>
  </conditionalFormatting>
  <conditionalFormatting sqref="T5">
    <cfRule type="expression" dxfId="13811" priority="456" stopIfTrue="1">
      <formula>$D$1&lt;T5</formula>
    </cfRule>
    <cfRule type="expression" dxfId="13810" priority="457" stopIfTrue="1">
      <formula>$D$1&gt;T5</formula>
    </cfRule>
  </conditionalFormatting>
  <conditionalFormatting sqref="T5">
    <cfRule type="expression" dxfId="13809" priority="462" stopIfTrue="1">
      <formula>$D$1&lt;T5</formula>
    </cfRule>
    <cfRule type="expression" dxfId="13808" priority="463" stopIfTrue="1">
      <formula>$D$1&gt;T5</formula>
    </cfRule>
  </conditionalFormatting>
  <conditionalFormatting sqref="T5">
    <cfRule type="expression" dxfId="13807" priority="460" stopIfTrue="1">
      <formula>$D$1&lt;T5</formula>
    </cfRule>
    <cfRule type="expression" dxfId="13806" priority="461" stopIfTrue="1">
      <formula>$D$1&gt;T5</formula>
    </cfRule>
  </conditionalFormatting>
  <conditionalFormatting sqref="T5">
    <cfRule type="expression" dxfId="13805" priority="458" stopIfTrue="1">
      <formula>$D$1&lt;T5</formula>
    </cfRule>
    <cfRule type="expression" dxfId="13804" priority="459" stopIfTrue="1">
      <formula>$D$1&gt;T5</formula>
    </cfRule>
  </conditionalFormatting>
  <conditionalFormatting sqref="T5">
    <cfRule type="expression" dxfId="13803" priority="482" stopIfTrue="1">
      <formula>$D$1&lt;T5</formula>
    </cfRule>
    <cfRule type="expression" dxfId="13802" priority="483" stopIfTrue="1">
      <formula>$D$1&gt;T5</formula>
    </cfRule>
  </conditionalFormatting>
  <conditionalFormatting sqref="T5">
    <cfRule type="expression" dxfId="13801" priority="480" stopIfTrue="1">
      <formula>$D$1&lt;T5</formula>
    </cfRule>
    <cfRule type="expression" dxfId="13800" priority="481" stopIfTrue="1">
      <formula>$D$1&gt;T5</formula>
    </cfRule>
  </conditionalFormatting>
  <conditionalFormatting sqref="T5">
    <cfRule type="expression" dxfId="13799" priority="478" stopIfTrue="1">
      <formula>$D$1&lt;T5</formula>
    </cfRule>
    <cfRule type="expression" dxfId="13798" priority="479" stopIfTrue="1">
      <formula>$D$1&gt;T5</formula>
    </cfRule>
  </conditionalFormatting>
  <conditionalFormatting sqref="T5">
    <cfRule type="expression" dxfId="13797" priority="476" stopIfTrue="1">
      <formula>$D$1&lt;T5</formula>
    </cfRule>
    <cfRule type="expression" dxfId="13796" priority="477" stopIfTrue="1">
      <formula>$D$1&gt;T5</formula>
    </cfRule>
  </conditionalFormatting>
  <conditionalFormatting sqref="T5">
    <cfRule type="expression" dxfId="13795" priority="472" stopIfTrue="1">
      <formula>$D$1&lt;T5</formula>
    </cfRule>
    <cfRule type="expression" dxfId="13794" priority="473" stopIfTrue="1">
      <formula>$D$1&gt;T5</formula>
    </cfRule>
  </conditionalFormatting>
  <conditionalFormatting sqref="T5">
    <cfRule type="expression" dxfId="13793" priority="470" stopIfTrue="1">
      <formula>$D$1&lt;T5</formula>
    </cfRule>
    <cfRule type="expression" dxfId="13792" priority="471" stopIfTrue="1">
      <formula>$D$1&gt;T5</formula>
    </cfRule>
  </conditionalFormatting>
  <conditionalFormatting sqref="T5">
    <cfRule type="expression" dxfId="13791" priority="468" stopIfTrue="1">
      <formula>$D$1&lt;T5</formula>
    </cfRule>
    <cfRule type="expression" dxfId="13790" priority="469" stopIfTrue="1">
      <formula>$D$1&gt;T5</formula>
    </cfRule>
  </conditionalFormatting>
  <conditionalFormatting sqref="T5">
    <cfRule type="expression" dxfId="13789" priority="466" stopIfTrue="1">
      <formula>$D$1&lt;T5</formula>
    </cfRule>
    <cfRule type="expression" dxfId="13788" priority="467" stopIfTrue="1">
      <formula>$D$1&gt;T5</formula>
    </cfRule>
  </conditionalFormatting>
  <conditionalFormatting sqref="T4">
    <cfRule type="expression" dxfId="13787" priority="454" stopIfTrue="1">
      <formula>$D$1&lt;T4</formula>
    </cfRule>
    <cfRule type="expression" dxfId="13786" priority="455" stopIfTrue="1">
      <formula>$D$1&gt;T4</formula>
    </cfRule>
  </conditionalFormatting>
  <conditionalFormatting sqref="T5">
    <cfRule type="cellIs" dxfId="13785" priority="451" stopIfTrue="1" operator="equal">
      <formula>5</formula>
    </cfRule>
    <cfRule type="cellIs" dxfId="13784" priority="452" stopIfTrue="1" operator="equal">
      <formula>4</formula>
    </cfRule>
    <cfRule type="cellIs" dxfId="13783" priority="453" stopIfTrue="1" operator="equal">
      <formula>3</formula>
    </cfRule>
  </conditionalFormatting>
  <conditionalFormatting sqref="T4">
    <cfRule type="expression" dxfId="13782" priority="420" stopIfTrue="1">
      <formula>$D$1&lt;T4</formula>
    </cfRule>
    <cfRule type="expression" dxfId="13781" priority="421" stopIfTrue="1">
      <formula>$D$1&gt;T4</formula>
    </cfRule>
  </conditionalFormatting>
  <conditionalFormatting sqref="T4">
    <cfRule type="expression" dxfId="13780" priority="428" stopIfTrue="1">
      <formula>$D$1&lt;T4</formula>
    </cfRule>
    <cfRule type="expression" dxfId="13779" priority="429" stopIfTrue="1">
      <formula>$D$1&gt;T4</formula>
    </cfRule>
  </conditionalFormatting>
  <conditionalFormatting sqref="T4">
    <cfRule type="expression" dxfId="13778" priority="426" stopIfTrue="1">
      <formula>$D$1&lt;T4</formula>
    </cfRule>
    <cfRule type="expression" dxfId="13777" priority="427" stopIfTrue="1">
      <formula>$D$1&gt;T4</formula>
    </cfRule>
  </conditionalFormatting>
  <conditionalFormatting sqref="T4">
    <cfRule type="expression" dxfId="13776" priority="422" stopIfTrue="1">
      <formula>$D$1&lt;T4</formula>
    </cfRule>
    <cfRule type="expression" dxfId="13775" priority="423" stopIfTrue="1">
      <formula>$D$1&gt;T4</formula>
    </cfRule>
  </conditionalFormatting>
  <conditionalFormatting sqref="T5">
    <cfRule type="cellIs" dxfId="13774" priority="448" stopIfTrue="1" operator="equal">
      <formula>5</formula>
    </cfRule>
    <cfRule type="cellIs" dxfId="13773" priority="449" stopIfTrue="1" operator="equal">
      <formula>4</formula>
    </cfRule>
    <cfRule type="cellIs" dxfId="13772" priority="450" stopIfTrue="1" operator="equal">
      <formula>3</formula>
    </cfRule>
  </conditionalFormatting>
  <conditionalFormatting sqref="T4">
    <cfRule type="expression" dxfId="13771" priority="446" stopIfTrue="1">
      <formula>$D$1&lt;T4</formula>
    </cfRule>
    <cfRule type="expression" dxfId="13770" priority="447" stopIfTrue="1">
      <formula>$D$1&gt;T4</formula>
    </cfRule>
  </conditionalFormatting>
  <conditionalFormatting sqref="T4">
    <cfRule type="expression" dxfId="13769" priority="444" stopIfTrue="1">
      <formula>$D$1&lt;T4</formula>
    </cfRule>
    <cfRule type="expression" dxfId="13768" priority="445" stopIfTrue="1">
      <formula>$D$1&gt;T4</formula>
    </cfRule>
  </conditionalFormatting>
  <conditionalFormatting sqref="T4">
    <cfRule type="expression" dxfId="13767" priority="442" stopIfTrue="1">
      <formula>$D$1&lt;T4</formula>
    </cfRule>
    <cfRule type="expression" dxfId="13766" priority="443" stopIfTrue="1">
      <formula>$D$1&gt;T4</formula>
    </cfRule>
  </conditionalFormatting>
  <conditionalFormatting sqref="T4">
    <cfRule type="expression" dxfId="13765" priority="440" stopIfTrue="1">
      <formula>$D$1&lt;T4</formula>
    </cfRule>
    <cfRule type="expression" dxfId="13764" priority="441" stopIfTrue="1">
      <formula>$D$1&gt;T4</formula>
    </cfRule>
  </conditionalFormatting>
  <conditionalFormatting sqref="T4">
    <cfRule type="expression" dxfId="13763" priority="438" stopIfTrue="1">
      <formula>$D$1&lt;T4</formula>
    </cfRule>
    <cfRule type="expression" dxfId="13762" priority="439" stopIfTrue="1">
      <formula>$D$1&gt;T4</formula>
    </cfRule>
  </conditionalFormatting>
  <conditionalFormatting sqref="T4">
    <cfRule type="expression" dxfId="13761" priority="436" stopIfTrue="1">
      <formula>$D$1&lt;T4</formula>
    </cfRule>
    <cfRule type="expression" dxfId="13760" priority="437" stopIfTrue="1">
      <formula>$D$1&gt;T4</formula>
    </cfRule>
  </conditionalFormatting>
  <conditionalFormatting sqref="T4">
    <cfRule type="expression" dxfId="13759" priority="432" stopIfTrue="1">
      <formula>$D$1&lt;T4</formula>
    </cfRule>
    <cfRule type="expression" dxfId="13758" priority="433" stopIfTrue="1">
      <formula>$D$1&gt;T4</formula>
    </cfRule>
  </conditionalFormatting>
  <conditionalFormatting sqref="T4">
    <cfRule type="expression" dxfId="13757" priority="430" stopIfTrue="1">
      <formula>$D$1&lt;T4</formula>
    </cfRule>
    <cfRule type="expression" dxfId="13756" priority="431" stopIfTrue="1">
      <formula>$D$1&gt;T4</formula>
    </cfRule>
  </conditionalFormatting>
  <conditionalFormatting sqref="N4">
    <cfRule type="expression" dxfId="13755" priority="418" stopIfTrue="1">
      <formula>$D$1&lt;N4</formula>
    </cfRule>
    <cfRule type="expression" dxfId="13754" priority="419" stopIfTrue="1">
      <formula>$D$1&gt;N4</formula>
    </cfRule>
  </conditionalFormatting>
  <conditionalFormatting sqref="N4">
    <cfRule type="expression" dxfId="13753" priority="416" stopIfTrue="1">
      <formula>$D$1&lt;N4</formula>
    </cfRule>
    <cfRule type="expression" dxfId="13752" priority="417" stopIfTrue="1">
      <formula>$D$1&gt;N4</formula>
    </cfRule>
  </conditionalFormatting>
  <conditionalFormatting sqref="N5">
    <cfRule type="expression" dxfId="13751" priority="412" stopIfTrue="1">
      <formula>$D$1&lt;N5</formula>
    </cfRule>
    <cfRule type="expression" dxfId="13750" priority="413" stopIfTrue="1">
      <formula>$D$1&gt;N5</formula>
    </cfRule>
  </conditionalFormatting>
  <conditionalFormatting sqref="N5">
    <cfRule type="expression" dxfId="13749" priority="390" stopIfTrue="1">
      <formula>$D$1&lt;N5</formula>
    </cfRule>
    <cfRule type="expression" dxfId="13748" priority="391" stopIfTrue="1">
      <formula>$D$1&gt;N5</formula>
    </cfRule>
  </conditionalFormatting>
  <conditionalFormatting sqref="N5">
    <cfRule type="expression" dxfId="13747" priority="388" stopIfTrue="1">
      <formula>$D$1&lt;N5</formula>
    </cfRule>
    <cfRule type="expression" dxfId="13746" priority="389" stopIfTrue="1">
      <formula>$D$1&gt;N5</formula>
    </cfRule>
  </conditionalFormatting>
  <conditionalFormatting sqref="N5">
    <cfRule type="expression" dxfId="13745" priority="410" stopIfTrue="1">
      <formula>$D$1&lt;N5</formula>
    </cfRule>
    <cfRule type="expression" dxfId="13744" priority="411" stopIfTrue="1">
      <formula>$D$1&gt;N5</formula>
    </cfRule>
  </conditionalFormatting>
  <conditionalFormatting sqref="N5">
    <cfRule type="expression" dxfId="13743" priority="408" stopIfTrue="1">
      <formula>$D$1&lt;N5</formula>
    </cfRule>
    <cfRule type="expression" dxfId="13742" priority="409" stopIfTrue="1">
      <formula>$D$1&gt;N5</formula>
    </cfRule>
  </conditionalFormatting>
  <conditionalFormatting sqref="N5">
    <cfRule type="expression" dxfId="13741" priority="402" stopIfTrue="1">
      <formula>$D$1&lt;N5</formula>
    </cfRule>
    <cfRule type="expression" dxfId="13740" priority="403" stopIfTrue="1">
      <formula>$D$1&gt;N5</formula>
    </cfRule>
  </conditionalFormatting>
  <conditionalFormatting sqref="N5">
    <cfRule type="expression" dxfId="13739" priority="400" stopIfTrue="1">
      <formula>$D$1&lt;N5</formula>
    </cfRule>
    <cfRule type="expression" dxfId="13738" priority="401" stopIfTrue="1">
      <formula>$D$1&gt;N5</formula>
    </cfRule>
  </conditionalFormatting>
  <conditionalFormatting sqref="N5">
    <cfRule type="expression" dxfId="13737" priority="398" stopIfTrue="1">
      <formula>$D$1&lt;N5</formula>
    </cfRule>
    <cfRule type="expression" dxfId="13736" priority="399" stopIfTrue="1">
      <formula>$D$1&gt;N5</formula>
    </cfRule>
  </conditionalFormatting>
  <conditionalFormatting sqref="N5">
    <cfRule type="expression" dxfId="13735" priority="396" stopIfTrue="1">
      <formula>$D$1&lt;N5</formula>
    </cfRule>
    <cfRule type="expression" dxfId="13734" priority="397" stopIfTrue="1">
      <formula>$D$1&gt;N5</formula>
    </cfRule>
  </conditionalFormatting>
  <conditionalFormatting sqref="N5">
    <cfRule type="expression" dxfId="13733" priority="392" stopIfTrue="1">
      <formula>$D$1&lt;N5</formula>
    </cfRule>
    <cfRule type="expression" dxfId="13732" priority="393" stopIfTrue="1">
      <formula>$D$1&gt;N5</formula>
    </cfRule>
  </conditionalFormatting>
  <conditionalFormatting sqref="N5">
    <cfRule type="expression" dxfId="13731" priority="386" stopIfTrue="1">
      <formula>$D$1&lt;N5</formula>
    </cfRule>
    <cfRule type="expression" dxfId="13730" priority="387" stopIfTrue="1">
      <formula>$D$1&gt;N5</formula>
    </cfRule>
  </conditionalFormatting>
  <conditionalFormatting sqref="N5">
    <cfRule type="expression" dxfId="13729" priority="382" stopIfTrue="1">
      <formula>$D$1&lt;N5</formula>
    </cfRule>
    <cfRule type="expression" dxfId="13728" priority="383" stopIfTrue="1">
      <formula>$D$1&gt;N5</formula>
    </cfRule>
  </conditionalFormatting>
  <conditionalFormatting sqref="N5">
    <cfRule type="expression" dxfId="13727" priority="364" stopIfTrue="1">
      <formula>$D$1&lt;N5</formula>
    </cfRule>
    <cfRule type="expression" dxfId="13726" priority="365" stopIfTrue="1">
      <formula>$D$1&gt;N5</formula>
    </cfRule>
  </conditionalFormatting>
  <conditionalFormatting sqref="N5">
    <cfRule type="expression" dxfId="13725" priority="362" stopIfTrue="1">
      <formula>$D$1&lt;N5</formula>
    </cfRule>
    <cfRule type="expression" dxfId="13724" priority="363" stopIfTrue="1">
      <formula>$D$1&gt;N5</formula>
    </cfRule>
  </conditionalFormatting>
  <conditionalFormatting sqref="N5">
    <cfRule type="expression" dxfId="13723" priority="358" stopIfTrue="1">
      <formula>$D$1&lt;N5</formula>
    </cfRule>
    <cfRule type="expression" dxfId="13722" priority="359" stopIfTrue="1">
      <formula>$D$1&gt;N5</formula>
    </cfRule>
  </conditionalFormatting>
  <conditionalFormatting sqref="N5">
    <cfRule type="expression" dxfId="13721" priority="380" stopIfTrue="1">
      <formula>$D$1&lt;N5</formula>
    </cfRule>
    <cfRule type="expression" dxfId="13720" priority="381" stopIfTrue="1">
      <formula>$D$1&gt;N5</formula>
    </cfRule>
  </conditionalFormatting>
  <conditionalFormatting sqref="N5">
    <cfRule type="expression" dxfId="13719" priority="378" stopIfTrue="1">
      <formula>$D$1&lt;N5</formula>
    </cfRule>
    <cfRule type="expression" dxfId="13718" priority="379" stopIfTrue="1">
      <formula>$D$1&gt;N5</formula>
    </cfRule>
  </conditionalFormatting>
  <conditionalFormatting sqref="N5">
    <cfRule type="expression" dxfId="13717" priority="376" stopIfTrue="1">
      <formula>$D$1&lt;N5</formula>
    </cfRule>
    <cfRule type="expression" dxfId="13716" priority="377" stopIfTrue="1">
      <formula>$D$1&gt;N5</formula>
    </cfRule>
  </conditionalFormatting>
  <conditionalFormatting sqref="N5">
    <cfRule type="expression" dxfId="13715" priority="366" stopIfTrue="1">
      <formula>$D$1&lt;N5</formula>
    </cfRule>
    <cfRule type="expression" dxfId="13714" priority="367" stopIfTrue="1">
      <formula>$D$1&gt;N5</formula>
    </cfRule>
  </conditionalFormatting>
  <conditionalFormatting sqref="N5">
    <cfRule type="expression" dxfId="13713" priority="360" stopIfTrue="1">
      <formula>$D$1&lt;N5</formula>
    </cfRule>
    <cfRule type="expression" dxfId="13712" priority="361" stopIfTrue="1">
      <formula>$D$1&gt;N5</formula>
    </cfRule>
  </conditionalFormatting>
  <conditionalFormatting sqref="N4">
    <cfRule type="expression" dxfId="13711" priority="356" stopIfTrue="1">
      <formula>$D$1&lt;N4</formula>
    </cfRule>
    <cfRule type="expression" dxfId="13710" priority="357" stopIfTrue="1">
      <formula>$D$1&gt;N4</formula>
    </cfRule>
  </conditionalFormatting>
  <conditionalFormatting sqref="N4">
    <cfRule type="expression" dxfId="13709" priority="334" stopIfTrue="1">
      <formula>$D$1&lt;N4</formula>
    </cfRule>
    <cfRule type="expression" dxfId="13708" priority="335" stopIfTrue="1">
      <formula>$D$1&gt;N4</formula>
    </cfRule>
  </conditionalFormatting>
  <conditionalFormatting sqref="N4">
    <cfRule type="expression" dxfId="13707" priority="354" stopIfTrue="1">
      <formula>$D$1&lt;N4</formula>
    </cfRule>
    <cfRule type="expression" dxfId="13706" priority="355" stopIfTrue="1">
      <formula>$D$1&gt;N4</formula>
    </cfRule>
  </conditionalFormatting>
  <conditionalFormatting sqref="N4">
    <cfRule type="expression" dxfId="13705" priority="352" stopIfTrue="1">
      <formula>$D$1&lt;N4</formula>
    </cfRule>
    <cfRule type="expression" dxfId="13704" priority="353" stopIfTrue="1">
      <formula>$D$1&gt;N4</formula>
    </cfRule>
  </conditionalFormatting>
  <conditionalFormatting sqref="N4">
    <cfRule type="expression" dxfId="13703" priority="328" stopIfTrue="1">
      <formula>$D$1&lt;N4</formula>
    </cfRule>
    <cfRule type="expression" dxfId="13702" priority="329" stopIfTrue="1">
      <formula>$D$1&gt;N4</formula>
    </cfRule>
  </conditionalFormatting>
  <conditionalFormatting sqref="N4">
    <cfRule type="expression" dxfId="13701" priority="350" stopIfTrue="1">
      <formula>$D$1&lt;N4</formula>
    </cfRule>
    <cfRule type="expression" dxfId="13700" priority="351" stopIfTrue="1">
      <formula>$D$1&gt;N4</formula>
    </cfRule>
  </conditionalFormatting>
  <conditionalFormatting sqref="N4">
    <cfRule type="expression" dxfId="13699" priority="348" stopIfTrue="1">
      <formula>$D$1&lt;N4</formula>
    </cfRule>
    <cfRule type="expression" dxfId="13698" priority="349" stopIfTrue="1">
      <formula>$D$1&gt;N4</formula>
    </cfRule>
  </conditionalFormatting>
  <conditionalFormatting sqref="N4">
    <cfRule type="expression" dxfId="13697" priority="346" stopIfTrue="1">
      <formula>$D$1&lt;N4</formula>
    </cfRule>
    <cfRule type="expression" dxfId="13696" priority="347" stopIfTrue="1">
      <formula>$D$1&gt;N4</formula>
    </cfRule>
  </conditionalFormatting>
  <conditionalFormatting sqref="N4">
    <cfRule type="expression" dxfId="13695" priority="344" stopIfTrue="1">
      <formula>$D$1&lt;N4</formula>
    </cfRule>
    <cfRule type="expression" dxfId="13694" priority="345" stopIfTrue="1">
      <formula>$D$1&gt;N4</formula>
    </cfRule>
  </conditionalFormatting>
  <conditionalFormatting sqref="N4">
    <cfRule type="expression" dxfId="13693" priority="340" stopIfTrue="1">
      <formula>$D$1&lt;N4</formula>
    </cfRule>
    <cfRule type="expression" dxfId="13692" priority="341" stopIfTrue="1">
      <formula>$D$1&gt;N4</formula>
    </cfRule>
  </conditionalFormatting>
  <conditionalFormatting sqref="N4">
    <cfRule type="expression" dxfId="13691" priority="338" stopIfTrue="1">
      <formula>$D$1&lt;N4</formula>
    </cfRule>
    <cfRule type="expression" dxfId="13690" priority="339" stopIfTrue="1">
      <formula>$D$1&gt;N4</formula>
    </cfRule>
  </conditionalFormatting>
  <conditionalFormatting sqref="N4">
    <cfRule type="expression" dxfId="13689" priority="336" stopIfTrue="1">
      <formula>$D$1&lt;N4</formula>
    </cfRule>
    <cfRule type="expression" dxfId="13688" priority="337" stopIfTrue="1">
      <formula>$D$1&gt;N4</formula>
    </cfRule>
  </conditionalFormatting>
  <conditionalFormatting sqref="N4">
    <cfRule type="expression" dxfId="13687" priority="330" stopIfTrue="1">
      <formula>$D$1&lt;N4</formula>
    </cfRule>
    <cfRule type="expression" dxfId="13686" priority="331" stopIfTrue="1">
      <formula>$D$1&gt;N4</formula>
    </cfRule>
  </conditionalFormatting>
  <conditionalFormatting sqref="N5">
    <cfRule type="cellIs" dxfId="13685" priority="325" stopIfTrue="1" operator="equal">
      <formula>5</formula>
    </cfRule>
    <cfRule type="cellIs" dxfId="13684" priority="326" stopIfTrue="1" operator="equal">
      <formula>4</formula>
    </cfRule>
    <cfRule type="cellIs" dxfId="13683" priority="327" stopIfTrue="1" operator="equal">
      <formula>3</formula>
    </cfRule>
  </conditionalFormatting>
  <conditionalFormatting sqref="N4">
    <cfRule type="expression" dxfId="13682" priority="323" stopIfTrue="1">
      <formula>$D$1&lt;N4</formula>
    </cfRule>
    <cfRule type="expression" dxfId="13681" priority="324" stopIfTrue="1">
      <formula>$D$1&gt;N4</formula>
    </cfRule>
  </conditionalFormatting>
  <conditionalFormatting sqref="N5">
    <cfRule type="cellIs" dxfId="13680" priority="320" stopIfTrue="1" operator="equal">
      <formula>5</formula>
    </cfRule>
    <cfRule type="cellIs" dxfId="13679" priority="321" stopIfTrue="1" operator="equal">
      <formula>4</formula>
    </cfRule>
    <cfRule type="cellIs" dxfId="13678" priority="322" stopIfTrue="1" operator="equal">
      <formula>3</formula>
    </cfRule>
  </conditionalFormatting>
  <conditionalFormatting sqref="N5">
    <cfRule type="cellIs" dxfId="13677" priority="317" stopIfTrue="1" operator="equal">
      <formula>5</formula>
    </cfRule>
    <cfRule type="cellIs" dxfId="13676" priority="318" stopIfTrue="1" operator="equal">
      <formula>4</formula>
    </cfRule>
    <cfRule type="cellIs" dxfId="13675" priority="319" stopIfTrue="1" operator="equal">
      <formula>3</formula>
    </cfRule>
  </conditionalFormatting>
  <conditionalFormatting sqref="N4">
    <cfRule type="expression" dxfId="13674" priority="296" stopIfTrue="1">
      <formula>$D$1&lt;N4</formula>
    </cfRule>
    <cfRule type="expression" dxfId="13673" priority="297" stopIfTrue="1">
      <formula>$D$1&gt;N4</formula>
    </cfRule>
  </conditionalFormatting>
  <conditionalFormatting sqref="N4">
    <cfRule type="expression" dxfId="13672" priority="294" stopIfTrue="1">
      <formula>$D$1&lt;N4</formula>
    </cfRule>
    <cfRule type="expression" dxfId="13671" priority="295" stopIfTrue="1">
      <formula>$D$1&gt;N4</formula>
    </cfRule>
  </conditionalFormatting>
  <conditionalFormatting sqref="N4">
    <cfRule type="expression" dxfId="13670" priority="290" stopIfTrue="1">
      <formula>$D$1&lt;N4</formula>
    </cfRule>
    <cfRule type="expression" dxfId="13669" priority="291" stopIfTrue="1">
      <formula>$D$1&gt;N4</formula>
    </cfRule>
  </conditionalFormatting>
  <conditionalFormatting sqref="N4">
    <cfRule type="expression" dxfId="13668" priority="308" stopIfTrue="1">
      <formula>$D$1&lt;N4</formula>
    </cfRule>
    <cfRule type="expression" dxfId="13667" priority="309" stopIfTrue="1">
      <formula>$D$1&gt;N4</formula>
    </cfRule>
  </conditionalFormatting>
  <conditionalFormatting sqref="N4">
    <cfRule type="expression" dxfId="13666" priority="306" stopIfTrue="1">
      <formula>$D$1&lt;N4</formula>
    </cfRule>
    <cfRule type="expression" dxfId="13665" priority="307" stopIfTrue="1">
      <formula>$D$1&gt;N4</formula>
    </cfRule>
  </conditionalFormatting>
  <conditionalFormatting sqref="N4">
    <cfRule type="expression" dxfId="13664" priority="304" stopIfTrue="1">
      <formula>$D$1&lt;N4</formula>
    </cfRule>
    <cfRule type="expression" dxfId="13663" priority="305" stopIfTrue="1">
      <formula>$D$1&gt;N4</formula>
    </cfRule>
  </conditionalFormatting>
  <conditionalFormatting sqref="N4">
    <cfRule type="expression" dxfId="13662" priority="302" stopIfTrue="1">
      <formula>$D$1&lt;N4</formula>
    </cfRule>
    <cfRule type="expression" dxfId="13661" priority="303" stopIfTrue="1">
      <formula>$D$1&gt;N4</formula>
    </cfRule>
  </conditionalFormatting>
  <conditionalFormatting sqref="N4">
    <cfRule type="expression" dxfId="13660" priority="298" stopIfTrue="1">
      <formula>$D$1&lt;N4</formula>
    </cfRule>
    <cfRule type="expression" dxfId="13659" priority="299" stopIfTrue="1">
      <formula>$D$1&gt;N4</formula>
    </cfRule>
  </conditionalFormatting>
  <conditionalFormatting sqref="N4">
    <cfRule type="expression" dxfId="13658" priority="292" stopIfTrue="1">
      <formula>$D$1&lt;N4</formula>
    </cfRule>
    <cfRule type="expression" dxfId="13657" priority="293" stopIfTrue="1">
      <formula>$D$1&gt;N4</formula>
    </cfRule>
  </conditionalFormatting>
  <conditionalFormatting sqref="N5">
    <cfRule type="cellIs" dxfId="13656" priority="287" stopIfTrue="1" operator="equal">
      <formula>5</formula>
    </cfRule>
    <cfRule type="cellIs" dxfId="13655" priority="288" stopIfTrue="1" operator="equal">
      <formula>4</formula>
    </cfRule>
    <cfRule type="cellIs" dxfId="13654" priority="289" stopIfTrue="1" operator="equal">
      <formula>3</formula>
    </cfRule>
  </conditionalFormatting>
  <conditionalFormatting sqref="F5">
    <cfRule type="expression" dxfId="13653" priority="279" stopIfTrue="1">
      <formula>$D$4&lt;F5</formula>
    </cfRule>
    <cfRule type="expression" dxfId="13652" priority="280" stopIfTrue="1">
      <formula>$D$4&gt;F5</formula>
    </cfRule>
  </conditionalFormatting>
  <conditionalFormatting sqref="F4">
    <cfRule type="expression" dxfId="13651" priority="274" stopIfTrue="1">
      <formula>$D$4&lt;F4</formula>
    </cfRule>
    <cfRule type="expression" dxfId="13650" priority="275" stopIfTrue="1">
      <formula>$D$4&gt;F4</formula>
    </cfRule>
  </conditionalFormatting>
  <conditionalFormatting sqref="F5">
    <cfRule type="cellIs" dxfId="13649" priority="276" stopIfTrue="1" operator="equal">
      <formula>5</formula>
    </cfRule>
    <cfRule type="cellIs" dxfId="13648" priority="277" stopIfTrue="1" operator="equal">
      <formula>4</formula>
    </cfRule>
    <cfRule type="cellIs" dxfId="13647" priority="278" stopIfTrue="1" operator="equal">
      <formula>3</formula>
    </cfRule>
  </conditionalFormatting>
  <conditionalFormatting sqref="O5">
    <cfRule type="expression" dxfId="13646" priority="270" stopIfTrue="1">
      <formula>$D$4&lt;O5</formula>
    </cfRule>
    <cfRule type="expression" dxfId="13645" priority="271" stopIfTrue="1">
      <formula>$D$4&gt;O5</formula>
    </cfRule>
  </conditionalFormatting>
  <conditionalFormatting sqref="O5">
    <cfRule type="cellIs" dxfId="13644" priority="263" stopIfTrue="1" operator="equal">
      <formula>5</formula>
    </cfRule>
    <cfRule type="cellIs" dxfId="13643" priority="264" stopIfTrue="1" operator="equal">
      <formula>4</formula>
    </cfRule>
    <cfRule type="cellIs" dxfId="13642" priority="265" stopIfTrue="1" operator="equal">
      <formula>3</formula>
    </cfRule>
  </conditionalFormatting>
  <conditionalFormatting sqref="O4">
    <cfRule type="expression" dxfId="13641" priority="261" stopIfTrue="1">
      <formula>$D$4&lt;O4</formula>
    </cfRule>
    <cfRule type="expression" dxfId="13640" priority="262" stopIfTrue="1">
      <formula>$D$4&gt;O4</formula>
    </cfRule>
  </conditionalFormatting>
  <conditionalFormatting sqref="O5">
    <cfRule type="cellIs" dxfId="13639" priority="258" stopIfTrue="1" operator="equal">
      <formula>5</formula>
    </cfRule>
    <cfRule type="cellIs" dxfId="13638" priority="259" stopIfTrue="1" operator="equal">
      <formula>4</formula>
    </cfRule>
    <cfRule type="cellIs" dxfId="13637" priority="260" stopIfTrue="1" operator="equal">
      <formula>3</formula>
    </cfRule>
  </conditionalFormatting>
  <conditionalFormatting sqref="O5">
    <cfRule type="cellIs" dxfId="13636" priority="255" stopIfTrue="1" operator="equal">
      <formula>5</formula>
    </cfRule>
    <cfRule type="cellIs" dxfId="13635" priority="256" stopIfTrue="1" operator="equal">
      <formula>4</formula>
    </cfRule>
    <cfRule type="cellIs" dxfId="13634" priority="257" stopIfTrue="1" operator="equal">
      <formula>3</formula>
    </cfRule>
  </conditionalFormatting>
  <conditionalFormatting sqref="O4">
    <cfRule type="expression" dxfId="13633" priority="253" stopIfTrue="1">
      <formula>$D$1&lt;O4</formula>
    </cfRule>
    <cfRule type="expression" dxfId="13632" priority="254" stopIfTrue="1">
      <formula>$D$1&gt;O4</formula>
    </cfRule>
  </conditionalFormatting>
  <conditionalFormatting sqref="O5">
    <cfRule type="cellIs" dxfId="13631" priority="250" stopIfTrue="1" operator="equal">
      <formula>5</formula>
    </cfRule>
    <cfRule type="cellIs" dxfId="13630" priority="251" stopIfTrue="1" operator="equal">
      <formula>4</formula>
    </cfRule>
    <cfRule type="cellIs" dxfId="13629" priority="252" stopIfTrue="1" operator="equal">
      <formula>3</formula>
    </cfRule>
  </conditionalFormatting>
  <conditionalFormatting sqref="O5">
    <cfRule type="cellIs" dxfId="13628" priority="247" stopIfTrue="1" operator="equal">
      <formula>5</formula>
    </cfRule>
    <cfRule type="cellIs" dxfId="13627" priority="248" stopIfTrue="1" operator="equal">
      <formula>4</formula>
    </cfRule>
    <cfRule type="cellIs" dxfId="13626" priority="249" stopIfTrue="1" operator="equal">
      <formula>3</formula>
    </cfRule>
  </conditionalFormatting>
  <conditionalFormatting sqref="K5">
    <cfRule type="cellIs" dxfId="13625" priority="226" stopIfTrue="1" operator="equal">
      <formula>5</formula>
    </cfRule>
    <cfRule type="cellIs" dxfId="13624" priority="227" stopIfTrue="1" operator="equal">
      <formula>4</formula>
    </cfRule>
    <cfRule type="cellIs" dxfId="13623" priority="228" stopIfTrue="1" operator="equal">
      <formula>3</formula>
    </cfRule>
  </conditionalFormatting>
  <conditionalFormatting sqref="K5">
    <cfRule type="cellIs" dxfId="13622" priority="223" stopIfTrue="1" operator="equal">
      <formula>5</formula>
    </cfRule>
    <cfRule type="cellIs" dxfId="13621" priority="224" stopIfTrue="1" operator="equal">
      <formula>4</formula>
    </cfRule>
    <cfRule type="cellIs" dxfId="13620" priority="225" stopIfTrue="1" operator="equal">
      <formula>3</formula>
    </cfRule>
  </conditionalFormatting>
  <conditionalFormatting sqref="K5">
    <cfRule type="cellIs" dxfId="13619" priority="220" stopIfTrue="1" operator="equal">
      <formula>5</formula>
    </cfRule>
    <cfRule type="cellIs" dxfId="13618" priority="221" stopIfTrue="1" operator="equal">
      <formula>4</formula>
    </cfRule>
    <cfRule type="cellIs" dxfId="13617" priority="222" stopIfTrue="1" operator="equal">
      <formula>3</formula>
    </cfRule>
  </conditionalFormatting>
  <conditionalFormatting sqref="K5">
    <cfRule type="cellIs" dxfId="13616" priority="217" stopIfTrue="1" operator="equal">
      <formula>5</formula>
    </cfRule>
    <cfRule type="cellIs" dxfId="13615" priority="218" stopIfTrue="1" operator="equal">
      <formula>4</formula>
    </cfRule>
    <cfRule type="cellIs" dxfId="13614" priority="219" stopIfTrue="1" operator="equal">
      <formula>3</formula>
    </cfRule>
  </conditionalFormatting>
  <conditionalFormatting sqref="K5">
    <cfRule type="cellIs" dxfId="13613" priority="214" stopIfTrue="1" operator="equal">
      <formula>5</formula>
    </cfRule>
    <cfRule type="cellIs" dxfId="13612" priority="215" stopIfTrue="1" operator="equal">
      <formula>4</formula>
    </cfRule>
    <cfRule type="cellIs" dxfId="13611" priority="216" stopIfTrue="1" operator="equal">
      <formula>3</formula>
    </cfRule>
  </conditionalFormatting>
  <conditionalFormatting sqref="K5">
    <cfRule type="cellIs" dxfId="13610" priority="211" stopIfTrue="1" operator="equal">
      <formula>5</formula>
    </cfRule>
    <cfRule type="cellIs" dxfId="13609" priority="212" stopIfTrue="1" operator="equal">
      <formula>4</formula>
    </cfRule>
    <cfRule type="cellIs" dxfId="13608" priority="213" stopIfTrue="1" operator="equal">
      <formula>3</formula>
    </cfRule>
  </conditionalFormatting>
  <conditionalFormatting sqref="K5">
    <cfRule type="cellIs" dxfId="13607" priority="208" stopIfTrue="1" operator="equal">
      <formula>5</formula>
    </cfRule>
    <cfRule type="cellIs" dxfId="13606" priority="209" stopIfTrue="1" operator="equal">
      <formula>4</formula>
    </cfRule>
    <cfRule type="cellIs" dxfId="13605" priority="210" stopIfTrue="1" operator="equal">
      <formula>3</formula>
    </cfRule>
  </conditionalFormatting>
  <conditionalFormatting sqref="K5">
    <cfRule type="cellIs" dxfId="13604" priority="205" stopIfTrue="1" operator="equal">
      <formula>5</formula>
    </cfRule>
    <cfRule type="cellIs" dxfId="13603" priority="206" stopIfTrue="1" operator="equal">
      <formula>4</formula>
    </cfRule>
    <cfRule type="cellIs" dxfId="13602" priority="207" stopIfTrue="1" operator="equal">
      <formula>3</formula>
    </cfRule>
  </conditionalFormatting>
  <conditionalFormatting sqref="K5">
    <cfRule type="cellIs" dxfId="13601" priority="202" stopIfTrue="1" operator="equal">
      <formula>5</formula>
    </cfRule>
    <cfRule type="cellIs" dxfId="13600" priority="203" stopIfTrue="1" operator="equal">
      <formula>4</formula>
    </cfRule>
    <cfRule type="cellIs" dxfId="13599" priority="204" stopIfTrue="1" operator="equal">
      <formula>3</formula>
    </cfRule>
  </conditionalFormatting>
  <conditionalFormatting sqref="K5">
    <cfRule type="cellIs" dxfId="13598" priority="199" stopIfTrue="1" operator="equal">
      <formula>5</formula>
    </cfRule>
    <cfRule type="cellIs" dxfId="13597" priority="200" stopIfTrue="1" operator="equal">
      <formula>4</formula>
    </cfRule>
    <cfRule type="cellIs" dxfId="13596" priority="201" stopIfTrue="1" operator="equal">
      <formula>3</formula>
    </cfRule>
  </conditionalFormatting>
  <conditionalFormatting sqref="K5">
    <cfRule type="cellIs" dxfId="13595" priority="196" stopIfTrue="1" operator="equal">
      <formula>5</formula>
    </cfRule>
    <cfRule type="cellIs" dxfId="13594" priority="197" stopIfTrue="1" operator="equal">
      <formula>4</formula>
    </cfRule>
    <cfRule type="cellIs" dxfId="13593" priority="198" stopIfTrue="1" operator="equal">
      <formula>3</formula>
    </cfRule>
  </conditionalFormatting>
  <conditionalFormatting sqref="K5">
    <cfRule type="cellIs" dxfId="13592" priority="193" stopIfTrue="1" operator="equal">
      <formula>5</formula>
    </cfRule>
    <cfRule type="cellIs" dxfId="13591" priority="194" stopIfTrue="1" operator="equal">
      <formula>4</formula>
    </cfRule>
    <cfRule type="cellIs" dxfId="13590" priority="195" stopIfTrue="1" operator="equal">
      <formula>3</formula>
    </cfRule>
  </conditionalFormatting>
  <conditionalFormatting sqref="K5">
    <cfRule type="cellIs" dxfId="13589" priority="190" stopIfTrue="1" operator="equal">
      <formula>5</formula>
    </cfRule>
    <cfRule type="cellIs" dxfId="13588" priority="191" stopIfTrue="1" operator="equal">
      <formula>4</formula>
    </cfRule>
    <cfRule type="cellIs" dxfId="13587" priority="192" stopIfTrue="1" operator="equal">
      <formula>3</formula>
    </cfRule>
  </conditionalFormatting>
  <conditionalFormatting sqref="K5">
    <cfRule type="cellIs" dxfId="13586" priority="187" stopIfTrue="1" operator="equal">
      <formula>5</formula>
    </cfRule>
    <cfRule type="cellIs" dxfId="13585" priority="188" stopIfTrue="1" operator="equal">
      <formula>4</formula>
    </cfRule>
    <cfRule type="cellIs" dxfId="13584" priority="189" stopIfTrue="1" operator="equal">
      <formula>3</formula>
    </cfRule>
  </conditionalFormatting>
  <conditionalFormatting sqref="K5">
    <cfRule type="cellIs" dxfId="13583" priority="184" stopIfTrue="1" operator="equal">
      <formula>5</formula>
    </cfRule>
    <cfRule type="cellIs" dxfId="13582" priority="185" stopIfTrue="1" operator="equal">
      <formula>4</formula>
    </cfRule>
    <cfRule type="cellIs" dxfId="13581" priority="186" stopIfTrue="1" operator="equal">
      <formula>3</formula>
    </cfRule>
  </conditionalFormatting>
  <conditionalFormatting sqref="K5">
    <cfRule type="cellIs" dxfId="13580" priority="181" stopIfTrue="1" operator="equal">
      <formula>5</formula>
    </cfRule>
    <cfRule type="cellIs" dxfId="13579" priority="182" stopIfTrue="1" operator="equal">
      <formula>4</formula>
    </cfRule>
    <cfRule type="cellIs" dxfId="13578" priority="183" stopIfTrue="1" operator="equal">
      <formula>3</formula>
    </cfRule>
  </conditionalFormatting>
  <conditionalFormatting sqref="K5">
    <cfRule type="cellIs" dxfId="13577" priority="178" stopIfTrue="1" operator="equal">
      <formula>5</formula>
    </cfRule>
    <cfRule type="cellIs" dxfId="13576" priority="179" stopIfTrue="1" operator="equal">
      <formula>4</formula>
    </cfRule>
    <cfRule type="cellIs" dxfId="13575" priority="180" stopIfTrue="1" operator="equal">
      <formula>3</formula>
    </cfRule>
  </conditionalFormatting>
  <conditionalFormatting sqref="K5">
    <cfRule type="cellIs" dxfId="13574" priority="175" stopIfTrue="1" operator="equal">
      <formula>5</formula>
    </cfRule>
    <cfRule type="cellIs" dxfId="13573" priority="176" stopIfTrue="1" operator="equal">
      <formula>4</formula>
    </cfRule>
    <cfRule type="cellIs" dxfId="13572" priority="177" stopIfTrue="1" operator="equal">
      <formula>3</formula>
    </cfRule>
  </conditionalFormatting>
  <conditionalFormatting sqref="K5">
    <cfRule type="cellIs" dxfId="13571" priority="172" stopIfTrue="1" operator="equal">
      <formula>5</formula>
    </cfRule>
    <cfRule type="cellIs" dxfId="13570" priority="173" stopIfTrue="1" operator="equal">
      <formula>4</formula>
    </cfRule>
    <cfRule type="cellIs" dxfId="13569" priority="174" stopIfTrue="1" operator="equal">
      <formula>3</formula>
    </cfRule>
  </conditionalFormatting>
  <conditionalFormatting sqref="P4">
    <cfRule type="expression" dxfId="13568" priority="170" stopIfTrue="1">
      <formula>$D$1&lt;P4</formula>
    </cfRule>
    <cfRule type="expression" dxfId="13567" priority="171" stopIfTrue="1">
      <formula>$D$1&gt;P4</formula>
    </cfRule>
  </conditionalFormatting>
  <conditionalFormatting sqref="P5">
    <cfRule type="expression" dxfId="13566" priority="168" stopIfTrue="1">
      <formula>$D$1&lt;P5</formula>
    </cfRule>
    <cfRule type="expression" dxfId="13565" priority="169" stopIfTrue="1">
      <formula>$D$1&gt;P5</formula>
    </cfRule>
  </conditionalFormatting>
  <conditionalFormatting sqref="P5">
    <cfRule type="expression" dxfId="13564" priority="166" stopIfTrue="1">
      <formula>$D$1&lt;P5</formula>
    </cfRule>
    <cfRule type="expression" dxfId="13563" priority="167" stopIfTrue="1">
      <formula>$D$1&gt;P5</formula>
    </cfRule>
  </conditionalFormatting>
  <conditionalFormatting sqref="P4">
    <cfRule type="expression" dxfId="13562" priority="144" stopIfTrue="1">
      <formula>$D$1&lt;P4</formula>
    </cfRule>
    <cfRule type="expression" dxfId="13561" priority="145" stopIfTrue="1">
      <formula>$D$1&gt;P4</formula>
    </cfRule>
  </conditionalFormatting>
  <conditionalFormatting sqref="P4">
    <cfRule type="expression" dxfId="13560" priority="142" stopIfTrue="1">
      <formula>$D$1&lt;P4</formula>
    </cfRule>
    <cfRule type="expression" dxfId="13559" priority="143" stopIfTrue="1">
      <formula>$D$1&gt;P4</formula>
    </cfRule>
  </conditionalFormatting>
  <conditionalFormatting sqref="P5">
    <cfRule type="cellIs" dxfId="13558" priority="139" stopIfTrue="1" operator="equal">
      <formula>5</formula>
    </cfRule>
    <cfRule type="cellIs" dxfId="13557" priority="140" stopIfTrue="1" operator="equal">
      <formula>4</formula>
    </cfRule>
    <cfRule type="cellIs" dxfId="13556" priority="141" stopIfTrue="1" operator="equal">
      <formula>3</formula>
    </cfRule>
  </conditionalFormatting>
  <conditionalFormatting sqref="P5">
    <cfRule type="cellIs" dxfId="13555" priority="136" stopIfTrue="1" operator="equal">
      <formula>5</formula>
    </cfRule>
    <cfRule type="cellIs" dxfId="13554" priority="137" stopIfTrue="1" operator="equal">
      <formula>4</formula>
    </cfRule>
    <cfRule type="cellIs" dxfId="13553" priority="138" stopIfTrue="1" operator="equal">
      <formula>3</formula>
    </cfRule>
  </conditionalFormatting>
  <conditionalFormatting sqref="P5">
    <cfRule type="cellIs" dxfId="13552" priority="133" stopIfTrue="1" operator="equal">
      <formula>5</formula>
    </cfRule>
    <cfRule type="cellIs" dxfId="13551" priority="134" stopIfTrue="1" operator="equal">
      <formula>4</formula>
    </cfRule>
    <cfRule type="cellIs" dxfId="13550" priority="135" stopIfTrue="1" operator="equal">
      <formula>3</formula>
    </cfRule>
  </conditionalFormatting>
  <conditionalFormatting sqref="Q4">
    <cfRule type="expression" dxfId="13549" priority="131" stopIfTrue="1">
      <formula>$D$1&lt;Q4</formula>
    </cfRule>
    <cfRule type="expression" dxfId="13548" priority="132" stopIfTrue="1">
      <formula>$D$1&gt;Q4</formula>
    </cfRule>
  </conditionalFormatting>
  <conditionalFormatting sqref="Q4">
    <cfRule type="expression" dxfId="13547" priority="129" stopIfTrue="1">
      <formula>$D$1&lt;Q4</formula>
    </cfRule>
    <cfRule type="expression" dxfId="13546" priority="130" stopIfTrue="1">
      <formula>$D$1&gt;Q4</formula>
    </cfRule>
  </conditionalFormatting>
  <conditionalFormatting sqref="Q5">
    <cfRule type="expression" dxfId="13545" priority="127" stopIfTrue="1">
      <formula>$D$1&lt;Q5</formula>
    </cfRule>
    <cfRule type="expression" dxfId="13544" priority="128" stopIfTrue="1">
      <formula>$D$1&gt;Q5</formula>
    </cfRule>
  </conditionalFormatting>
  <conditionalFormatting sqref="Q5">
    <cfRule type="expression" dxfId="13543" priority="125" stopIfTrue="1">
      <formula>$D$1&lt;Q5</formula>
    </cfRule>
    <cfRule type="expression" dxfId="13542" priority="126" stopIfTrue="1">
      <formula>$D$1&gt;Q5</formula>
    </cfRule>
  </conditionalFormatting>
  <conditionalFormatting sqref="Q5">
    <cfRule type="expression" dxfId="13541" priority="95" stopIfTrue="1">
      <formula>$D$1&lt;Q5</formula>
    </cfRule>
    <cfRule type="expression" dxfId="13540" priority="96" stopIfTrue="1">
      <formula>$D$1&gt;Q5</formula>
    </cfRule>
  </conditionalFormatting>
  <conditionalFormatting sqref="Q5">
    <cfRule type="expression" dxfId="13539" priority="93" stopIfTrue="1">
      <formula>$D$1&lt;Q5</formula>
    </cfRule>
    <cfRule type="expression" dxfId="13538" priority="94" stopIfTrue="1">
      <formula>$D$1&gt;Q5</formula>
    </cfRule>
  </conditionalFormatting>
  <conditionalFormatting sqref="Q5">
    <cfRule type="expression" dxfId="13537" priority="89" stopIfTrue="1">
      <formula>$D$1&lt;Q5</formula>
    </cfRule>
    <cfRule type="expression" dxfId="13536" priority="90" stopIfTrue="1">
      <formula>$D$1&gt;Q5</formula>
    </cfRule>
  </conditionalFormatting>
  <conditionalFormatting sqref="Q5">
    <cfRule type="expression" dxfId="13535" priority="103" stopIfTrue="1">
      <formula>$D$1&lt;Q5</formula>
    </cfRule>
    <cfRule type="expression" dxfId="13534" priority="104" stopIfTrue="1">
      <formula>$D$1&gt;Q5</formula>
    </cfRule>
  </conditionalFormatting>
  <conditionalFormatting sqref="Q5">
    <cfRule type="expression" dxfId="13533" priority="101" stopIfTrue="1">
      <formula>$D$1&lt;Q5</formula>
    </cfRule>
    <cfRule type="expression" dxfId="13532" priority="102" stopIfTrue="1">
      <formula>$D$1&gt;Q5</formula>
    </cfRule>
  </conditionalFormatting>
  <conditionalFormatting sqref="Q5">
    <cfRule type="expression" dxfId="13531" priority="99" stopIfTrue="1">
      <formula>$D$1&lt;Q5</formula>
    </cfRule>
    <cfRule type="expression" dxfId="13530" priority="100" stopIfTrue="1">
      <formula>$D$1&gt;Q5</formula>
    </cfRule>
  </conditionalFormatting>
  <conditionalFormatting sqref="Q5">
    <cfRule type="expression" dxfId="13529" priority="97" stopIfTrue="1">
      <formula>$D$1&lt;Q5</formula>
    </cfRule>
    <cfRule type="expression" dxfId="13528" priority="98" stopIfTrue="1">
      <formula>$D$1&gt;Q5</formula>
    </cfRule>
  </conditionalFormatting>
  <conditionalFormatting sqref="Q5">
    <cfRule type="expression" dxfId="13527" priority="91" stopIfTrue="1">
      <formula>$D$1&lt;Q5</formula>
    </cfRule>
    <cfRule type="expression" dxfId="13526" priority="92" stopIfTrue="1">
      <formula>$D$1&gt;Q5</formula>
    </cfRule>
  </conditionalFormatting>
  <conditionalFormatting sqref="Q5">
    <cfRule type="expression" dxfId="13525" priority="87" stopIfTrue="1">
      <formula>$D$1&lt;Q5</formula>
    </cfRule>
    <cfRule type="expression" dxfId="13524" priority="88" stopIfTrue="1">
      <formula>$D$1&gt;Q5</formula>
    </cfRule>
  </conditionalFormatting>
  <conditionalFormatting sqref="Q5">
    <cfRule type="cellIs" dxfId="13523" priority="76" stopIfTrue="1" operator="equal">
      <formula>5</formula>
    </cfRule>
    <cfRule type="cellIs" dxfId="13522" priority="77" stopIfTrue="1" operator="equal">
      <formula>4</formula>
    </cfRule>
    <cfRule type="cellIs" dxfId="13521" priority="78" stopIfTrue="1" operator="equal">
      <formula>3</formula>
    </cfRule>
  </conditionalFormatting>
  <conditionalFormatting sqref="Q4">
    <cfRule type="expression" dxfId="13520" priority="74" stopIfTrue="1">
      <formula>$D$1&lt;Q4</formula>
    </cfRule>
    <cfRule type="expression" dxfId="13519" priority="75" stopIfTrue="1">
      <formula>$D$1&gt;Q4</formula>
    </cfRule>
  </conditionalFormatting>
  <conditionalFormatting sqref="Q4">
    <cfRule type="expression" dxfId="13518" priority="72" stopIfTrue="1">
      <formula>$D$1&lt;Q4</formula>
    </cfRule>
    <cfRule type="expression" dxfId="13517" priority="73" stopIfTrue="1">
      <formula>$D$1&gt;Q4</formula>
    </cfRule>
  </conditionalFormatting>
  <conditionalFormatting sqref="Q4">
    <cfRule type="expression" dxfId="13516" priority="70" stopIfTrue="1">
      <formula>$D$1&lt;Q4</formula>
    </cfRule>
    <cfRule type="expression" dxfId="13515" priority="71" stopIfTrue="1">
      <formula>$D$1&gt;Q4</formula>
    </cfRule>
  </conditionalFormatting>
  <conditionalFormatting sqref="Q4">
    <cfRule type="expression" dxfId="13514" priority="68" stopIfTrue="1">
      <formula>$D$1&lt;Q4</formula>
    </cfRule>
    <cfRule type="expression" dxfId="13513" priority="69" stopIfTrue="1">
      <formula>$D$1&gt;Q4</formula>
    </cfRule>
  </conditionalFormatting>
  <conditionalFormatting sqref="Q5">
    <cfRule type="cellIs" dxfId="13512" priority="65" stopIfTrue="1" operator="equal">
      <formula>5</formula>
    </cfRule>
    <cfRule type="cellIs" dxfId="13511" priority="66" stopIfTrue="1" operator="equal">
      <formula>4</formula>
    </cfRule>
    <cfRule type="cellIs" dxfId="13510" priority="67" stopIfTrue="1" operator="equal">
      <formula>3</formula>
    </cfRule>
  </conditionalFormatting>
  <conditionalFormatting sqref="Q5">
    <cfRule type="cellIs" dxfId="13509" priority="62" stopIfTrue="1" operator="equal">
      <formula>5</formula>
    </cfRule>
    <cfRule type="cellIs" dxfId="13508" priority="63" stopIfTrue="1" operator="equal">
      <formula>4</formula>
    </cfRule>
    <cfRule type="cellIs" dxfId="13507" priority="64" stopIfTrue="1" operator="equal">
      <formula>3</formula>
    </cfRule>
  </conditionalFormatting>
  <conditionalFormatting sqref="Q4">
    <cfRule type="expression" dxfId="13506" priority="60" stopIfTrue="1">
      <formula>$D$1&lt;Q4</formula>
    </cfRule>
    <cfRule type="expression" dxfId="13505" priority="61" stopIfTrue="1">
      <formula>$D$1&gt;Q4</formula>
    </cfRule>
  </conditionalFormatting>
  <conditionalFormatting sqref="Q4">
    <cfRule type="expression" dxfId="13504" priority="58" stopIfTrue="1">
      <formula>$D$1&lt;Q4</formula>
    </cfRule>
    <cfRule type="expression" dxfId="13503" priority="59" stopIfTrue="1">
      <formula>$D$1&gt;Q4</formula>
    </cfRule>
  </conditionalFormatting>
  <conditionalFormatting sqref="Q4">
    <cfRule type="expression" dxfId="13502" priority="56" stopIfTrue="1">
      <formula>$D$1&lt;Q4</formula>
    </cfRule>
    <cfRule type="expression" dxfId="13501" priority="57" stopIfTrue="1">
      <formula>$D$1&gt;Q4</formula>
    </cfRule>
  </conditionalFormatting>
  <conditionalFormatting sqref="Q4">
    <cfRule type="expression" dxfId="13500" priority="52" stopIfTrue="1">
      <formula>$D$1&lt;Q4</formula>
    </cfRule>
    <cfRule type="expression" dxfId="13499" priority="53" stopIfTrue="1">
      <formula>$D$1&gt;Q4</formula>
    </cfRule>
  </conditionalFormatting>
  <conditionalFormatting sqref="Q4">
    <cfRule type="expression" dxfId="13498" priority="50" stopIfTrue="1">
      <formula>$D$1&lt;Q4</formula>
    </cfRule>
    <cfRule type="expression" dxfId="13497" priority="51" stopIfTrue="1">
      <formula>$D$1&gt;Q4</formula>
    </cfRule>
  </conditionalFormatting>
  <conditionalFormatting sqref="Q4">
    <cfRule type="expression" dxfId="13496" priority="48" stopIfTrue="1">
      <formula>$D$1&lt;Q4</formula>
    </cfRule>
    <cfRule type="expression" dxfId="13495" priority="49" stopIfTrue="1">
      <formula>$D$1&gt;Q4</formula>
    </cfRule>
  </conditionalFormatting>
  <conditionalFormatting sqref="Q4">
    <cfRule type="expression" dxfId="13494" priority="46" stopIfTrue="1">
      <formula>$D$1&lt;Q4</formula>
    </cfRule>
    <cfRule type="expression" dxfId="13493" priority="47" stopIfTrue="1">
      <formula>$D$1&gt;Q4</formula>
    </cfRule>
  </conditionalFormatting>
  <conditionalFormatting sqref="Q5">
    <cfRule type="cellIs" dxfId="13492" priority="35" stopIfTrue="1" operator="equal">
      <formula>5</formula>
    </cfRule>
    <cfRule type="cellIs" dxfId="13491" priority="36" stopIfTrue="1" operator="equal">
      <formula>4</formula>
    </cfRule>
    <cfRule type="cellIs" dxfId="13490" priority="37" stopIfTrue="1" operator="equal">
      <formula>3</formula>
    </cfRule>
  </conditionalFormatting>
  <conditionalFormatting sqref="Q4">
    <cfRule type="expression" dxfId="13489" priority="33" stopIfTrue="1">
      <formula>$D$1&lt;Q4</formula>
    </cfRule>
    <cfRule type="expression" dxfId="13488" priority="34" stopIfTrue="1">
      <formula>$D$1&gt;Q4</formula>
    </cfRule>
  </conditionalFormatting>
  <conditionalFormatting sqref="Q5">
    <cfRule type="cellIs" dxfId="13487" priority="30" stopIfTrue="1" operator="equal">
      <formula>5</formula>
    </cfRule>
    <cfRule type="cellIs" dxfId="13486" priority="31" stopIfTrue="1" operator="equal">
      <formula>4</formula>
    </cfRule>
    <cfRule type="cellIs" dxfId="13485" priority="32" stopIfTrue="1" operator="equal">
      <formula>3</formula>
    </cfRule>
  </conditionalFormatting>
  <conditionalFormatting sqref="R4">
    <cfRule type="expression" dxfId="13484" priority="28" stopIfTrue="1">
      <formula>$D$1&lt;R4</formula>
    </cfRule>
    <cfRule type="expression" dxfId="13483" priority="29" stopIfTrue="1">
      <formula>$D$1&gt;R4</formula>
    </cfRule>
  </conditionalFormatting>
  <conditionalFormatting sqref="R5">
    <cfRule type="expression" dxfId="13482" priority="26" stopIfTrue="1">
      <formula>$D$1&lt;R5</formula>
    </cfRule>
    <cfRule type="expression" dxfId="13481" priority="27" stopIfTrue="1">
      <formula>$D$1&gt;R5</formula>
    </cfRule>
  </conditionalFormatting>
  <conditionalFormatting sqref="R5">
    <cfRule type="cellIs" dxfId="13480" priority="23" stopIfTrue="1" operator="equal">
      <formula>5</formula>
    </cfRule>
    <cfRule type="cellIs" dxfId="13479" priority="24" stopIfTrue="1" operator="equal">
      <formula>4</formula>
    </cfRule>
    <cfRule type="cellIs" dxfId="13478" priority="25" stopIfTrue="1" operator="equal">
      <formula>3</formula>
    </cfRule>
  </conditionalFormatting>
  <conditionalFormatting sqref="R5">
    <cfRule type="cellIs" dxfId="13477" priority="18" stopIfTrue="1" operator="equal">
      <formula>5</formula>
    </cfRule>
    <cfRule type="cellIs" dxfId="13476" priority="19" stopIfTrue="1" operator="equal">
      <formula>4</formula>
    </cfRule>
    <cfRule type="cellIs" dxfId="13475" priority="20" stopIfTrue="1" operator="equal">
      <formula>3</formula>
    </cfRule>
  </conditionalFormatting>
  <conditionalFormatting sqref="R5">
    <cfRule type="cellIs" dxfId="13474" priority="15" stopIfTrue="1" operator="equal">
      <formula>5</formula>
    </cfRule>
    <cfRule type="cellIs" dxfId="13473" priority="16" stopIfTrue="1" operator="equal">
      <formula>4</formula>
    </cfRule>
    <cfRule type="cellIs" dxfId="13472" priority="17" stopIfTrue="1" operator="equal">
      <formula>3</formula>
    </cfRule>
  </conditionalFormatting>
  <conditionalFormatting sqref="E9">
    <cfRule type="cellIs" dxfId="13471" priority="13" stopIfTrue="1" operator="equal">
      <formula>4</formula>
    </cfRule>
    <cfRule type="cellIs" dxfId="13470" priority="14" stopIfTrue="1" operator="equal">
      <formula>3</formula>
    </cfRule>
  </conditionalFormatting>
  <conditionalFormatting sqref="G9:N9 P9:Q9 S9:T9">
    <cfRule type="cellIs" dxfId="13469" priority="10" stopIfTrue="1" operator="equal">
      <formula>5</formula>
    </cfRule>
    <cfRule type="cellIs" dxfId="13468" priority="11" stopIfTrue="1" operator="equal">
      <formula>4</formula>
    </cfRule>
    <cfRule type="cellIs" dxfId="13467" priority="12" stopIfTrue="1" operator="equal">
      <formula>3</formula>
    </cfRule>
  </conditionalFormatting>
  <conditionalFormatting sqref="F9">
    <cfRule type="cellIs" dxfId="13466" priority="7" stopIfTrue="1" operator="equal">
      <formula>5</formula>
    </cfRule>
    <cfRule type="cellIs" dxfId="13465" priority="8" stopIfTrue="1" operator="equal">
      <formula>4</formula>
    </cfRule>
    <cfRule type="cellIs" dxfId="13464" priority="9" stopIfTrue="1" operator="equal">
      <formula>3</formula>
    </cfRule>
  </conditionalFormatting>
  <conditionalFormatting sqref="R9">
    <cfRule type="cellIs" dxfId="13463" priority="4" stopIfTrue="1" operator="equal">
      <formula>5</formula>
    </cfRule>
    <cfRule type="cellIs" dxfId="13462" priority="5" stopIfTrue="1" operator="equal">
      <formula>4</formula>
    </cfRule>
    <cfRule type="cellIs" dxfId="13461" priority="6" stopIfTrue="1" operator="equal">
      <formula>3</formula>
    </cfRule>
  </conditionalFormatting>
  <conditionalFormatting sqref="O9">
    <cfRule type="cellIs" dxfId="13460" priority="1" stopIfTrue="1" operator="equal">
      <formula>5</formula>
    </cfRule>
    <cfRule type="cellIs" dxfId="13459" priority="2" stopIfTrue="1" operator="equal">
      <formula>4</formula>
    </cfRule>
    <cfRule type="cellIs" dxfId="13458" priority="3" stopIfTrue="1" operator="equal">
      <formula>3</formula>
    </cfRule>
  </conditionalFormatting>
  <pageMargins left="0.70866141732283472" right="0" top="0.74803149606299213" bottom="0" header="0.31496062992125984" footer="0.31496062992125984"/>
  <pageSetup paperSize="9" scale="66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6" activePane="bottomLeft" state="frozen"/>
      <selection activeCell="N22" sqref="N22"/>
      <selection pane="bottomLeft" activeCell="I10" sqref="I10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8.5703125" style="13" customWidth="1"/>
    <col min="5" max="5" width="6.7109375" style="13" hidden="1" customWidth="1"/>
    <col min="6" max="6" width="7.28515625" customWidth="1"/>
    <col min="7" max="7" width="7.28515625" hidden="1" customWidth="1"/>
    <col min="8" max="10" width="7.28515625" customWidth="1"/>
    <col min="11" max="12" width="7.28515625" hidden="1" customWidth="1"/>
    <col min="13" max="18" width="7.28515625" customWidth="1"/>
    <col min="19" max="19" width="7.28515625" hidden="1" customWidth="1"/>
    <col min="20" max="20" width="7.28515625" customWidth="1"/>
    <col min="21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17"/>
      <c r="Z1" s="317"/>
      <c r="AA1" s="317"/>
      <c r="AB1" s="317"/>
      <c r="AC1" s="317"/>
      <c r="AD1" s="31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39" t="s">
        <v>539</v>
      </c>
      <c r="G2" s="541"/>
      <c r="H2" s="542" t="s">
        <v>537</v>
      </c>
      <c r="I2" s="542"/>
      <c r="J2" s="542"/>
      <c r="K2" s="542"/>
      <c r="L2" s="542"/>
      <c r="M2" s="539" t="s">
        <v>545</v>
      </c>
      <c r="N2" s="540"/>
      <c r="O2" s="540"/>
      <c r="P2" s="540"/>
      <c r="Q2" s="540"/>
      <c r="R2" s="540"/>
      <c r="S2" s="540"/>
      <c r="T2" s="341" t="s">
        <v>540</v>
      </c>
      <c r="U2" s="210"/>
      <c r="V2" s="7"/>
      <c r="W2" s="8"/>
      <c r="X2" s="8"/>
      <c r="Y2" s="317"/>
      <c r="Z2" s="317"/>
      <c r="AA2" s="317"/>
      <c r="AB2" s="317"/>
      <c r="AC2" s="317"/>
      <c r="AD2" s="31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2435</v>
      </c>
      <c r="B3" s="528"/>
      <c r="C3" s="528"/>
      <c r="D3" s="211" t="s">
        <v>0</v>
      </c>
      <c r="E3" s="212"/>
      <c r="F3" s="168"/>
      <c r="G3" s="168"/>
      <c r="H3" s="264">
        <v>42826</v>
      </c>
      <c r="I3" s="264">
        <v>42847</v>
      </c>
      <c r="J3" s="264">
        <v>42912</v>
      </c>
      <c r="K3" s="264"/>
      <c r="L3" s="264"/>
      <c r="M3" s="264">
        <v>42901</v>
      </c>
      <c r="N3" s="264">
        <v>42940</v>
      </c>
      <c r="O3" s="264">
        <v>42935</v>
      </c>
      <c r="P3" s="264">
        <v>42926</v>
      </c>
      <c r="Q3" s="504">
        <v>42944</v>
      </c>
      <c r="R3" s="512">
        <v>42930</v>
      </c>
      <c r="S3" s="213"/>
      <c r="T3" s="67"/>
      <c r="U3" s="215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17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28"/>
      <c r="B4" s="528"/>
      <c r="C4" s="528"/>
      <c r="D4" s="220" t="s">
        <v>1</v>
      </c>
      <c r="E4" s="212"/>
      <c r="F4" s="312" t="s">
        <v>1444</v>
      </c>
      <c r="G4" s="221"/>
      <c r="H4" s="171" t="s">
        <v>1400</v>
      </c>
      <c r="I4" s="171" t="s">
        <v>1405</v>
      </c>
      <c r="J4" s="221" t="s">
        <v>1436</v>
      </c>
      <c r="K4" s="171"/>
      <c r="L4" s="221"/>
      <c r="M4" s="221" t="s">
        <v>1402</v>
      </c>
      <c r="N4" s="221" t="s">
        <v>1442</v>
      </c>
      <c r="O4" s="396" t="s">
        <v>1446</v>
      </c>
      <c r="P4" s="171" t="s">
        <v>1421</v>
      </c>
      <c r="Q4" s="268" t="s">
        <v>1449</v>
      </c>
      <c r="R4" s="171" t="s">
        <v>1451</v>
      </c>
      <c r="S4" s="221"/>
      <c r="T4" s="221" t="s">
        <v>1440</v>
      </c>
      <c r="U4" s="222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17"/>
      <c r="AG4" s="317"/>
      <c r="AH4" s="317"/>
      <c r="AI4" s="317"/>
      <c r="AJ4" s="317"/>
      <c r="AK4" s="317"/>
      <c r="AL4" s="317"/>
      <c r="AM4" s="317"/>
      <c r="AN4" s="317"/>
      <c r="AO4" s="317"/>
      <c r="AP4" s="317"/>
      <c r="AQ4" s="317"/>
      <c r="AR4" s="317"/>
      <c r="AS4" s="317"/>
      <c r="AT4" s="317"/>
      <c r="AU4" s="317"/>
      <c r="AV4" s="317"/>
      <c r="AW4" s="9"/>
      <c r="AX4" s="315"/>
      <c r="AY4" s="315"/>
      <c r="AZ4" s="315"/>
      <c r="BA4" s="315"/>
      <c r="BB4" s="315"/>
      <c r="BC4" s="315"/>
      <c r="BD4" s="315"/>
      <c r="BE4" s="315"/>
      <c r="BF4" s="315"/>
      <c r="BG4" s="315"/>
      <c r="BH4" s="315"/>
      <c r="BI4" s="315"/>
      <c r="BJ4" s="315"/>
      <c r="BK4" s="315"/>
      <c r="BL4" s="315"/>
      <c r="BM4" s="315"/>
      <c r="BN4" s="11"/>
      <c r="BO4" s="11"/>
      <c r="BP4" s="315"/>
      <c r="BQ4" s="315"/>
      <c r="BR4" s="315"/>
      <c r="BS4" s="315"/>
      <c r="BT4" s="315"/>
      <c r="BU4" s="315"/>
      <c r="BV4" s="315"/>
      <c r="BW4" s="315"/>
      <c r="BX4" s="315"/>
      <c r="BY4" s="315"/>
      <c r="BZ4" s="315"/>
      <c r="CA4" s="315"/>
      <c r="CB4" s="315"/>
      <c r="CC4" s="315"/>
      <c r="CD4" s="315"/>
      <c r="CE4" s="31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101.25" customHeight="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 t="s">
        <v>1445</v>
      </c>
      <c r="G5" s="271"/>
      <c r="H5" s="271" t="s">
        <v>1401</v>
      </c>
      <c r="I5" s="309" t="s">
        <v>1406</v>
      </c>
      <c r="J5" s="511" t="s">
        <v>1437</v>
      </c>
      <c r="K5" s="511"/>
      <c r="L5" s="271"/>
      <c r="M5" s="271" t="s">
        <v>1404</v>
      </c>
      <c r="N5" s="271" t="s">
        <v>1443</v>
      </c>
      <c r="O5" s="511" t="s">
        <v>1447</v>
      </c>
      <c r="P5" s="511" t="s">
        <v>1448</v>
      </c>
      <c r="Q5" s="511" t="s">
        <v>1450</v>
      </c>
      <c r="R5" s="291" t="s">
        <v>1452</v>
      </c>
      <c r="S5" s="290"/>
      <c r="T5" s="271" t="s">
        <v>1441</v>
      </c>
      <c r="U5" s="175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5" customHeight="1" x14ac:dyDescent="0.25">
      <c r="A6" s="295">
        <v>1</v>
      </c>
      <c r="B6" s="245" t="s">
        <v>28</v>
      </c>
      <c r="C6" s="320" t="s">
        <v>34</v>
      </c>
      <c r="D6" s="323" t="s">
        <v>782</v>
      </c>
      <c r="E6" s="238">
        <v>2435</v>
      </c>
      <c r="F6" s="91" t="s">
        <v>539</v>
      </c>
      <c r="G6" s="91"/>
      <c r="H6" s="91">
        <v>5</v>
      </c>
      <c r="I6" s="91">
        <v>4</v>
      </c>
      <c r="J6" s="91">
        <v>3</v>
      </c>
      <c r="K6" s="91"/>
      <c r="L6" s="91"/>
      <c r="M6" s="91">
        <v>3</v>
      </c>
      <c r="N6" s="91">
        <v>3</v>
      </c>
      <c r="O6" s="91">
        <v>4</v>
      </c>
      <c r="P6" s="91">
        <v>5</v>
      </c>
      <c r="Q6" s="91">
        <v>4</v>
      </c>
      <c r="R6" s="91">
        <v>4</v>
      </c>
      <c r="S6" s="91"/>
      <c r="T6" s="91">
        <v>3</v>
      </c>
      <c r="U6" s="23"/>
      <c r="V6" s="35">
        <f t="shared" ref="V6:V37" si="0">IF(AC6&gt;0,IF(SUM(X6:Y6)/AC6&gt;0,2,IF(AND(SUM(X6:Y6)/AC6=0,Z6/AC6&gt;0),3,IF(AND((AB6/AC6+AA6/AC6)=1,AA6/AC6&gt;0),4,5))),0)</f>
        <v>3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4</v>
      </c>
      <c r="AA6" s="276">
        <f t="shared" ref="AA6:AA34" si="5">COUNTIF(AG6:AV6,AA$5)</f>
        <v>4</v>
      </c>
      <c r="AB6" s="276">
        <f t="shared" ref="AB6:AB34" si="6">COUNTIF(AG6:AV6,AB$5)</f>
        <v>2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3.8</v>
      </c>
      <c r="AE6" s="278">
        <f t="shared" ref="AE6:AE34" si="8">IF(AX6=5,0.5,IF(AX6=4,0.25,IF(AX6&lt;=3,0)))</f>
        <v>0</v>
      </c>
      <c r="AF6" s="279"/>
      <c r="AG6" s="280" t="str">
        <f t="shared" ref="AG6:AV21" si="9">IF(ISERROR(VALUE(LEFT(F6))),LEFT(F6),VALUE(LEFT(F6)))</f>
        <v>З</v>
      </c>
      <c r="AH6" s="280" t="str">
        <f t="shared" si="9"/>
        <v/>
      </c>
      <c r="AI6" s="280">
        <f t="shared" si="9"/>
        <v>5</v>
      </c>
      <c r="AJ6" s="280">
        <f t="shared" si="9"/>
        <v>4</v>
      </c>
      <c r="AK6" s="280">
        <f t="shared" si="9"/>
        <v>3</v>
      </c>
      <c r="AL6" s="280" t="str">
        <f t="shared" si="9"/>
        <v/>
      </c>
      <c r="AM6" s="280" t="str">
        <f t="shared" si="9"/>
        <v/>
      </c>
      <c r="AN6" s="280">
        <f t="shared" si="9"/>
        <v>3</v>
      </c>
      <c r="AO6" s="280">
        <f t="shared" si="9"/>
        <v>3</v>
      </c>
      <c r="AP6" s="280">
        <f t="shared" si="9"/>
        <v>4</v>
      </c>
      <c r="AQ6" s="280">
        <f t="shared" si="9"/>
        <v>5</v>
      </c>
      <c r="AR6" s="280">
        <f t="shared" si="9"/>
        <v>4</v>
      </c>
      <c r="AS6" s="280">
        <f t="shared" si="9"/>
        <v>4</v>
      </c>
      <c r="AT6" s="280" t="str">
        <f t="shared" si="9"/>
        <v/>
      </c>
      <c r="AU6" s="280">
        <f t="shared" si="9"/>
        <v>3</v>
      </c>
      <c r="AV6" s="280" t="str">
        <f t="shared" si="9"/>
        <v/>
      </c>
      <c r="AW6" s="35">
        <f t="shared" ref="AW6:AW37" si="10">COUNTIF(AG6:AV6,"з")</f>
        <v>1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5" customHeight="1" x14ac:dyDescent="0.25">
      <c r="A7" s="295">
        <v>2</v>
      </c>
      <c r="B7" s="245" t="s">
        <v>28</v>
      </c>
      <c r="C7" s="320" t="s">
        <v>34</v>
      </c>
      <c r="D7" s="323" t="s">
        <v>783</v>
      </c>
      <c r="E7" s="238">
        <v>2435</v>
      </c>
      <c r="F7" s="91" t="s">
        <v>539</v>
      </c>
      <c r="G7" s="91"/>
      <c r="H7" s="91">
        <v>5</v>
      </c>
      <c r="I7" s="91">
        <v>4</v>
      </c>
      <c r="J7" s="91">
        <v>4</v>
      </c>
      <c r="K7" s="91"/>
      <c r="L7" s="91"/>
      <c r="M7" s="91">
        <v>4</v>
      </c>
      <c r="N7" s="91">
        <v>3</v>
      </c>
      <c r="O7" s="91">
        <v>4</v>
      </c>
      <c r="P7" s="91">
        <v>5</v>
      </c>
      <c r="Q7" s="91">
        <v>4</v>
      </c>
      <c r="R7" s="91">
        <v>5</v>
      </c>
      <c r="S7" s="91"/>
      <c r="T7" s="91">
        <v>3</v>
      </c>
      <c r="U7" s="23"/>
      <c r="V7" s="35">
        <f t="shared" si="0"/>
        <v>3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2</v>
      </c>
      <c r="AA7" s="276">
        <f t="shared" si="5"/>
        <v>5</v>
      </c>
      <c r="AB7" s="276">
        <f t="shared" si="6"/>
        <v>3</v>
      </c>
      <c r="AC7" s="276">
        <f t="shared" si="7"/>
        <v>10</v>
      </c>
      <c r="AD7" s="277">
        <f t="shared" ref="AD7:AD37" si="11">IF(ISERROR(((X7+Y7)*2+Z7*3+AA7*4+AB7*5)/SUM(X7,Y7:AB7)),"",((X7+Y7)*2+Z7*3+AA7*4+AB7*5)/SUM(X7,Y7:AB7))</f>
        <v>4.0999999999999996</v>
      </c>
      <c r="AE7" s="278">
        <f t="shared" si="8"/>
        <v>0</v>
      </c>
      <c r="AF7" s="279"/>
      <c r="AG7" s="280" t="str">
        <f t="shared" si="9"/>
        <v>З</v>
      </c>
      <c r="AH7" s="280" t="str">
        <f t="shared" si="9"/>
        <v/>
      </c>
      <c r="AI7" s="280">
        <f t="shared" si="9"/>
        <v>5</v>
      </c>
      <c r="AJ7" s="280">
        <f t="shared" si="9"/>
        <v>4</v>
      </c>
      <c r="AK7" s="280">
        <f t="shared" si="9"/>
        <v>4</v>
      </c>
      <c r="AL7" s="280" t="str">
        <f t="shared" si="9"/>
        <v/>
      </c>
      <c r="AM7" s="280" t="str">
        <f t="shared" si="9"/>
        <v/>
      </c>
      <c r="AN7" s="280">
        <f t="shared" si="9"/>
        <v>4</v>
      </c>
      <c r="AO7" s="280">
        <f t="shared" si="9"/>
        <v>3</v>
      </c>
      <c r="AP7" s="280">
        <f t="shared" si="9"/>
        <v>4</v>
      </c>
      <c r="AQ7" s="280">
        <f t="shared" si="9"/>
        <v>5</v>
      </c>
      <c r="AR7" s="280">
        <f t="shared" si="9"/>
        <v>4</v>
      </c>
      <c r="AS7" s="280">
        <f t="shared" si="9"/>
        <v>5</v>
      </c>
      <c r="AT7" s="280" t="str">
        <f t="shared" si="9"/>
        <v/>
      </c>
      <c r="AU7" s="280">
        <f t="shared" si="9"/>
        <v>3</v>
      </c>
      <c r="AV7" s="280" t="str">
        <f t="shared" si="9"/>
        <v/>
      </c>
      <c r="AW7" s="35">
        <f t="shared" si="10"/>
        <v>1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5" customHeight="1" x14ac:dyDescent="0.25">
      <c r="A8" s="295">
        <v>3</v>
      </c>
      <c r="B8" s="245" t="s">
        <v>28</v>
      </c>
      <c r="C8" s="320" t="s">
        <v>34</v>
      </c>
      <c r="D8" s="323" t="s">
        <v>784</v>
      </c>
      <c r="E8" s="238">
        <v>2435</v>
      </c>
      <c r="F8" s="91" t="s">
        <v>539</v>
      </c>
      <c r="G8" s="91"/>
      <c r="H8" s="91">
        <v>5</v>
      </c>
      <c r="I8" s="91">
        <v>4</v>
      </c>
      <c r="J8" s="91">
        <v>5</v>
      </c>
      <c r="K8" s="91"/>
      <c r="L8" s="91"/>
      <c r="M8" s="91">
        <v>5</v>
      </c>
      <c r="N8" s="91">
        <v>5</v>
      </c>
      <c r="O8" s="91">
        <v>5</v>
      </c>
      <c r="P8" s="91">
        <v>5</v>
      </c>
      <c r="Q8" s="91">
        <v>5</v>
      </c>
      <c r="R8" s="91">
        <v>5</v>
      </c>
      <c r="S8" s="91"/>
      <c r="T8" s="91">
        <v>4</v>
      </c>
      <c r="U8" s="23"/>
      <c r="V8" s="35">
        <f t="shared" si="0"/>
        <v>4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0</v>
      </c>
      <c r="AA8" s="276">
        <f t="shared" si="5"/>
        <v>2</v>
      </c>
      <c r="AB8" s="276">
        <f t="shared" si="6"/>
        <v>8</v>
      </c>
      <c r="AC8" s="276">
        <f t="shared" si="7"/>
        <v>10</v>
      </c>
      <c r="AD8" s="277">
        <f t="shared" si="11"/>
        <v>4.8</v>
      </c>
      <c r="AE8" s="278">
        <f t="shared" si="8"/>
        <v>0</v>
      </c>
      <c r="AF8" s="279"/>
      <c r="AG8" s="280" t="str">
        <f t="shared" si="9"/>
        <v>З</v>
      </c>
      <c r="AH8" s="280" t="str">
        <f t="shared" si="9"/>
        <v/>
      </c>
      <c r="AI8" s="280">
        <f t="shared" si="9"/>
        <v>5</v>
      </c>
      <c r="AJ8" s="280">
        <f t="shared" si="9"/>
        <v>4</v>
      </c>
      <c r="AK8" s="280">
        <f t="shared" si="9"/>
        <v>5</v>
      </c>
      <c r="AL8" s="280" t="str">
        <f t="shared" si="9"/>
        <v/>
      </c>
      <c r="AM8" s="280" t="str">
        <f t="shared" si="9"/>
        <v/>
      </c>
      <c r="AN8" s="280">
        <f t="shared" si="9"/>
        <v>5</v>
      </c>
      <c r="AO8" s="280">
        <f t="shared" si="9"/>
        <v>5</v>
      </c>
      <c r="AP8" s="280">
        <f t="shared" si="9"/>
        <v>5</v>
      </c>
      <c r="AQ8" s="280">
        <f t="shared" si="9"/>
        <v>5</v>
      </c>
      <c r="AR8" s="280">
        <f t="shared" si="9"/>
        <v>5</v>
      </c>
      <c r="AS8" s="280">
        <f t="shared" si="9"/>
        <v>5</v>
      </c>
      <c r="AT8" s="280" t="str">
        <f t="shared" si="9"/>
        <v/>
      </c>
      <c r="AU8" s="280">
        <f t="shared" si="9"/>
        <v>4</v>
      </c>
      <c r="AV8" s="280" t="str">
        <f t="shared" si="9"/>
        <v/>
      </c>
      <c r="AW8" s="35">
        <f t="shared" si="10"/>
        <v>1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5" customHeight="1" x14ac:dyDescent="0.25">
      <c r="A9" s="295">
        <v>4</v>
      </c>
      <c r="B9" s="245" t="s">
        <v>28</v>
      </c>
      <c r="C9" s="320" t="s">
        <v>34</v>
      </c>
      <c r="D9" s="323" t="s">
        <v>785</v>
      </c>
      <c r="E9" s="238">
        <v>2435</v>
      </c>
      <c r="F9" s="91" t="s">
        <v>539</v>
      </c>
      <c r="G9" s="91"/>
      <c r="H9" s="91">
        <v>5</v>
      </c>
      <c r="I9" s="91">
        <v>4</v>
      </c>
      <c r="J9" s="91">
        <v>5</v>
      </c>
      <c r="K9" s="91"/>
      <c r="L9" s="91"/>
      <c r="M9" s="91">
        <v>4</v>
      </c>
      <c r="N9" s="91">
        <v>4</v>
      </c>
      <c r="O9" s="91">
        <v>5</v>
      </c>
      <c r="P9" s="91">
        <v>5</v>
      </c>
      <c r="Q9" s="91">
        <v>4</v>
      </c>
      <c r="R9" s="91">
        <v>5</v>
      </c>
      <c r="S9" s="91"/>
      <c r="T9" s="91">
        <v>4</v>
      </c>
      <c r="U9" s="23"/>
      <c r="V9" s="35">
        <f t="shared" si="0"/>
        <v>4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0</v>
      </c>
      <c r="AA9" s="276">
        <f t="shared" si="5"/>
        <v>5</v>
      </c>
      <c r="AB9" s="276">
        <f t="shared" si="6"/>
        <v>5</v>
      </c>
      <c r="AC9" s="276">
        <f t="shared" si="7"/>
        <v>10</v>
      </c>
      <c r="AD9" s="277">
        <f t="shared" si="11"/>
        <v>4.5</v>
      </c>
      <c r="AE9" s="278">
        <f t="shared" si="8"/>
        <v>0</v>
      </c>
      <c r="AF9" s="279"/>
      <c r="AG9" s="280" t="str">
        <f t="shared" si="9"/>
        <v>З</v>
      </c>
      <c r="AH9" s="280" t="str">
        <f t="shared" si="9"/>
        <v/>
      </c>
      <c r="AI9" s="280">
        <f t="shared" si="9"/>
        <v>5</v>
      </c>
      <c r="AJ9" s="280">
        <f t="shared" si="9"/>
        <v>4</v>
      </c>
      <c r="AK9" s="280">
        <f t="shared" si="9"/>
        <v>5</v>
      </c>
      <c r="AL9" s="280" t="str">
        <f t="shared" si="9"/>
        <v/>
      </c>
      <c r="AM9" s="280" t="str">
        <f t="shared" si="9"/>
        <v/>
      </c>
      <c r="AN9" s="280">
        <f t="shared" si="9"/>
        <v>4</v>
      </c>
      <c r="AO9" s="280">
        <f t="shared" si="9"/>
        <v>4</v>
      </c>
      <c r="AP9" s="280">
        <f t="shared" si="9"/>
        <v>5</v>
      </c>
      <c r="AQ9" s="280">
        <f t="shared" si="9"/>
        <v>5</v>
      </c>
      <c r="AR9" s="280">
        <f t="shared" si="9"/>
        <v>4</v>
      </c>
      <c r="AS9" s="280">
        <f t="shared" si="9"/>
        <v>5</v>
      </c>
      <c r="AT9" s="280" t="str">
        <f t="shared" si="9"/>
        <v/>
      </c>
      <c r="AU9" s="280">
        <f t="shared" si="9"/>
        <v>4</v>
      </c>
      <c r="AV9" s="280" t="str">
        <f t="shared" si="9"/>
        <v/>
      </c>
      <c r="AW9" s="35">
        <f t="shared" si="10"/>
        <v>1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5" customHeight="1" x14ac:dyDescent="0.25">
      <c r="A10" s="295">
        <v>5</v>
      </c>
      <c r="B10" s="245" t="s">
        <v>28</v>
      </c>
      <c r="C10" s="320" t="s">
        <v>34</v>
      </c>
      <c r="D10" s="332" t="s">
        <v>786</v>
      </c>
      <c r="E10" s="238">
        <v>2435</v>
      </c>
      <c r="F10" s="91" t="s">
        <v>539</v>
      </c>
      <c r="G10" s="91"/>
      <c r="H10" s="91">
        <v>5</v>
      </c>
      <c r="I10" s="91" t="s">
        <v>1417</v>
      </c>
      <c r="J10" s="91">
        <v>4</v>
      </c>
      <c r="K10" s="91"/>
      <c r="L10" s="91"/>
      <c r="M10" s="91">
        <v>5</v>
      </c>
      <c r="N10" s="91">
        <v>4</v>
      </c>
      <c r="O10" s="91">
        <v>5</v>
      </c>
      <c r="P10" s="91">
        <v>5</v>
      </c>
      <c r="Q10" s="91">
        <v>5</v>
      </c>
      <c r="R10" s="91">
        <v>5</v>
      </c>
      <c r="S10" s="91"/>
      <c r="T10" s="91">
        <v>4</v>
      </c>
      <c r="U10" s="23"/>
      <c r="V10" s="35">
        <f t="shared" si="0"/>
        <v>4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0</v>
      </c>
      <c r="AA10" s="276">
        <f t="shared" si="5"/>
        <v>3</v>
      </c>
      <c r="AB10" s="276">
        <f t="shared" si="6"/>
        <v>6</v>
      </c>
      <c r="AC10" s="276">
        <f t="shared" si="7"/>
        <v>9</v>
      </c>
      <c r="AD10" s="277">
        <f t="shared" si="11"/>
        <v>4.666666666666667</v>
      </c>
      <c r="AE10" s="278">
        <f t="shared" si="8"/>
        <v>0</v>
      </c>
      <c r="AF10" s="279"/>
      <c r="AG10" s="280" t="str">
        <f t="shared" si="9"/>
        <v>З</v>
      </c>
      <c r="AH10" s="280" t="str">
        <f t="shared" si="9"/>
        <v/>
      </c>
      <c r="AI10" s="280">
        <f t="shared" si="9"/>
        <v>5</v>
      </c>
      <c r="AJ10" s="280" t="str">
        <f t="shared" si="9"/>
        <v>а</v>
      </c>
      <c r="AK10" s="280">
        <f t="shared" si="9"/>
        <v>4</v>
      </c>
      <c r="AL10" s="280" t="str">
        <f t="shared" si="9"/>
        <v/>
      </c>
      <c r="AM10" s="280" t="str">
        <f t="shared" si="9"/>
        <v/>
      </c>
      <c r="AN10" s="280">
        <f t="shared" si="9"/>
        <v>5</v>
      </c>
      <c r="AO10" s="280">
        <f t="shared" si="9"/>
        <v>4</v>
      </c>
      <c r="AP10" s="280">
        <f t="shared" si="9"/>
        <v>5</v>
      </c>
      <c r="AQ10" s="280">
        <f t="shared" si="9"/>
        <v>5</v>
      </c>
      <c r="AR10" s="280">
        <f t="shared" si="9"/>
        <v>5</v>
      </c>
      <c r="AS10" s="280">
        <f t="shared" si="9"/>
        <v>5</v>
      </c>
      <c r="AT10" s="280" t="str">
        <f t="shared" si="9"/>
        <v/>
      </c>
      <c r="AU10" s="280">
        <f t="shared" si="9"/>
        <v>4</v>
      </c>
      <c r="AV10" s="280" t="str">
        <f t="shared" si="9"/>
        <v/>
      </c>
      <c r="AW10" s="35">
        <f t="shared" si="10"/>
        <v>1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5" customHeight="1" x14ac:dyDescent="0.25">
      <c r="A11" s="295">
        <v>6</v>
      </c>
      <c r="B11" s="245" t="s">
        <v>28</v>
      </c>
      <c r="C11" s="320" t="s">
        <v>34</v>
      </c>
      <c r="D11" s="323" t="s">
        <v>787</v>
      </c>
      <c r="E11" s="238">
        <v>2435</v>
      </c>
      <c r="F11" s="91" t="s">
        <v>539</v>
      </c>
      <c r="G11" s="91"/>
      <c r="H11" s="91">
        <v>5</v>
      </c>
      <c r="I11" s="91">
        <v>4</v>
      </c>
      <c r="J11" s="91">
        <v>3</v>
      </c>
      <c r="K11" s="91"/>
      <c r="L11" s="91"/>
      <c r="M11" s="91">
        <v>3</v>
      </c>
      <c r="N11" s="91">
        <v>4</v>
      </c>
      <c r="O11" s="91">
        <v>4</v>
      </c>
      <c r="P11" s="91">
        <v>5</v>
      </c>
      <c r="Q11" s="91">
        <v>5</v>
      </c>
      <c r="R11" s="91">
        <v>4</v>
      </c>
      <c r="S11" s="91"/>
      <c r="T11" s="91">
        <v>3</v>
      </c>
      <c r="U11" s="91"/>
      <c r="V11" s="35">
        <f t="shared" si="0"/>
        <v>3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3</v>
      </c>
      <c r="AA11" s="286">
        <f t="shared" si="5"/>
        <v>4</v>
      </c>
      <c r="AB11" s="286">
        <f t="shared" si="6"/>
        <v>3</v>
      </c>
      <c r="AC11" s="276">
        <f t="shared" si="7"/>
        <v>10</v>
      </c>
      <c r="AD11" s="277">
        <f t="shared" si="11"/>
        <v>4</v>
      </c>
      <c r="AE11" s="287">
        <f t="shared" si="8"/>
        <v>0</v>
      </c>
      <c r="AG11" s="280" t="str">
        <f t="shared" si="9"/>
        <v>З</v>
      </c>
      <c r="AH11" s="280" t="str">
        <f t="shared" si="9"/>
        <v/>
      </c>
      <c r="AI11" s="280">
        <f t="shared" si="9"/>
        <v>5</v>
      </c>
      <c r="AJ11" s="280">
        <f t="shared" si="9"/>
        <v>4</v>
      </c>
      <c r="AK11" s="280">
        <f t="shared" si="9"/>
        <v>3</v>
      </c>
      <c r="AL11" s="280" t="str">
        <f t="shared" si="9"/>
        <v/>
      </c>
      <c r="AM11" s="280" t="str">
        <f t="shared" si="9"/>
        <v/>
      </c>
      <c r="AN11" s="280">
        <f t="shared" si="9"/>
        <v>3</v>
      </c>
      <c r="AO11" s="280">
        <f t="shared" si="9"/>
        <v>4</v>
      </c>
      <c r="AP11" s="280">
        <f t="shared" si="9"/>
        <v>4</v>
      </c>
      <c r="AQ11" s="280">
        <f t="shared" si="9"/>
        <v>5</v>
      </c>
      <c r="AR11" s="280">
        <f t="shared" si="9"/>
        <v>5</v>
      </c>
      <c r="AS11" s="280">
        <f t="shared" si="9"/>
        <v>4</v>
      </c>
      <c r="AT11" s="280" t="str">
        <f t="shared" si="9"/>
        <v/>
      </c>
      <c r="AU11" s="280">
        <f t="shared" si="9"/>
        <v>3</v>
      </c>
      <c r="AV11" s="280" t="str">
        <f t="shared" si="9"/>
        <v/>
      </c>
      <c r="AW11" s="35">
        <f t="shared" si="10"/>
        <v>1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5" customHeight="1" x14ac:dyDescent="0.25">
      <c r="A12" s="295">
        <v>7</v>
      </c>
      <c r="B12" s="245" t="s">
        <v>28</v>
      </c>
      <c r="C12" s="320" t="s">
        <v>34</v>
      </c>
      <c r="D12" s="323" t="s">
        <v>720</v>
      </c>
      <c r="E12" s="238">
        <v>2435</v>
      </c>
      <c r="F12" s="91" t="s">
        <v>539</v>
      </c>
      <c r="G12" s="91"/>
      <c r="H12" s="91">
        <v>4</v>
      </c>
      <c r="I12" s="91">
        <v>4</v>
      </c>
      <c r="J12" s="91">
        <v>4</v>
      </c>
      <c r="K12" s="91"/>
      <c r="L12" s="91"/>
      <c r="M12" s="91">
        <v>4</v>
      </c>
      <c r="N12" s="91">
        <v>4</v>
      </c>
      <c r="O12" s="91">
        <v>4</v>
      </c>
      <c r="P12" s="91">
        <v>5</v>
      </c>
      <c r="Q12" s="91">
        <v>4</v>
      </c>
      <c r="R12" s="91">
        <v>4</v>
      </c>
      <c r="S12" s="91"/>
      <c r="T12" s="91">
        <v>4</v>
      </c>
      <c r="U12" s="23"/>
      <c r="V12" s="35">
        <f t="shared" si="0"/>
        <v>4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0</v>
      </c>
      <c r="AA12" s="276">
        <f t="shared" si="5"/>
        <v>9</v>
      </c>
      <c r="AB12" s="276">
        <f t="shared" si="6"/>
        <v>1</v>
      </c>
      <c r="AC12" s="276">
        <f t="shared" si="7"/>
        <v>10</v>
      </c>
      <c r="AD12" s="277">
        <f t="shared" si="11"/>
        <v>4.0999999999999996</v>
      </c>
      <c r="AE12" s="278">
        <f t="shared" si="8"/>
        <v>0</v>
      </c>
      <c r="AF12" s="279"/>
      <c r="AG12" s="280" t="str">
        <f t="shared" si="9"/>
        <v>З</v>
      </c>
      <c r="AH12" s="280" t="str">
        <f t="shared" si="9"/>
        <v/>
      </c>
      <c r="AI12" s="280">
        <f t="shared" si="9"/>
        <v>4</v>
      </c>
      <c r="AJ12" s="280">
        <f t="shared" si="9"/>
        <v>4</v>
      </c>
      <c r="AK12" s="280">
        <f t="shared" si="9"/>
        <v>4</v>
      </c>
      <c r="AL12" s="280" t="str">
        <f t="shared" si="9"/>
        <v/>
      </c>
      <c r="AM12" s="280" t="str">
        <f t="shared" si="9"/>
        <v/>
      </c>
      <c r="AN12" s="280">
        <f t="shared" si="9"/>
        <v>4</v>
      </c>
      <c r="AO12" s="280">
        <f t="shared" si="9"/>
        <v>4</v>
      </c>
      <c r="AP12" s="280">
        <f t="shared" si="9"/>
        <v>4</v>
      </c>
      <c r="AQ12" s="280">
        <f t="shared" si="9"/>
        <v>5</v>
      </c>
      <c r="AR12" s="280">
        <f t="shared" si="9"/>
        <v>4</v>
      </c>
      <c r="AS12" s="280">
        <f t="shared" si="9"/>
        <v>4</v>
      </c>
      <c r="AT12" s="280" t="str">
        <f t="shared" si="9"/>
        <v/>
      </c>
      <c r="AU12" s="280">
        <f t="shared" si="9"/>
        <v>4</v>
      </c>
      <c r="AV12" s="280" t="str">
        <f t="shared" si="9"/>
        <v/>
      </c>
      <c r="AW12" s="35">
        <f t="shared" si="10"/>
        <v>1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5" customHeight="1" x14ac:dyDescent="0.25">
      <c r="A13" s="295">
        <v>8</v>
      </c>
      <c r="B13" s="243"/>
      <c r="C13" s="320" t="s">
        <v>34</v>
      </c>
      <c r="D13" s="323" t="s">
        <v>788</v>
      </c>
      <c r="E13" s="238">
        <v>2435</v>
      </c>
      <c r="F13" s="91" t="s">
        <v>539</v>
      </c>
      <c r="G13" s="91"/>
      <c r="H13" s="91">
        <v>5</v>
      </c>
      <c r="I13" s="91">
        <v>4</v>
      </c>
      <c r="J13" s="91">
        <v>4</v>
      </c>
      <c r="K13" s="91"/>
      <c r="L13" s="91"/>
      <c r="M13" s="91">
        <v>3</v>
      </c>
      <c r="N13" s="91">
        <v>3</v>
      </c>
      <c r="O13" s="91">
        <v>5</v>
      </c>
      <c r="P13" s="91">
        <v>5</v>
      </c>
      <c r="Q13" s="91">
        <v>3</v>
      </c>
      <c r="R13" s="91">
        <v>5</v>
      </c>
      <c r="S13" s="91"/>
      <c r="T13" s="91">
        <v>4</v>
      </c>
      <c r="U13" s="23"/>
      <c r="V13" s="35">
        <f t="shared" si="0"/>
        <v>3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3</v>
      </c>
      <c r="AA13" s="276">
        <f t="shared" si="5"/>
        <v>3</v>
      </c>
      <c r="AB13" s="276">
        <f t="shared" si="6"/>
        <v>4</v>
      </c>
      <c r="AC13" s="276">
        <f t="shared" si="7"/>
        <v>10</v>
      </c>
      <c r="AD13" s="277">
        <f t="shared" si="11"/>
        <v>4.0999999999999996</v>
      </c>
      <c r="AE13" s="278">
        <f t="shared" si="8"/>
        <v>0</v>
      </c>
      <c r="AF13" s="279"/>
      <c r="AG13" s="280" t="str">
        <f t="shared" si="9"/>
        <v>З</v>
      </c>
      <c r="AH13" s="280" t="str">
        <f t="shared" si="9"/>
        <v/>
      </c>
      <c r="AI13" s="280">
        <f t="shared" si="9"/>
        <v>5</v>
      </c>
      <c r="AJ13" s="280">
        <f t="shared" si="9"/>
        <v>4</v>
      </c>
      <c r="AK13" s="280">
        <f t="shared" si="9"/>
        <v>4</v>
      </c>
      <c r="AL13" s="280" t="str">
        <f t="shared" si="9"/>
        <v/>
      </c>
      <c r="AM13" s="280" t="str">
        <f t="shared" si="9"/>
        <v/>
      </c>
      <c r="AN13" s="280">
        <f t="shared" si="9"/>
        <v>3</v>
      </c>
      <c r="AO13" s="280">
        <f t="shared" si="9"/>
        <v>3</v>
      </c>
      <c r="AP13" s="280">
        <f t="shared" si="9"/>
        <v>5</v>
      </c>
      <c r="AQ13" s="280">
        <f t="shared" si="9"/>
        <v>5</v>
      </c>
      <c r="AR13" s="280">
        <f t="shared" si="9"/>
        <v>3</v>
      </c>
      <c r="AS13" s="280">
        <f t="shared" si="9"/>
        <v>5</v>
      </c>
      <c r="AT13" s="280" t="str">
        <f t="shared" si="9"/>
        <v/>
      </c>
      <c r="AU13" s="280">
        <f t="shared" si="9"/>
        <v>4</v>
      </c>
      <c r="AV13" s="280" t="str">
        <f t="shared" si="9"/>
        <v/>
      </c>
      <c r="AW13" s="35">
        <f t="shared" si="10"/>
        <v>1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5" customHeight="1" x14ac:dyDescent="0.25">
      <c r="A14" s="295">
        <v>9</v>
      </c>
      <c r="B14" s="243"/>
      <c r="C14" s="320" t="s">
        <v>34</v>
      </c>
      <c r="D14" s="323" t="s">
        <v>789</v>
      </c>
      <c r="E14" s="238">
        <v>2435</v>
      </c>
      <c r="F14" s="91" t="s">
        <v>539</v>
      </c>
      <c r="G14" s="91"/>
      <c r="H14" s="91">
        <v>5</v>
      </c>
      <c r="I14" s="91">
        <v>4</v>
      </c>
      <c r="J14" s="91">
        <v>3</v>
      </c>
      <c r="K14" s="91"/>
      <c r="L14" s="91"/>
      <c r="M14" s="91">
        <v>3</v>
      </c>
      <c r="N14" s="91">
        <v>3</v>
      </c>
      <c r="O14" s="91">
        <v>4</v>
      </c>
      <c r="P14" s="91">
        <v>5</v>
      </c>
      <c r="Q14" s="91">
        <v>5</v>
      </c>
      <c r="R14" s="91">
        <v>5</v>
      </c>
      <c r="S14" s="91"/>
      <c r="T14" s="91">
        <v>4</v>
      </c>
      <c r="U14" s="23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3</v>
      </c>
      <c r="AA14" s="92">
        <f t="shared" si="5"/>
        <v>3</v>
      </c>
      <c r="AB14" s="92">
        <f t="shared" si="6"/>
        <v>4</v>
      </c>
      <c r="AC14" s="92">
        <f t="shared" si="7"/>
        <v>10</v>
      </c>
      <c r="AD14" s="225">
        <f t="shared" si="11"/>
        <v>4.0999999999999996</v>
      </c>
      <c r="AE14" s="16">
        <f t="shared" si="8"/>
        <v>0</v>
      </c>
      <c r="AF14" s="9"/>
      <c r="AG14" s="280" t="str">
        <f t="shared" si="9"/>
        <v>З</v>
      </c>
      <c r="AH14" s="280" t="str">
        <f t="shared" si="9"/>
        <v/>
      </c>
      <c r="AI14" s="280">
        <f t="shared" si="9"/>
        <v>5</v>
      </c>
      <c r="AJ14" s="280">
        <f t="shared" si="9"/>
        <v>4</v>
      </c>
      <c r="AK14" s="280">
        <f t="shared" si="9"/>
        <v>3</v>
      </c>
      <c r="AL14" s="280" t="str">
        <f t="shared" si="9"/>
        <v/>
      </c>
      <c r="AM14" s="280" t="str">
        <f t="shared" si="9"/>
        <v/>
      </c>
      <c r="AN14" s="280">
        <f t="shared" si="9"/>
        <v>3</v>
      </c>
      <c r="AO14" s="280">
        <f t="shared" si="9"/>
        <v>3</v>
      </c>
      <c r="AP14" s="280">
        <f t="shared" si="9"/>
        <v>4</v>
      </c>
      <c r="AQ14" s="280">
        <f t="shared" si="9"/>
        <v>5</v>
      </c>
      <c r="AR14" s="280">
        <f t="shared" si="9"/>
        <v>5</v>
      </c>
      <c r="AS14" s="280">
        <f t="shared" si="9"/>
        <v>5</v>
      </c>
      <c r="AT14" s="280" t="str">
        <f t="shared" si="9"/>
        <v/>
      </c>
      <c r="AU14" s="280">
        <f t="shared" si="9"/>
        <v>4</v>
      </c>
      <c r="AV14" s="280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5" customHeight="1" x14ac:dyDescent="0.25">
      <c r="A15" s="295">
        <v>10</v>
      </c>
      <c r="B15" s="243"/>
      <c r="C15" s="320" t="s">
        <v>34</v>
      </c>
      <c r="D15" s="323" t="s">
        <v>790</v>
      </c>
      <c r="E15" s="238">
        <v>2435</v>
      </c>
      <c r="F15" s="91" t="s">
        <v>539</v>
      </c>
      <c r="G15" s="91"/>
      <c r="H15" s="91">
        <v>5</v>
      </c>
      <c r="I15" s="91">
        <v>4</v>
      </c>
      <c r="J15" s="91">
        <v>4</v>
      </c>
      <c r="K15" s="91"/>
      <c r="L15" s="91"/>
      <c r="M15" s="91">
        <v>4</v>
      </c>
      <c r="N15" s="91">
        <v>4</v>
      </c>
      <c r="O15" s="91">
        <v>4</v>
      </c>
      <c r="P15" s="91">
        <v>5</v>
      </c>
      <c r="Q15" s="91">
        <v>5</v>
      </c>
      <c r="R15" s="91">
        <v>4</v>
      </c>
      <c r="S15" s="91"/>
      <c r="T15" s="91">
        <v>4</v>
      </c>
      <c r="U15" s="23"/>
      <c r="V15" s="18">
        <f t="shared" si="0"/>
        <v>4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0</v>
      </c>
      <c r="AA15" s="92">
        <f t="shared" si="5"/>
        <v>7</v>
      </c>
      <c r="AB15" s="92">
        <f t="shared" si="6"/>
        <v>3</v>
      </c>
      <c r="AC15" s="92">
        <f t="shared" si="7"/>
        <v>10</v>
      </c>
      <c r="AD15" s="225">
        <f t="shared" si="11"/>
        <v>4.3</v>
      </c>
      <c r="AE15" s="16">
        <f t="shared" si="8"/>
        <v>0</v>
      </c>
      <c r="AF15" s="9"/>
      <c r="AG15" s="280" t="str">
        <f t="shared" si="9"/>
        <v>З</v>
      </c>
      <c r="AH15" s="280" t="str">
        <f t="shared" si="9"/>
        <v/>
      </c>
      <c r="AI15" s="280">
        <f t="shared" si="9"/>
        <v>5</v>
      </c>
      <c r="AJ15" s="280">
        <f t="shared" si="9"/>
        <v>4</v>
      </c>
      <c r="AK15" s="280">
        <f t="shared" si="9"/>
        <v>4</v>
      </c>
      <c r="AL15" s="280" t="str">
        <f t="shared" si="9"/>
        <v/>
      </c>
      <c r="AM15" s="280" t="str">
        <f t="shared" si="9"/>
        <v/>
      </c>
      <c r="AN15" s="280">
        <f t="shared" si="9"/>
        <v>4</v>
      </c>
      <c r="AO15" s="280">
        <f t="shared" si="9"/>
        <v>4</v>
      </c>
      <c r="AP15" s="280">
        <f t="shared" si="9"/>
        <v>4</v>
      </c>
      <c r="AQ15" s="280">
        <f t="shared" si="9"/>
        <v>5</v>
      </c>
      <c r="AR15" s="280">
        <f t="shared" si="9"/>
        <v>5</v>
      </c>
      <c r="AS15" s="280">
        <f t="shared" si="9"/>
        <v>4</v>
      </c>
      <c r="AT15" s="280" t="str">
        <f t="shared" si="9"/>
        <v/>
      </c>
      <c r="AU15" s="280">
        <f t="shared" si="9"/>
        <v>4</v>
      </c>
      <c r="AV15" s="280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5" customHeight="1" x14ac:dyDescent="0.25">
      <c r="A16" s="295">
        <v>11</v>
      </c>
      <c r="B16" s="240"/>
      <c r="C16" s="320" t="s">
        <v>34</v>
      </c>
      <c r="D16" s="323" t="s">
        <v>791</v>
      </c>
      <c r="E16" s="238">
        <v>2435</v>
      </c>
      <c r="F16" s="91" t="s">
        <v>539</v>
      </c>
      <c r="G16" s="91"/>
      <c r="H16" s="91">
        <v>5</v>
      </c>
      <c r="I16" s="91">
        <v>4</v>
      </c>
      <c r="J16" s="91">
        <v>3</v>
      </c>
      <c r="K16" s="91"/>
      <c r="L16" s="91"/>
      <c r="M16" s="91">
        <v>4</v>
      </c>
      <c r="N16" s="91">
        <v>4</v>
      </c>
      <c r="O16" s="91">
        <v>4</v>
      </c>
      <c r="P16" s="91">
        <v>5</v>
      </c>
      <c r="Q16" s="91">
        <v>5</v>
      </c>
      <c r="R16" s="91">
        <v>4</v>
      </c>
      <c r="S16" s="91"/>
      <c r="T16" s="91">
        <v>4</v>
      </c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1</v>
      </c>
      <c r="AA16" s="92">
        <f t="shared" si="5"/>
        <v>6</v>
      </c>
      <c r="AB16" s="92">
        <f t="shared" si="6"/>
        <v>3</v>
      </c>
      <c r="AC16" s="92">
        <f t="shared" si="7"/>
        <v>10</v>
      </c>
      <c r="AD16" s="225">
        <f t="shared" si="11"/>
        <v>4.2</v>
      </c>
      <c r="AE16" s="16">
        <f t="shared" si="8"/>
        <v>0</v>
      </c>
      <c r="AF16" s="9"/>
      <c r="AG16" s="280" t="str">
        <f t="shared" si="9"/>
        <v>З</v>
      </c>
      <c r="AH16" s="280" t="str">
        <f t="shared" si="9"/>
        <v/>
      </c>
      <c r="AI16" s="280">
        <f t="shared" si="9"/>
        <v>5</v>
      </c>
      <c r="AJ16" s="280">
        <f t="shared" si="9"/>
        <v>4</v>
      </c>
      <c r="AK16" s="280">
        <f t="shared" si="9"/>
        <v>3</v>
      </c>
      <c r="AL16" s="280" t="str">
        <f t="shared" si="9"/>
        <v/>
      </c>
      <c r="AM16" s="280" t="str">
        <f t="shared" si="9"/>
        <v/>
      </c>
      <c r="AN16" s="280">
        <f t="shared" si="9"/>
        <v>4</v>
      </c>
      <c r="AO16" s="280">
        <f t="shared" si="9"/>
        <v>4</v>
      </c>
      <c r="AP16" s="280">
        <f t="shared" si="9"/>
        <v>4</v>
      </c>
      <c r="AQ16" s="280">
        <f t="shared" si="9"/>
        <v>5</v>
      </c>
      <c r="AR16" s="280">
        <f t="shared" si="9"/>
        <v>5</v>
      </c>
      <c r="AS16" s="280">
        <f t="shared" si="9"/>
        <v>4</v>
      </c>
      <c r="AT16" s="280" t="str">
        <f t="shared" si="9"/>
        <v/>
      </c>
      <c r="AU16" s="280">
        <f t="shared" si="9"/>
        <v>4</v>
      </c>
      <c r="AV16" s="280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5" customHeight="1" x14ac:dyDescent="0.25">
      <c r="A17" s="295">
        <v>12</v>
      </c>
      <c r="B17" s="178"/>
      <c r="C17" s="320" t="s">
        <v>34</v>
      </c>
      <c r="D17" s="323" t="s">
        <v>792</v>
      </c>
      <c r="E17" s="238">
        <v>2435</v>
      </c>
      <c r="F17" s="91" t="s">
        <v>539</v>
      </c>
      <c r="G17" s="91"/>
      <c r="H17" s="91">
        <v>5</v>
      </c>
      <c r="I17" s="91">
        <v>4</v>
      </c>
      <c r="J17" s="91">
        <v>3</v>
      </c>
      <c r="K17" s="91"/>
      <c r="L17" s="91"/>
      <c r="M17" s="91">
        <v>4</v>
      </c>
      <c r="N17" s="91">
        <v>4</v>
      </c>
      <c r="O17" s="91">
        <v>3</v>
      </c>
      <c r="P17" s="91">
        <v>5</v>
      </c>
      <c r="Q17" s="91">
        <v>3</v>
      </c>
      <c r="R17" s="91">
        <v>5</v>
      </c>
      <c r="S17" s="91"/>
      <c r="T17" s="91" t="s">
        <v>1478</v>
      </c>
      <c r="U17" s="23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3</v>
      </c>
      <c r="AA17" s="92">
        <f t="shared" si="5"/>
        <v>3</v>
      </c>
      <c r="AB17" s="92">
        <f t="shared" si="6"/>
        <v>3</v>
      </c>
      <c r="AC17" s="92">
        <f t="shared" si="7"/>
        <v>9</v>
      </c>
      <c r="AD17" s="225">
        <f t="shared" si="11"/>
        <v>4</v>
      </c>
      <c r="AE17" s="16">
        <f t="shared" si="8"/>
        <v>0</v>
      </c>
      <c r="AF17" s="9"/>
      <c r="AG17" s="280" t="str">
        <f t="shared" si="9"/>
        <v>З</v>
      </c>
      <c r="AH17" s="280" t="str">
        <f t="shared" si="9"/>
        <v/>
      </c>
      <c r="AI17" s="280">
        <f t="shared" si="9"/>
        <v>5</v>
      </c>
      <c r="AJ17" s="280">
        <f t="shared" si="9"/>
        <v>4</v>
      </c>
      <c r="AK17" s="280">
        <f t="shared" si="9"/>
        <v>3</v>
      </c>
      <c r="AL17" s="280" t="str">
        <f t="shared" si="9"/>
        <v/>
      </c>
      <c r="AM17" s="280" t="str">
        <f t="shared" si="9"/>
        <v/>
      </c>
      <c r="AN17" s="280">
        <f t="shared" si="9"/>
        <v>4</v>
      </c>
      <c r="AO17" s="280">
        <f t="shared" si="9"/>
        <v>4</v>
      </c>
      <c r="AP17" s="280">
        <f t="shared" si="9"/>
        <v>3</v>
      </c>
      <c r="AQ17" s="280">
        <f t="shared" si="9"/>
        <v>5</v>
      </c>
      <c r="AR17" s="280">
        <f t="shared" si="9"/>
        <v>3</v>
      </c>
      <c r="AS17" s="280">
        <f t="shared" si="9"/>
        <v>5</v>
      </c>
      <c r="AT17" s="280" t="str">
        <f t="shared" si="9"/>
        <v/>
      </c>
      <c r="AU17" s="280" t="str">
        <f t="shared" si="9"/>
        <v>а</v>
      </c>
      <c r="AV17" s="280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5" customHeight="1" x14ac:dyDescent="0.25">
      <c r="A18" s="295">
        <v>13</v>
      </c>
      <c r="B18" s="178"/>
      <c r="C18" s="320" t="s">
        <v>34</v>
      </c>
      <c r="D18" s="323" t="s">
        <v>793</v>
      </c>
      <c r="E18" s="238">
        <v>2435</v>
      </c>
      <c r="F18" s="91" t="s">
        <v>539</v>
      </c>
      <c r="G18" s="91"/>
      <c r="H18" s="91">
        <v>5</v>
      </c>
      <c r="I18" s="91">
        <v>4</v>
      </c>
      <c r="J18" s="91">
        <v>3</v>
      </c>
      <c r="K18" s="91"/>
      <c r="L18" s="91"/>
      <c r="M18" s="91">
        <v>4</v>
      </c>
      <c r="N18" s="91">
        <v>4</v>
      </c>
      <c r="O18" s="91">
        <v>3</v>
      </c>
      <c r="P18" s="91">
        <v>5</v>
      </c>
      <c r="Q18" s="91">
        <v>5</v>
      </c>
      <c r="R18" s="91">
        <v>4</v>
      </c>
      <c r="S18" s="91"/>
      <c r="T18" s="91">
        <v>3</v>
      </c>
      <c r="U18" s="23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3</v>
      </c>
      <c r="AA18" s="92">
        <f t="shared" si="5"/>
        <v>4</v>
      </c>
      <c r="AB18" s="92">
        <f t="shared" si="6"/>
        <v>3</v>
      </c>
      <c r="AC18" s="92">
        <f t="shared" si="7"/>
        <v>10</v>
      </c>
      <c r="AD18" s="225">
        <f t="shared" si="11"/>
        <v>4</v>
      </c>
      <c r="AE18" s="16">
        <f t="shared" si="8"/>
        <v>0</v>
      </c>
      <c r="AF18" s="9"/>
      <c r="AG18" s="280" t="str">
        <f t="shared" si="9"/>
        <v>З</v>
      </c>
      <c r="AH18" s="280" t="str">
        <f t="shared" si="9"/>
        <v/>
      </c>
      <c r="AI18" s="280">
        <f t="shared" si="9"/>
        <v>5</v>
      </c>
      <c r="AJ18" s="280">
        <f t="shared" si="9"/>
        <v>4</v>
      </c>
      <c r="AK18" s="280">
        <f t="shared" si="9"/>
        <v>3</v>
      </c>
      <c r="AL18" s="280" t="str">
        <f t="shared" si="9"/>
        <v/>
      </c>
      <c r="AM18" s="280" t="str">
        <f t="shared" si="9"/>
        <v/>
      </c>
      <c r="AN18" s="280">
        <f t="shared" si="9"/>
        <v>4</v>
      </c>
      <c r="AO18" s="280">
        <f t="shared" si="9"/>
        <v>4</v>
      </c>
      <c r="AP18" s="280">
        <f t="shared" si="9"/>
        <v>3</v>
      </c>
      <c r="AQ18" s="280">
        <f t="shared" si="9"/>
        <v>5</v>
      </c>
      <c r="AR18" s="280">
        <f t="shared" si="9"/>
        <v>5</v>
      </c>
      <c r="AS18" s="280">
        <f t="shared" si="9"/>
        <v>4</v>
      </c>
      <c r="AT18" s="280" t="str">
        <f t="shared" si="9"/>
        <v/>
      </c>
      <c r="AU18" s="280">
        <f t="shared" si="9"/>
        <v>3</v>
      </c>
      <c r="AV18" s="280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5" customHeight="1" x14ac:dyDescent="0.25">
      <c r="A19" s="295">
        <v>14</v>
      </c>
      <c r="B19" s="178"/>
      <c r="C19" s="320" t="s">
        <v>34</v>
      </c>
      <c r="D19" s="323" t="s">
        <v>794</v>
      </c>
      <c r="E19" s="238">
        <v>2435</v>
      </c>
      <c r="F19" s="91" t="s">
        <v>539</v>
      </c>
      <c r="G19" s="91"/>
      <c r="H19" s="91">
        <v>5</v>
      </c>
      <c r="I19" s="91">
        <v>4</v>
      </c>
      <c r="J19" s="91">
        <v>4</v>
      </c>
      <c r="K19" s="91"/>
      <c r="L19" s="91"/>
      <c r="M19" s="91">
        <v>4</v>
      </c>
      <c r="N19" s="91">
        <v>4</v>
      </c>
      <c r="O19" s="91">
        <v>4</v>
      </c>
      <c r="P19" s="91">
        <v>5</v>
      </c>
      <c r="Q19" s="91">
        <v>5</v>
      </c>
      <c r="R19" s="91">
        <v>4</v>
      </c>
      <c r="S19" s="91"/>
      <c r="T19" s="91">
        <v>4</v>
      </c>
      <c r="U19" s="23"/>
      <c r="V19" s="18">
        <f t="shared" si="0"/>
        <v>4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0</v>
      </c>
      <c r="AA19" s="92">
        <f t="shared" si="5"/>
        <v>7</v>
      </c>
      <c r="AB19" s="92">
        <f t="shared" si="6"/>
        <v>3</v>
      </c>
      <c r="AC19" s="92">
        <f t="shared" si="7"/>
        <v>10</v>
      </c>
      <c r="AD19" s="225">
        <f t="shared" si="11"/>
        <v>4.3</v>
      </c>
      <c r="AE19" s="16">
        <f t="shared" si="8"/>
        <v>0</v>
      </c>
      <c r="AF19" s="9"/>
      <c r="AG19" s="280" t="str">
        <f t="shared" si="9"/>
        <v>З</v>
      </c>
      <c r="AH19" s="280" t="str">
        <f t="shared" si="9"/>
        <v/>
      </c>
      <c r="AI19" s="280">
        <f t="shared" si="9"/>
        <v>5</v>
      </c>
      <c r="AJ19" s="280">
        <f t="shared" si="9"/>
        <v>4</v>
      </c>
      <c r="AK19" s="280">
        <f t="shared" si="9"/>
        <v>4</v>
      </c>
      <c r="AL19" s="280" t="str">
        <f t="shared" si="9"/>
        <v/>
      </c>
      <c r="AM19" s="280" t="str">
        <f t="shared" si="9"/>
        <v/>
      </c>
      <c r="AN19" s="280">
        <f t="shared" si="9"/>
        <v>4</v>
      </c>
      <c r="AO19" s="280">
        <f t="shared" si="9"/>
        <v>4</v>
      </c>
      <c r="AP19" s="280">
        <f t="shared" si="9"/>
        <v>4</v>
      </c>
      <c r="AQ19" s="280">
        <f t="shared" si="9"/>
        <v>5</v>
      </c>
      <c r="AR19" s="280">
        <f t="shared" si="9"/>
        <v>5</v>
      </c>
      <c r="AS19" s="280">
        <f t="shared" si="9"/>
        <v>4</v>
      </c>
      <c r="AT19" s="280" t="str">
        <f t="shared" si="9"/>
        <v/>
      </c>
      <c r="AU19" s="280">
        <f t="shared" si="9"/>
        <v>4</v>
      </c>
      <c r="AV19" s="280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5" customHeight="1" x14ac:dyDescent="0.25">
      <c r="A20" s="295">
        <v>15</v>
      </c>
      <c r="B20" s="178"/>
      <c r="C20" s="330" t="s">
        <v>34</v>
      </c>
      <c r="D20" s="332" t="s">
        <v>795</v>
      </c>
      <c r="E20" s="238">
        <v>2435</v>
      </c>
      <c r="F20" s="91" t="s">
        <v>539</v>
      </c>
      <c r="G20" s="91"/>
      <c r="H20" s="91">
        <v>5</v>
      </c>
      <c r="I20" s="91">
        <v>5</v>
      </c>
      <c r="J20" s="91">
        <v>5</v>
      </c>
      <c r="K20" s="91"/>
      <c r="L20" s="91"/>
      <c r="M20" s="91">
        <v>5</v>
      </c>
      <c r="N20" s="91">
        <v>5</v>
      </c>
      <c r="O20" s="91">
        <v>5</v>
      </c>
      <c r="P20" s="91">
        <v>5</v>
      </c>
      <c r="Q20" s="91">
        <v>5</v>
      </c>
      <c r="R20" s="91">
        <v>5</v>
      </c>
      <c r="S20" s="91"/>
      <c r="T20" s="91" t="s">
        <v>1417</v>
      </c>
      <c r="U20" s="23"/>
      <c r="V20" s="18">
        <f t="shared" si="0"/>
        <v>5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0</v>
      </c>
      <c r="AA20" s="92">
        <f t="shared" si="5"/>
        <v>0</v>
      </c>
      <c r="AB20" s="92">
        <f t="shared" si="6"/>
        <v>9</v>
      </c>
      <c r="AC20" s="92">
        <f t="shared" si="7"/>
        <v>9</v>
      </c>
      <c r="AD20" s="225">
        <f t="shared" si="11"/>
        <v>5</v>
      </c>
      <c r="AE20" s="16">
        <f t="shared" si="8"/>
        <v>0</v>
      </c>
      <c r="AF20" s="9"/>
      <c r="AG20" s="280" t="str">
        <f t="shared" si="9"/>
        <v>З</v>
      </c>
      <c r="AH20" s="280" t="str">
        <f t="shared" si="9"/>
        <v/>
      </c>
      <c r="AI20" s="280">
        <f t="shared" si="9"/>
        <v>5</v>
      </c>
      <c r="AJ20" s="280">
        <f t="shared" si="9"/>
        <v>5</v>
      </c>
      <c r="AK20" s="280">
        <f t="shared" si="9"/>
        <v>5</v>
      </c>
      <c r="AL20" s="280" t="str">
        <f t="shared" si="9"/>
        <v/>
      </c>
      <c r="AM20" s="280" t="str">
        <f t="shared" si="9"/>
        <v/>
      </c>
      <c r="AN20" s="280">
        <f t="shared" si="9"/>
        <v>5</v>
      </c>
      <c r="AO20" s="280">
        <f t="shared" si="9"/>
        <v>5</v>
      </c>
      <c r="AP20" s="280">
        <f t="shared" si="9"/>
        <v>5</v>
      </c>
      <c r="AQ20" s="280">
        <f t="shared" si="9"/>
        <v>5</v>
      </c>
      <c r="AR20" s="280">
        <f t="shared" si="9"/>
        <v>5</v>
      </c>
      <c r="AS20" s="280">
        <f t="shared" si="9"/>
        <v>5</v>
      </c>
      <c r="AT20" s="280" t="str">
        <f t="shared" si="9"/>
        <v/>
      </c>
      <c r="AU20" s="280" t="str">
        <f t="shared" si="9"/>
        <v>а</v>
      </c>
      <c r="AV20" s="280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5" customHeight="1" x14ac:dyDescent="0.25">
      <c r="A21" s="295">
        <v>16</v>
      </c>
      <c r="B21" s="178"/>
      <c r="C21" s="320" t="s">
        <v>34</v>
      </c>
      <c r="D21" s="323" t="s">
        <v>796</v>
      </c>
      <c r="E21" s="238">
        <v>2435</v>
      </c>
      <c r="F21" s="91" t="s">
        <v>539</v>
      </c>
      <c r="G21" s="91"/>
      <c r="H21" s="91">
        <v>5</v>
      </c>
      <c r="I21" s="91">
        <v>4</v>
      </c>
      <c r="J21" s="91">
        <v>4</v>
      </c>
      <c r="K21" s="91"/>
      <c r="L21" s="91"/>
      <c r="M21" s="91">
        <v>4</v>
      </c>
      <c r="N21" s="91">
        <v>5</v>
      </c>
      <c r="O21" s="91">
        <v>4</v>
      </c>
      <c r="P21" s="91">
        <v>5</v>
      </c>
      <c r="Q21" s="91">
        <v>5</v>
      </c>
      <c r="R21" s="91">
        <v>5</v>
      </c>
      <c r="S21" s="91"/>
      <c r="T21" s="91">
        <v>4</v>
      </c>
      <c r="U21" s="23"/>
      <c r="V21" s="18">
        <f t="shared" si="0"/>
        <v>4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0</v>
      </c>
      <c r="AA21" s="92">
        <f t="shared" si="5"/>
        <v>5</v>
      </c>
      <c r="AB21" s="92">
        <f t="shared" si="6"/>
        <v>5</v>
      </c>
      <c r="AC21" s="92">
        <f t="shared" si="7"/>
        <v>10</v>
      </c>
      <c r="AD21" s="225">
        <f t="shared" si="11"/>
        <v>4.5</v>
      </c>
      <c r="AE21" s="16">
        <f t="shared" si="8"/>
        <v>0</v>
      </c>
      <c r="AF21" s="9"/>
      <c r="AG21" s="280" t="str">
        <f t="shared" si="9"/>
        <v>З</v>
      </c>
      <c r="AH21" s="280" t="str">
        <f t="shared" si="9"/>
        <v/>
      </c>
      <c r="AI21" s="280">
        <f t="shared" si="9"/>
        <v>5</v>
      </c>
      <c r="AJ21" s="280">
        <f t="shared" si="9"/>
        <v>4</v>
      </c>
      <c r="AK21" s="280">
        <f t="shared" si="9"/>
        <v>4</v>
      </c>
      <c r="AL21" s="280" t="str">
        <f t="shared" si="9"/>
        <v/>
      </c>
      <c r="AM21" s="280" t="str">
        <f t="shared" si="9"/>
        <v/>
      </c>
      <c r="AN21" s="280">
        <f t="shared" si="9"/>
        <v>4</v>
      </c>
      <c r="AO21" s="280">
        <f t="shared" si="9"/>
        <v>5</v>
      </c>
      <c r="AP21" s="280">
        <f t="shared" si="9"/>
        <v>4</v>
      </c>
      <c r="AQ21" s="280">
        <f t="shared" si="9"/>
        <v>5</v>
      </c>
      <c r="AR21" s="280">
        <f t="shared" si="9"/>
        <v>5</v>
      </c>
      <c r="AS21" s="280">
        <f t="shared" si="9"/>
        <v>5</v>
      </c>
      <c r="AT21" s="280" t="str">
        <f t="shared" si="9"/>
        <v/>
      </c>
      <c r="AU21" s="280">
        <f t="shared" si="9"/>
        <v>4</v>
      </c>
      <c r="AV21" s="280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5" customHeight="1" x14ac:dyDescent="0.25">
      <c r="A22" s="295">
        <v>17</v>
      </c>
      <c r="B22" s="178"/>
      <c r="C22" s="320" t="s">
        <v>34</v>
      </c>
      <c r="D22" s="323" t="s">
        <v>797</v>
      </c>
      <c r="E22" s="238">
        <v>2435</v>
      </c>
      <c r="F22" s="91" t="s">
        <v>539</v>
      </c>
      <c r="G22" s="91"/>
      <c r="H22" s="91">
        <v>4</v>
      </c>
      <c r="I22" s="91">
        <v>4</v>
      </c>
      <c r="J22" s="91">
        <v>3</v>
      </c>
      <c r="K22" s="91"/>
      <c r="L22" s="91"/>
      <c r="M22" s="91">
        <v>4</v>
      </c>
      <c r="N22" s="91">
        <v>4</v>
      </c>
      <c r="O22" s="91">
        <v>3</v>
      </c>
      <c r="P22" s="91">
        <v>5</v>
      </c>
      <c r="Q22" s="91">
        <v>3</v>
      </c>
      <c r="R22" s="91">
        <v>4</v>
      </c>
      <c r="S22" s="91"/>
      <c r="T22" s="91" t="s">
        <v>1478</v>
      </c>
      <c r="U22" s="23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3</v>
      </c>
      <c r="AA22" s="92">
        <f t="shared" si="5"/>
        <v>5</v>
      </c>
      <c r="AB22" s="92">
        <f t="shared" si="6"/>
        <v>1</v>
      </c>
      <c r="AC22" s="92">
        <f t="shared" si="7"/>
        <v>9</v>
      </c>
      <c r="AD22" s="225">
        <f t="shared" si="11"/>
        <v>3.7777777777777777</v>
      </c>
      <c r="AE22" s="16">
        <f t="shared" si="8"/>
        <v>0</v>
      </c>
      <c r="AF22" s="9"/>
      <c r="AG22" s="280" t="str">
        <f t="shared" si="13"/>
        <v>З</v>
      </c>
      <c r="AH22" s="280" t="str">
        <f t="shared" si="13"/>
        <v/>
      </c>
      <c r="AI22" s="280">
        <f t="shared" si="13"/>
        <v>4</v>
      </c>
      <c r="AJ22" s="280">
        <f t="shared" si="13"/>
        <v>4</v>
      </c>
      <c r="AK22" s="280">
        <f t="shared" si="13"/>
        <v>3</v>
      </c>
      <c r="AL22" s="280" t="str">
        <f t="shared" si="13"/>
        <v/>
      </c>
      <c r="AM22" s="280" t="str">
        <f t="shared" si="13"/>
        <v/>
      </c>
      <c r="AN22" s="280">
        <f t="shared" si="13"/>
        <v>4</v>
      </c>
      <c r="AO22" s="280">
        <f t="shared" si="13"/>
        <v>4</v>
      </c>
      <c r="AP22" s="280">
        <f t="shared" si="13"/>
        <v>3</v>
      </c>
      <c r="AQ22" s="280">
        <f t="shared" si="13"/>
        <v>5</v>
      </c>
      <c r="AR22" s="280">
        <f t="shared" si="13"/>
        <v>3</v>
      </c>
      <c r="AS22" s="280">
        <f t="shared" si="13"/>
        <v>4</v>
      </c>
      <c r="AT22" s="280" t="str">
        <f t="shared" si="13"/>
        <v/>
      </c>
      <c r="AU22" s="280" t="str">
        <f t="shared" si="13"/>
        <v>а</v>
      </c>
      <c r="AV22" s="280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5" customHeight="1" x14ac:dyDescent="0.25">
      <c r="A23" s="295">
        <v>18</v>
      </c>
      <c r="B23" s="178"/>
      <c r="C23" s="320" t="s">
        <v>34</v>
      </c>
      <c r="D23" s="323" t="s">
        <v>798</v>
      </c>
      <c r="E23" s="238">
        <v>2435</v>
      </c>
      <c r="F23" s="91" t="s">
        <v>539</v>
      </c>
      <c r="G23" s="91"/>
      <c r="H23" s="91">
        <v>4</v>
      </c>
      <c r="I23" s="91">
        <v>4</v>
      </c>
      <c r="J23" s="91">
        <v>3</v>
      </c>
      <c r="K23" s="91"/>
      <c r="L23" s="91"/>
      <c r="M23" s="91">
        <v>4</v>
      </c>
      <c r="N23" s="91">
        <v>5</v>
      </c>
      <c r="O23" s="91">
        <v>4</v>
      </c>
      <c r="P23" s="91">
        <v>5</v>
      </c>
      <c r="Q23" s="91">
        <v>5</v>
      </c>
      <c r="R23" s="91">
        <v>5</v>
      </c>
      <c r="S23" s="91"/>
      <c r="T23" s="91">
        <v>3</v>
      </c>
      <c r="U23" s="23"/>
      <c r="V23" s="18">
        <f t="shared" si="0"/>
        <v>3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2</v>
      </c>
      <c r="AA23" s="92">
        <f t="shared" si="5"/>
        <v>4</v>
      </c>
      <c r="AB23" s="92">
        <f t="shared" si="6"/>
        <v>4</v>
      </c>
      <c r="AC23" s="92">
        <f t="shared" si="7"/>
        <v>10</v>
      </c>
      <c r="AD23" s="225">
        <f t="shared" si="11"/>
        <v>4.2</v>
      </c>
      <c r="AE23" s="16">
        <f t="shared" si="8"/>
        <v>0</v>
      </c>
      <c r="AF23" s="9"/>
      <c r="AG23" s="280" t="str">
        <f t="shared" si="13"/>
        <v>З</v>
      </c>
      <c r="AH23" s="280" t="str">
        <f t="shared" si="13"/>
        <v/>
      </c>
      <c r="AI23" s="280">
        <f t="shared" si="13"/>
        <v>4</v>
      </c>
      <c r="AJ23" s="280">
        <f t="shared" si="13"/>
        <v>4</v>
      </c>
      <c r="AK23" s="280">
        <f t="shared" si="13"/>
        <v>3</v>
      </c>
      <c r="AL23" s="280" t="str">
        <f t="shared" si="13"/>
        <v/>
      </c>
      <c r="AM23" s="280" t="str">
        <f t="shared" si="13"/>
        <v/>
      </c>
      <c r="AN23" s="280">
        <f t="shared" si="13"/>
        <v>4</v>
      </c>
      <c r="AO23" s="280">
        <f t="shared" si="13"/>
        <v>5</v>
      </c>
      <c r="AP23" s="280">
        <f t="shared" si="13"/>
        <v>4</v>
      </c>
      <c r="AQ23" s="280">
        <f t="shared" si="13"/>
        <v>5</v>
      </c>
      <c r="AR23" s="280">
        <f t="shared" si="13"/>
        <v>5</v>
      </c>
      <c r="AS23" s="280">
        <f t="shared" si="13"/>
        <v>5</v>
      </c>
      <c r="AT23" s="280" t="str">
        <f t="shared" si="13"/>
        <v/>
      </c>
      <c r="AU23" s="280">
        <f t="shared" si="13"/>
        <v>3</v>
      </c>
      <c r="AV23" s="280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5" customHeight="1" x14ac:dyDescent="0.25">
      <c r="A24" s="295">
        <v>19</v>
      </c>
      <c r="B24" s="178"/>
      <c r="C24" s="320" t="s">
        <v>34</v>
      </c>
      <c r="D24" s="323" t="s">
        <v>799</v>
      </c>
      <c r="E24" s="238">
        <v>2435</v>
      </c>
      <c r="F24" s="91" t="s">
        <v>539</v>
      </c>
      <c r="G24" s="91"/>
      <c r="H24" s="91">
        <v>5</v>
      </c>
      <c r="I24" s="91">
        <v>4</v>
      </c>
      <c r="J24" s="91">
        <v>5</v>
      </c>
      <c r="K24" s="91"/>
      <c r="L24" s="91"/>
      <c r="M24" s="91">
        <v>5</v>
      </c>
      <c r="N24" s="91">
        <v>5</v>
      </c>
      <c r="O24" s="91">
        <v>5</v>
      </c>
      <c r="P24" s="91">
        <v>5</v>
      </c>
      <c r="Q24" s="91">
        <v>4</v>
      </c>
      <c r="R24" s="91">
        <v>4</v>
      </c>
      <c r="S24" s="91"/>
      <c r="T24" s="91">
        <v>5</v>
      </c>
      <c r="U24" s="23"/>
      <c r="V24" s="18">
        <f t="shared" si="0"/>
        <v>4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0</v>
      </c>
      <c r="AA24" s="92">
        <f t="shared" si="5"/>
        <v>3</v>
      </c>
      <c r="AB24" s="92">
        <f t="shared" si="6"/>
        <v>7</v>
      </c>
      <c r="AC24" s="92">
        <f t="shared" si="7"/>
        <v>10</v>
      </c>
      <c r="AD24" s="225">
        <f t="shared" si="11"/>
        <v>4.7</v>
      </c>
      <c r="AE24" s="16">
        <f t="shared" si="8"/>
        <v>0</v>
      </c>
      <c r="AF24" s="9"/>
      <c r="AG24" s="280" t="str">
        <f t="shared" si="13"/>
        <v>З</v>
      </c>
      <c r="AH24" s="280" t="str">
        <f t="shared" si="13"/>
        <v/>
      </c>
      <c r="AI24" s="280">
        <f t="shared" si="13"/>
        <v>5</v>
      </c>
      <c r="AJ24" s="280">
        <f t="shared" si="13"/>
        <v>4</v>
      </c>
      <c r="AK24" s="280">
        <f t="shared" si="13"/>
        <v>5</v>
      </c>
      <c r="AL24" s="280" t="str">
        <f t="shared" si="13"/>
        <v/>
      </c>
      <c r="AM24" s="280" t="str">
        <f t="shared" si="13"/>
        <v/>
      </c>
      <c r="AN24" s="280">
        <f t="shared" si="13"/>
        <v>5</v>
      </c>
      <c r="AO24" s="280">
        <f t="shared" si="13"/>
        <v>5</v>
      </c>
      <c r="AP24" s="280">
        <f t="shared" si="13"/>
        <v>5</v>
      </c>
      <c r="AQ24" s="280">
        <f t="shared" si="13"/>
        <v>5</v>
      </c>
      <c r="AR24" s="280">
        <f t="shared" si="13"/>
        <v>4</v>
      </c>
      <c r="AS24" s="280">
        <f t="shared" si="13"/>
        <v>4</v>
      </c>
      <c r="AT24" s="280" t="str">
        <f t="shared" si="13"/>
        <v/>
      </c>
      <c r="AU24" s="280">
        <f t="shared" si="13"/>
        <v>5</v>
      </c>
      <c r="AV24" s="280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5" customHeight="1" x14ac:dyDescent="0.25">
      <c r="A25" s="295">
        <v>20</v>
      </c>
      <c r="B25" s="178"/>
      <c r="C25" s="320" t="s">
        <v>34</v>
      </c>
      <c r="D25" s="323" t="s">
        <v>800</v>
      </c>
      <c r="E25" s="238">
        <v>2435</v>
      </c>
      <c r="F25" s="91" t="s">
        <v>539</v>
      </c>
      <c r="G25" s="91"/>
      <c r="H25" s="91">
        <v>5</v>
      </c>
      <c r="I25" s="91">
        <v>4</v>
      </c>
      <c r="J25" s="91">
        <v>3</v>
      </c>
      <c r="K25" s="91"/>
      <c r="L25" s="91"/>
      <c r="M25" s="91">
        <v>4</v>
      </c>
      <c r="N25" s="91">
        <v>5</v>
      </c>
      <c r="O25" s="91">
        <v>3</v>
      </c>
      <c r="P25" s="91">
        <v>5</v>
      </c>
      <c r="Q25" s="91">
        <v>5</v>
      </c>
      <c r="R25" s="91">
        <v>4</v>
      </c>
      <c r="S25" s="91"/>
      <c r="T25" s="91">
        <v>4</v>
      </c>
      <c r="U25" s="23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2</v>
      </c>
      <c r="AA25" s="92">
        <f t="shared" si="5"/>
        <v>4</v>
      </c>
      <c r="AB25" s="92">
        <f t="shared" si="6"/>
        <v>4</v>
      </c>
      <c r="AC25" s="92">
        <f t="shared" si="7"/>
        <v>10</v>
      </c>
      <c r="AD25" s="225">
        <f t="shared" si="11"/>
        <v>4.2</v>
      </c>
      <c r="AE25" s="16">
        <f t="shared" si="8"/>
        <v>0</v>
      </c>
      <c r="AF25" s="9"/>
      <c r="AG25" s="280" t="str">
        <f t="shared" si="13"/>
        <v>З</v>
      </c>
      <c r="AH25" s="280" t="str">
        <f t="shared" si="13"/>
        <v/>
      </c>
      <c r="AI25" s="280">
        <f t="shared" si="13"/>
        <v>5</v>
      </c>
      <c r="AJ25" s="280">
        <f t="shared" si="13"/>
        <v>4</v>
      </c>
      <c r="AK25" s="280">
        <f t="shared" si="13"/>
        <v>3</v>
      </c>
      <c r="AL25" s="280" t="str">
        <f t="shared" si="13"/>
        <v/>
      </c>
      <c r="AM25" s="280" t="str">
        <f t="shared" si="13"/>
        <v/>
      </c>
      <c r="AN25" s="280">
        <f t="shared" si="13"/>
        <v>4</v>
      </c>
      <c r="AO25" s="280">
        <f t="shared" si="13"/>
        <v>5</v>
      </c>
      <c r="AP25" s="280">
        <f t="shared" si="13"/>
        <v>3</v>
      </c>
      <c r="AQ25" s="280">
        <f t="shared" si="13"/>
        <v>5</v>
      </c>
      <c r="AR25" s="280">
        <f t="shared" si="13"/>
        <v>5</v>
      </c>
      <c r="AS25" s="280">
        <f t="shared" si="13"/>
        <v>4</v>
      </c>
      <c r="AT25" s="280" t="str">
        <f t="shared" si="13"/>
        <v/>
      </c>
      <c r="AU25" s="280">
        <f t="shared" si="13"/>
        <v>4</v>
      </c>
      <c r="AV25" s="280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5" customHeight="1" x14ac:dyDescent="0.25">
      <c r="A26" s="295">
        <v>21</v>
      </c>
      <c r="B26" s="178"/>
      <c r="C26" s="320" t="s">
        <v>34</v>
      </c>
      <c r="D26" s="323" t="s">
        <v>801</v>
      </c>
      <c r="E26" s="238">
        <v>2435</v>
      </c>
      <c r="F26" s="91" t="s">
        <v>539</v>
      </c>
      <c r="G26" s="91"/>
      <c r="H26" s="91">
        <v>5</v>
      </c>
      <c r="I26" s="91">
        <v>4</v>
      </c>
      <c r="J26" s="91">
        <v>3</v>
      </c>
      <c r="K26" s="91"/>
      <c r="L26" s="91"/>
      <c r="M26" s="91">
        <v>3</v>
      </c>
      <c r="N26" s="91">
        <v>3</v>
      </c>
      <c r="O26" s="91">
        <v>5</v>
      </c>
      <c r="P26" s="91">
        <v>5</v>
      </c>
      <c r="Q26" s="91">
        <v>4</v>
      </c>
      <c r="R26" s="91">
        <v>5</v>
      </c>
      <c r="S26" s="91"/>
      <c r="T26" s="91">
        <v>3</v>
      </c>
      <c r="U26" s="23"/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4</v>
      </c>
      <c r="AA26" s="92">
        <f t="shared" si="5"/>
        <v>2</v>
      </c>
      <c r="AB26" s="92">
        <f t="shared" si="6"/>
        <v>4</v>
      </c>
      <c r="AC26" s="92">
        <f t="shared" si="7"/>
        <v>10</v>
      </c>
      <c r="AD26" s="225">
        <f t="shared" si="11"/>
        <v>4</v>
      </c>
      <c r="AE26" s="16">
        <f t="shared" si="8"/>
        <v>0</v>
      </c>
      <c r="AF26" s="9"/>
      <c r="AG26" s="280" t="str">
        <f t="shared" si="13"/>
        <v>З</v>
      </c>
      <c r="AH26" s="280" t="str">
        <f t="shared" si="13"/>
        <v/>
      </c>
      <c r="AI26" s="280">
        <f t="shared" si="13"/>
        <v>5</v>
      </c>
      <c r="AJ26" s="280">
        <f t="shared" si="13"/>
        <v>4</v>
      </c>
      <c r="AK26" s="280">
        <f t="shared" si="13"/>
        <v>3</v>
      </c>
      <c r="AL26" s="280" t="str">
        <f t="shared" si="13"/>
        <v/>
      </c>
      <c r="AM26" s="280" t="str">
        <f t="shared" si="13"/>
        <v/>
      </c>
      <c r="AN26" s="280">
        <f t="shared" si="13"/>
        <v>3</v>
      </c>
      <c r="AO26" s="280">
        <f t="shared" si="13"/>
        <v>3</v>
      </c>
      <c r="AP26" s="280">
        <f t="shared" si="13"/>
        <v>5</v>
      </c>
      <c r="AQ26" s="280">
        <f t="shared" si="13"/>
        <v>5</v>
      </c>
      <c r="AR26" s="280">
        <f t="shared" si="13"/>
        <v>4</v>
      </c>
      <c r="AS26" s="280">
        <f t="shared" si="13"/>
        <v>5</v>
      </c>
      <c r="AT26" s="280" t="str">
        <f t="shared" si="13"/>
        <v/>
      </c>
      <c r="AU26" s="280">
        <f t="shared" si="13"/>
        <v>3</v>
      </c>
      <c r="AV26" s="280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5" customHeight="1" x14ac:dyDescent="0.25">
      <c r="A27" s="295">
        <v>22</v>
      </c>
      <c r="B27" s="178"/>
      <c r="C27" s="320" t="s">
        <v>34</v>
      </c>
      <c r="D27" s="323" t="s">
        <v>803</v>
      </c>
      <c r="E27" s="238">
        <v>2435</v>
      </c>
      <c r="F27" s="91" t="s">
        <v>539</v>
      </c>
      <c r="G27" s="91"/>
      <c r="H27" s="91">
        <v>4</v>
      </c>
      <c r="I27" s="91">
        <v>4</v>
      </c>
      <c r="J27" s="91">
        <v>3</v>
      </c>
      <c r="K27" s="91"/>
      <c r="L27" s="91"/>
      <c r="M27" s="91">
        <v>3</v>
      </c>
      <c r="N27" s="91">
        <v>4</v>
      </c>
      <c r="O27" s="91">
        <v>4</v>
      </c>
      <c r="P27" s="91">
        <v>5</v>
      </c>
      <c r="Q27" s="91">
        <v>4</v>
      </c>
      <c r="R27" s="91">
        <v>3</v>
      </c>
      <c r="S27" s="91"/>
      <c r="T27" s="91">
        <v>3</v>
      </c>
      <c r="U27" s="23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4</v>
      </c>
      <c r="AA27" s="92">
        <f t="shared" si="5"/>
        <v>5</v>
      </c>
      <c r="AB27" s="92">
        <f t="shared" si="6"/>
        <v>1</v>
      </c>
      <c r="AC27" s="92">
        <f t="shared" si="7"/>
        <v>10</v>
      </c>
      <c r="AD27" s="225">
        <f t="shared" si="11"/>
        <v>3.7</v>
      </c>
      <c r="AE27" s="16">
        <f t="shared" si="8"/>
        <v>0</v>
      </c>
      <c r="AF27" s="9"/>
      <c r="AG27" s="280" t="str">
        <f t="shared" si="13"/>
        <v>З</v>
      </c>
      <c r="AH27" s="280" t="str">
        <f t="shared" si="13"/>
        <v/>
      </c>
      <c r="AI27" s="280">
        <f t="shared" si="13"/>
        <v>4</v>
      </c>
      <c r="AJ27" s="280">
        <f t="shared" si="13"/>
        <v>4</v>
      </c>
      <c r="AK27" s="280">
        <f t="shared" si="13"/>
        <v>3</v>
      </c>
      <c r="AL27" s="280" t="str">
        <f t="shared" si="13"/>
        <v/>
      </c>
      <c r="AM27" s="280" t="str">
        <f t="shared" si="13"/>
        <v/>
      </c>
      <c r="AN27" s="280">
        <f t="shared" si="13"/>
        <v>3</v>
      </c>
      <c r="AO27" s="280">
        <f t="shared" si="13"/>
        <v>4</v>
      </c>
      <c r="AP27" s="280">
        <f t="shared" si="13"/>
        <v>4</v>
      </c>
      <c r="AQ27" s="280">
        <f t="shared" si="13"/>
        <v>5</v>
      </c>
      <c r="AR27" s="280">
        <f t="shared" si="13"/>
        <v>4</v>
      </c>
      <c r="AS27" s="280">
        <f t="shared" si="13"/>
        <v>3</v>
      </c>
      <c r="AT27" s="280" t="str">
        <f t="shared" si="13"/>
        <v/>
      </c>
      <c r="AU27" s="280">
        <f t="shared" si="13"/>
        <v>3</v>
      </c>
      <c r="AV27" s="280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5" customHeight="1" x14ac:dyDescent="0.25">
      <c r="A28" s="295">
        <v>23</v>
      </c>
      <c r="B28" s="176"/>
      <c r="C28" s="320" t="s">
        <v>34</v>
      </c>
      <c r="D28" s="323" t="s">
        <v>804</v>
      </c>
      <c r="E28" s="238">
        <v>2435</v>
      </c>
      <c r="F28" s="91" t="s">
        <v>539</v>
      </c>
      <c r="G28" s="91"/>
      <c r="H28" s="91">
        <v>5</v>
      </c>
      <c r="I28" s="91">
        <v>4</v>
      </c>
      <c r="J28" s="91">
        <v>3</v>
      </c>
      <c r="K28" s="91"/>
      <c r="L28" s="91"/>
      <c r="M28" s="91">
        <v>3</v>
      </c>
      <c r="N28" s="91">
        <v>4</v>
      </c>
      <c r="O28" s="91">
        <v>4</v>
      </c>
      <c r="P28" s="91">
        <v>5</v>
      </c>
      <c r="Q28" s="91">
        <v>4</v>
      </c>
      <c r="R28" s="91">
        <v>4</v>
      </c>
      <c r="S28" s="91"/>
      <c r="T28" s="91">
        <v>3</v>
      </c>
      <c r="U28" s="23"/>
      <c r="V28" s="18">
        <f t="shared" si="0"/>
        <v>3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3</v>
      </c>
      <c r="AA28" s="92">
        <f t="shared" si="5"/>
        <v>5</v>
      </c>
      <c r="AB28" s="92">
        <f t="shared" si="6"/>
        <v>2</v>
      </c>
      <c r="AC28" s="92">
        <f t="shared" si="7"/>
        <v>10</v>
      </c>
      <c r="AD28" s="225">
        <f t="shared" si="11"/>
        <v>3.9</v>
      </c>
      <c r="AE28" s="16">
        <f t="shared" si="8"/>
        <v>0</v>
      </c>
      <c r="AF28" s="9"/>
      <c r="AG28" s="280" t="str">
        <f t="shared" si="13"/>
        <v>З</v>
      </c>
      <c r="AH28" s="280" t="str">
        <f t="shared" si="13"/>
        <v/>
      </c>
      <c r="AI28" s="280">
        <f t="shared" si="13"/>
        <v>5</v>
      </c>
      <c r="AJ28" s="280">
        <f t="shared" si="13"/>
        <v>4</v>
      </c>
      <c r="AK28" s="280">
        <f t="shared" si="13"/>
        <v>3</v>
      </c>
      <c r="AL28" s="280" t="str">
        <f t="shared" si="13"/>
        <v/>
      </c>
      <c r="AM28" s="280" t="str">
        <f t="shared" si="13"/>
        <v/>
      </c>
      <c r="AN28" s="280">
        <f t="shared" si="13"/>
        <v>3</v>
      </c>
      <c r="AO28" s="280">
        <f t="shared" si="13"/>
        <v>4</v>
      </c>
      <c r="AP28" s="280">
        <f t="shared" si="13"/>
        <v>4</v>
      </c>
      <c r="AQ28" s="280">
        <f t="shared" si="13"/>
        <v>5</v>
      </c>
      <c r="AR28" s="280">
        <f t="shared" si="13"/>
        <v>4</v>
      </c>
      <c r="AS28" s="280">
        <f t="shared" si="13"/>
        <v>4</v>
      </c>
      <c r="AT28" s="280" t="str">
        <f t="shared" si="13"/>
        <v/>
      </c>
      <c r="AU28" s="280">
        <f t="shared" si="13"/>
        <v>3</v>
      </c>
      <c r="AV28" s="280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5" customHeight="1" x14ac:dyDescent="0.25">
      <c r="A29" s="295">
        <v>24</v>
      </c>
      <c r="B29" s="176"/>
      <c r="C29" s="330" t="s">
        <v>34</v>
      </c>
      <c r="D29" s="332" t="s">
        <v>805</v>
      </c>
      <c r="E29" s="238">
        <v>2435</v>
      </c>
      <c r="F29" s="91" t="s">
        <v>539</v>
      </c>
      <c r="G29" s="91"/>
      <c r="H29" s="91">
        <v>5</v>
      </c>
      <c r="I29" s="91">
        <v>5</v>
      </c>
      <c r="J29" s="91">
        <v>5</v>
      </c>
      <c r="K29" s="91"/>
      <c r="L29" s="91"/>
      <c r="M29" s="91">
        <v>5</v>
      </c>
      <c r="N29" s="91">
        <v>5</v>
      </c>
      <c r="O29" s="91">
        <v>5</v>
      </c>
      <c r="P29" s="91">
        <v>5</v>
      </c>
      <c r="Q29" s="91">
        <v>4</v>
      </c>
      <c r="R29" s="91">
        <v>5</v>
      </c>
      <c r="S29" s="91"/>
      <c r="T29" s="91">
        <v>5</v>
      </c>
      <c r="U29" s="23"/>
      <c r="V29" s="18">
        <f t="shared" si="0"/>
        <v>4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0</v>
      </c>
      <c r="AA29" s="92">
        <f t="shared" si="5"/>
        <v>1</v>
      </c>
      <c r="AB29" s="92">
        <f t="shared" si="6"/>
        <v>9</v>
      </c>
      <c r="AC29" s="92">
        <f t="shared" si="7"/>
        <v>10</v>
      </c>
      <c r="AD29" s="225">
        <f t="shared" si="11"/>
        <v>4.9000000000000004</v>
      </c>
      <c r="AE29" s="16">
        <f t="shared" si="8"/>
        <v>0</v>
      </c>
      <c r="AF29" s="9"/>
      <c r="AG29" s="280" t="str">
        <f t="shared" si="13"/>
        <v>З</v>
      </c>
      <c r="AH29" s="280" t="str">
        <f t="shared" si="13"/>
        <v/>
      </c>
      <c r="AI29" s="280">
        <f t="shared" si="13"/>
        <v>5</v>
      </c>
      <c r="AJ29" s="280">
        <f t="shared" si="13"/>
        <v>5</v>
      </c>
      <c r="AK29" s="280">
        <f t="shared" si="13"/>
        <v>5</v>
      </c>
      <c r="AL29" s="280" t="str">
        <f t="shared" si="13"/>
        <v/>
      </c>
      <c r="AM29" s="280" t="str">
        <f t="shared" si="13"/>
        <v/>
      </c>
      <c r="AN29" s="280">
        <f t="shared" si="13"/>
        <v>5</v>
      </c>
      <c r="AO29" s="280">
        <f t="shared" si="13"/>
        <v>5</v>
      </c>
      <c r="AP29" s="280">
        <f t="shared" si="13"/>
        <v>5</v>
      </c>
      <c r="AQ29" s="280">
        <f t="shared" si="13"/>
        <v>5</v>
      </c>
      <c r="AR29" s="280">
        <f t="shared" si="13"/>
        <v>4</v>
      </c>
      <c r="AS29" s="280">
        <f t="shared" si="13"/>
        <v>5</v>
      </c>
      <c r="AT29" s="280" t="str">
        <f t="shared" si="13"/>
        <v/>
      </c>
      <c r="AU29" s="280">
        <f t="shared" si="13"/>
        <v>5</v>
      </c>
      <c r="AV29" s="280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5" customHeight="1" x14ac:dyDescent="0.25">
      <c r="A30" s="295">
        <v>25</v>
      </c>
      <c r="B30" s="176"/>
      <c r="C30" s="320" t="s">
        <v>34</v>
      </c>
      <c r="D30" s="323" t="s">
        <v>806</v>
      </c>
      <c r="E30" s="238">
        <v>2435</v>
      </c>
      <c r="F30" s="91" t="s">
        <v>539</v>
      </c>
      <c r="G30" s="91"/>
      <c r="H30" s="91">
        <v>5</v>
      </c>
      <c r="I30" s="91">
        <v>4</v>
      </c>
      <c r="J30" s="91">
        <v>4</v>
      </c>
      <c r="K30" s="91"/>
      <c r="L30" s="91"/>
      <c r="M30" s="91">
        <v>4</v>
      </c>
      <c r="N30" s="91">
        <v>5</v>
      </c>
      <c r="O30" s="91">
        <v>5</v>
      </c>
      <c r="P30" s="91">
        <v>5</v>
      </c>
      <c r="Q30" s="91">
        <v>5</v>
      </c>
      <c r="R30" s="91">
        <v>5</v>
      </c>
      <c r="S30" s="91"/>
      <c r="T30" s="91">
        <v>5</v>
      </c>
      <c r="U30" s="23"/>
      <c r="V30" s="18">
        <f t="shared" si="0"/>
        <v>4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0</v>
      </c>
      <c r="AA30" s="92">
        <f t="shared" si="5"/>
        <v>3</v>
      </c>
      <c r="AB30" s="92">
        <f t="shared" si="6"/>
        <v>7</v>
      </c>
      <c r="AC30" s="92">
        <f t="shared" si="7"/>
        <v>10</v>
      </c>
      <c r="AD30" s="225">
        <f t="shared" si="11"/>
        <v>4.7</v>
      </c>
      <c r="AE30" s="16">
        <f t="shared" si="8"/>
        <v>0</v>
      </c>
      <c r="AF30" s="9"/>
      <c r="AG30" s="280" t="str">
        <f t="shared" si="13"/>
        <v>З</v>
      </c>
      <c r="AH30" s="280" t="str">
        <f t="shared" si="13"/>
        <v/>
      </c>
      <c r="AI30" s="280">
        <f t="shared" si="13"/>
        <v>5</v>
      </c>
      <c r="AJ30" s="280">
        <f t="shared" si="13"/>
        <v>4</v>
      </c>
      <c r="AK30" s="280">
        <f t="shared" si="13"/>
        <v>4</v>
      </c>
      <c r="AL30" s="280" t="str">
        <f t="shared" si="13"/>
        <v/>
      </c>
      <c r="AM30" s="280" t="str">
        <f t="shared" si="13"/>
        <v/>
      </c>
      <c r="AN30" s="280">
        <f t="shared" si="13"/>
        <v>4</v>
      </c>
      <c r="AO30" s="280">
        <f t="shared" si="13"/>
        <v>5</v>
      </c>
      <c r="AP30" s="280">
        <f t="shared" si="13"/>
        <v>5</v>
      </c>
      <c r="AQ30" s="280">
        <f t="shared" si="13"/>
        <v>5</v>
      </c>
      <c r="AR30" s="280">
        <f t="shared" si="13"/>
        <v>5</v>
      </c>
      <c r="AS30" s="280">
        <f t="shared" si="13"/>
        <v>5</v>
      </c>
      <c r="AT30" s="280" t="str">
        <f t="shared" si="13"/>
        <v/>
      </c>
      <c r="AU30" s="280">
        <f t="shared" si="13"/>
        <v>5</v>
      </c>
      <c r="AV30" s="280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5">
      <c r="A31" s="295"/>
      <c r="B31" s="176"/>
      <c r="C31" s="320"/>
      <c r="D31" s="323"/>
      <c r="E31" s="238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25" t="str">
        <f t="shared" si="11"/>
        <v/>
      </c>
      <c r="AE31" s="16">
        <f t="shared" si="8"/>
        <v>0</v>
      </c>
      <c r="AF31" s="9"/>
      <c r="AG31" s="280" t="str">
        <f t="shared" si="13"/>
        <v/>
      </c>
      <c r="AH31" s="280" t="str">
        <f t="shared" si="13"/>
        <v/>
      </c>
      <c r="AI31" s="280" t="str">
        <f t="shared" si="13"/>
        <v/>
      </c>
      <c r="AJ31" s="280" t="str">
        <f t="shared" si="13"/>
        <v/>
      </c>
      <c r="AK31" s="280" t="str">
        <f t="shared" si="13"/>
        <v/>
      </c>
      <c r="AL31" s="280" t="str">
        <f t="shared" si="13"/>
        <v/>
      </c>
      <c r="AM31" s="280" t="str">
        <f t="shared" si="13"/>
        <v/>
      </c>
      <c r="AN31" s="280" t="str">
        <f t="shared" si="13"/>
        <v/>
      </c>
      <c r="AO31" s="280" t="str">
        <f t="shared" si="13"/>
        <v/>
      </c>
      <c r="AP31" s="280" t="str">
        <f t="shared" si="13"/>
        <v/>
      </c>
      <c r="AQ31" s="280" t="str">
        <f t="shared" si="13"/>
        <v/>
      </c>
      <c r="AR31" s="280" t="str">
        <f t="shared" si="13"/>
        <v/>
      </c>
      <c r="AS31" s="280" t="str">
        <f t="shared" si="13"/>
        <v/>
      </c>
      <c r="AT31" s="280" t="str">
        <f t="shared" si="13"/>
        <v/>
      </c>
      <c r="AU31" s="280" t="str">
        <f t="shared" si="13"/>
        <v/>
      </c>
      <c r="AV31" s="280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295"/>
      <c r="B32" s="226"/>
      <c r="C32" s="226"/>
      <c r="D32" s="321"/>
      <c r="E32" s="23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25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295"/>
      <c r="B33" s="226"/>
      <c r="C33" s="226"/>
      <c r="D33" s="226"/>
      <c r="E33" s="23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25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295"/>
      <c r="B34" s="227"/>
      <c r="C34" s="228"/>
      <c r="D34" s="229"/>
      <c r="E34" s="238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295"/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295"/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COUNTIF(E6:E36,"2435")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 t="str">
        <f t="array" ref="F38:U45">AG38:AV45</f>
        <v xml:space="preserve"> </v>
      </c>
      <c r="G38" s="196" t="str">
        <v xml:space="preserve"> </v>
      </c>
      <c r="H38" s="196">
        <v>4.84</v>
      </c>
      <c r="I38" s="196">
        <v>4.083333333333333</v>
      </c>
      <c r="J38" s="196">
        <v>3.72</v>
      </c>
      <c r="K38" s="196" t="str">
        <v xml:space="preserve"> </v>
      </c>
      <c r="L38" s="196" t="str">
        <v xml:space="preserve"> </v>
      </c>
      <c r="M38" s="196">
        <v>3.92</v>
      </c>
      <c r="N38" s="196">
        <v>4.12</v>
      </c>
      <c r="O38" s="231">
        <v>4.2</v>
      </c>
      <c r="P38" s="198">
        <v>5</v>
      </c>
      <c r="Q38" s="198">
        <v>4.4000000000000004</v>
      </c>
      <c r="R38" s="198">
        <v>4.4800000000000004</v>
      </c>
      <c r="S38" s="196" t="str">
        <v xml:space="preserve"> </v>
      </c>
      <c r="T38" s="196">
        <v>3.7727272727272729</v>
      </c>
      <c r="U38" s="196" t="str">
        <v xml:space="preserve"> </v>
      </c>
      <c r="V38" s="18">
        <f>сводн.!T28</f>
        <v>3</v>
      </c>
      <c r="W38" s="92">
        <f>SUM(W6:W37)</f>
        <v>0</v>
      </c>
      <c r="X38" s="92">
        <f>SUM(X6:X37)</f>
        <v>0</v>
      </c>
      <c r="Y38" s="92">
        <f>SUM(Y6:Y37)-X38</f>
        <v>0</v>
      </c>
      <c r="Z38" s="92">
        <f>SUM(Z6:Z37)</f>
        <v>40</v>
      </c>
      <c r="AA38" s="92">
        <f>SUM(AA6:AA37)</f>
        <v>102</v>
      </c>
      <c r="AB38" s="92">
        <f>SUM(AB6:AB37)</f>
        <v>104</v>
      </c>
      <c r="AC38" s="92">
        <f t="shared" si="7"/>
        <v>246</v>
      </c>
      <c r="AD38" s="225">
        <f>IF(ISERROR(((X38+Y38)*2+Z38*3+AA38*4+AB38*5)/SUM(X38,Y38:AB38)),"",((X38+Y38)*2+Z38*3+AA38*4+AB38*5)/SUM(X38,Y38:AB38))</f>
        <v>4.2601626016260159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4.84</v>
      </c>
      <c r="AJ38" s="33">
        <f t="shared" si="15"/>
        <v>4.083333333333333</v>
      </c>
      <c r="AK38" s="33">
        <f t="shared" si="15"/>
        <v>3.72</v>
      </c>
      <c r="AL38" s="33" t="str">
        <f t="shared" si="15"/>
        <v xml:space="preserve"> </v>
      </c>
      <c r="AM38" s="33" t="str">
        <f t="shared" si="15"/>
        <v xml:space="preserve"> </v>
      </c>
      <c r="AN38" s="33">
        <f t="shared" si="15"/>
        <v>3.92</v>
      </c>
      <c r="AO38" s="33">
        <f t="shared" si="15"/>
        <v>4.12</v>
      </c>
      <c r="AP38" s="33">
        <f t="shared" si="15"/>
        <v>4.2</v>
      </c>
      <c r="AQ38" s="33">
        <f t="shared" si="15"/>
        <v>5</v>
      </c>
      <c r="AR38" s="33">
        <f t="shared" si="15"/>
        <v>4.4000000000000004</v>
      </c>
      <c r="AS38" s="33">
        <f t="shared" si="15"/>
        <v>4.4800000000000004</v>
      </c>
      <c r="AT38" s="33" t="str">
        <f t="shared" si="15"/>
        <v xml:space="preserve"> </v>
      </c>
      <c r="AU38" s="33">
        <f t="shared" si="15"/>
        <v>3.7727272727272729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 t="str">
        <v>0</v>
      </c>
      <c r="G39" s="95" t="str">
        <v>0</v>
      </c>
      <c r="H39" s="95">
        <v>21</v>
      </c>
      <c r="I39" s="95">
        <v>2</v>
      </c>
      <c r="J39" s="95">
        <v>5</v>
      </c>
      <c r="K39" s="95" t="str">
        <v>0</v>
      </c>
      <c r="L39" s="95" t="str">
        <v>0</v>
      </c>
      <c r="M39" s="95">
        <v>5</v>
      </c>
      <c r="N39" s="95">
        <v>8</v>
      </c>
      <c r="O39" s="96">
        <v>9</v>
      </c>
      <c r="P39" s="96">
        <v>25</v>
      </c>
      <c r="Q39" s="96">
        <v>13</v>
      </c>
      <c r="R39" s="96">
        <v>13</v>
      </c>
      <c r="S39" s="95" t="str">
        <v>0</v>
      </c>
      <c r="T39" s="95">
        <v>3</v>
      </c>
      <c r="U39" s="95" t="str">
        <v xml:space="preserve"> </v>
      </c>
      <c r="V39" s="232">
        <f>IF(COUNTIF(V6:V37,5)=0,"0",COUNTIF(V6:V37,5))</f>
        <v>1</v>
      </c>
      <c r="W39" s="192"/>
      <c r="X39" s="527">
        <f>SUM(X38:AB38)</f>
        <v>246</v>
      </c>
      <c r="Y39" s="527"/>
      <c r="Z39" s="527"/>
      <c r="AA39" s="527"/>
      <c r="AB39" s="527"/>
      <c r="AC39" s="316"/>
      <c r="AD39" s="225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>
        <f t="shared" si="17"/>
        <v>21</v>
      </c>
      <c r="AJ39" s="38">
        <f t="shared" si="17"/>
        <v>2</v>
      </c>
      <c r="AK39" s="38">
        <f t="shared" si="17"/>
        <v>5</v>
      </c>
      <c r="AL39" s="38" t="str">
        <f t="shared" si="17"/>
        <v>0</v>
      </c>
      <c r="AM39" s="38" t="str">
        <f t="shared" si="17"/>
        <v>0</v>
      </c>
      <c r="AN39" s="38">
        <f t="shared" si="17"/>
        <v>5</v>
      </c>
      <c r="AO39" s="38">
        <f t="shared" si="17"/>
        <v>8</v>
      </c>
      <c r="AP39" s="38">
        <f t="shared" si="17"/>
        <v>9</v>
      </c>
      <c r="AQ39" s="38">
        <f t="shared" si="17"/>
        <v>25</v>
      </c>
      <c r="AR39" s="38">
        <f t="shared" si="17"/>
        <v>13</v>
      </c>
      <c r="AS39" s="38">
        <f t="shared" si="17"/>
        <v>13</v>
      </c>
      <c r="AT39" s="38" t="str">
        <f t="shared" si="17"/>
        <v>0</v>
      </c>
      <c r="AU39" s="38">
        <f t="shared" si="17"/>
        <v>3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 t="str">
        <v>0</v>
      </c>
      <c r="G40" s="97" t="str">
        <v>0</v>
      </c>
      <c r="H40" s="97">
        <v>4</v>
      </c>
      <c r="I40" s="97">
        <v>22</v>
      </c>
      <c r="J40" s="97">
        <v>8</v>
      </c>
      <c r="K40" s="97" t="str">
        <v>0</v>
      </c>
      <c r="L40" s="97" t="str">
        <v>0</v>
      </c>
      <c r="M40" s="97">
        <v>13</v>
      </c>
      <c r="N40" s="97">
        <v>12</v>
      </c>
      <c r="O40" s="98">
        <v>12</v>
      </c>
      <c r="P40" s="98" t="str">
        <v>0</v>
      </c>
      <c r="Q40" s="98">
        <v>9</v>
      </c>
      <c r="R40" s="98">
        <v>11</v>
      </c>
      <c r="S40" s="97" t="str">
        <v>0</v>
      </c>
      <c r="T40" s="97">
        <v>11</v>
      </c>
      <c r="U40" s="97" t="str">
        <v xml:space="preserve"> </v>
      </c>
      <c r="V40" s="233">
        <f>IF(COUNTIF(V6:V37,4)=0,"0",COUNTIF(V6:V37,4))</f>
        <v>10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5</v>
      </c>
      <c r="AB40" s="44">
        <f>IF(COUNTIF(AB6:AB37,4)=0," ",COUNTIF(AB6:AB37,4))</f>
        <v>5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>
        <f t="shared" si="18"/>
        <v>4</v>
      </c>
      <c r="AJ40" s="44">
        <f t="shared" si="18"/>
        <v>22</v>
      </c>
      <c r="AK40" s="44">
        <f t="shared" si="18"/>
        <v>8</v>
      </c>
      <c r="AL40" s="44" t="str">
        <f t="shared" si="18"/>
        <v>0</v>
      </c>
      <c r="AM40" s="44" t="str">
        <f t="shared" si="18"/>
        <v>0</v>
      </c>
      <c r="AN40" s="44">
        <f t="shared" si="18"/>
        <v>13</v>
      </c>
      <c r="AO40" s="44">
        <f t="shared" si="18"/>
        <v>12</v>
      </c>
      <c r="AP40" s="44">
        <f t="shared" si="18"/>
        <v>12</v>
      </c>
      <c r="AQ40" s="44" t="str">
        <f t="shared" si="18"/>
        <v>0</v>
      </c>
      <c r="AR40" s="44">
        <f t="shared" si="18"/>
        <v>9</v>
      </c>
      <c r="AS40" s="44">
        <f t="shared" si="18"/>
        <v>11</v>
      </c>
      <c r="AT40" s="44" t="str">
        <f t="shared" si="18"/>
        <v>0</v>
      </c>
      <c r="AU40" s="44">
        <f t="shared" si="18"/>
        <v>11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 t="str">
        <v>0</v>
      </c>
      <c r="H41" s="99" t="str">
        <v>0</v>
      </c>
      <c r="I41" s="99" t="str">
        <v>0</v>
      </c>
      <c r="J41" s="99">
        <v>12</v>
      </c>
      <c r="K41" s="99" t="str">
        <v>0</v>
      </c>
      <c r="L41" s="99" t="str">
        <v>0</v>
      </c>
      <c r="M41" s="99">
        <v>7</v>
      </c>
      <c r="N41" s="99">
        <v>5</v>
      </c>
      <c r="O41" s="100">
        <v>4</v>
      </c>
      <c r="P41" s="100" t="str">
        <v>0</v>
      </c>
      <c r="Q41" s="100">
        <v>3</v>
      </c>
      <c r="R41" s="100">
        <v>1</v>
      </c>
      <c r="S41" s="99" t="str">
        <v>0</v>
      </c>
      <c r="T41" s="99">
        <v>8</v>
      </c>
      <c r="U41" s="99" t="str">
        <v xml:space="preserve"> </v>
      </c>
      <c r="V41" s="234">
        <f>IF(COUNTIF(V6:V37,3)=0,"0",COUNTIF(V6:V37,3))</f>
        <v>14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7</v>
      </c>
      <c r="AA41" s="52">
        <f>IF(COUNTIF(AA6:AA37,3)=0," ",COUNTIF(AA6:AA37,3))</f>
        <v>6</v>
      </c>
      <c r="AB41" s="52">
        <f>IF(COUNTIF(AB6:AB37,3)=0," ",COUNTIF(AB6:AB37,3))</f>
        <v>7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 t="str">
        <f t="shared" si="19"/>
        <v>0</v>
      </c>
      <c r="AJ41" s="52" t="str">
        <f t="shared" si="19"/>
        <v>0</v>
      </c>
      <c r="AK41" s="52">
        <f t="shared" si="19"/>
        <v>12</v>
      </c>
      <c r="AL41" s="52" t="str">
        <f t="shared" si="19"/>
        <v>0</v>
      </c>
      <c r="AM41" s="52" t="str">
        <f t="shared" si="19"/>
        <v>0</v>
      </c>
      <c r="AN41" s="52">
        <f t="shared" si="19"/>
        <v>7</v>
      </c>
      <c r="AO41" s="52">
        <f t="shared" si="19"/>
        <v>5</v>
      </c>
      <c r="AP41" s="52">
        <f t="shared" si="19"/>
        <v>4</v>
      </c>
      <c r="AQ41" s="52" t="str">
        <f t="shared" si="19"/>
        <v>0</v>
      </c>
      <c r="AR41" s="52">
        <f t="shared" si="19"/>
        <v>3</v>
      </c>
      <c r="AS41" s="52">
        <f t="shared" si="19"/>
        <v>1</v>
      </c>
      <c r="AT41" s="52" t="str">
        <f t="shared" si="19"/>
        <v>0</v>
      </c>
      <c r="AU41" s="52">
        <f t="shared" si="19"/>
        <v>8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3</v>
      </c>
      <c r="AA42" s="35">
        <f>IF(COUNTIF(AA6:AA37,2)=0," ",COUNTIF(AA6:AA37,2))</f>
        <v>2</v>
      </c>
      <c r="AB42" s="35">
        <f>IF(COUNTIF(AB6:AB37,2)=0," ",COUNTIF(AB6:AB37,2))</f>
        <v>2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1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3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1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3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>
        <v>25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25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17"/>
      <c r="X46" s="317"/>
      <c r="Y46" s="317"/>
      <c r="Z46" s="317"/>
      <c r="AA46" s="317"/>
      <c r="AB46" s="317"/>
      <c r="AC46" s="317"/>
      <c r="AD46" s="31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17"/>
      <c r="X47" s="317"/>
      <c r="Y47" s="317"/>
      <c r="Z47" s="317"/>
      <c r="AA47" s="317"/>
      <c r="AB47" s="317"/>
      <c r="AC47" s="317"/>
      <c r="AD47" s="31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17"/>
      <c r="X48" s="317"/>
      <c r="Y48" s="317"/>
      <c r="Z48" s="317"/>
      <c r="AA48" s="317"/>
      <c r="AB48" s="317"/>
      <c r="AC48" s="317"/>
      <c r="AD48" s="31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17"/>
      <c r="X49" s="317"/>
      <c r="Y49" s="317"/>
      <c r="Z49" s="317"/>
      <c r="AA49" s="317"/>
      <c r="AB49" s="317"/>
      <c r="AC49" s="317"/>
      <c r="AD49" s="31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17"/>
      <c r="X50" s="317"/>
      <c r="Y50" s="317"/>
      <c r="Z50" s="317"/>
      <c r="AA50" s="317"/>
      <c r="AB50" s="317"/>
      <c r="AC50" s="317"/>
      <c r="AD50" s="31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17"/>
      <c r="X51" s="317"/>
      <c r="Y51" s="317"/>
      <c r="Z51" s="317"/>
      <c r="AA51" s="317"/>
      <c r="AB51" s="317"/>
      <c r="AC51" s="317"/>
      <c r="AD51" s="31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17"/>
      <c r="X52" s="317"/>
      <c r="Y52" s="317"/>
      <c r="Z52" s="317"/>
      <c r="AA52" s="317"/>
      <c r="AB52" s="317"/>
      <c r="AC52" s="317"/>
      <c r="AD52" s="31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17"/>
      <c r="X53" s="317"/>
      <c r="Y53" s="317"/>
      <c r="Z53" s="317"/>
      <c r="AA53" s="317"/>
      <c r="AB53" s="317"/>
      <c r="AC53" s="317"/>
      <c r="AD53" s="31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17"/>
      <c r="X54" s="317"/>
      <c r="Y54" s="317"/>
      <c r="Z54" s="317"/>
      <c r="AA54" s="317"/>
      <c r="AB54" s="317"/>
      <c r="AC54" s="317"/>
      <c r="AD54" s="31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A3:C4"/>
    <mergeCell ref="AD3:AD5"/>
    <mergeCell ref="AG3:AW3"/>
    <mergeCell ref="AX3:BM3"/>
    <mergeCell ref="M2:S2"/>
    <mergeCell ref="F2:G2"/>
    <mergeCell ref="H2:L2"/>
    <mergeCell ref="BP3:CE3"/>
    <mergeCell ref="X39:AB39"/>
  </mergeCells>
  <conditionalFormatting sqref="C5 Y5 AI5 AG5">
    <cfRule type="cellIs" dxfId="13457" priority="2282" stopIfTrue="1" operator="equal">
      <formula>5</formula>
    </cfRule>
    <cfRule type="cellIs" dxfId="13456" priority="2283" stopIfTrue="1" operator="equal">
      <formula>4</formula>
    </cfRule>
    <cfRule type="cellIs" dxfId="13455" priority="2284" stopIfTrue="1" operator="equal">
      <formula>3</formula>
    </cfRule>
  </conditionalFormatting>
  <conditionalFormatting sqref="E6:E45">
    <cfRule type="cellIs" dxfId="13454" priority="2280" stopIfTrue="1" operator="equal">
      <formula>4</formula>
    </cfRule>
    <cfRule type="cellIs" dxfId="13453" priority="2281" stopIfTrue="1" operator="equal">
      <formula>3</formula>
    </cfRule>
  </conditionalFormatting>
  <conditionalFormatting sqref="Z5:AC5 W40:AF43 AE6:AE39 W39 R32:V45 F34:Q45 AG43:CB43 W44:AW45 AG6:AW42 S6:V31 F6:P31">
    <cfRule type="cellIs" dxfId="13452" priority="2277" stopIfTrue="1" operator="equal">
      <formula>5</formula>
    </cfRule>
    <cfRule type="cellIs" dxfId="13451" priority="2278" stopIfTrue="1" operator="equal">
      <formula>4</formula>
    </cfRule>
    <cfRule type="cellIs" dxfId="13450" priority="2279" stopIfTrue="1" operator="equal">
      <formula>3</formula>
    </cfRule>
  </conditionalFormatting>
  <conditionalFormatting sqref="AF6:AF37">
    <cfRule type="expression" dxfId="13449" priority="2275" stopIfTrue="1">
      <formula>VALUE(RIGHT(AF6))&gt;AE6</formula>
    </cfRule>
    <cfRule type="expression" dxfId="13448" priority="2276" stopIfTrue="1">
      <formula>EXACT(RIGHT(AF6,3),"зач")</formula>
    </cfRule>
  </conditionalFormatting>
  <conditionalFormatting sqref="AE3:AJ4 U4:AC4 S3:AC3 H3:P3">
    <cfRule type="expression" dxfId="13447" priority="2273" stopIfTrue="1">
      <formula>$D$1&lt;H3</formula>
    </cfRule>
    <cfRule type="expression" dxfId="13446" priority="2274" stopIfTrue="1">
      <formula>$D$1&gt;H3</formula>
    </cfRule>
  </conditionalFormatting>
  <conditionalFormatting sqref="T3">
    <cfRule type="expression" dxfId="13445" priority="2241" stopIfTrue="1">
      <formula>$D$1&lt;T3</formula>
    </cfRule>
    <cfRule type="expression" dxfId="13444" priority="2242" stopIfTrue="1">
      <formula>$D$1&gt;T3</formula>
    </cfRule>
  </conditionalFormatting>
  <conditionalFormatting sqref="Q6:R31">
    <cfRule type="cellIs" dxfId="13443" priority="2044" stopIfTrue="1" operator="equal">
      <formula>5</formula>
    </cfRule>
    <cfRule type="cellIs" dxfId="13442" priority="2045" stopIfTrue="1" operator="equal">
      <formula>4</formula>
    </cfRule>
    <cfRule type="cellIs" dxfId="13441" priority="2046" stopIfTrue="1" operator="equal">
      <formula>3</formula>
    </cfRule>
  </conditionalFormatting>
  <conditionalFormatting sqref="R3">
    <cfRule type="expression" dxfId="13440" priority="2042" stopIfTrue="1">
      <formula>$D$1&lt;R3</formula>
    </cfRule>
    <cfRule type="expression" dxfId="13439" priority="2043" stopIfTrue="1">
      <formula>$D$1&gt;R3</formula>
    </cfRule>
  </conditionalFormatting>
  <conditionalFormatting sqref="F3">
    <cfRule type="expression" dxfId="13438" priority="1996" stopIfTrue="1">
      <formula>$D$1&lt;F3</formula>
    </cfRule>
    <cfRule type="expression" dxfId="13437" priority="1997" stopIfTrue="1">
      <formula>$D$1&gt;F3</formula>
    </cfRule>
  </conditionalFormatting>
  <conditionalFormatting sqref="F3">
    <cfRule type="expression" dxfId="13436" priority="1991" stopIfTrue="1">
      <formula>$D$1&lt;F3</formula>
    </cfRule>
    <cfRule type="expression" dxfId="13435" priority="1992" stopIfTrue="1">
      <formula>$D$1&gt;F3</formula>
    </cfRule>
  </conditionalFormatting>
  <conditionalFormatting sqref="J3:P3">
    <cfRule type="expression" dxfId="13434" priority="1989" stopIfTrue="1">
      <formula>$D$1&lt;J3</formula>
    </cfRule>
    <cfRule type="expression" dxfId="13433" priority="1990" stopIfTrue="1">
      <formula>$D$1&gt;J3</formula>
    </cfRule>
  </conditionalFormatting>
  <conditionalFormatting sqref="H3:I3">
    <cfRule type="expression" dxfId="13432" priority="1975" stopIfTrue="1">
      <formula>$D$1&lt;H3</formula>
    </cfRule>
    <cfRule type="expression" dxfId="13431" priority="1976" stopIfTrue="1">
      <formula>$D$1&gt;H3</formula>
    </cfRule>
  </conditionalFormatting>
  <conditionalFormatting sqref="J3:P3">
    <cfRule type="expression" dxfId="13430" priority="1914" stopIfTrue="1">
      <formula>$D$1&lt;J3</formula>
    </cfRule>
    <cfRule type="expression" dxfId="13429" priority="1915" stopIfTrue="1">
      <formula>$D$1&gt;J3</formula>
    </cfRule>
  </conditionalFormatting>
  <conditionalFormatting sqref="F3">
    <cfRule type="expression" dxfId="13428" priority="1859" stopIfTrue="1">
      <formula>$D$1&lt;F3</formula>
    </cfRule>
    <cfRule type="expression" dxfId="13427" priority="1860" stopIfTrue="1">
      <formula>$D$1&gt;F3</formula>
    </cfRule>
  </conditionalFormatting>
  <conditionalFormatting sqref="G3">
    <cfRule type="expression" dxfId="13426" priority="1784" stopIfTrue="1">
      <formula>$D$1&lt;G3</formula>
    </cfRule>
    <cfRule type="expression" dxfId="13425" priority="1785" stopIfTrue="1">
      <formula>$D$1&gt;G3</formula>
    </cfRule>
  </conditionalFormatting>
  <conditionalFormatting sqref="G3">
    <cfRule type="expression" dxfId="13424" priority="1782" stopIfTrue="1">
      <formula>$D$1&lt;G3</formula>
    </cfRule>
    <cfRule type="expression" dxfId="13423" priority="1783" stopIfTrue="1">
      <formula>$D$1&gt;G3</formula>
    </cfRule>
  </conditionalFormatting>
  <conditionalFormatting sqref="G3">
    <cfRule type="expression" dxfId="13422" priority="1780" stopIfTrue="1">
      <formula>$D$1&lt;G3</formula>
    </cfRule>
    <cfRule type="expression" dxfId="13421" priority="1781" stopIfTrue="1">
      <formula>$D$1&gt;G3</formula>
    </cfRule>
  </conditionalFormatting>
  <conditionalFormatting sqref="H3">
    <cfRule type="expression" dxfId="13420" priority="1607" stopIfTrue="1">
      <formula>$D$1&lt;H3</formula>
    </cfRule>
    <cfRule type="expression" dxfId="13419" priority="1608" stopIfTrue="1">
      <formula>$D$1&gt;H3</formula>
    </cfRule>
  </conditionalFormatting>
  <conditionalFormatting sqref="H3">
    <cfRule type="expression" dxfId="13418" priority="1602" stopIfTrue="1">
      <formula>$D$1&lt;H3</formula>
    </cfRule>
    <cfRule type="expression" dxfId="13417" priority="1603" stopIfTrue="1">
      <formula>$D$1&gt;H3</formula>
    </cfRule>
  </conditionalFormatting>
  <conditionalFormatting sqref="H3">
    <cfRule type="expression" dxfId="13416" priority="1572" stopIfTrue="1">
      <formula>$D$1&lt;H3</formula>
    </cfRule>
    <cfRule type="expression" dxfId="13415" priority="1573" stopIfTrue="1">
      <formula>$D$1&gt;H3</formula>
    </cfRule>
  </conditionalFormatting>
  <conditionalFormatting sqref="I3">
    <cfRule type="expression" dxfId="13414" priority="1495" stopIfTrue="1">
      <formula>$D$1&lt;I3</formula>
    </cfRule>
    <cfRule type="expression" dxfId="13413" priority="1496" stopIfTrue="1">
      <formula>$D$1&gt;I3</formula>
    </cfRule>
  </conditionalFormatting>
  <conditionalFormatting sqref="I3">
    <cfRule type="expression" dxfId="13412" priority="1430" stopIfTrue="1">
      <formula>$D$1&lt;I3</formula>
    </cfRule>
    <cfRule type="expression" dxfId="13411" priority="1431" stopIfTrue="1">
      <formula>$D$1&gt;I3</formula>
    </cfRule>
  </conditionalFormatting>
  <conditionalFormatting sqref="J3:P3">
    <cfRule type="expression" dxfId="13410" priority="1397" stopIfTrue="1">
      <formula>$D$1&lt;J3</formula>
    </cfRule>
    <cfRule type="expression" dxfId="13409" priority="1398" stopIfTrue="1">
      <formula>$D$1&gt;J3</formula>
    </cfRule>
  </conditionalFormatting>
  <conditionalFormatting sqref="J3:P3">
    <cfRule type="expression" dxfId="13408" priority="1365" stopIfTrue="1">
      <formula>$D$1&lt;J3</formula>
    </cfRule>
    <cfRule type="expression" dxfId="13407" priority="1366" stopIfTrue="1">
      <formula>$D$1&gt;J3</formula>
    </cfRule>
  </conditionalFormatting>
  <conditionalFormatting sqref="M4">
    <cfRule type="expression" dxfId="13406" priority="570" stopIfTrue="1">
      <formula>$D$1&lt;M4</formula>
    </cfRule>
    <cfRule type="expression" dxfId="13405" priority="571" stopIfTrue="1">
      <formula>$D$1&gt;M4</formula>
    </cfRule>
  </conditionalFormatting>
  <conditionalFormatting sqref="S4">
    <cfRule type="expression" dxfId="13404" priority="962" stopIfTrue="1">
      <formula>$D$1&lt;S4</formula>
    </cfRule>
    <cfRule type="expression" dxfId="13403" priority="963" stopIfTrue="1">
      <formula>$D$1&gt;S4</formula>
    </cfRule>
  </conditionalFormatting>
  <conditionalFormatting sqref="G4">
    <cfRule type="expression" dxfId="13402" priority="851" stopIfTrue="1">
      <formula>$D$1&lt;G4</formula>
    </cfRule>
    <cfRule type="expression" dxfId="13401" priority="852" stopIfTrue="1">
      <formula>$D$1&gt;G4</formula>
    </cfRule>
  </conditionalFormatting>
  <conditionalFormatting sqref="G4">
    <cfRule type="expression" dxfId="13400" priority="849" stopIfTrue="1">
      <formula>$D$1&lt;G4</formula>
    </cfRule>
    <cfRule type="expression" dxfId="13399" priority="850" stopIfTrue="1">
      <formula>$D$1&gt;G4</formula>
    </cfRule>
  </conditionalFormatting>
  <conditionalFormatting sqref="G4">
    <cfRule type="expression" dxfId="13398" priority="847" stopIfTrue="1">
      <formula>$D$1&lt;G4</formula>
    </cfRule>
    <cfRule type="expression" dxfId="13397" priority="848" stopIfTrue="1">
      <formula>$D$1&gt;G4</formula>
    </cfRule>
  </conditionalFormatting>
  <conditionalFormatting sqref="G4">
    <cfRule type="expression" dxfId="13396" priority="845" stopIfTrue="1">
      <formula>$D$1&lt;G4</formula>
    </cfRule>
    <cfRule type="expression" dxfId="13395" priority="846" stopIfTrue="1">
      <formula>$D$1&gt;G4</formula>
    </cfRule>
  </conditionalFormatting>
  <conditionalFormatting sqref="G4">
    <cfRule type="expression" dxfId="13394" priority="843" stopIfTrue="1">
      <formula>$D$1&lt;G4</formula>
    </cfRule>
    <cfRule type="expression" dxfId="13393" priority="844" stopIfTrue="1">
      <formula>$D$1&gt;G4</formula>
    </cfRule>
  </conditionalFormatting>
  <conditionalFormatting sqref="G4">
    <cfRule type="expression" dxfId="13392" priority="841" stopIfTrue="1">
      <formula>$D$1&lt;G4</formula>
    </cfRule>
    <cfRule type="expression" dxfId="13391" priority="842" stopIfTrue="1">
      <formula>$D$1&gt;G4</formula>
    </cfRule>
  </conditionalFormatting>
  <conditionalFormatting sqref="G4">
    <cfRule type="expression" dxfId="13390" priority="839" stopIfTrue="1">
      <formula>$D$1&lt;G4</formula>
    </cfRule>
    <cfRule type="expression" dxfId="13389" priority="840" stopIfTrue="1">
      <formula>$D$1&gt;G4</formula>
    </cfRule>
  </conditionalFormatting>
  <conditionalFormatting sqref="G4">
    <cfRule type="expression" dxfId="13388" priority="837" stopIfTrue="1">
      <formula>$D$1&lt;G4</formula>
    </cfRule>
    <cfRule type="expression" dxfId="13387" priority="838" stopIfTrue="1">
      <formula>$D$1&gt;G4</formula>
    </cfRule>
  </conditionalFormatting>
  <conditionalFormatting sqref="G4">
    <cfRule type="expression" dxfId="13386" priority="835" stopIfTrue="1">
      <formula>$D$1&lt;G4</formula>
    </cfRule>
    <cfRule type="expression" dxfId="13385" priority="836" stopIfTrue="1">
      <formula>$D$1&gt;G4</formula>
    </cfRule>
  </conditionalFormatting>
  <conditionalFormatting sqref="G4">
    <cfRule type="expression" dxfId="13384" priority="833" stopIfTrue="1">
      <formula>$D$1&lt;G4</formula>
    </cfRule>
    <cfRule type="expression" dxfId="13383" priority="834" stopIfTrue="1">
      <formula>$D$1&gt;G4</formula>
    </cfRule>
  </conditionalFormatting>
  <conditionalFormatting sqref="L5">
    <cfRule type="cellIs" dxfId="13382" priority="666" stopIfTrue="1" operator="equal">
      <formula>5</formula>
    </cfRule>
    <cfRule type="cellIs" dxfId="13381" priority="667" stopIfTrue="1" operator="equal">
      <formula>4</formula>
    </cfRule>
    <cfRule type="cellIs" dxfId="13380" priority="668" stopIfTrue="1" operator="equal">
      <formula>3</formula>
    </cfRule>
  </conditionalFormatting>
  <conditionalFormatting sqref="L4">
    <cfRule type="expression" dxfId="13379" priority="664" stopIfTrue="1">
      <formula>$D$1&lt;L4</formula>
    </cfRule>
    <cfRule type="expression" dxfId="13378" priority="665" stopIfTrue="1">
      <formula>$D$1&gt;L4</formula>
    </cfRule>
  </conditionalFormatting>
  <conditionalFormatting sqref="L4">
    <cfRule type="expression" dxfId="13377" priority="609" stopIfTrue="1">
      <formula>$D$1&lt;L4</formula>
    </cfRule>
    <cfRule type="expression" dxfId="13376" priority="610" stopIfTrue="1">
      <formula>$D$1&gt;L4</formula>
    </cfRule>
  </conditionalFormatting>
  <conditionalFormatting sqref="M4">
    <cfRule type="expression" dxfId="13375" priority="602" stopIfTrue="1">
      <formula>$D$1&lt;M4</formula>
    </cfRule>
    <cfRule type="expression" dxfId="13374" priority="603" stopIfTrue="1">
      <formula>$D$1&gt;M4</formula>
    </cfRule>
  </conditionalFormatting>
  <conditionalFormatting sqref="M4">
    <cfRule type="expression" dxfId="13373" priority="568" stopIfTrue="1">
      <formula>$D$1&lt;M4</formula>
    </cfRule>
    <cfRule type="expression" dxfId="13372" priority="569" stopIfTrue="1">
      <formula>$D$1&gt;M4</formula>
    </cfRule>
  </conditionalFormatting>
  <conditionalFormatting sqref="M4">
    <cfRule type="expression" dxfId="13371" priority="566" stopIfTrue="1">
      <formula>$D$1&lt;M4</formula>
    </cfRule>
    <cfRule type="expression" dxfId="13370" priority="567" stopIfTrue="1">
      <formula>$D$1&gt;M4</formula>
    </cfRule>
  </conditionalFormatting>
  <conditionalFormatting sqref="J4">
    <cfRule type="expression" dxfId="13369" priority="540" stopIfTrue="1">
      <formula>$D$1&lt;J4</formula>
    </cfRule>
    <cfRule type="expression" dxfId="13368" priority="541" stopIfTrue="1">
      <formula>$D$1&gt;J4</formula>
    </cfRule>
  </conditionalFormatting>
  <conditionalFormatting sqref="J4">
    <cfRule type="expression" dxfId="13367" priority="530" stopIfTrue="1">
      <formula>$D$1&lt;J4</formula>
    </cfRule>
    <cfRule type="expression" dxfId="13366" priority="531" stopIfTrue="1">
      <formula>$D$1&gt;J4</formula>
    </cfRule>
  </conditionalFormatting>
  <conditionalFormatting sqref="J4">
    <cfRule type="expression" dxfId="13365" priority="520" stopIfTrue="1">
      <formula>$D$1&lt;J4</formula>
    </cfRule>
    <cfRule type="expression" dxfId="13364" priority="521" stopIfTrue="1">
      <formula>$D$1&gt;J4</formula>
    </cfRule>
  </conditionalFormatting>
  <conditionalFormatting sqref="J4">
    <cfRule type="expression" dxfId="13363" priority="510" stopIfTrue="1">
      <formula>$D$1&lt;J4</formula>
    </cfRule>
    <cfRule type="expression" dxfId="13362" priority="511" stopIfTrue="1">
      <formula>$D$1&gt;J4</formula>
    </cfRule>
  </conditionalFormatting>
  <conditionalFormatting sqref="J5">
    <cfRule type="cellIs" dxfId="13361" priority="507" stopIfTrue="1" operator="equal">
      <formula>5</formula>
    </cfRule>
    <cfRule type="cellIs" dxfId="13360" priority="508" stopIfTrue="1" operator="equal">
      <formula>4</formula>
    </cfRule>
    <cfRule type="cellIs" dxfId="13359" priority="509" stopIfTrue="1" operator="equal">
      <formula>3</formula>
    </cfRule>
  </conditionalFormatting>
  <conditionalFormatting sqref="J4">
    <cfRule type="expression" dxfId="13358" priority="505" stopIfTrue="1">
      <formula>$D$1&lt;J4</formula>
    </cfRule>
    <cfRule type="expression" dxfId="13357" priority="506" stopIfTrue="1">
      <formula>$D$1&gt;J4</formula>
    </cfRule>
  </conditionalFormatting>
  <conditionalFormatting sqref="T5">
    <cfRule type="expression" dxfId="13356" priority="450" stopIfTrue="1">
      <formula>$D$1&lt;T5</formula>
    </cfRule>
    <cfRule type="expression" dxfId="13355" priority="451" stopIfTrue="1">
      <formula>$D$1&gt;T5</formula>
    </cfRule>
  </conditionalFormatting>
  <conditionalFormatting sqref="J4">
    <cfRule type="expression" dxfId="13354" priority="490" stopIfTrue="1">
      <formula>$D$1&lt;J4</formula>
    </cfRule>
    <cfRule type="expression" dxfId="13353" priority="491" stopIfTrue="1">
      <formula>$D$1&gt;J4</formula>
    </cfRule>
  </conditionalFormatting>
  <conditionalFormatting sqref="T5">
    <cfRule type="expression" dxfId="13352" priority="460" stopIfTrue="1">
      <formula>$D$1&lt;T5</formula>
    </cfRule>
    <cfRule type="expression" dxfId="13351" priority="461" stopIfTrue="1">
      <formula>$D$1&gt;T5</formula>
    </cfRule>
  </conditionalFormatting>
  <conditionalFormatting sqref="T4">
    <cfRule type="expression" dxfId="13350" priority="420" stopIfTrue="1">
      <formula>$D$1&lt;T4</formula>
    </cfRule>
    <cfRule type="expression" dxfId="13349" priority="421" stopIfTrue="1">
      <formula>$D$1&gt;T4</formula>
    </cfRule>
  </conditionalFormatting>
  <conditionalFormatting sqref="T4">
    <cfRule type="expression" dxfId="13348" priority="410" stopIfTrue="1">
      <formula>$D$1&lt;T4</formula>
    </cfRule>
    <cfRule type="expression" dxfId="13347" priority="411" stopIfTrue="1">
      <formula>$D$1&gt;T4</formula>
    </cfRule>
  </conditionalFormatting>
  <conditionalFormatting sqref="N4">
    <cfRule type="expression" dxfId="13346" priority="400" stopIfTrue="1">
      <formula>$D$1&lt;N4</formula>
    </cfRule>
    <cfRule type="expression" dxfId="13345" priority="401" stopIfTrue="1">
      <formula>$D$1&gt;N4</formula>
    </cfRule>
  </conditionalFormatting>
  <conditionalFormatting sqref="N5">
    <cfRule type="expression" dxfId="13344" priority="392" stopIfTrue="1">
      <formula>$D$1&lt;N5</formula>
    </cfRule>
    <cfRule type="expression" dxfId="13343" priority="393" stopIfTrue="1">
      <formula>$D$1&gt;N5</formula>
    </cfRule>
  </conditionalFormatting>
  <conditionalFormatting sqref="N5">
    <cfRule type="expression" dxfId="13342" priority="390" stopIfTrue="1">
      <formula>$D$1&lt;N5</formula>
    </cfRule>
    <cfRule type="expression" dxfId="13341" priority="391" stopIfTrue="1">
      <formula>$D$1&gt;N5</formula>
    </cfRule>
  </conditionalFormatting>
  <conditionalFormatting sqref="N5">
    <cfRule type="expression" dxfId="13340" priority="380" stopIfTrue="1">
      <formula>$D$1&lt;N5</formula>
    </cfRule>
    <cfRule type="expression" dxfId="13339" priority="381" stopIfTrue="1">
      <formula>$D$1&gt;N5</formula>
    </cfRule>
  </conditionalFormatting>
  <conditionalFormatting sqref="N5">
    <cfRule type="expression" dxfId="13338" priority="370" stopIfTrue="1">
      <formula>$D$1&lt;N5</formula>
    </cfRule>
    <cfRule type="expression" dxfId="13337" priority="371" stopIfTrue="1">
      <formula>$D$1&gt;N5</formula>
    </cfRule>
  </conditionalFormatting>
  <conditionalFormatting sqref="N5">
    <cfRule type="expression" dxfId="13336" priority="360" stopIfTrue="1">
      <formula>$D$1&lt;N5</formula>
    </cfRule>
    <cfRule type="expression" dxfId="13335" priority="361" stopIfTrue="1">
      <formula>$D$1&gt;N5</formula>
    </cfRule>
  </conditionalFormatting>
  <conditionalFormatting sqref="N5">
    <cfRule type="expression" dxfId="13334" priority="358" stopIfTrue="1">
      <formula>$D$1&lt;N5</formula>
    </cfRule>
    <cfRule type="expression" dxfId="13333" priority="359" stopIfTrue="1">
      <formula>$D$1&gt;N5</formula>
    </cfRule>
  </conditionalFormatting>
  <conditionalFormatting sqref="N5">
    <cfRule type="expression" dxfId="13332" priority="356" stopIfTrue="1">
      <formula>$D$1&lt;N5</formula>
    </cfRule>
    <cfRule type="expression" dxfId="13331" priority="357" stopIfTrue="1">
      <formula>$D$1&gt;N5</formula>
    </cfRule>
  </conditionalFormatting>
  <conditionalFormatting sqref="N5">
    <cfRule type="expression" dxfId="13330" priority="354" stopIfTrue="1">
      <formula>$D$1&lt;N5</formula>
    </cfRule>
    <cfRule type="expression" dxfId="13329" priority="355" stopIfTrue="1">
      <formula>$D$1&gt;N5</formula>
    </cfRule>
  </conditionalFormatting>
  <conditionalFormatting sqref="N4">
    <cfRule type="expression" dxfId="13328" priority="328" stopIfTrue="1">
      <formula>$D$1&lt;N4</formula>
    </cfRule>
    <cfRule type="expression" dxfId="13327" priority="329" stopIfTrue="1">
      <formula>$D$1&gt;N4</formula>
    </cfRule>
  </conditionalFormatting>
  <conditionalFormatting sqref="N4">
    <cfRule type="expression" dxfId="13326" priority="318" stopIfTrue="1">
      <formula>$D$1&lt;N4</formula>
    </cfRule>
    <cfRule type="expression" dxfId="13325" priority="319" stopIfTrue="1">
      <formula>$D$1&gt;N4</formula>
    </cfRule>
  </conditionalFormatting>
  <conditionalFormatting sqref="N5">
    <cfRule type="cellIs" dxfId="13324" priority="300" stopIfTrue="1" operator="equal">
      <formula>5</formula>
    </cfRule>
    <cfRule type="cellIs" dxfId="13323" priority="301" stopIfTrue="1" operator="equal">
      <formula>4</formula>
    </cfRule>
    <cfRule type="cellIs" dxfId="13322" priority="302" stopIfTrue="1" operator="equal">
      <formula>3</formula>
    </cfRule>
  </conditionalFormatting>
  <conditionalFormatting sqref="N4">
    <cfRule type="expression" dxfId="13321" priority="298" stopIfTrue="1">
      <formula>$D$1&lt;N4</formula>
    </cfRule>
    <cfRule type="expression" dxfId="13320" priority="299" stopIfTrue="1">
      <formula>$D$1&gt;N4</formula>
    </cfRule>
  </conditionalFormatting>
  <conditionalFormatting sqref="N4">
    <cfRule type="expression" dxfId="13319" priority="296" stopIfTrue="1">
      <formula>$D$1&lt;N4</formula>
    </cfRule>
    <cfRule type="expression" dxfId="13318" priority="297" stopIfTrue="1">
      <formula>$D$1&gt;N4</formula>
    </cfRule>
  </conditionalFormatting>
  <conditionalFormatting sqref="N4">
    <cfRule type="expression" dxfId="13317" priority="286" stopIfTrue="1">
      <formula>$D$1&lt;N4</formula>
    </cfRule>
    <cfRule type="expression" dxfId="13316" priority="287" stopIfTrue="1">
      <formula>$D$1&gt;N4</formula>
    </cfRule>
  </conditionalFormatting>
  <conditionalFormatting sqref="F4">
    <cfRule type="expression" dxfId="13315" priority="271" stopIfTrue="1">
      <formula>$D$1&lt;F4</formula>
    </cfRule>
    <cfRule type="expression" dxfId="13314" priority="272" stopIfTrue="1">
      <formula>$D$1&gt;F4</formula>
    </cfRule>
  </conditionalFormatting>
  <conditionalFormatting sqref="F4">
    <cfRule type="expression" dxfId="13313" priority="269" stopIfTrue="1">
      <formula>$D$1&lt;F4</formula>
    </cfRule>
    <cfRule type="expression" dxfId="13312" priority="270" stopIfTrue="1">
      <formula>$D$1&gt;F4</formula>
    </cfRule>
  </conditionalFormatting>
  <conditionalFormatting sqref="F4">
    <cfRule type="expression" dxfId="13311" priority="267" stopIfTrue="1">
      <formula>$D$1&lt;F4</formula>
    </cfRule>
    <cfRule type="expression" dxfId="13310" priority="268" stopIfTrue="1">
      <formula>$D$1&gt;F4</formula>
    </cfRule>
  </conditionalFormatting>
  <conditionalFormatting sqref="O4">
    <cfRule type="expression" dxfId="13309" priority="258" stopIfTrue="1">
      <formula>$D$1&lt;O4</formula>
    </cfRule>
    <cfRule type="expression" dxfId="13308" priority="259" stopIfTrue="1">
      <formula>$D$1&gt;O4</formula>
    </cfRule>
  </conditionalFormatting>
  <conditionalFormatting sqref="O5">
    <cfRule type="expression" dxfId="13307" priority="254" stopIfTrue="1">
      <formula>$D$1&lt;O5</formula>
    </cfRule>
    <cfRule type="expression" dxfId="13306" priority="255" stopIfTrue="1">
      <formula>$D$1&gt;O5</formula>
    </cfRule>
  </conditionalFormatting>
  <conditionalFormatting sqref="O5">
    <cfRule type="expression" dxfId="13305" priority="252" stopIfTrue="1">
      <formula>$D$1&lt;O5</formula>
    </cfRule>
    <cfRule type="expression" dxfId="13304" priority="253" stopIfTrue="1">
      <formula>$D$1&gt;O5</formula>
    </cfRule>
  </conditionalFormatting>
  <conditionalFormatting sqref="O4">
    <cfRule type="expression" dxfId="13303" priority="231" stopIfTrue="1">
      <formula>$D$1&lt;O4</formula>
    </cfRule>
    <cfRule type="expression" dxfId="13302" priority="232" stopIfTrue="1">
      <formula>$D$1&gt;O4</formula>
    </cfRule>
  </conditionalFormatting>
  <conditionalFormatting sqref="K4">
    <cfRule type="expression" dxfId="13301" priority="229" stopIfTrue="1">
      <formula>$D$1&lt;K4</formula>
    </cfRule>
    <cfRule type="expression" dxfId="13300" priority="230" stopIfTrue="1">
      <formula>$D$1&gt;K4</formula>
    </cfRule>
  </conditionalFormatting>
  <conditionalFormatting sqref="K4">
    <cfRule type="expression" dxfId="13299" priority="227" stopIfTrue="1">
      <formula>$D$1&lt;K4</formula>
    </cfRule>
    <cfRule type="expression" dxfId="13298" priority="228" stopIfTrue="1">
      <formula>$D$1&gt;K4</formula>
    </cfRule>
  </conditionalFormatting>
  <conditionalFormatting sqref="K4">
    <cfRule type="expression" dxfId="13297" priority="225" stopIfTrue="1">
      <formula>$D$1&lt;K4</formula>
    </cfRule>
    <cfRule type="expression" dxfId="13296" priority="226" stopIfTrue="1">
      <formula>$D$1&gt;K4</formula>
    </cfRule>
  </conditionalFormatting>
  <conditionalFormatting sqref="K4">
    <cfRule type="expression" dxfId="13295" priority="223" stopIfTrue="1">
      <formula>$D$1&lt;K4</formula>
    </cfRule>
    <cfRule type="expression" dxfId="13294" priority="224" stopIfTrue="1">
      <formula>$D$1&gt;K4</formula>
    </cfRule>
  </conditionalFormatting>
  <conditionalFormatting sqref="K4">
    <cfRule type="expression" dxfId="13293" priority="221" stopIfTrue="1">
      <formula>$D$1&lt;K4</formula>
    </cfRule>
    <cfRule type="expression" dxfId="13292" priority="222" stopIfTrue="1">
      <formula>$D$1&gt;K4</formula>
    </cfRule>
  </conditionalFormatting>
  <conditionalFormatting sqref="K4">
    <cfRule type="expression" dxfId="13291" priority="219" stopIfTrue="1">
      <formula>$D$1&lt;K4</formula>
    </cfRule>
    <cfRule type="expression" dxfId="13290" priority="220" stopIfTrue="1">
      <formula>$D$1&gt;K4</formula>
    </cfRule>
  </conditionalFormatting>
  <conditionalFormatting sqref="K4">
    <cfRule type="expression" dxfId="13289" priority="217" stopIfTrue="1">
      <formula>$D$1&lt;K4</formula>
    </cfRule>
    <cfRule type="expression" dxfId="13288" priority="218" stopIfTrue="1">
      <formula>$D$1&gt;K4</formula>
    </cfRule>
  </conditionalFormatting>
  <conditionalFormatting sqref="K4">
    <cfRule type="expression" dxfId="13287" priority="215" stopIfTrue="1">
      <formula>$D$1&lt;K4</formula>
    </cfRule>
    <cfRule type="expression" dxfId="13286" priority="216" stopIfTrue="1">
      <formula>$D$1&gt;K4</formula>
    </cfRule>
  </conditionalFormatting>
  <conditionalFormatting sqref="P4">
    <cfRule type="expression" dxfId="13285" priority="132" stopIfTrue="1">
      <formula>$D$1&lt;P4</formula>
    </cfRule>
    <cfRule type="expression" dxfId="13284" priority="133" stopIfTrue="1">
      <formula>$D$1&gt;P4</formula>
    </cfRule>
  </conditionalFormatting>
  <conditionalFormatting sqref="P5">
    <cfRule type="expression" dxfId="13283" priority="150" stopIfTrue="1">
      <formula>$D$1&lt;P5</formula>
    </cfRule>
    <cfRule type="expression" dxfId="13282" priority="151" stopIfTrue="1">
      <formula>$D$1&gt;P5</formula>
    </cfRule>
  </conditionalFormatting>
  <conditionalFormatting sqref="P5">
    <cfRule type="expression" dxfId="13281" priority="148" stopIfTrue="1">
      <formula>$D$1&lt;P5</formula>
    </cfRule>
    <cfRule type="expression" dxfId="13280" priority="149" stopIfTrue="1">
      <formula>$D$1&gt;P5</formula>
    </cfRule>
  </conditionalFormatting>
  <conditionalFormatting sqref="P5">
    <cfRule type="expression" dxfId="13279" priority="146" stopIfTrue="1">
      <formula>$D$1&lt;P5</formula>
    </cfRule>
    <cfRule type="expression" dxfId="13278" priority="147" stopIfTrue="1">
      <formula>$D$1&gt;P5</formula>
    </cfRule>
  </conditionalFormatting>
  <conditionalFormatting sqref="P5">
    <cfRule type="expression" dxfId="13277" priority="144" stopIfTrue="1">
      <formula>$D$1&lt;P5</formula>
    </cfRule>
    <cfRule type="expression" dxfId="13276" priority="145" stopIfTrue="1">
      <formula>$D$1&gt;P5</formula>
    </cfRule>
  </conditionalFormatting>
  <conditionalFormatting sqref="P5">
    <cfRule type="expression" dxfId="13275" priority="142" stopIfTrue="1">
      <formula>$D$1&lt;P5</formula>
    </cfRule>
    <cfRule type="expression" dxfId="13274" priority="143" stopIfTrue="1">
      <formula>$D$1&gt;P5</formula>
    </cfRule>
  </conditionalFormatting>
  <conditionalFormatting sqref="P4">
    <cfRule type="expression" dxfId="13273" priority="140" stopIfTrue="1">
      <formula>$D$1&lt;P4</formula>
    </cfRule>
    <cfRule type="expression" dxfId="13272" priority="141" stopIfTrue="1">
      <formula>$D$1&gt;P4</formula>
    </cfRule>
  </conditionalFormatting>
  <conditionalFormatting sqref="P4">
    <cfRule type="expression" dxfId="13271" priority="138" stopIfTrue="1">
      <formula>$D$1&lt;P4</formula>
    </cfRule>
    <cfRule type="expression" dxfId="13270" priority="139" stopIfTrue="1">
      <formula>$D$1&gt;P4</formula>
    </cfRule>
  </conditionalFormatting>
  <conditionalFormatting sqref="P4">
    <cfRule type="expression" dxfId="13269" priority="136" stopIfTrue="1">
      <formula>$D$1&lt;P4</formula>
    </cfRule>
    <cfRule type="expression" dxfId="13268" priority="137" stopIfTrue="1">
      <formula>$D$1&gt;P4</formula>
    </cfRule>
  </conditionalFormatting>
  <conditionalFormatting sqref="P4">
    <cfRule type="expression" dxfId="13267" priority="134" stopIfTrue="1">
      <formula>$D$1&lt;P4</formula>
    </cfRule>
    <cfRule type="expression" dxfId="13266" priority="135" stopIfTrue="1">
      <formula>$D$1&gt;P4</formula>
    </cfRule>
  </conditionalFormatting>
  <conditionalFormatting sqref="Q5">
    <cfRule type="expression" dxfId="13265" priority="91" stopIfTrue="1">
      <formula>$D$1&lt;Q5</formula>
    </cfRule>
    <cfRule type="expression" dxfId="13264" priority="92" stopIfTrue="1">
      <formula>$D$1&gt;Q5</formula>
    </cfRule>
  </conditionalFormatting>
  <conditionalFormatting sqref="Q5">
    <cfRule type="expression" dxfId="13263" priority="109" stopIfTrue="1">
      <formula>$D$1&lt;Q5</formula>
    </cfRule>
    <cfRule type="expression" dxfId="13262" priority="110" stopIfTrue="1">
      <formula>$D$1&gt;Q5</formula>
    </cfRule>
  </conditionalFormatting>
  <conditionalFormatting sqref="Q5">
    <cfRule type="expression" dxfId="13261" priority="107" stopIfTrue="1">
      <formula>$D$1&lt;Q5</formula>
    </cfRule>
    <cfRule type="expression" dxfId="13260" priority="108" stopIfTrue="1">
      <formula>$D$1&gt;Q5</formula>
    </cfRule>
  </conditionalFormatting>
  <conditionalFormatting sqref="Q5">
    <cfRule type="expression" dxfId="13259" priority="105" stopIfTrue="1">
      <formula>$D$1&lt;Q5</formula>
    </cfRule>
    <cfRule type="expression" dxfId="13258" priority="106" stopIfTrue="1">
      <formula>$D$1&gt;Q5</formula>
    </cfRule>
  </conditionalFormatting>
  <conditionalFormatting sqref="Q5">
    <cfRule type="expression" dxfId="13257" priority="103" stopIfTrue="1">
      <formula>$D$1&lt;Q5</formula>
    </cfRule>
    <cfRule type="expression" dxfId="13256" priority="104" stopIfTrue="1">
      <formula>$D$1&gt;Q5</formula>
    </cfRule>
  </conditionalFormatting>
  <conditionalFormatting sqref="Q5">
    <cfRule type="expression" dxfId="13255" priority="101" stopIfTrue="1">
      <formula>$D$1&lt;Q5</formula>
    </cfRule>
    <cfRule type="expression" dxfId="13254" priority="102" stopIfTrue="1">
      <formula>$D$1&gt;Q5</formula>
    </cfRule>
  </conditionalFormatting>
  <conditionalFormatting sqref="Q5">
    <cfRule type="expression" dxfId="13253" priority="99" stopIfTrue="1">
      <formula>$D$1&lt;Q5</formula>
    </cfRule>
    <cfRule type="expression" dxfId="13252" priority="100" stopIfTrue="1">
      <formula>$D$1&gt;Q5</formula>
    </cfRule>
  </conditionalFormatting>
  <conditionalFormatting sqref="Q5">
    <cfRule type="expression" dxfId="13251" priority="97" stopIfTrue="1">
      <formula>$D$1&lt;Q5</formula>
    </cfRule>
    <cfRule type="expression" dxfId="13250" priority="98" stopIfTrue="1">
      <formula>$D$1&gt;Q5</formula>
    </cfRule>
  </conditionalFormatting>
  <conditionalFormatting sqref="Q5">
    <cfRule type="expression" dxfId="13249" priority="95" stopIfTrue="1">
      <formula>$D$1&lt;Q5</formula>
    </cfRule>
    <cfRule type="expression" dxfId="13248" priority="96" stopIfTrue="1">
      <formula>$D$1&gt;Q5</formula>
    </cfRule>
  </conditionalFormatting>
  <conditionalFormatting sqref="Q5">
    <cfRule type="expression" dxfId="13247" priority="93" stopIfTrue="1">
      <formula>$D$1&lt;Q5</formula>
    </cfRule>
    <cfRule type="expression" dxfId="13246" priority="94" stopIfTrue="1">
      <formula>$D$1&gt;Q5</formula>
    </cfRule>
  </conditionalFormatting>
  <conditionalFormatting sqref="R4">
    <cfRule type="expression" dxfId="13245" priority="7" stopIfTrue="1">
      <formula>$D$1&lt;R4</formula>
    </cfRule>
    <cfRule type="expression" dxfId="13244" priority="8" stopIfTrue="1">
      <formula>$D$1&gt;R4</formula>
    </cfRule>
  </conditionalFormatting>
  <conditionalFormatting sqref="Q4">
    <cfRule type="expression" dxfId="13243" priority="26" stopIfTrue="1">
      <formula>$D$1&lt;Q4</formula>
    </cfRule>
    <cfRule type="expression" dxfId="13242" priority="27" stopIfTrue="1">
      <formula>$D$1&gt;Q4</formula>
    </cfRule>
  </conditionalFormatting>
  <conditionalFormatting sqref="Q4">
    <cfRule type="expression" dxfId="13241" priority="71" stopIfTrue="1">
      <formula>$D$1&lt;Q4</formula>
    </cfRule>
    <cfRule type="expression" dxfId="13240" priority="72" stopIfTrue="1">
      <formula>$D$1&gt;Q4</formula>
    </cfRule>
  </conditionalFormatting>
  <conditionalFormatting sqref="Q4">
    <cfRule type="expression" dxfId="13239" priority="69" stopIfTrue="1">
      <formula>$D$1&lt;Q4</formula>
    </cfRule>
    <cfRule type="expression" dxfId="13238" priority="70" stopIfTrue="1">
      <formula>$D$1&gt;Q4</formula>
    </cfRule>
  </conditionalFormatting>
  <conditionalFormatting sqref="Q4">
    <cfRule type="expression" dxfId="13237" priority="67" stopIfTrue="1">
      <formula>$D$1&lt;Q4</formula>
    </cfRule>
    <cfRule type="expression" dxfId="13236" priority="68" stopIfTrue="1">
      <formula>$D$1&gt;Q4</formula>
    </cfRule>
  </conditionalFormatting>
  <conditionalFormatting sqref="Q4">
    <cfRule type="expression" dxfId="13235" priority="65" stopIfTrue="1">
      <formula>$D$1&lt;Q4</formula>
    </cfRule>
    <cfRule type="expression" dxfId="13234" priority="66" stopIfTrue="1">
      <formula>$D$1&gt;Q4</formula>
    </cfRule>
  </conditionalFormatting>
  <conditionalFormatting sqref="Q4">
    <cfRule type="expression" dxfId="13233" priority="40" stopIfTrue="1">
      <formula>$D$1&lt;Q4</formula>
    </cfRule>
    <cfRule type="expression" dxfId="13232" priority="41" stopIfTrue="1">
      <formula>$D$1&gt;Q4</formula>
    </cfRule>
  </conditionalFormatting>
  <conditionalFormatting sqref="Q4">
    <cfRule type="expression" dxfId="13231" priority="30" stopIfTrue="1">
      <formula>$D$1&lt;Q4</formula>
    </cfRule>
    <cfRule type="expression" dxfId="13230" priority="31" stopIfTrue="1">
      <formula>$D$1&gt;Q4</formula>
    </cfRule>
  </conditionalFormatting>
  <conditionalFormatting sqref="Q4">
    <cfRule type="expression" dxfId="13229" priority="28" stopIfTrue="1">
      <formula>$D$1&lt;Q4</formula>
    </cfRule>
    <cfRule type="expression" dxfId="13228" priority="29" stopIfTrue="1">
      <formula>$D$1&gt;Q4</formula>
    </cfRule>
  </conditionalFormatting>
  <conditionalFormatting sqref="Q4">
    <cfRule type="expression" dxfId="13227" priority="24" stopIfTrue="1">
      <formula>$D$1&lt;Q4</formula>
    </cfRule>
    <cfRule type="expression" dxfId="13226" priority="25" stopIfTrue="1">
      <formula>$D$1&gt;Q4</formula>
    </cfRule>
  </conditionalFormatting>
  <conditionalFormatting sqref="S4">
    <cfRule type="expression" dxfId="13225" priority="956" stopIfTrue="1">
      <formula>$D$1&lt;S4</formula>
    </cfRule>
    <cfRule type="expression" dxfId="13224" priority="957" stopIfTrue="1">
      <formula>$D$1&gt;S4</formula>
    </cfRule>
  </conditionalFormatting>
  <conditionalFormatting sqref="S4">
    <cfRule type="expression" dxfId="13223" priority="964" stopIfTrue="1">
      <formula>$D$1&lt;S4</formula>
    </cfRule>
    <cfRule type="expression" dxfId="13222" priority="965" stopIfTrue="1">
      <formula>$D$1&gt;S4</formula>
    </cfRule>
  </conditionalFormatting>
  <conditionalFormatting sqref="S5">
    <cfRule type="cellIs" dxfId="13221" priority="968" stopIfTrue="1" operator="equal">
      <formula>5</formula>
    </cfRule>
    <cfRule type="cellIs" dxfId="13220" priority="969" stopIfTrue="1" operator="equal">
      <formula>4</formula>
    </cfRule>
    <cfRule type="cellIs" dxfId="13219" priority="970" stopIfTrue="1" operator="equal">
      <formula>3</formula>
    </cfRule>
  </conditionalFormatting>
  <conditionalFormatting sqref="S4">
    <cfRule type="expression" dxfId="13218" priority="966" stopIfTrue="1">
      <formula>$D$1&lt;S4</formula>
    </cfRule>
    <cfRule type="expression" dxfId="13217" priority="967" stopIfTrue="1">
      <formula>$D$1&gt;S4</formula>
    </cfRule>
  </conditionalFormatting>
  <conditionalFormatting sqref="S4">
    <cfRule type="expression" dxfId="13216" priority="960" stopIfTrue="1">
      <formula>$D$1&lt;S4</formula>
    </cfRule>
    <cfRule type="expression" dxfId="13215" priority="961" stopIfTrue="1">
      <formula>$D$1&gt;S4</formula>
    </cfRule>
  </conditionalFormatting>
  <conditionalFormatting sqref="S4">
    <cfRule type="expression" dxfId="13214" priority="958" stopIfTrue="1">
      <formula>$D$1&lt;S4</formula>
    </cfRule>
    <cfRule type="expression" dxfId="13213" priority="959" stopIfTrue="1">
      <formula>$D$1&gt;S4</formula>
    </cfRule>
  </conditionalFormatting>
  <conditionalFormatting sqref="H5">
    <cfRule type="cellIs" dxfId="13212" priority="953" stopIfTrue="1" operator="equal">
      <formula>5</formula>
    </cfRule>
    <cfRule type="cellIs" dxfId="13211" priority="954" stopIfTrue="1" operator="equal">
      <formula>4</formula>
    </cfRule>
    <cfRule type="cellIs" dxfId="13210" priority="955" stopIfTrue="1" operator="equal">
      <formula>3</formula>
    </cfRule>
  </conditionalFormatting>
  <conditionalFormatting sqref="H4">
    <cfRule type="expression" dxfId="13209" priority="951" stopIfTrue="1">
      <formula>$D$1&lt;H4</formula>
    </cfRule>
    <cfRule type="expression" dxfId="13208" priority="952" stopIfTrue="1">
      <formula>$D$1&gt;H4</formula>
    </cfRule>
  </conditionalFormatting>
  <conditionalFormatting sqref="H5">
    <cfRule type="cellIs" dxfId="13207" priority="948" stopIfTrue="1" operator="equal">
      <formula>5</formula>
    </cfRule>
    <cfRule type="cellIs" dxfId="13206" priority="949" stopIfTrue="1" operator="equal">
      <formula>4</formula>
    </cfRule>
    <cfRule type="cellIs" dxfId="13205" priority="950" stopIfTrue="1" operator="equal">
      <formula>3</formula>
    </cfRule>
  </conditionalFormatting>
  <conditionalFormatting sqref="H4">
    <cfRule type="expression" dxfId="13204" priority="946" stopIfTrue="1">
      <formula>$D$1&lt;H4</formula>
    </cfRule>
    <cfRule type="expression" dxfId="13203" priority="947" stopIfTrue="1">
      <formula>$D$1&gt;H4</formula>
    </cfRule>
  </conditionalFormatting>
  <conditionalFormatting sqref="H4">
    <cfRule type="expression" dxfId="13202" priority="923" stopIfTrue="1">
      <formula>$D$1&lt;H4</formula>
    </cfRule>
    <cfRule type="expression" dxfId="13201" priority="924" stopIfTrue="1">
      <formula>$D$1&gt;H4</formula>
    </cfRule>
  </conditionalFormatting>
  <conditionalFormatting sqref="H4">
    <cfRule type="expression" dxfId="13200" priority="921" stopIfTrue="1">
      <formula>$D$1&lt;H4</formula>
    </cfRule>
    <cfRule type="expression" dxfId="13199" priority="922" stopIfTrue="1">
      <formula>$D$1&gt;H4</formula>
    </cfRule>
  </conditionalFormatting>
  <conditionalFormatting sqref="H4">
    <cfRule type="expression" dxfId="13198" priority="896" stopIfTrue="1">
      <formula>$D$1&lt;H4</formula>
    </cfRule>
    <cfRule type="expression" dxfId="13197" priority="897" stopIfTrue="1">
      <formula>$D$1&gt;H4</formula>
    </cfRule>
  </conditionalFormatting>
  <conditionalFormatting sqref="H5">
    <cfRule type="cellIs" dxfId="13196" priority="893" stopIfTrue="1" operator="equal">
      <formula>5</formula>
    </cfRule>
    <cfRule type="cellIs" dxfId="13195" priority="894" stopIfTrue="1" operator="equal">
      <formula>4</formula>
    </cfRule>
    <cfRule type="cellIs" dxfId="13194" priority="895" stopIfTrue="1" operator="equal">
      <formula>3</formula>
    </cfRule>
  </conditionalFormatting>
  <conditionalFormatting sqref="H4">
    <cfRule type="expression" dxfId="13193" priority="889" stopIfTrue="1">
      <formula>$D$1&lt;H4</formula>
    </cfRule>
    <cfRule type="expression" dxfId="13192" priority="890" stopIfTrue="1">
      <formula>$D$1&gt;H4</formula>
    </cfRule>
  </conditionalFormatting>
  <conditionalFormatting sqref="H5">
    <cfRule type="cellIs" dxfId="13191" priority="943" stopIfTrue="1" operator="equal">
      <formula>5</formula>
    </cfRule>
    <cfRule type="cellIs" dxfId="13190" priority="944" stopIfTrue="1" operator="equal">
      <formula>4</formula>
    </cfRule>
    <cfRule type="cellIs" dxfId="13189" priority="945" stopIfTrue="1" operator="equal">
      <formula>3</formula>
    </cfRule>
  </conditionalFormatting>
  <conditionalFormatting sqref="H4">
    <cfRule type="expression" dxfId="13188" priority="941" stopIfTrue="1">
      <formula>$D$1&lt;H4</formula>
    </cfRule>
    <cfRule type="expression" dxfId="13187" priority="942" stopIfTrue="1">
      <formula>$D$1&gt;H4</formula>
    </cfRule>
  </conditionalFormatting>
  <conditionalFormatting sqref="H5">
    <cfRule type="cellIs" dxfId="13186" priority="938" stopIfTrue="1" operator="equal">
      <formula>5</formula>
    </cfRule>
    <cfRule type="cellIs" dxfId="13185" priority="939" stopIfTrue="1" operator="equal">
      <formula>4</formula>
    </cfRule>
    <cfRule type="cellIs" dxfId="13184" priority="940" stopIfTrue="1" operator="equal">
      <formula>3</formula>
    </cfRule>
  </conditionalFormatting>
  <conditionalFormatting sqref="H4">
    <cfRule type="expression" dxfId="13183" priority="936" stopIfTrue="1">
      <formula>$D$1&lt;H4</formula>
    </cfRule>
    <cfRule type="expression" dxfId="13182" priority="937" stopIfTrue="1">
      <formula>$D$1&gt;H4</formula>
    </cfRule>
  </conditionalFormatting>
  <conditionalFormatting sqref="H5">
    <cfRule type="cellIs" dxfId="13181" priority="933" stopIfTrue="1" operator="equal">
      <formula>5</formula>
    </cfRule>
    <cfRule type="cellIs" dxfId="13180" priority="934" stopIfTrue="1" operator="equal">
      <formula>4</formula>
    </cfRule>
    <cfRule type="cellIs" dxfId="13179" priority="935" stopIfTrue="1" operator="equal">
      <formula>3</formula>
    </cfRule>
  </conditionalFormatting>
  <conditionalFormatting sqref="H4">
    <cfRule type="expression" dxfId="13178" priority="931" stopIfTrue="1">
      <formula>$D$1&lt;H4</formula>
    </cfRule>
    <cfRule type="expression" dxfId="13177" priority="932" stopIfTrue="1">
      <formula>$D$1&gt;H4</formula>
    </cfRule>
  </conditionalFormatting>
  <conditionalFormatting sqref="H4">
    <cfRule type="expression" dxfId="13176" priority="929" stopIfTrue="1">
      <formula>$D$1&lt;H4</formula>
    </cfRule>
    <cfRule type="expression" dxfId="13175" priority="930" stopIfTrue="1">
      <formula>$D$1&gt;H4</formula>
    </cfRule>
  </conditionalFormatting>
  <conditionalFormatting sqref="H4">
    <cfRule type="expression" dxfId="13174" priority="927" stopIfTrue="1">
      <formula>$D$1&lt;H4</formula>
    </cfRule>
    <cfRule type="expression" dxfId="13173" priority="928" stopIfTrue="1">
      <formula>$D$1&gt;H4</formula>
    </cfRule>
  </conditionalFormatting>
  <conditionalFormatting sqref="H4">
    <cfRule type="expression" dxfId="13172" priority="925" stopIfTrue="1">
      <formula>$D$1&lt;H4</formula>
    </cfRule>
    <cfRule type="expression" dxfId="13171" priority="926" stopIfTrue="1">
      <formula>$D$1&gt;H4</formula>
    </cfRule>
  </conditionalFormatting>
  <conditionalFormatting sqref="H4">
    <cfRule type="expression" dxfId="13170" priority="919" stopIfTrue="1">
      <formula>$D$1&lt;H4</formula>
    </cfRule>
    <cfRule type="expression" dxfId="13169" priority="920" stopIfTrue="1">
      <formula>$D$1&gt;H4</formula>
    </cfRule>
  </conditionalFormatting>
  <conditionalFormatting sqref="H4">
    <cfRule type="expression" dxfId="13168" priority="917" stopIfTrue="1">
      <formula>$D$1&lt;H4</formula>
    </cfRule>
    <cfRule type="expression" dxfId="13167" priority="918" stopIfTrue="1">
      <formula>$D$1&gt;H4</formula>
    </cfRule>
  </conditionalFormatting>
  <conditionalFormatting sqref="H4">
    <cfRule type="expression" dxfId="13166" priority="915" stopIfTrue="1">
      <formula>$D$1&lt;H4</formula>
    </cfRule>
    <cfRule type="expression" dxfId="13165" priority="916" stopIfTrue="1">
      <formula>$D$1&gt;H4</formula>
    </cfRule>
  </conditionalFormatting>
  <conditionalFormatting sqref="H4">
    <cfRule type="expression" dxfId="13164" priority="913" stopIfTrue="1">
      <formula>$D$1&lt;H4</formula>
    </cfRule>
    <cfRule type="expression" dxfId="13163" priority="914" stopIfTrue="1">
      <formula>$D$1&gt;H4</formula>
    </cfRule>
  </conditionalFormatting>
  <conditionalFormatting sqref="H4">
    <cfRule type="expression" dxfId="13162" priority="911" stopIfTrue="1">
      <formula>$D$1&lt;H4</formula>
    </cfRule>
    <cfRule type="expression" dxfId="13161" priority="912" stopIfTrue="1">
      <formula>$D$1&gt;H4</formula>
    </cfRule>
  </conditionalFormatting>
  <conditionalFormatting sqref="H5">
    <cfRule type="cellIs" dxfId="13160" priority="908" stopIfTrue="1" operator="equal">
      <formula>5</formula>
    </cfRule>
    <cfRule type="cellIs" dxfId="13159" priority="909" stopIfTrue="1" operator="equal">
      <formula>4</formula>
    </cfRule>
    <cfRule type="cellIs" dxfId="13158" priority="910" stopIfTrue="1" operator="equal">
      <formula>3</formula>
    </cfRule>
  </conditionalFormatting>
  <conditionalFormatting sqref="H4">
    <cfRule type="expression" dxfId="13157" priority="906" stopIfTrue="1">
      <formula>$D$1&lt;H4</formula>
    </cfRule>
    <cfRule type="expression" dxfId="13156" priority="907" stopIfTrue="1">
      <formula>$D$1&gt;H4</formula>
    </cfRule>
  </conditionalFormatting>
  <conditionalFormatting sqref="H5">
    <cfRule type="cellIs" dxfId="13155" priority="903" stopIfTrue="1" operator="equal">
      <formula>5</formula>
    </cfRule>
    <cfRule type="cellIs" dxfId="13154" priority="904" stopIfTrue="1" operator="equal">
      <formula>4</formula>
    </cfRule>
    <cfRule type="cellIs" dxfId="13153" priority="905" stopIfTrue="1" operator="equal">
      <formula>3</formula>
    </cfRule>
  </conditionalFormatting>
  <conditionalFormatting sqref="H4">
    <cfRule type="expression" dxfId="13152" priority="901" stopIfTrue="1">
      <formula>$D$1&lt;H4</formula>
    </cfRule>
    <cfRule type="expression" dxfId="13151" priority="902" stopIfTrue="1">
      <formula>$D$1&gt;H4</formula>
    </cfRule>
  </conditionalFormatting>
  <conditionalFormatting sqref="H5">
    <cfRule type="cellIs" dxfId="13150" priority="898" stopIfTrue="1" operator="equal">
      <formula>5</formula>
    </cfRule>
    <cfRule type="cellIs" dxfId="13149" priority="899" stopIfTrue="1" operator="equal">
      <formula>4</formula>
    </cfRule>
    <cfRule type="cellIs" dxfId="13148" priority="900" stopIfTrue="1" operator="equal">
      <formula>3</formula>
    </cfRule>
  </conditionalFormatting>
  <conditionalFormatting sqref="H4">
    <cfRule type="expression" dxfId="13147" priority="891" stopIfTrue="1">
      <formula>$D$1&lt;H4</formula>
    </cfRule>
    <cfRule type="expression" dxfId="13146" priority="892" stopIfTrue="1">
      <formula>$D$1&gt;H4</formula>
    </cfRule>
  </conditionalFormatting>
  <conditionalFormatting sqref="H4">
    <cfRule type="expression" dxfId="13145" priority="887" stopIfTrue="1">
      <formula>$D$1&lt;H4</formula>
    </cfRule>
    <cfRule type="expression" dxfId="13144" priority="888" stopIfTrue="1">
      <formula>$D$1&gt;H4</formula>
    </cfRule>
  </conditionalFormatting>
  <conditionalFormatting sqref="H4">
    <cfRule type="expression" dxfId="13143" priority="885" stopIfTrue="1">
      <formula>$D$1&lt;H4</formula>
    </cfRule>
    <cfRule type="expression" dxfId="13142" priority="886" stopIfTrue="1">
      <formula>$D$1&gt;H4</formula>
    </cfRule>
  </conditionalFormatting>
  <conditionalFormatting sqref="H4">
    <cfRule type="expression" dxfId="13141" priority="883" stopIfTrue="1">
      <formula>$D$1&lt;H4</formula>
    </cfRule>
    <cfRule type="expression" dxfId="13140" priority="884" stopIfTrue="1">
      <formula>$D$1&gt;H4</formula>
    </cfRule>
  </conditionalFormatting>
  <conditionalFormatting sqref="H4">
    <cfRule type="expression" dxfId="13139" priority="881" stopIfTrue="1">
      <formula>$D$1&lt;H4</formula>
    </cfRule>
    <cfRule type="expression" dxfId="13138" priority="882" stopIfTrue="1">
      <formula>$D$1&gt;H4</formula>
    </cfRule>
  </conditionalFormatting>
  <conditionalFormatting sqref="H4">
    <cfRule type="expression" dxfId="13137" priority="879" stopIfTrue="1">
      <formula>$D$1&lt;H4</formula>
    </cfRule>
    <cfRule type="expression" dxfId="13136" priority="880" stopIfTrue="1">
      <formula>$D$1&gt;H4</formula>
    </cfRule>
  </conditionalFormatting>
  <conditionalFormatting sqref="H4">
    <cfRule type="expression" dxfId="13135" priority="877" stopIfTrue="1">
      <formula>$D$1&lt;H4</formula>
    </cfRule>
    <cfRule type="expression" dxfId="13134" priority="878" stopIfTrue="1">
      <formula>$D$1&gt;H4</formula>
    </cfRule>
  </conditionalFormatting>
  <conditionalFormatting sqref="H4">
    <cfRule type="expression" dxfId="13133" priority="875" stopIfTrue="1">
      <formula>$D$1&lt;H4</formula>
    </cfRule>
    <cfRule type="expression" dxfId="13132" priority="876" stopIfTrue="1">
      <formula>$D$1&gt;H4</formula>
    </cfRule>
  </conditionalFormatting>
  <conditionalFormatting sqref="H4">
    <cfRule type="expression" dxfId="13131" priority="873" stopIfTrue="1">
      <formula>$D$1&lt;H4</formula>
    </cfRule>
    <cfRule type="expression" dxfId="13130" priority="874" stopIfTrue="1">
      <formula>$D$1&gt;H4</formula>
    </cfRule>
  </conditionalFormatting>
  <conditionalFormatting sqref="H4">
    <cfRule type="expression" dxfId="13129" priority="871" stopIfTrue="1">
      <formula>$D$1&lt;H4</formula>
    </cfRule>
    <cfRule type="expression" dxfId="13128" priority="872" stopIfTrue="1">
      <formula>$D$1&gt;H4</formula>
    </cfRule>
  </conditionalFormatting>
  <conditionalFormatting sqref="G5">
    <cfRule type="cellIs" dxfId="13127" priority="863" stopIfTrue="1" operator="equal">
      <formula>5</formula>
    </cfRule>
    <cfRule type="cellIs" dxfId="13126" priority="864" stopIfTrue="1" operator="equal">
      <formula>4</formula>
    </cfRule>
    <cfRule type="cellIs" dxfId="13125" priority="865" stopIfTrue="1" operator="equal">
      <formula>3</formula>
    </cfRule>
  </conditionalFormatting>
  <conditionalFormatting sqref="G5">
    <cfRule type="cellIs" dxfId="13124" priority="868" stopIfTrue="1" operator="equal">
      <formula>5</formula>
    </cfRule>
    <cfRule type="cellIs" dxfId="13123" priority="869" stopIfTrue="1" operator="equal">
      <formula>4</formula>
    </cfRule>
    <cfRule type="cellIs" dxfId="13122" priority="870" stopIfTrue="1" operator="equal">
      <formula>3</formula>
    </cfRule>
  </conditionalFormatting>
  <conditionalFormatting sqref="G4">
    <cfRule type="expression" dxfId="13121" priority="866" stopIfTrue="1">
      <formula>$D$1&lt;G4</formula>
    </cfRule>
    <cfRule type="expression" dxfId="13120" priority="867" stopIfTrue="1">
      <formula>$D$1&gt;G4</formula>
    </cfRule>
  </conditionalFormatting>
  <conditionalFormatting sqref="G4">
    <cfRule type="expression" dxfId="13119" priority="861" stopIfTrue="1">
      <formula>$D$1&lt;G4</formula>
    </cfRule>
    <cfRule type="expression" dxfId="13118" priority="862" stopIfTrue="1">
      <formula>$D$1&gt;G4</formula>
    </cfRule>
  </conditionalFormatting>
  <conditionalFormatting sqref="G5">
    <cfRule type="cellIs" dxfId="13117" priority="858" stopIfTrue="1" operator="equal">
      <formula>5</formula>
    </cfRule>
    <cfRule type="cellIs" dxfId="13116" priority="859" stopIfTrue="1" operator="equal">
      <formula>4</formula>
    </cfRule>
    <cfRule type="cellIs" dxfId="13115" priority="860" stopIfTrue="1" operator="equal">
      <formula>3</formula>
    </cfRule>
  </conditionalFormatting>
  <conditionalFormatting sqref="G4">
    <cfRule type="expression" dxfId="13114" priority="856" stopIfTrue="1">
      <formula>$D$1&lt;G4</formula>
    </cfRule>
    <cfRule type="expression" dxfId="13113" priority="857" stopIfTrue="1">
      <formula>$D$1&gt;G4</formula>
    </cfRule>
  </conditionalFormatting>
  <conditionalFormatting sqref="G5">
    <cfRule type="cellIs" dxfId="13112" priority="853" stopIfTrue="1" operator="equal">
      <formula>5</formula>
    </cfRule>
    <cfRule type="cellIs" dxfId="13111" priority="854" stopIfTrue="1" operator="equal">
      <formula>4</formula>
    </cfRule>
    <cfRule type="cellIs" dxfId="13110" priority="855" stopIfTrue="1" operator="equal">
      <formula>3</formula>
    </cfRule>
  </conditionalFormatting>
  <conditionalFormatting sqref="G4">
    <cfRule type="expression" dxfId="13109" priority="831" stopIfTrue="1">
      <formula>$D$1&lt;G4</formula>
    </cfRule>
    <cfRule type="expression" dxfId="13108" priority="832" stopIfTrue="1">
      <formula>$D$1&gt;G4</formula>
    </cfRule>
  </conditionalFormatting>
  <conditionalFormatting sqref="H5">
    <cfRule type="cellIs" dxfId="13107" priority="828" stopIfTrue="1" operator="equal">
      <formula>5</formula>
    </cfRule>
    <cfRule type="cellIs" dxfId="13106" priority="829" stopIfTrue="1" operator="equal">
      <formula>4</formula>
    </cfRule>
    <cfRule type="cellIs" dxfId="13105" priority="830" stopIfTrue="1" operator="equal">
      <formula>3</formula>
    </cfRule>
  </conditionalFormatting>
  <conditionalFormatting sqref="H4">
    <cfRule type="expression" dxfId="13104" priority="826" stopIfTrue="1">
      <formula>$D$1&lt;H4</formula>
    </cfRule>
    <cfRule type="expression" dxfId="13103" priority="827" stopIfTrue="1">
      <formula>$D$1&gt;H4</formula>
    </cfRule>
  </conditionalFormatting>
  <conditionalFormatting sqref="H5">
    <cfRule type="cellIs" dxfId="13102" priority="823" stopIfTrue="1" operator="equal">
      <formula>5</formula>
    </cfRule>
    <cfRule type="cellIs" dxfId="13101" priority="824" stopIfTrue="1" operator="equal">
      <formula>4</formula>
    </cfRule>
    <cfRule type="cellIs" dxfId="13100" priority="825" stopIfTrue="1" operator="equal">
      <formula>3</formula>
    </cfRule>
  </conditionalFormatting>
  <conditionalFormatting sqref="H4">
    <cfRule type="expression" dxfId="13099" priority="821" stopIfTrue="1">
      <formula>$D$1&lt;H4</formula>
    </cfRule>
    <cfRule type="expression" dxfId="13098" priority="822" stopIfTrue="1">
      <formula>$D$1&gt;H4</formula>
    </cfRule>
  </conditionalFormatting>
  <conditionalFormatting sqref="H5">
    <cfRule type="cellIs" dxfId="13097" priority="818" stopIfTrue="1" operator="equal">
      <formula>5</formula>
    </cfRule>
    <cfRule type="cellIs" dxfId="13096" priority="819" stopIfTrue="1" operator="equal">
      <formula>4</formula>
    </cfRule>
    <cfRule type="cellIs" dxfId="13095" priority="820" stopIfTrue="1" operator="equal">
      <formula>3</formula>
    </cfRule>
  </conditionalFormatting>
  <conditionalFormatting sqref="H4">
    <cfRule type="expression" dxfId="13094" priority="816" stopIfTrue="1">
      <formula>$D$1&lt;H4</formula>
    </cfRule>
    <cfRule type="expression" dxfId="13093" priority="817" stopIfTrue="1">
      <formula>$D$1&gt;H4</formula>
    </cfRule>
  </conditionalFormatting>
  <conditionalFormatting sqref="H5">
    <cfRule type="cellIs" dxfId="13092" priority="813" stopIfTrue="1" operator="equal">
      <formula>5</formula>
    </cfRule>
    <cfRule type="cellIs" dxfId="13091" priority="814" stopIfTrue="1" operator="equal">
      <formula>4</formula>
    </cfRule>
    <cfRule type="cellIs" dxfId="13090" priority="815" stopIfTrue="1" operator="equal">
      <formula>3</formula>
    </cfRule>
  </conditionalFormatting>
  <conditionalFormatting sqref="H4">
    <cfRule type="expression" dxfId="13089" priority="811" stopIfTrue="1">
      <formula>$D$1&lt;H4</formula>
    </cfRule>
    <cfRule type="expression" dxfId="13088" priority="812" stopIfTrue="1">
      <formula>$D$1&gt;H4</formula>
    </cfRule>
  </conditionalFormatting>
  <conditionalFormatting sqref="H5">
    <cfRule type="cellIs" dxfId="13087" priority="808" stopIfTrue="1" operator="equal">
      <formula>5</formula>
    </cfRule>
    <cfRule type="cellIs" dxfId="13086" priority="809" stopIfTrue="1" operator="equal">
      <formula>4</formula>
    </cfRule>
    <cfRule type="cellIs" dxfId="13085" priority="810" stopIfTrue="1" operator="equal">
      <formula>3</formula>
    </cfRule>
  </conditionalFormatting>
  <conditionalFormatting sqref="H4">
    <cfRule type="expression" dxfId="13084" priority="806" stopIfTrue="1">
      <formula>$D$1&lt;H4</formula>
    </cfRule>
    <cfRule type="expression" dxfId="13083" priority="807" stopIfTrue="1">
      <formula>$D$1&gt;H4</formula>
    </cfRule>
  </conditionalFormatting>
  <conditionalFormatting sqref="H5">
    <cfRule type="cellIs" dxfId="13082" priority="803" stopIfTrue="1" operator="equal">
      <formula>5</formula>
    </cfRule>
    <cfRule type="cellIs" dxfId="13081" priority="804" stopIfTrue="1" operator="equal">
      <formula>4</formula>
    </cfRule>
    <cfRule type="cellIs" dxfId="13080" priority="805" stopIfTrue="1" operator="equal">
      <formula>3</formula>
    </cfRule>
  </conditionalFormatting>
  <conditionalFormatting sqref="I5">
    <cfRule type="cellIs" dxfId="13079" priority="800" stopIfTrue="1" operator="equal">
      <formula>5</formula>
    </cfRule>
    <cfRule type="cellIs" dxfId="13078" priority="801" stopIfTrue="1" operator="equal">
      <formula>4</formula>
    </cfRule>
    <cfRule type="cellIs" dxfId="13077" priority="802" stopIfTrue="1" operator="equal">
      <formula>3</formula>
    </cfRule>
  </conditionalFormatting>
  <conditionalFormatting sqref="I4">
    <cfRule type="expression" dxfId="13076" priority="798" stopIfTrue="1">
      <formula>$D$1&lt;I4</formula>
    </cfRule>
    <cfRule type="expression" dxfId="13075" priority="799" stopIfTrue="1">
      <formula>$D$1&gt;I4</formula>
    </cfRule>
  </conditionalFormatting>
  <conditionalFormatting sqref="I4">
    <cfRule type="expression" dxfId="13074" priority="796" stopIfTrue="1">
      <formula>$D$1&lt;I4</formula>
    </cfRule>
    <cfRule type="expression" dxfId="13073" priority="797" stopIfTrue="1">
      <formula>$D$1&gt;I4</formula>
    </cfRule>
  </conditionalFormatting>
  <conditionalFormatting sqref="I5">
    <cfRule type="cellIs" dxfId="13072" priority="793" stopIfTrue="1" operator="equal">
      <formula>5</formula>
    </cfRule>
    <cfRule type="cellIs" dxfId="13071" priority="794" stopIfTrue="1" operator="equal">
      <formula>4</formula>
    </cfRule>
    <cfRule type="cellIs" dxfId="13070" priority="795" stopIfTrue="1" operator="equal">
      <formula>3</formula>
    </cfRule>
  </conditionalFormatting>
  <conditionalFormatting sqref="I4">
    <cfRule type="expression" dxfId="13069" priority="791" stopIfTrue="1">
      <formula>$D$1&lt;I4</formula>
    </cfRule>
    <cfRule type="expression" dxfId="13068" priority="792" stopIfTrue="1">
      <formula>$D$1&gt;I4</formula>
    </cfRule>
  </conditionalFormatting>
  <conditionalFormatting sqref="I5">
    <cfRule type="cellIs" dxfId="13067" priority="788" stopIfTrue="1" operator="equal">
      <formula>5</formula>
    </cfRule>
    <cfRule type="cellIs" dxfId="13066" priority="789" stopIfTrue="1" operator="equal">
      <formula>4</formula>
    </cfRule>
    <cfRule type="cellIs" dxfId="13065" priority="790" stopIfTrue="1" operator="equal">
      <formula>3</formula>
    </cfRule>
  </conditionalFormatting>
  <conditionalFormatting sqref="I4">
    <cfRule type="expression" dxfId="13064" priority="786" stopIfTrue="1">
      <formula>$D$1&lt;I4</formula>
    </cfRule>
    <cfRule type="expression" dxfId="13063" priority="787" stopIfTrue="1">
      <formula>$D$1&gt;I4</formula>
    </cfRule>
  </conditionalFormatting>
  <conditionalFormatting sqref="I5">
    <cfRule type="cellIs" dxfId="13062" priority="783" stopIfTrue="1" operator="equal">
      <formula>5</formula>
    </cfRule>
    <cfRule type="cellIs" dxfId="13061" priority="784" stopIfTrue="1" operator="equal">
      <formula>4</formula>
    </cfRule>
    <cfRule type="cellIs" dxfId="13060" priority="785" stopIfTrue="1" operator="equal">
      <formula>3</formula>
    </cfRule>
  </conditionalFormatting>
  <conditionalFormatting sqref="I4">
    <cfRule type="expression" dxfId="13059" priority="781" stopIfTrue="1">
      <formula>$D$1&lt;I4</formula>
    </cfRule>
    <cfRule type="expression" dxfId="13058" priority="782" stopIfTrue="1">
      <formula>$D$1&gt;I4</formula>
    </cfRule>
  </conditionalFormatting>
  <conditionalFormatting sqref="I5">
    <cfRule type="cellIs" dxfId="13057" priority="778" stopIfTrue="1" operator="equal">
      <formula>5</formula>
    </cfRule>
    <cfRule type="cellIs" dxfId="13056" priority="779" stopIfTrue="1" operator="equal">
      <formula>4</formula>
    </cfRule>
    <cfRule type="cellIs" dxfId="13055" priority="780" stopIfTrue="1" operator="equal">
      <formula>3</formula>
    </cfRule>
  </conditionalFormatting>
  <conditionalFormatting sqref="I4">
    <cfRule type="expression" dxfId="13054" priority="776" stopIfTrue="1">
      <formula>$D$1&lt;I4</formula>
    </cfRule>
    <cfRule type="expression" dxfId="13053" priority="777" stopIfTrue="1">
      <formula>$D$1&gt;I4</formula>
    </cfRule>
  </conditionalFormatting>
  <conditionalFormatting sqref="I5">
    <cfRule type="cellIs" dxfId="13052" priority="773" stopIfTrue="1" operator="equal">
      <formula>5</formula>
    </cfRule>
    <cfRule type="cellIs" dxfId="13051" priority="774" stopIfTrue="1" operator="equal">
      <formula>4</formula>
    </cfRule>
    <cfRule type="cellIs" dxfId="13050" priority="775" stopIfTrue="1" operator="equal">
      <formula>3</formula>
    </cfRule>
  </conditionalFormatting>
  <conditionalFormatting sqref="I4">
    <cfRule type="expression" dxfId="13049" priority="771" stopIfTrue="1">
      <formula>$D$1&lt;I4</formula>
    </cfRule>
    <cfRule type="expression" dxfId="13048" priority="772" stopIfTrue="1">
      <formula>$D$1&gt;I4</formula>
    </cfRule>
  </conditionalFormatting>
  <conditionalFormatting sqref="I5">
    <cfRule type="cellIs" dxfId="13047" priority="768" stopIfTrue="1" operator="equal">
      <formula>5</formula>
    </cfRule>
    <cfRule type="cellIs" dxfId="13046" priority="769" stopIfTrue="1" operator="equal">
      <formula>4</formula>
    </cfRule>
    <cfRule type="cellIs" dxfId="13045" priority="770" stopIfTrue="1" operator="equal">
      <formula>3</formula>
    </cfRule>
  </conditionalFormatting>
  <conditionalFormatting sqref="I4">
    <cfRule type="expression" dxfId="13044" priority="747" stopIfTrue="1">
      <formula>$D$1&lt;I4</formula>
    </cfRule>
    <cfRule type="expression" dxfId="13043" priority="748" stopIfTrue="1">
      <formula>$D$1&gt;I4</formula>
    </cfRule>
  </conditionalFormatting>
  <conditionalFormatting sqref="I4">
    <cfRule type="expression" dxfId="13042" priority="745" stopIfTrue="1">
      <formula>$D$1&lt;I4</formula>
    </cfRule>
    <cfRule type="expression" dxfId="13041" priority="746" stopIfTrue="1">
      <formula>$D$1&gt;I4</formula>
    </cfRule>
  </conditionalFormatting>
  <conditionalFormatting sqref="I4">
    <cfRule type="expression" dxfId="13040" priority="743" stopIfTrue="1">
      <formula>$D$1&lt;I4</formula>
    </cfRule>
    <cfRule type="expression" dxfId="13039" priority="744" stopIfTrue="1">
      <formula>$D$1&gt;I4</formula>
    </cfRule>
  </conditionalFormatting>
  <conditionalFormatting sqref="I4">
    <cfRule type="expression" dxfId="13038" priority="766" stopIfTrue="1">
      <formula>$D$1&lt;I4</formula>
    </cfRule>
    <cfRule type="expression" dxfId="13037" priority="767" stopIfTrue="1">
      <formula>$D$1&gt;I4</formula>
    </cfRule>
  </conditionalFormatting>
  <conditionalFormatting sqref="I4">
    <cfRule type="expression" dxfId="13036" priority="764" stopIfTrue="1">
      <formula>$D$1&lt;I4</formula>
    </cfRule>
    <cfRule type="expression" dxfId="13035" priority="765" stopIfTrue="1">
      <formula>$D$1&gt;I4</formula>
    </cfRule>
  </conditionalFormatting>
  <conditionalFormatting sqref="I4">
    <cfRule type="expression" dxfId="13034" priority="762" stopIfTrue="1">
      <formula>$D$1&lt;I4</formula>
    </cfRule>
    <cfRule type="expression" dxfId="13033" priority="763" stopIfTrue="1">
      <formula>$D$1&gt;I4</formula>
    </cfRule>
  </conditionalFormatting>
  <conditionalFormatting sqref="I4">
    <cfRule type="expression" dxfId="13032" priority="760" stopIfTrue="1">
      <formula>$D$1&lt;I4</formula>
    </cfRule>
    <cfRule type="expression" dxfId="13031" priority="761" stopIfTrue="1">
      <formula>$D$1&gt;I4</formula>
    </cfRule>
  </conditionalFormatting>
  <conditionalFormatting sqref="I5">
    <cfRule type="cellIs" dxfId="13030" priority="757" stopIfTrue="1" operator="equal">
      <formula>5</formula>
    </cfRule>
    <cfRule type="cellIs" dxfId="13029" priority="758" stopIfTrue="1" operator="equal">
      <formula>4</formula>
    </cfRule>
    <cfRule type="cellIs" dxfId="13028" priority="759" stopIfTrue="1" operator="equal">
      <formula>3</formula>
    </cfRule>
  </conditionalFormatting>
  <conditionalFormatting sqref="I4">
    <cfRule type="expression" dxfId="13027" priority="755" stopIfTrue="1">
      <formula>$D$1&lt;I4</formula>
    </cfRule>
    <cfRule type="expression" dxfId="13026" priority="756" stopIfTrue="1">
      <formula>$D$1&gt;I4</formula>
    </cfRule>
  </conditionalFormatting>
  <conditionalFormatting sqref="I4">
    <cfRule type="expression" dxfId="13025" priority="753" stopIfTrue="1">
      <formula>$D$1&lt;I4</formula>
    </cfRule>
    <cfRule type="expression" dxfId="13024" priority="754" stopIfTrue="1">
      <formula>$D$1&gt;I4</formula>
    </cfRule>
  </conditionalFormatting>
  <conditionalFormatting sqref="I4">
    <cfRule type="expression" dxfId="13023" priority="751" stopIfTrue="1">
      <formula>$D$1&lt;I4</formula>
    </cfRule>
    <cfRule type="expression" dxfId="13022" priority="752" stopIfTrue="1">
      <formula>$D$1&gt;I4</formula>
    </cfRule>
  </conditionalFormatting>
  <conditionalFormatting sqref="I4">
    <cfRule type="expression" dxfId="13021" priority="749" stopIfTrue="1">
      <formula>$D$1&lt;I4</formula>
    </cfRule>
    <cfRule type="expression" dxfId="13020" priority="750" stopIfTrue="1">
      <formula>$D$1&gt;I4</formula>
    </cfRule>
  </conditionalFormatting>
  <conditionalFormatting sqref="I4">
    <cfRule type="expression" dxfId="13019" priority="741" stopIfTrue="1">
      <formula>$D$1&lt;I4</formula>
    </cfRule>
    <cfRule type="expression" dxfId="13018" priority="742" stopIfTrue="1">
      <formula>$D$1&gt;I4</formula>
    </cfRule>
  </conditionalFormatting>
  <conditionalFormatting sqref="I4">
    <cfRule type="expression" dxfId="13017" priority="739" stopIfTrue="1">
      <formula>$D$1&lt;I4</formula>
    </cfRule>
    <cfRule type="expression" dxfId="13016" priority="740" stopIfTrue="1">
      <formula>$D$1&gt;I4</formula>
    </cfRule>
  </conditionalFormatting>
  <conditionalFormatting sqref="I5">
    <cfRule type="cellIs" dxfId="13015" priority="736" stopIfTrue="1" operator="equal">
      <formula>5</formula>
    </cfRule>
    <cfRule type="cellIs" dxfId="13014" priority="737" stopIfTrue="1" operator="equal">
      <formula>4</formula>
    </cfRule>
    <cfRule type="cellIs" dxfId="13013" priority="738" stopIfTrue="1" operator="equal">
      <formula>3</formula>
    </cfRule>
  </conditionalFormatting>
  <conditionalFormatting sqref="I4">
    <cfRule type="expression" dxfId="13012" priority="734" stopIfTrue="1">
      <formula>$D$1&lt;I4</formula>
    </cfRule>
    <cfRule type="expression" dxfId="13011" priority="735" stopIfTrue="1">
      <formula>$D$1&gt;I4</formula>
    </cfRule>
  </conditionalFormatting>
  <conditionalFormatting sqref="I5">
    <cfRule type="cellIs" dxfId="13010" priority="731" stopIfTrue="1" operator="equal">
      <formula>5</formula>
    </cfRule>
    <cfRule type="cellIs" dxfId="13009" priority="732" stopIfTrue="1" operator="equal">
      <formula>4</formula>
    </cfRule>
    <cfRule type="cellIs" dxfId="13008" priority="733" stopIfTrue="1" operator="equal">
      <formula>3</formula>
    </cfRule>
  </conditionalFormatting>
  <conditionalFormatting sqref="I4">
    <cfRule type="expression" dxfId="13007" priority="729" stopIfTrue="1">
      <formula>$D$1&lt;I4</formula>
    </cfRule>
    <cfRule type="expression" dxfId="13006" priority="730" stopIfTrue="1">
      <formula>$D$1&gt;I4</formula>
    </cfRule>
  </conditionalFormatting>
  <conditionalFormatting sqref="I5">
    <cfRule type="cellIs" dxfId="13005" priority="726" stopIfTrue="1" operator="equal">
      <formula>5</formula>
    </cfRule>
    <cfRule type="cellIs" dxfId="13004" priority="727" stopIfTrue="1" operator="equal">
      <formula>4</formula>
    </cfRule>
    <cfRule type="cellIs" dxfId="13003" priority="728" stopIfTrue="1" operator="equal">
      <formula>3</formula>
    </cfRule>
  </conditionalFormatting>
  <conditionalFormatting sqref="I4">
    <cfRule type="expression" dxfId="13002" priority="724" stopIfTrue="1">
      <formula>$D$1&lt;I4</formula>
    </cfRule>
    <cfRule type="expression" dxfId="13001" priority="725" stopIfTrue="1">
      <formula>$D$1&gt;I4</formula>
    </cfRule>
  </conditionalFormatting>
  <conditionalFormatting sqref="I5">
    <cfRule type="cellIs" dxfId="13000" priority="721" stopIfTrue="1" operator="equal">
      <formula>5</formula>
    </cfRule>
    <cfRule type="cellIs" dxfId="12999" priority="722" stopIfTrue="1" operator="equal">
      <formula>4</formula>
    </cfRule>
    <cfRule type="cellIs" dxfId="12998" priority="723" stopIfTrue="1" operator="equal">
      <formula>3</formula>
    </cfRule>
  </conditionalFormatting>
  <conditionalFormatting sqref="I4">
    <cfRule type="expression" dxfId="12997" priority="719" stopIfTrue="1">
      <formula>$D$1&lt;I4</formula>
    </cfRule>
    <cfRule type="expression" dxfId="12996" priority="720" stopIfTrue="1">
      <formula>$D$1&gt;I4</formula>
    </cfRule>
  </conditionalFormatting>
  <conditionalFormatting sqref="I5">
    <cfRule type="cellIs" dxfId="12995" priority="716" stopIfTrue="1" operator="equal">
      <formula>5</formula>
    </cfRule>
    <cfRule type="cellIs" dxfId="12994" priority="717" stopIfTrue="1" operator="equal">
      <formula>4</formula>
    </cfRule>
    <cfRule type="cellIs" dxfId="12993" priority="718" stopIfTrue="1" operator="equal">
      <formula>3</formula>
    </cfRule>
  </conditionalFormatting>
  <conditionalFormatting sqref="I4">
    <cfRule type="expression" dxfId="12992" priority="714" stopIfTrue="1">
      <formula>$D$1&lt;I4</formula>
    </cfRule>
    <cfRule type="expression" dxfId="12991" priority="715" stopIfTrue="1">
      <formula>$D$1&gt;I4</formula>
    </cfRule>
  </conditionalFormatting>
  <conditionalFormatting sqref="M5">
    <cfRule type="cellIs" dxfId="12990" priority="711" stopIfTrue="1" operator="equal">
      <formula>5</formula>
    </cfRule>
    <cfRule type="cellIs" dxfId="12989" priority="712" stopIfTrue="1" operator="equal">
      <formula>4</formula>
    </cfRule>
    <cfRule type="cellIs" dxfId="12988" priority="713" stopIfTrue="1" operator="equal">
      <formula>3</formula>
    </cfRule>
  </conditionalFormatting>
  <conditionalFormatting sqref="L4:M4">
    <cfRule type="expression" dxfId="12987" priority="709" stopIfTrue="1">
      <formula>$D$1&lt;L4</formula>
    </cfRule>
    <cfRule type="expression" dxfId="12986" priority="710" stopIfTrue="1">
      <formula>$D$1&gt;L4</formula>
    </cfRule>
  </conditionalFormatting>
  <conditionalFormatting sqref="M5">
    <cfRule type="cellIs" dxfId="12985" priority="706" stopIfTrue="1" operator="equal">
      <formula>5</formula>
    </cfRule>
    <cfRule type="cellIs" dxfId="12984" priority="707" stopIfTrue="1" operator="equal">
      <formula>4</formula>
    </cfRule>
    <cfRule type="cellIs" dxfId="12983" priority="708" stopIfTrue="1" operator="equal">
      <formula>3</formula>
    </cfRule>
  </conditionalFormatting>
  <conditionalFormatting sqref="M4">
    <cfRule type="expression" dxfId="12982" priority="704" stopIfTrue="1">
      <formula>$D$1&lt;M4</formula>
    </cfRule>
    <cfRule type="expression" dxfId="12981" priority="705" stopIfTrue="1">
      <formula>$D$1&gt;M4</formula>
    </cfRule>
  </conditionalFormatting>
  <conditionalFormatting sqref="M4">
    <cfRule type="expression" dxfId="12980" priority="702" stopIfTrue="1">
      <formula>$D$1&lt;M4</formula>
    </cfRule>
    <cfRule type="expression" dxfId="12979" priority="703" stopIfTrue="1">
      <formula>$D$1&gt;M4</formula>
    </cfRule>
  </conditionalFormatting>
  <conditionalFormatting sqref="M4">
    <cfRule type="expression" dxfId="12978" priority="669" stopIfTrue="1">
      <formula>$D$1&lt;M4</formula>
    </cfRule>
    <cfRule type="expression" dxfId="12977" priority="670" stopIfTrue="1">
      <formula>$D$1&gt;M4</formula>
    </cfRule>
  </conditionalFormatting>
  <conditionalFormatting sqref="M5">
    <cfRule type="cellIs" dxfId="12976" priority="699" stopIfTrue="1" operator="equal">
      <formula>5</formula>
    </cfRule>
    <cfRule type="cellIs" dxfId="12975" priority="700" stopIfTrue="1" operator="equal">
      <formula>4</formula>
    </cfRule>
    <cfRule type="cellIs" dxfId="12974" priority="701" stopIfTrue="1" operator="equal">
      <formula>3</formula>
    </cfRule>
  </conditionalFormatting>
  <conditionalFormatting sqref="M4">
    <cfRule type="expression" dxfId="12973" priority="697" stopIfTrue="1">
      <formula>$D$1&lt;M4</formula>
    </cfRule>
    <cfRule type="expression" dxfId="12972" priority="698" stopIfTrue="1">
      <formula>$D$1&gt;M4</formula>
    </cfRule>
  </conditionalFormatting>
  <conditionalFormatting sqref="M5">
    <cfRule type="cellIs" dxfId="12971" priority="694" stopIfTrue="1" operator="equal">
      <formula>5</formula>
    </cfRule>
    <cfRule type="cellIs" dxfId="12970" priority="695" stopIfTrue="1" operator="equal">
      <formula>4</formula>
    </cfRule>
    <cfRule type="cellIs" dxfId="12969" priority="696" stopIfTrue="1" operator="equal">
      <formula>3</formula>
    </cfRule>
  </conditionalFormatting>
  <conditionalFormatting sqref="M4">
    <cfRule type="expression" dxfId="12968" priority="692" stopIfTrue="1">
      <formula>$D$1&lt;M4</formula>
    </cfRule>
    <cfRule type="expression" dxfId="12967" priority="693" stopIfTrue="1">
      <formula>$D$1&gt;M4</formula>
    </cfRule>
  </conditionalFormatting>
  <conditionalFormatting sqref="M5">
    <cfRule type="cellIs" dxfId="12966" priority="689" stopIfTrue="1" operator="equal">
      <formula>5</formula>
    </cfRule>
    <cfRule type="cellIs" dxfId="12965" priority="690" stopIfTrue="1" operator="equal">
      <formula>4</formula>
    </cfRule>
    <cfRule type="cellIs" dxfId="12964" priority="691" stopIfTrue="1" operator="equal">
      <formula>3</formula>
    </cfRule>
  </conditionalFormatting>
  <conditionalFormatting sqref="M4">
    <cfRule type="expression" dxfId="12963" priority="687" stopIfTrue="1">
      <formula>$D$1&lt;M4</formula>
    </cfRule>
    <cfRule type="expression" dxfId="12962" priority="688" stopIfTrue="1">
      <formula>$D$1&gt;M4</formula>
    </cfRule>
  </conditionalFormatting>
  <conditionalFormatting sqref="M4">
    <cfRule type="expression" dxfId="12961" priority="685" stopIfTrue="1">
      <formula>$D$1&lt;M4</formula>
    </cfRule>
    <cfRule type="expression" dxfId="12960" priority="686" stopIfTrue="1">
      <formula>$D$1&gt;M4</formula>
    </cfRule>
  </conditionalFormatting>
  <conditionalFormatting sqref="M4">
    <cfRule type="expression" dxfId="12959" priority="683" stopIfTrue="1">
      <formula>$D$1&lt;M4</formula>
    </cfRule>
    <cfRule type="expression" dxfId="12958" priority="684" stopIfTrue="1">
      <formula>$D$1&gt;M4</formula>
    </cfRule>
  </conditionalFormatting>
  <conditionalFormatting sqref="M4">
    <cfRule type="expression" dxfId="12957" priority="681" stopIfTrue="1">
      <formula>$D$1&lt;M4</formula>
    </cfRule>
    <cfRule type="expression" dxfId="12956" priority="682" stopIfTrue="1">
      <formula>$D$1&gt;M4</formula>
    </cfRule>
  </conditionalFormatting>
  <conditionalFormatting sqref="M4">
    <cfRule type="expression" dxfId="12955" priority="679" stopIfTrue="1">
      <formula>$D$1&lt;M4</formula>
    </cfRule>
    <cfRule type="expression" dxfId="12954" priority="680" stopIfTrue="1">
      <formula>$D$1&gt;M4</formula>
    </cfRule>
  </conditionalFormatting>
  <conditionalFormatting sqref="M4">
    <cfRule type="expression" dxfId="12953" priority="677" stopIfTrue="1">
      <formula>$D$1&lt;M4</formula>
    </cfRule>
    <cfRule type="expression" dxfId="12952" priority="678" stopIfTrue="1">
      <formula>$D$1&gt;M4</formula>
    </cfRule>
  </conditionalFormatting>
  <conditionalFormatting sqref="M4">
    <cfRule type="expression" dxfId="12951" priority="675" stopIfTrue="1">
      <formula>$D$1&lt;M4</formula>
    </cfRule>
    <cfRule type="expression" dxfId="12950" priority="676" stopIfTrue="1">
      <formula>$D$1&gt;M4</formula>
    </cfRule>
  </conditionalFormatting>
  <conditionalFormatting sqref="M4">
    <cfRule type="expression" dxfId="12949" priority="673" stopIfTrue="1">
      <formula>$D$1&lt;M4</formula>
    </cfRule>
    <cfRule type="expression" dxfId="12948" priority="674" stopIfTrue="1">
      <formula>$D$1&gt;M4</formula>
    </cfRule>
  </conditionalFormatting>
  <conditionalFormatting sqref="M4">
    <cfRule type="expression" dxfId="12947" priority="671" stopIfTrue="1">
      <formula>$D$1&lt;M4</formula>
    </cfRule>
    <cfRule type="expression" dxfId="12946" priority="672" stopIfTrue="1">
      <formula>$D$1&gt;M4</formula>
    </cfRule>
  </conditionalFormatting>
  <conditionalFormatting sqref="L4">
    <cfRule type="expression" dxfId="12945" priority="662" stopIfTrue="1">
      <formula>$D$1&lt;L4</formula>
    </cfRule>
    <cfRule type="expression" dxfId="12944" priority="663" stopIfTrue="1">
      <formula>$D$1&gt;L4</formula>
    </cfRule>
  </conditionalFormatting>
  <conditionalFormatting sqref="L4">
    <cfRule type="expression" dxfId="12943" priority="660" stopIfTrue="1">
      <formula>$D$1&lt;L4</formula>
    </cfRule>
    <cfRule type="expression" dxfId="12942" priority="661" stopIfTrue="1">
      <formula>$D$1&gt;L4</formula>
    </cfRule>
  </conditionalFormatting>
  <conditionalFormatting sqref="L4">
    <cfRule type="expression" dxfId="12941" priority="658" stopIfTrue="1">
      <formula>$D$1&lt;L4</formula>
    </cfRule>
    <cfRule type="expression" dxfId="12940" priority="659" stopIfTrue="1">
      <formula>$D$1&gt;L4</formula>
    </cfRule>
  </conditionalFormatting>
  <conditionalFormatting sqref="L4">
    <cfRule type="expression" dxfId="12939" priority="656" stopIfTrue="1">
      <formula>$D$1&lt;L4</formula>
    </cfRule>
    <cfRule type="expression" dxfId="12938" priority="657" stopIfTrue="1">
      <formula>$D$1&gt;L4</formula>
    </cfRule>
  </conditionalFormatting>
  <conditionalFormatting sqref="L5">
    <cfRule type="cellIs" dxfId="12937" priority="653" stopIfTrue="1" operator="equal">
      <formula>5</formula>
    </cfRule>
    <cfRule type="cellIs" dxfId="12936" priority="654" stopIfTrue="1" operator="equal">
      <formula>4</formula>
    </cfRule>
    <cfRule type="cellIs" dxfId="12935" priority="655" stopIfTrue="1" operator="equal">
      <formula>3</formula>
    </cfRule>
  </conditionalFormatting>
  <conditionalFormatting sqref="L4">
    <cfRule type="expression" dxfId="12934" priority="651" stopIfTrue="1">
      <formula>$D$1&lt;L4</formula>
    </cfRule>
    <cfRule type="expression" dxfId="12933" priority="652" stopIfTrue="1">
      <formula>$D$1&gt;L4</formula>
    </cfRule>
  </conditionalFormatting>
  <conditionalFormatting sqref="L5">
    <cfRule type="cellIs" dxfId="12932" priority="648" stopIfTrue="1" operator="equal">
      <formula>5</formula>
    </cfRule>
    <cfRule type="cellIs" dxfId="12931" priority="649" stopIfTrue="1" operator="equal">
      <formula>4</formula>
    </cfRule>
    <cfRule type="cellIs" dxfId="12930" priority="650" stopIfTrue="1" operator="equal">
      <formula>3</formula>
    </cfRule>
  </conditionalFormatting>
  <conditionalFormatting sqref="L4">
    <cfRule type="expression" dxfId="12929" priority="646" stopIfTrue="1">
      <formula>$D$1&lt;L4</formula>
    </cfRule>
    <cfRule type="expression" dxfId="12928" priority="647" stopIfTrue="1">
      <formula>$D$1&gt;L4</formula>
    </cfRule>
  </conditionalFormatting>
  <conditionalFormatting sqref="L5">
    <cfRule type="cellIs" dxfId="12927" priority="643" stopIfTrue="1" operator="equal">
      <formula>5</formula>
    </cfRule>
    <cfRule type="cellIs" dxfId="12926" priority="644" stopIfTrue="1" operator="equal">
      <formula>4</formula>
    </cfRule>
    <cfRule type="cellIs" dxfId="12925" priority="645" stopIfTrue="1" operator="equal">
      <formula>3</formula>
    </cfRule>
  </conditionalFormatting>
  <conditionalFormatting sqref="L4">
    <cfRule type="expression" dxfId="12924" priority="641" stopIfTrue="1">
      <formula>$D$1&lt;L4</formula>
    </cfRule>
    <cfRule type="expression" dxfId="12923" priority="642" stopIfTrue="1">
      <formula>$D$1&gt;L4</formula>
    </cfRule>
  </conditionalFormatting>
  <conditionalFormatting sqref="L4">
    <cfRule type="expression" dxfId="12922" priority="639" stopIfTrue="1">
      <formula>$D$1&lt;L4</formula>
    </cfRule>
    <cfRule type="expression" dxfId="12921" priority="640" stopIfTrue="1">
      <formula>$D$1&gt;L4</formula>
    </cfRule>
  </conditionalFormatting>
  <conditionalFormatting sqref="L4">
    <cfRule type="expression" dxfId="12920" priority="637" stopIfTrue="1">
      <formula>$D$1&lt;L4</formula>
    </cfRule>
    <cfRule type="expression" dxfId="12919" priority="638" stopIfTrue="1">
      <formula>$D$1&gt;L4</formula>
    </cfRule>
  </conditionalFormatting>
  <conditionalFormatting sqref="L4">
    <cfRule type="expression" dxfId="12918" priority="635" stopIfTrue="1">
      <formula>$D$1&lt;L4</formula>
    </cfRule>
    <cfRule type="expression" dxfId="12917" priority="636" stopIfTrue="1">
      <formula>$D$1&gt;L4</formula>
    </cfRule>
  </conditionalFormatting>
  <conditionalFormatting sqref="L4">
    <cfRule type="expression" dxfId="12916" priority="633" stopIfTrue="1">
      <formula>$D$1&lt;L4</formula>
    </cfRule>
    <cfRule type="expression" dxfId="12915" priority="634" stopIfTrue="1">
      <formula>$D$1&gt;L4</formula>
    </cfRule>
  </conditionalFormatting>
  <conditionalFormatting sqref="L4">
    <cfRule type="expression" dxfId="12914" priority="631" stopIfTrue="1">
      <formula>$D$1&lt;L4</formula>
    </cfRule>
    <cfRule type="expression" dxfId="12913" priority="632" stopIfTrue="1">
      <formula>$D$1&gt;L4</formula>
    </cfRule>
  </conditionalFormatting>
  <conditionalFormatting sqref="L4">
    <cfRule type="expression" dxfId="12912" priority="629" stopIfTrue="1">
      <formula>$D$1&lt;L4</formula>
    </cfRule>
    <cfRule type="expression" dxfId="12911" priority="630" stopIfTrue="1">
      <formula>$D$1&gt;L4</formula>
    </cfRule>
  </conditionalFormatting>
  <conditionalFormatting sqref="L4">
    <cfRule type="expression" dxfId="12910" priority="627" stopIfTrue="1">
      <formula>$D$1&lt;L4</formula>
    </cfRule>
    <cfRule type="expression" dxfId="12909" priority="628" stopIfTrue="1">
      <formula>$D$1&gt;L4</formula>
    </cfRule>
  </conditionalFormatting>
  <conditionalFormatting sqref="L4">
    <cfRule type="expression" dxfId="12908" priority="625" stopIfTrue="1">
      <formula>$D$1&lt;L4</formula>
    </cfRule>
    <cfRule type="expression" dxfId="12907" priority="626" stopIfTrue="1">
      <formula>$D$1&gt;L4</formula>
    </cfRule>
  </conditionalFormatting>
  <conditionalFormatting sqref="L4">
    <cfRule type="expression" dxfId="12906" priority="623" stopIfTrue="1">
      <formula>$D$1&lt;L4</formula>
    </cfRule>
    <cfRule type="expression" dxfId="12905" priority="624" stopIfTrue="1">
      <formula>$D$1&gt;L4</formula>
    </cfRule>
  </conditionalFormatting>
  <conditionalFormatting sqref="L4">
    <cfRule type="expression" dxfId="12904" priority="621" stopIfTrue="1">
      <formula>$D$1&lt;L4</formula>
    </cfRule>
    <cfRule type="expression" dxfId="12903" priority="622" stopIfTrue="1">
      <formula>$D$1&gt;L4</formula>
    </cfRule>
  </conditionalFormatting>
  <conditionalFormatting sqref="L4">
    <cfRule type="expression" dxfId="12902" priority="619" stopIfTrue="1">
      <formula>$D$1&lt;L4</formula>
    </cfRule>
    <cfRule type="expression" dxfId="12901" priority="620" stopIfTrue="1">
      <formula>$D$1&gt;L4</formula>
    </cfRule>
  </conditionalFormatting>
  <conditionalFormatting sqref="L4">
    <cfRule type="expression" dxfId="12900" priority="617" stopIfTrue="1">
      <formula>$D$1&lt;L4</formula>
    </cfRule>
    <cfRule type="expression" dxfId="12899" priority="618" stopIfTrue="1">
      <formula>$D$1&gt;L4</formula>
    </cfRule>
  </conditionalFormatting>
  <conditionalFormatting sqref="L4">
    <cfRule type="expression" dxfId="12898" priority="615" stopIfTrue="1">
      <formula>$D$1&lt;L4</formula>
    </cfRule>
    <cfRule type="expression" dxfId="12897" priority="616" stopIfTrue="1">
      <formula>$D$1&gt;L4</formula>
    </cfRule>
  </conditionalFormatting>
  <conditionalFormatting sqref="L4">
    <cfRule type="expression" dxfId="12896" priority="613" stopIfTrue="1">
      <formula>$D$1&lt;L4</formula>
    </cfRule>
    <cfRule type="expression" dxfId="12895" priority="614" stopIfTrue="1">
      <formula>$D$1&gt;L4</formula>
    </cfRule>
  </conditionalFormatting>
  <conditionalFormatting sqref="L4">
    <cfRule type="expression" dxfId="12894" priority="611" stopIfTrue="1">
      <formula>$D$1&lt;L4</formula>
    </cfRule>
    <cfRule type="expression" dxfId="12893" priority="612" stopIfTrue="1">
      <formula>$D$1&gt;L4</formula>
    </cfRule>
  </conditionalFormatting>
  <conditionalFormatting sqref="L4">
    <cfRule type="expression" dxfId="12892" priority="607" stopIfTrue="1">
      <formula>$D$1&lt;L4</formula>
    </cfRule>
    <cfRule type="expression" dxfId="12891" priority="608" stopIfTrue="1">
      <formula>$D$1&gt;L4</formula>
    </cfRule>
  </conditionalFormatting>
  <conditionalFormatting sqref="M5">
    <cfRule type="cellIs" dxfId="12890" priority="604" stopIfTrue="1" operator="equal">
      <formula>5</formula>
    </cfRule>
    <cfRule type="cellIs" dxfId="12889" priority="605" stopIfTrue="1" operator="equal">
      <formula>4</formula>
    </cfRule>
    <cfRule type="cellIs" dxfId="12888" priority="606" stopIfTrue="1" operator="equal">
      <formula>3</formula>
    </cfRule>
  </conditionalFormatting>
  <conditionalFormatting sqref="M5">
    <cfRule type="cellIs" dxfId="12887" priority="599" stopIfTrue="1" operator="equal">
      <formula>5</formula>
    </cfRule>
    <cfRule type="cellIs" dxfId="12886" priority="600" stopIfTrue="1" operator="equal">
      <formula>4</formula>
    </cfRule>
    <cfRule type="cellIs" dxfId="12885" priority="601" stopIfTrue="1" operator="equal">
      <formula>3</formula>
    </cfRule>
  </conditionalFormatting>
  <conditionalFormatting sqref="M5">
    <cfRule type="cellIs" dxfId="12884" priority="596" stopIfTrue="1" operator="equal">
      <formula>5</formula>
    </cfRule>
    <cfRule type="cellIs" dxfId="12883" priority="597" stopIfTrue="1" operator="equal">
      <formula>4</formula>
    </cfRule>
    <cfRule type="cellIs" dxfId="12882" priority="598" stopIfTrue="1" operator="equal">
      <formula>3</formula>
    </cfRule>
  </conditionalFormatting>
  <conditionalFormatting sqref="M4">
    <cfRule type="expression" dxfId="12881" priority="594" stopIfTrue="1">
      <formula>$D$1&lt;M4</formula>
    </cfRule>
    <cfRule type="expression" dxfId="12880" priority="595" stopIfTrue="1">
      <formula>$D$1&gt;M4</formula>
    </cfRule>
  </conditionalFormatting>
  <conditionalFormatting sqref="M5">
    <cfRule type="cellIs" dxfId="12879" priority="591" stopIfTrue="1" operator="equal">
      <formula>5</formula>
    </cfRule>
    <cfRule type="cellIs" dxfId="12878" priority="592" stopIfTrue="1" operator="equal">
      <formula>4</formula>
    </cfRule>
    <cfRule type="cellIs" dxfId="12877" priority="593" stopIfTrue="1" operator="equal">
      <formula>3</formula>
    </cfRule>
  </conditionalFormatting>
  <conditionalFormatting sqref="M4">
    <cfRule type="expression" dxfId="12876" priority="589" stopIfTrue="1">
      <formula>$D$1&lt;M4</formula>
    </cfRule>
    <cfRule type="expression" dxfId="12875" priority="590" stopIfTrue="1">
      <formula>$D$1&gt;M4</formula>
    </cfRule>
  </conditionalFormatting>
  <conditionalFormatting sqref="M5">
    <cfRule type="cellIs" dxfId="12874" priority="586" stopIfTrue="1" operator="equal">
      <formula>5</formula>
    </cfRule>
    <cfRule type="cellIs" dxfId="12873" priority="587" stopIfTrue="1" operator="equal">
      <formula>4</formula>
    </cfRule>
    <cfRule type="cellIs" dxfId="12872" priority="588" stopIfTrue="1" operator="equal">
      <formula>3</formula>
    </cfRule>
  </conditionalFormatting>
  <conditionalFormatting sqref="M4">
    <cfRule type="expression" dxfId="12871" priority="584" stopIfTrue="1">
      <formula>$D$1&lt;M4</formula>
    </cfRule>
    <cfRule type="expression" dxfId="12870" priority="585" stopIfTrue="1">
      <formula>$D$1&gt;M4</formula>
    </cfRule>
  </conditionalFormatting>
  <conditionalFormatting sqref="M4">
    <cfRule type="expression" dxfId="12869" priority="582" stopIfTrue="1">
      <formula>$D$1&lt;M4</formula>
    </cfRule>
    <cfRule type="expression" dxfId="12868" priority="583" stopIfTrue="1">
      <formula>$D$1&gt;M4</formula>
    </cfRule>
  </conditionalFormatting>
  <conditionalFormatting sqref="M4">
    <cfRule type="expression" dxfId="12867" priority="580" stopIfTrue="1">
      <formula>$D$1&lt;M4</formula>
    </cfRule>
    <cfRule type="expression" dxfId="12866" priority="581" stopIfTrue="1">
      <formula>$D$1&gt;M4</formula>
    </cfRule>
  </conditionalFormatting>
  <conditionalFormatting sqref="M4">
    <cfRule type="expression" dxfId="12865" priority="578" stopIfTrue="1">
      <formula>$D$1&lt;M4</formula>
    </cfRule>
    <cfRule type="expression" dxfId="12864" priority="579" stopIfTrue="1">
      <formula>$D$1&gt;M4</formula>
    </cfRule>
  </conditionalFormatting>
  <conditionalFormatting sqref="M4">
    <cfRule type="expression" dxfId="12863" priority="576" stopIfTrue="1">
      <formula>$D$1&lt;M4</formula>
    </cfRule>
    <cfRule type="expression" dxfId="12862" priority="577" stopIfTrue="1">
      <formula>$D$1&gt;M4</formula>
    </cfRule>
  </conditionalFormatting>
  <conditionalFormatting sqref="M4">
    <cfRule type="expression" dxfId="12861" priority="574" stopIfTrue="1">
      <formula>$D$1&lt;M4</formula>
    </cfRule>
    <cfRule type="expression" dxfId="12860" priority="575" stopIfTrue="1">
      <formula>$D$1&gt;M4</formula>
    </cfRule>
  </conditionalFormatting>
  <conditionalFormatting sqref="M4">
    <cfRule type="expression" dxfId="12859" priority="572" stopIfTrue="1">
      <formula>$D$1&lt;M4</formula>
    </cfRule>
    <cfRule type="expression" dxfId="12858" priority="573" stopIfTrue="1">
      <formula>$D$1&gt;M4</formula>
    </cfRule>
  </conditionalFormatting>
  <conditionalFormatting sqref="J4">
    <cfRule type="expression" dxfId="12857" priority="482" stopIfTrue="1">
      <formula>$D$1&lt;J4</formula>
    </cfRule>
    <cfRule type="expression" dxfId="12856" priority="483" stopIfTrue="1">
      <formula>$D$1&gt;J4</formula>
    </cfRule>
  </conditionalFormatting>
  <conditionalFormatting sqref="J5">
    <cfRule type="cellIs" dxfId="12855" priority="563" stopIfTrue="1" operator="equal">
      <formula>5</formula>
    </cfRule>
    <cfRule type="cellIs" dxfId="12854" priority="564" stopIfTrue="1" operator="equal">
      <formula>4</formula>
    </cfRule>
    <cfRule type="cellIs" dxfId="12853" priority="565" stopIfTrue="1" operator="equal">
      <formula>3</formula>
    </cfRule>
  </conditionalFormatting>
  <conditionalFormatting sqref="J4">
    <cfRule type="expression" dxfId="12852" priority="561" stopIfTrue="1">
      <formula>$D$1&lt;J4</formula>
    </cfRule>
    <cfRule type="expression" dxfId="12851" priority="562" stopIfTrue="1">
      <formula>$D$1&gt;J4</formula>
    </cfRule>
  </conditionalFormatting>
  <conditionalFormatting sqref="J4">
    <cfRule type="expression" dxfId="12850" priority="551" stopIfTrue="1">
      <formula>$D$1&lt;J4</formula>
    </cfRule>
    <cfRule type="expression" dxfId="12849" priority="552" stopIfTrue="1">
      <formula>$D$1&gt;J4</formula>
    </cfRule>
  </conditionalFormatting>
  <conditionalFormatting sqref="J4">
    <cfRule type="expression" dxfId="12848" priority="484" stopIfTrue="1">
      <formula>$D$1&lt;J4</formula>
    </cfRule>
    <cfRule type="expression" dxfId="12847" priority="485" stopIfTrue="1">
      <formula>$D$1&gt;J4</formula>
    </cfRule>
  </conditionalFormatting>
  <conditionalFormatting sqref="J4">
    <cfRule type="expression" dxfId="12846" priority="501" stopIfTrue="1">
      <formula>$D$1&lt;J4</formula>
    </cfRule>
    <cfRule type="expression" dxfId="12845" priority="502" stopIfTrue="1">
      <formula>$D$1&gt;J4</formula>
    </cfRule>
  </conditionalFormatting>
  <conditionalFormatting sqref="J5">
    <cfRule type="cellIs" dxfId="12844" priority="548" stopIfTrue="1" operator="equal">
      <formula>5</formula>
    </cfRule>
    <cfRule type="cellIs" dxfId="12843" priority="549" stopIfTrue="1" operator="equal">
      <formula>4</formula>
    </cfRule>
    <cfRule type="cellIs" dxfId="12842" priority="550" stopIfTrue="1" operator="equal">
      <formula>3</formula>
    </cfRule>
  </conditionalFormatting>
  <conditionalFormatting sqref="J4">
    <cfRule type="expression" dxfId="12841" priority="546" stopIfTrue="1">
      <formula>$D$1&lt;J4</formula>
    </cfRule>
    <cfRule type="expression" dxfId="12840" priority="547" stopIfTrue="1">
      <formula>$D$1&gt;J4</formula>
    </cfRule>
  </conditionalFormatting>
  <conditionalFormatting sqref="J4">
    <cfRule type="expression" dxfId="12839" priority="536" stopIfTrue="1">
      <formula>$D$1&lt;J4</formula>
    </cfRule>
    <cfRule type="expression" dxfId="12838" priority="537" stopIfTrue="1">
      <formula>$D$1&gt;J4</formula>
    </cfRule>
  </conditionalFormatting>
  <conditionalFormatting sqref="J4">
    <cfRule type="expression" dxfId="12837" priority="534" stopIfTrue="1">
      <formula>$D$1&lt;J4</formula>
    </cfRule>
    <cfRule type="expression" dxfId="12836" priority="535" stopIfTrue="1">
      <formula>$D$1&gt;J4</formula>
    </cfRule>
  </conditionalFormatting>
  <conditionalFormatting sqref="J4">
    <cfRule type="expression" dxfId="12835" priority="532" stopIfTrue="1">
      <formula>$D$1&lt;J4</formula>
    </cfRule>
    <cfRule type="expression" dxfId="12834" priority="533" stopIfTrue="1">
      <formula>$D$1&gt;J4</formula>
    </cfRule>
  </conditionalFormatting>
  <conditionalFormatting sqref="J4">
    <cfRule type="expression" dxfId="12833" priority="492" stopIfTrue="1">
      <formula>$D$1&lt;J4</formula>
    </cfRule>
    <cfRule type="expression" dxfId="12832" priority="493" stopIfTrue="1">
      <formula>$D$1&gt;J4</formula>
    </cfRule>
  </conditionalFormatting>
  <conditionalFormatting sqref="J4">
    <cfRule type="expression" dxfId="12831" priority="488" stopIfTrue="1">
      <formula>$D$1&lt;J4</formula>
    </cfRule>
    <cfRule type="expression" dxfId="12830" priority="489" stopIfTrue="1">
      <formula>$D$1&gt;J4</formula>
    </cfRule>
  </conditionalFormatting>
  <conditionalFormatting sqref="J4">
    <cfRule type="expression" dxfId="12829" priority="486" stopIfTrue="1">
      <formula>$D$1&lt;J4</formula>
    </cfRule>
    <cfRule type="expression" dxfId="12828" priority="487" stopIfTrue="1">
      <formula>$D$1&gt;J4</formula>
    </cfRule>
  </conditionalFormatting>
  <conditionalFormatting sqref="J4">
    <cfRule type="expression" dxfId="12827" priority="480" stopIfTrue="1">
      <formula>$D$1&lt;J4</formula>
    </cfRule>
    <cfRule type="expression" dxfId="12826" priority="481" stopIfTrue="1">
      <formula>$D$1&gt;J4</formula>
    </cfRule>
  </conditionalFormatting>
  <conditionalFormatting sqref="J4">
    <cfRule type="expression" dxfId="12825" priority="478" stopIfTrue="1">
      <formula>$D$1&lt;J4</formula>
    </cfRule>
    <cfRule type="expression" dxfId="12824" priority="479" stopIfTrue="1">
      <formula>$D$1&gt;J4</formula>
    </cfRule>
  </conditionalFormatting>
  <conditionalFormatting sqref="J4">
    <cfRule type="expression" dxfId="12823" priority="476" stopIfTrue="1">
      <formula>$D$1&lt;J4</formula>
    </cfRule>
    <cfRule type="expression" dxfId="12822" priority="477" stopIfTrue="1">
      <formula>$D$1&gt;J4</formula>
    </cfRule>
  </conditionalFormatting>
  <conditionalFormatting sqref="J4">
    <cfRule type="expression" dxfId="12821" priority="538" stopIfTrue="1">
      <formula>$D$1&lt;J4</formula>
    </cfRule>
    <cfRule type="expression" dxfId="12820" priority="539" stopIfTrue="1">
      <formula>$D$1&gt;J4</formula>
    </cfRule>
  </conditionalFormatting>
  <conditionalFormatting sqref="J4">
    <cfRule type="expression" dxfId="12819" priority="559" stopIfTrue="1">
      <formula>$D$1&lt;J4</formula>
    </cfRule>
    <cfRule type="expression" dxfId="12818" priority="560" stopIfTrue="1">
      <formula>$D$1&gt;J4</formula>
    </cfRule>
  </conditionalFormatting>
  <conditionalFormatting sqref="J4">
    <cfRule type="expression" dxfId="12817" priority="557" stopIfTrue="1">
      <formula>$D$1&lt;J4</formula>
    </cfRule>
    <cfRule type="expression" dxfId="12816" priority="558" stopIfTrue="1">
      <formula>$D$1&gt;J4</formula>
    </cfRule>
  </conditionalFormatting>
  <conditionalFormatting sqref="J4">
    <cfRule type="expression" dxfId="12815" priority="555" stopIfTrue="1">
      <formula>$D$1&lt;J4</formula>
    </cfRule>
    <cfRule type="expression" dxfId="12814" priority="556" stopIfTrue="1">
      <formula>$D$1&gt;J4</formula>
    </cfRule>
  </conditionalFormatting>
  <conditionalFormatting sqref="J4">
    <cfRule type="expression" dxfId="12813" priority="553" stopIfTrue="1">
      <formula>$D$1&lt;J4</formula>
    </cfRule>
    <cfRule type="expression" dxfId="12812" priority="554" stopIfTrue="1">
      <formula>$D$1&gt;J4</formula>
    </cfRule>
  </conditionalFormatting>
  <conditionalFormatting sqref="J4">
    <cfRule type="expression" dxfId="12811" priority="544" stopIfTrue="1">
      <formula>$D$1&lt;J4</formula>
    </cfRule>
    <cfRule type="expression" dxfId="12810" priority="545" stopIfTrue="1">
      <formula>$D$1&gt;J4</formula>
    </cfRule>
  </conditionalFormatting>
  <conditionalFormatting sqref="J4">
    <cfRule type="expression" dxfId="12809" priority="542" stopIfTrue="1">
      <formula>$D$1&lt;J4</formula>
    </cfRule>
    <cfRule type="expression" dxfId="12808" priority="543" stopIfTrue="1">
      <formula>$D$1&gt;J4</formula>
    </cfRule>
  </conditionalFormatting>
  <conditionalFormatting sqref="J5">
    <cfRule type="cellIs" dxfId="12807" priority="527" stopIfTrue="1" operator="equal">
      <formula>5</formula>
    </cfRule>
    <cfRule type="cellIs" dxfId="12806" priority="528" stopIfTrue="1" operator="equal">
      <formula>4</formula>
    </cfRule>
    <cfRule type="cellIs" dxfId="12805" priority="529" stopIfTrue="1" operator="equal">
      <formula>3</formula>
    </cfRule>
  </conditionalFormatting>
  <conditionalFormatting sqref="J4">
    <cfRule type="expression" dxfId="12804" priority="525" stopIfTrue="1">
      <formula>$D$1&lt;J4</formula>
    </cfRule>
    <cfRule type="expression" dxfId="12803" priority="526" stopIfTrue="1">
      <formula>$D$1&gt;J4</formula>
    </cfRule>
  </conditionalFormatting>
  <conditionalFormatting sqref="J5">
    <cfRule type="cellIs" dxfId="12802" priority="522" stopIfTrue="1" operator="equal">
      <formula>5</formula>
    </cfRule>
    <cfRule type="cellIs" dxfId="12801" priority="523" stopIfTrue="1" operator="equal">
      <formula>4</formula>
    </cfRule>
    <cfRule type="cellIs" dxfId="12800" priority="524" stopIfTrue="1" operator="equal">
      <formula>3</formula>
    </cfRule>
  </conditionalFormatting>
  <conditionalFormatting sqref="J5">
    <cfRule type="cellIs" dxfId="12799" priority="517" stopIfTrue="1" operator="equal">
      <formula>5</formula>
    </cfRule>
    <cfRule type="cellIs" dxfId="12798" priority="518" stopIfTrue="1" operator="equal">
      <formula>4</formula>
    </cfRule>
    <cfRule type="cellIs" dxfId="12797" priority="519" stopIfTrue="1" operator="equal">
      <formula>3</formula>
    </cfRule>
  </conditionalFormatting>
  <conditionalFormatting sqref="J4">
    <cfRule type="expression" dxfId="12796" priority="515" stopIfTrue="1">
      <formula>$D$1&lt;J4</formula>
    </cfRule>
    <cfRule type="expression" dxfId="12795" priority="516" stopIfTrue="1">
      <formula>$D$1&gt;J4</formula>
    </cfRule>
  </conditionalFormatting>
  <conditionalFormatting sqref="J5">
    <cfRule type="cellIs" dxfId="12794" priority="512" stopIfTrue="1" operator="equal">
      <formula>5</formula>
    </cfRule>
    <cfRule type="cellIs" dxfId="12793" priority="513" stopIfTrue="1" operator="equal">
      <formula>4</formula>
    </cfRule>
    <cfRule type="cellIs" dxfId="12792" priority="514" stopIfTrue="1" operator="equal">
      <formula>3</formula>
    </cfRule>
  </conditionalFormatting>
  <conditionalFormatting sqref="J4">
    <cfRule type="expression" dxfId="12791" priority="503" stopIfTrue="1">
      <formula>$D$1&lt;J4</formula>
    </cfRule>
    <cfRule type="expression" dxfId="12790" priority="504" stopIfTrue="1">
      <formula>$D$1&gt;J4</formula>
    </cfRule>
  </conditionalFormatting>
  <conditionalFormatting sqref="J4">
    <cfRule type="expression" dxfId="12789" priority="499" stopIfTrue="1">
      <formula>$D$1&lt;J4</formula>
    </cfRule>
    <cfRule type="expression" dxfId="12788" priority="500" stopIfTrue="1">
      <formula>$D$1&gt;J4</formula>
    </cfRule>
  </conditionalFormatting>
  <conditionalFormatting sqref="J4">
    <cfRule type="expression" dxfId="12787" priority="497" stopIfTrue="1">
      <formula>$D$1&lt;J4</formula>
    </cfRule>
    <cfRule type="expression" dxfId="12786" priority="498" stopIfTrue="1">
      <formula>$D$1&gt;J4</formula>
    </cfRule>
  </conditionalFormatting>
  <conditionalFormatting sqref="J5">
    <cfRule type="cellIs" dxfId="12785" priority="494" stopIfTrue="1" operator="equal">
      <formula>5</formula>
    </cfRule>
    <cfRule type="cellIs" dxfId="12784" priority="495" stopIfTrue="1" operator="equal">
      <formula>4</formula>
    </cfRule>
    <cfRule type="cellIs" dxfId="12783" priority="496" stopIfTrue="1" operator="equal">
      <formula>3</formula>
    </cfRule>
  </conditionalFormatting>
  <conditionalFormatting sqref="T4">
    <cfRule type="expression" dxfId="12782" priority="474" stopIfTrue="1">
      <formula>$D$4&lt;T4</formula>
    </cfRule>
    <cfRule type="expression" dxfId="12781" priority="475" stopIfTrue="1">
      <formula>$D$4&gt;T4</formula>
    </cfRule>
  </conditionalFormatting>
  <conditionalFormatting sqref="T4">
    <cfRule type="expression" dxfId="12780" priority="472" stopIfTrue="1">
      <formula>$D$1&lt;T4</formula>
    </cfRule>
    <cfRule type="expression" dxfId="12779" priority="473" stopIfTrue="1">
      <formula>$D$1&gt;T4</formula>
    </cfRule>
  </conditionalFormatting>
  <conditionalFormatting sqref="T5">
    <cfRule type="expression" dxfId="12778" priority="470" stopIfTrue="1">
      <formula>$D$1&lt;T5</formula>
    </cfRule>
    <cfRule type="expression" dxfId="12777" priority="471" stopIfTrue="1">
      <formula>$D$1&gt;T5</formula>
    </cfRule>
  </conditionalFormatting>
  <conditionalFormatting sqref="T5">
    <cfRule type="expression" dxfId="12776" priority="442" stopIfTrue="1">
      <formula>$D$1&lt;T5</formula>
    </cfRule>
    <cfRule type="expression" dxfId="12775" priority="443" stopIfTrue="1">
      <formula>$D$1&gt;T5</formula>
    </cfRule>
  </conditionalFormatting>
  <conditionalFormatting sqref="T5">
    <cfRule type="expression" dxfId="12774" priority="448" stopIfTrue="1">
      <formula>$D$1&lt;T5</formula>
    </cfRule>
    <cfRule type="expression" dxfId="12773" priority="449" stopIfTrue="1">
      <formula>$D$1&gt;T5</formula>
    </cfRule>
  </conditionalFormatting>
  <conditionalFormatting sqref="T5">
    <cfRule type="expression" dxfId="12772" priority="446" stopIfTrue="1">
      <formula>$D$1&lt;T5</formula>
    </cfRule>
    <cfRule type="expression" dxfId="12771" priority="447" stopIfTrue="1">
      <formula>$D$1&gt;T5</formula>
    </cfRule>
  </conditionalFormatting>
  <conditionalFormatting sqref="T5">
    <cfRule type="expression" dxfId="12770" priority="444" stopIfTrue="1">
      <formula>$D$1&lt;T5</formula>
    </cfRule>
    <cfRule type="expression" dxfId="12769" priority="445" stopIfTrue="1">
      <formula>$D$1&gt;T5</formula>
    </cfRule>
  </conditionalFormatting>
  <conditionalFormatting sqref="T5">
    <cfRule type="expression" dxfId="12768" priority="468" stopIfTrue="1">
      <formula>$D$1&lt;T5</formula>
    </cfRule>
    <cfRule type="expression" dxfId="12767" priority="469" stopIfTrue="1">
      <formula>$D$1&gt;T5</formula>
    </cfRule>
  </conditionalFormatting>
  <conditionalFormatting sqref="T5">
    <cfRule type="expression" dxfId="12766" priority="466" stopIfTrue="1">
      <formula>$D$1&lt;T5</formula>
    </cfRule>
    <cfRule type="expression" dxfId="12765" priority="467" stopIfTrue="1">
      <formula>$D$1&gt;T5</formula>
    </cfRule>
  </conditionalFormatting>
  <conditionalFormatting sqref="T5">
    <cfRule type="expression" dxfId="12764" priority="464" stopIfTrue="1">
      <formula>$D$1&lt;T5</formula>
    </cfRule>
    <cfRule type="expression" dxfId="12763" priority="465" stopIfTrue="1">
      <formula>$D$1&gt;T5</formula>
    </cfRule>
  </conditionalFormatting>
  <conditionalFormatting sqref="T5">
    <cfRule type="expression" dxfId="12762" priority="462" stopIfTrue="1">
      <formula>$D$1&lt;T5</formula>
    </cfRule>
    <cfRule type="expression" dxfId="12761" priority="463" stopIfTrue="1">
      <formula>$D$1&gt;T5</formula>
    </cfRule>
  </conditionalFormatting>
  <conditionalFormatting sqref="T5">
    <cfRule type="expression" dxfId="12760" priority="458" stopIfTrue="1">
      <formula>$D$1&lt;T5</formula>
    </cfRule>
    <cfRule type="expression" dxfId="12759" priority="459" stopIfTrue="1">
      <formula>$D$1&gt;T5</formula>
    </cfRule>
  </conditionalFormatting>
  <conditionalFormatting sqref="T5">
    <cfRule type="expression" dxfId="12758" priority="456" stopIfTrue="1">
      <formula>$D$1&lt;T5</formula>
    </cfRule>
    <cfRule type="expression" dxfId="12757" priority="457" stopIfTrue="1">
      <formula>$D$1&gt;T5</formula>
    </cfRule>
  </conditionalFormatting>
  <conditionalFormatting sqref="T5">
    <cfRule type="expression" dxfId="12756" priority="454" stopIfTrue="1">
      <formula>$D$1&lt;T5</formula>
    </cfRule>
    <cfRule type="expression" dxfId="12755" priority="455" stopIfTrue="1">
      <formula>$D$1&gt;T5</formula>
    </cfRule>
  </conditionalFormatting>
  <conditionalFormatting sqref="T5">
    <cfRule type="expression" dxfId="12754" priority="452" stopIfTrue="1">
      <formula>$D$1&lt;T5</formula>
    </cfRule>
    <cfRule type="expression" dxfId="12753" priority="453" stopIfTrue="1">
      <formula>$D$1&gt;T5</formula>
    </cfRule>
  </conditionalFormatting>
  <conditionalFormatting sqref="T4">
    <cfRule type="expression" dxfId="12752" priority="440" stopIfTrue="1">
      <formula>$D$1&lt;T4</formula>
    </cfRule>
    <cfRule type="expression" dxfId="12751" priority="441" stopIfTrue="1">
      <formula>$D$1&gt;T4</formula>
    </cfRule>
  </conditionalFormatting>
  <conditionalFormatting sqref="T5">
    <cfRule type="cellIs" dxfId="12750" priority="437" stopIfTrue="1" operator="equal">
      <formula>5</formula>
    </cfRule>
    <cfRule type="cellIs" dxfId="12749" priority="438" stopIfTrue="1" operator="equal">
      <formula>4</formula>
    </cfRule>
    <cfRule type="cellIs" dxfId="12748" priority="439" stopIfTrue="1" operator="equal">
      <formula>3</formula>
    </cfRule>
  </conditionalFormatting>
  <conditionalFormatting sqref="T4">
    <cfRule type="expression" dxfId="12747" priority="406" stopIfTrue="1">
      <formula>$D$1&lt;T4</formula>
    </cfRule>
    <cfRule type="expression" dxfId="12746" priority="407" stopIfTrue="1">
      <formula>$D$1&gt;T4</formula>
    </cfRule>
  </conditionalFormatting>
  <conditionalFormatting sqref="T4">
    <cfRule type="expression" dxfId="12745" priority="414" stopIfTrue="1">
      <formula>$D$1&lt;T4</formula>
    </cfRule>
    <cfRule type="expression" dxfId="12744" priority="415" stopIfTrue="1">
      <formula>$D$1&gt;T4</formula>
    </cfRule>
  </conditionalFormatting>
  <conditionalFormatting sqref="T4">
    <cfRule type="expression" dxfId="12743" priority="412" stopIfTrue="1">
      <formula>$D$1&lt;T4</formula>
    </cfRule>
    <cfRule type="expression" dxfId="12742" priority="413" stopIfTrue="1">
      <formula>$D$1&gt;T4</formula>
    </cfRule>
  </conditionalFormatting>
  <conditionalFormatting sqref="T4">
    <cfRule type="expression" dxfId="12741" priority="408" stopIfTrue="1">
      <formula>$D$1&lt;T4</formula>
    </cfRule>
    <cfRule type="expression" dxfId="12740" priority="409" stopIfTrue="1">
      <formula>$D$1&gt;T4</formula>
    </cfRule>
  </conditionalFormatting>
  <conditionalFormatting sqref="T5">
    <cfRule type="cellIs" dxfId="12739" priority="434" stopIfTrue="1" operator="equal">
      <formula>5</formula>
    </cfRule>
    <cfRule type="cellIs" dxfId="12738" priority="435" stopIfTrue="1" operator="equal">
      <formula>4</formula>
    </cfRule>
    <cfRule type="cellIs" dxfId="12737" priority="436" stopIfTrue="1" operator="equal">
      <formula>3</formula>
    </cfRule>
  </conditionalFormatting>
  <conditionalFormatting sqref="T4">
    <cfRule type="expression" dxfId="12736" priority="432" stopIfTrue="1">
      <formula>$D$1&lt;T4</formula>
    </cfRule>
    <cfRule type="expression" dxfId="12735" priority="433" stopIfTrue="1">
      <formula>$D$1&gt;T4</formula>
    </cfRule>
  </conditionalFormatting>
  <conditionalFormatting sqref="T4">
    <cfRule type="expression" dxfId="12734" priority="430" stopIfTrue="1">
      <formula>$D$1&lt;T4</formula>
    </cfRule>
    <cfRule type="expression" dxfId="12733" priority="431" stopIfTrue="1">
      <formula>$D$1&gt;T4</formula>
    </cfRule>
  </conditionalFormatting>
  <conditionalFormatting sqref="T4">
    <cfRule type="expression" dxfId="12732" priority="428" stopIfTrue="1">
      <formula>$D$1&lt;T4</formula>
    </cfRule>
    <cfRule type="expression" dxfId="12731" priority="429" stopIfTrue="1">
      <formula>$D$1&gt;T4</formula>
    </cfRule>
  </conditionalFormatting>
  <conditionalFormatting sqref="T4">
    <cfRule type="expression" dxfId="12730" priority="426" stopIfTrue="1">
      <formula>$D$1&lt;T4</formula>
    </cfRule>
    <cfRule type="expression" dxfId="12729" priority="427" stopIfTrue="1">
      <formula>$D$1&gt;T4</formula>
    </cfRule>
  </conditionalFormatting>
  <conditionalFormatting sqref="T4">
    <cfRule type="expression" dxfId="12728" priority="424" stopIfTrue="1">
      <formula>$D$1&lt;T4</formula>
    </cfRule>
    <cfRule type="expression" dxfId="12727" priority="425" stopIfTrue="1">
      <formula>$D$1&gt;T4</formula>
    </cfRule>
  </conditionalFormatting>
  <conditionalFormatting sqref="T4">
    <cfRule type="expression" dxfId="12726" priority="422" stopIfTrue="1">
      <formula>$D$1&lt;T4</formula>
    </cfRule>
    <cfRule type="expression" dxfId="12725" priority="423" stopIfTrue="1">
      <formula>$D$1&gt;T4</formula>
    </cfRule>
  </conditionalFormatting>
  <conditionalFormatting sqref="T4">
    <cfRule type="expression" dxfId="12724" priority="418" stopIfTrue="1">
      <formula>$D$1&lt;T4</formula>
    </cfRule>
    <cfRule type="expression" dxfId="12723" priority="419" stopIfTrue="1">
      <formula>$D$1&gt;T4</formula>
    </cfRule>
  </conditionalFormatting>
  <conditionalFormatting sqref="T4">
    <cfRule type="expression" dxfId="12722" priority="416" stopIfTrue="1">
      <formula>$D$1&lt;T4</formula>
    </cfRule>
    <cfRule type="expression" dxfId="12721" priority="417" stopIfTrue="1">
      <formula>$D$1&gt;T4</formula>
    </cfRule>
  </conditionalFormatting>
  <conditionalFormatting sqref="N4">
    <cfRule type="expression" dxfId="12720" priority="404" stopIfTrue="1">
      <formula>$D$1&lt;N4</formula>
    </cfRule>
    <cfRule type="expression" dxfId="12719" priority="405" stopIfTrue="1">
      <formula>$D$1&gt;N4</formula>
    </cfRule>
  </conditionalFormatting>
  <conditionalFormatting sqref="N4">
    <cfRule type="expression" dxfId="12718" priority="402" stopIfTrue="1">
      <formula>$D$1&lt;N4</formula>
    </cfRule>
    <cfRule type="expression" dxfId="12717" priority="403" stopIfTrue="1">
      <formula>$D$1&gt;N4</formula>
    </cfRule>
  </conditionalFormatting>
  <conditionalFormatting sqref="N5">
    <cfRule type="expression" dxfId="12716" priority="398" stopIfTrue="1">
      <formula>$D$1&lt;N5</formula>
    </cfRule>
    <cfRule type="expression" dxfId="12715" priority="399" stopIfTrue="1">
      <formula>$D$1&gt;N5</formula>
    </cfRule>
  </conditionalFormatting>
  <conditionalFormatting sqref="N5">
    <cfRule type="expression" dxfId="12714" priority="376" stopIfTrue="1">
      <formula>$D$1&lt;N5</formula>
    </cfRule>
    <cfRule type="expression" dxfId="12713" priority="377" stopIfTrue="1">
      <formula>$D$1&gt;N5</formula>
    </cfRule>
  </conditionalFormatting>
  <conditionalFormatting sqref="N5">
    <cfRule type="expression" dxfId="12712" priority="374" stopIfTrue="1">
      <formula>$D$1&lt;N5</formula>
    </cfRule>
    <cfRule type="expression" dxfId="12711" priority="375" stopIfTrue="1">
      <formula>$D$1&gt;N5</formula>
    </cfRule>
  </conditionalFormatting>
  <conditionalFormatting sqref="N5">
    <cfRule type="expression" dxfId="12710" priority="396" stopIfTrue="1">
      <formula>$D$1&lt;N5</formula>
    </cfRule>
    <cfRule type="expression" dxfId="12709" priority="397" stopIfTrue="1">
      <formula>$D$1&gt;N5</formula>
    </cfRule>
  </conditionalFormatting>
  <conditionalFormatting sqref="N5">
    <cfRule type="expression" dxfId="12708" priority="394" stopIfTrue="1">
      <formula>$D$1&lt;N5</formula>
    </cfRule>
    <cfRule type="expression" dxfId="12707" priority="395" stopIfTrue="1">
      <formula>$D$1&gt;N5</formula>
    </cfRule>
  </conditionalFormatting>
  <conditionalFormatting sqref="N5">
    <cfRule type="expression" dxfId="12706" priority="388" stopIfTrue="1">
      <formula>$D$1&lt;N5</formula>
    </cfRule>
    <cfRule type="expression" dxfId="12705" priority="389" stopIfTrue="1">
      <formula>$D$1&gt;N5</formula>
    </cfRule>
  </conditionalFormatting>
  <conditionalFormatting sqref="N5">
    <cfRule type="expression" dxfId="12704" priority="386" stopIfTrue="1">
      <formula>$D$1&lt;N5</formula>
    </cfRule>
    <cfRule type="expression" dxfId="12703" priority="387" stopIfTrue="1">
      <formula>$D$1&gt;N5</formula>
    </cfRule>
  </conditionalFormatting>
  <conditionalFormatting sqref="N5">
    <cfRule type="expression" dxfId="12702" priority="384" stopIfTrue="1">
      <formula>$D$1&lt;N5</formula>
    </cfRule>
    <cfRule type="expression" dxfId="12701" priority="385" stopIfTrue="1">
      <formula>$D$1&gt;N5</formula>
    </cfRule>
  </conditionalFormatting>
  <conditionalFormatting sqref="N5">
    <cfRule type="expression" dxfId="12700" priority="382" stopIfTrue="1">
      <formula>$D$1&lt;N5</formula>
    </cfRule>
    <cfRule type="expression" dxfId="12699" priority="383" stopIfTrue="1">
      <formula>$D$1&gt;N5</formula>
    </cfRule>
  </conditionalFormatting>
  <conditionalFormatting sqref="N5">
    <cfRule type="expression" dxfId="12698" priority="378" stopIfTrue="1">
      <formula>$D$1&lt;N5</formula>
    </cfRule>
    <cfRule type="expression" dxfId="12697" priority="379" stopIfTrue="1">
      <formula>$D$1&gt;N5</formula>
    </cfRule>
  </conditionalFormatting>
  <conditionalFormatting sqref="N5">
    <cfRule type="expression" dxfId="12696" priority="372" stopIfTrue="1">
      <formula>$D$1&lt;N5</formula>
    </cfRule>
    <cfRule type="expression" dxfId="12695" priority="373" stopIfTrue="1">
      <formula>$D$1&gt;N5</formula>
    </cfRule>
  </conditionalFormatting>
  <conditionalFormatting sqref="N5">
    <cfRule type="expression" dxfId="12694" priority="368" stopIfTrue="1">
      <formula>$D$1&lt;N5</formula>
    </cfRule>
    <cfRule type="expression" dxfId="12693" priority="369" stopIfTrue="1">
      <formula>$D$1&gt;N5</formula>
    </cfRule>
  </conditionalFormatting>
  <conditionalFormatting sqref="N5">
    <cfRule type="expression" dxfId="12692" priority="350" stopIfTrue="1">
      <formula>$D$1&lt;N5</formula>
    </cfRule>
    <cfRule type="expression" dxfId="12691" priority="351" stopIfTrue="1">
      <formula>$D$1&gt;N5</formula>
    </cfRule>
  </conditionalFormatting>
  <conditionalFormatting sqref="N5">
    <cfRule type="expression" dxfId="12690" priority="348" stopIfTrue="1">
      <formula>$D$1&lt;N5</formula>
    </cfRule>
    <cfRule type="expression" dxfId="12689" priority="349" stopIfTrue="1">
      <formula>$D$1&gt;N5</formula>
    </cfRule>
  </conditionalFormatting>
  <conditionalFormatting sqref="N5">
    <cfRule type="expression" dxfId="12688" priority="344" stopIfTrue="1">
      <formula>$D$1&lt;N5</formula>
    </cfRule>
    <cfRule type="expression" dxfId="12687" priority="345" stopIfTrue="1">
      <formula>$D$1&gt;N5</formula>
    </cfRule>
  </conditionalFormatting>
  <conditionalFormatting sqref="N5">
    <cfRule type="expression" dxfId="12686" priority="366" stopIfTrue="1">
      <formula>$D$1&lt;N5</formula>
    </cfRule>
    <cfRule type="expression" dxfId="12685" priority="367" stopIfTrue="1">
      <formula>$D$1&gt;N5</formula>
    </cfRule>
  </conditionalFormatting>
  <conditionalFormatting sqref="N5">
    <cfRule type="expression" dxfId="12684" priority="364" stopIfTrue="1">
      <formula>$D$1&lt;N5</formula>
    </cfRule>
    <cfRule type="expression" dxfId="12683" priority="365" stopIfTrue="1">
      <formula>$D$1&gt;N5</formula>
    </cfRule>
  </conditionalFormatting>
  <conditionalFormatting sqref="N5">
    <cfRule type="expression" dxfId="12682" priority="362" stopIfTrue="1">
      <formula>$D$1&lt;N5</formula>
    </cfRule>
    <cfRule type="expression" dxfId="12681" priority="363" stopIfTrue="1">
      <formula>$D$1&gt;N5</formula>
    </cfRule>
  </conditionalFormatting>
  <conditionalFormatting sqref="N5">
    <cfRule type="expression" dxfId="12680" priority="352" stopIfTrue="1">
      <formula>$D$1&lt;N5</formula>
    </cfRule>
    <cfRule type="expression" dxfId="12679" priority="353" stopIfTrue="1">
      <formula>$D$1&gt;N5</formula>
    </cfRule>
  </conditionalFormatting>
  <conditionalFormatting sqref="N5">
    <cfRule type="expression" dxfId="12678" priority="346" stopIfTrue="1">
      <formula>$D$1&lt;N5</formula>
    </cfRule>
    <cfRule type="expression" dxfId="12677" priority="347" stopIfTrue="1">
      <formula>$D$1&gt;N5</formula>
    </cfRule>
  </conditionalFormatting>
  <conditionalFormatting sqref="N4">
    <cfRule type="expression" dxfId="12676" priority="342" stopIfTrue="1">
      <formula>$D$1&lt;N4</formula>
    </cfRule>
    <cfRule type="expression" dxfId="12675" priority="343" stopIfTrue="1">
      <formula>$D$1&gt;N4</formula>
    </cfRule>
  </conditionalFormatting>
  <conditionalFormatting sqref="N4">
    <cfRule type="expression" dxfId="12674" priority="320" stopIfTrue="1">
      <formula>$D$1&lt;N4</formula>
    </cfRule>
    <cfRule type="expression" dxfId="12673" priority="321" stopIfTrue="1">
      <formula>$D$1&gt;N4</formula>
    </cfRule>
  </conditionalFormatting>
  <conditionalFormatting sqref="N4">
    <cfRule type="expression" dxfId="12672" priority="340" stopIfTrue="1">
      <formula>$D$1&lt;N4</formula>
    </cfRule>
    <cfRule type="expression" dxfId="12671" priority="341" stopIfTrue="1">
      <formula>$D$1&gt;N4</formula>
    </cfRule>
  </conditionalFormatting>
  <conditionalFormatting sqref="N4">
    <cfRule type="expression" dxfId="12670" priority="338" stopIfTrue="1">
      <formula>$D$1&lt;N4</formula>
    </cfRule>
    <cfRule type="expression" dxfId="12669" priority="339" stopIfTrue="1">
      <formula>$D$1&gt;N4</formula>
    </cfRule>
  </conditionalFormatting>
  <conditionalFormatting sqref="N4">
    <cfRule type="expression" dxfId="12668" priority="314" stopIfTrue="1">
      <formula>$D$1&lt;N4</formula>
    </cfRule>
    <cfRule type="expression" dxfId="12667" priority="315" stopIfTrue="1">
      <formula>$D$1&gt;N4</formula>
    </cfRule>
  </conditionalFormatting>
  <conditionalFormatting sqref="N4">
    <cfRule type="expression" dxfId="12666" priority="336" stopIfTrue="1">
      <formula>$D$1&lt;N4</formula>
    </cfRule>
    <cfRule type="expression" dxfId="12665" priority="337" stopIfTrue="1">
      <formula>$D$1&gt;N4</formula>
    </cfRule>
  </conditionalFormatting>
  <conditionalFormatting sqref="N4">
    <cfRule type="expression" dxfId="12664" priority="334" stopIfTrue="1">
      <formula>$D$1&lt;N4</formula>
    </cfRule>
    <cfRule type="expression" dxfId="12663" priority="335" stopIfTrue="1">
      <formula>$D$1&gt;N4</formula>
    </cfRule>
  </conditionalFormatting>
  <conditionalFormatting sqref="N4">
    <cfRule type="expression" dxfId="12662" priority="332" stopIfTrue="1">
      <formula>$D$1&lt;N4</formula>
    </cfRule>
    <cfRule type="expression" dxfId="12661" priority="333" stopIfTrue="1">
      <formula>$D$1&gt;N4</formula>
    </cfRule>
  </conditionalFormatting>
  <conditionalFormatting sqref="N4">
    <cfRule type="expression" dxfId="12660" priority="330" stopIfTrue="1">
      <formula>$D$1&lt;N4</formula>
    </cfRule>
    <cfRule type="expression" dxfId="12659" priority="331" stopIfTrue="1">
      <formula>$D$1&gt;N4</formula>
    </cfRule>
  </conditionalFormatting>
  <conditionalFormatting sqref="N4">
    <cfRule type="expression" dxfId="12658" priority="326" stopIfTrue="1">
      <formula>$D$1&lt;N4</formula>
    </cfRule>
    <cfRule type="expression" dxfId="12657" priority="327" stopIfTrue="1">
      <formula>$D$1&gt;N4</formula>
    </cfRule>
  </conditionalFormatting>
  <conditionalFormatting sqref="N4">
    <cfRule type="expression" dxfId="12656" priority="324" stopIfTrue="1">
      <formula>$D$1&lt;N4</formula>
    </cfRule>
    <cfRule type="expression" dxfId="12655" priority="325" stopIfTrue="1">
      <formula>$D$1&gt;N4</formula>
    </cfRule>
  </conditionalFormatting>
  <conditionalFormatting sqref="N4">
    <cfRule type="expression" dxfId="12654" priority="322" stopIfTrue="1">
      <formula>$D$1&lt;N4</formula>
    </cfRule>
    <cfRule type="expression" dxfId="12653" priority="323" stopIfTrue="1">
      <formula>$D$1&gt;N4</formula>
    </cfRule>
  </conditionalFormatting>
  <conditionalFormatting sqref="N4">
    <cfRule type="expression" dxfId="12652" priority="316" stopIfTrue="1">
      <formula>$D$1&lt;N4</formula>
    </cfRule>
    <cfRule type="expression" dxfId="12651" priority="317" stopIfTrue="1">
      <formula>$D$1&gt;N4</formula>
    </cfRule>
  </conditionalFormatting>
  <conditionalFormatting sqref="N5">
    <cfRule type="cellIs" dxfId="12650" priority="311" stopIfTrue="1" operator="equal">
      <formula>5</formula>
    </cfRule>
    <cfRule type="cellIs" dxfId="12649" priority="312" stopIfTrue="1" operator="equal">
      <formula>4</formula>
    </cfRule>
    <cfRule type="cellIs" dxfId="12648" priority="313" stopIfTrue="1" operator="equal">
      <formula>3</formula>
    </cfRule>
  </conditionalFormatting>
  <conditionalFormatting sqref="N4">
    <cfRule type="expression" dxfId="12647" priority="309" stopIfTrue="1">
      <formula>$D$1&lt;N4</formula>
    </cfRule>
    <cfRule type="expression" dxfId="12646" priority="310" stopIfTrue="1">
      <formula>$D$1&gt;N4</formula>
    </cfRule>
  </conditionalFormatting>
  <conditionalFormatting sqref="N5">
    <cfRule type="cellIs" dxfId="12645" priority="306" stopIfTrue="1" operator="equal">
      <formula>5</formula>
    </cfRule>
    <cfRule type="cellIs" dxfId="12644" priority="307" stopIfTrue="1" operator="equal">
      <formula>4</formula>
    </cfRule>
    <cfRule type="cellIs" dxfId="12643" priority="308" stopIfTrue="1" operator="equal">
      <formula>3</formula>
    </cfRule>
  </conditionalFormatting>
  <conditionalFormatting sqref="N5">
    <cfRule type="cellIs" dxfId="12642" priority="303" stopIfTrue="1" operator="equal">
      <formula>5</formula>
    </cfRule>
    <cfRule type="cellIs" dxfId="12641" priority="304" stopIfTrue="1" operator="equal">
      <formula>4</formula>
    </cfRule>
    <cfRule type="cellIs" dxfId="12640" priority="305" stopIfTrue="1" operator="equal">
      <formula>3</formula>
    </cfRule>
  </conditionalFormatting>
  <conditionalFormatting sqref="N4">
    <cfRule type="expression" dxfId="12639" priority="282" stopIfTrue="1">
      <formula>$D$1&lt;N4</formula>
    </cfRule>
    <cfRule type="expression" dxfId="12638" priority="283" stopIfTrue="1">
      <formula>$D$1&gt;N4</formula>
    </cfRule>
  </conditionalFormatting>
  <conditionalFormatting sqref="N4">
    <cfRule type="expression" dxfId="12637" priority="280" stopIfTrue="1">
      <formula>$D$1&lt;N4</formula>
    </cfRule>
    <cfRule type="expression" dxfId="12636" priority="281" stopIfTrue="1">
      <formula>$D$1&gt;N4</formula>
    </cfRule>
  </conditionalFormatting>
  <conditionalFormatting sqref="N4">
    <cfRule type="expression" dxfId="12635" priority="276" stopIfTrue="1">
      <formula>$D$1&lt;N4</formula>
    </cfRule>
    <cfRule type="expression" dxfId="12634" priority="277" stopIfTrue="1">
      <formula>$D$1&gt;N4</formula>
    </cfRule>
  </conditionalFormatting>
  <conditionalFormatting sqref="N4">
    <cfRule type="expression" dxfId="12633" priority="294" stopIfTrue="1">
      <formula>$D$1&lt;N4</formula>
    </cfRule>
    <cfRule type="expression" dxfId="12632" priority="295" stopIfTrue="1">
      <formula>$D$1&gt;N4</formula>
    </cfRule>
  </conditionalFormatting>
  <conditionalFormatting sqref="N4">
    <cfRule type="expression" dxfId="12631" priority="292" stopIfTrue="1">
      <formula>$D$1&lt;N4</formula>
    </cfRule>
    <cfRule type="expression" dxfId="12630" priority="293" stopIfTrue="1">
      <formula>$D$1&gt;N4</formula>
    </cfRule>
  </conditionalFormatting>
  <conditionalFormatting sqref="N4">
    <cfRule type="expression" dxfId="12629" priority="290" stopIfTrue="1">
      <formula>$D$1&lt;N4</formula>
    </cfRule>
    <cfRule type="expression" dxfId="12628" priority="291" stopIfTrue="1">
      <formula>$D$1&gt;N4</formula>
    </cfRule>
  </conditionalFormatting>
  <conditionalFormatting sqref="N4">
    <cfRule type="expression" dxfId="12627" priority="288" stopIfTrue="1">
      <formula>$D$1&lt;N4</formula>
    </cfRule>
    <cfRule type="expression" dxfId="12626" priority="289" stopIfTrue="1">
      <formula>$D$1&gt;N4</formula>
    </cfRule>
  </conditionalFormatting>
  <conditionalFormatting sqref="N4">
    <cfRule type="expression" dxfId="12625" priority="284" stopIfTrue="1">
      <formula>$D$1&lt;N4</formula>
    </cfRule>
    <cfRule type="expression" dxfId="12624" priority="285" stopIfTrue="1">
      <formula>$D$1&gt;N4</formula>
    </cfRule>
  </conditionalFormatting>
  <conditionalFormatting sqref="N4">
    <cfRule type="expression" dxfId="12623" priority="278" stopIfTrue="1">
      <formula>$D$1&lt;N4</formula>
    </cfRule>
    <cfRule type="expression" dxfId="12622" priority="279" stopIfTrue="1">
      <formula>$D$1&gt;N4</formula>
    </cfRule>
  </conditionalFormatting>
  <conditionalFormatting sqref="N5">
    <cfRule type="cellIs" dxfId="12621" priority="273" stopIfTrue="1" operator="equal">
      <formula>5</formula>
    </cfRule>
    <cfRule type="cellIs" dxfId="12620" priority="274" stopIfTrue="1" operator="equal">
      <formula>4</formula>
    </cfRule>
    <cfRule type="cellIs" dxfId="12619" priority="275" stopIfTrue="1" operator="equal">
      <formula>3</formula>
    </cfRule>
  </conditionalFormatting>
  <conditionalFormatting sqref="F5">
    <cfRule type="expression" dxfId="12618" priority="265" stopIfTrue="1">
      <formula>$D$4&lt;F5</formula>
    </cfRule>
    <cfRule type="expression" dxfId="12617" priority="266" stopIfTrue="1">
      <formula>$D$4&gt;F5</formula>
    </cfRule>
  </conditionalFormatting>
  <conditionalFormatting sqref="F4">
    <cfRule type="expression" dxfId="12616" priority="260" stopIfTrue="1">
      <formula>$D$4&lt;F4</formula>
    </cfRule>
    <cfRule type="expression" dxfId="12615" priority="261" stopIfTrue="1">
      <formula>$D$4&gt;F4</formula>
    </cfRule>
  </conditionalFormatting>
  <conditionalFormatting sqref="F5">
    <cfRule type="cellIs" dxfId="12614" priority="262" stopIfTrue="1" operator="equal">
      <formula>5</formula>
    </cfRule>
    <cfRule type="cellIs" dxfId="12613" priority="263" stopIfTrue="1" operator="equal">
      <formula>4</formula>
    </cfRule>
    <cfRule type="cellIs" dxfId="12612" priority="264" stopIfTrue="1" operator="equal">
      <formula>3</formula>
    </cfRule>
  </conditionalFormatting>
  <conditionalFormatting sqref="O5">
    <cfRule type="expression" dxfId="12611" priority="256" stopIfTrue="1">
      <formula>$D$4&lt;O5</formula>
    </cfRule>
    <cfRule type="expression" dxfId="12610" priority="257" stopIfTrue="1">
      <formula>$D$4&gt;O5</formula>
    </cfRule>
  </conditionalFormatting>
  <conditionalFormatting sqref="O5">
    <cfRule type="cellIs" dxfId="12609" priority="249" stopIfTrue="1" operator="equal">
      <formula>5</formula>
    </cfRule>
    <cfRule type="cellIs" dxfId="12608" priority="250" stopIfTrue="1" operator="equal">
      <formula>4</formula>
    </cfRule>
    <cfRule type="cellIs" dxfId="12607" priority="251" stopIfTrue="1" operator="equal">
      <formula>3</formula>
    </cfRule>
  </conditionalFormatting>
  <conditionalFormatting sqref="O4">
    <cfRule type="expression" dxfId="12606" priority="247" stopIfTrue="1">
      <formula>$D$4&lt;O4</formula>
    </cfRule>
    <cfRule type="expression" dxfId="12605" priority="248" stopIfTrue="1">
      <formula>$D$4&gt;O4</formula>
    </cfRule>
  </conditionalFormatting>
  <conditionalFormatting sqref="O5">
    <cfRule type="cellIs" dxfId="12604" priority="244" stopIfTrue="1" operator="equal">
      <formula>5</formula>
    </cfRule>
    <cfRule type="cellIs" dxfId="12603" priority="245" stopIfTrue="1" operator="equal">
      <formula>4</formula>
    </cfRule>
    <cfRule type="cellIs" dxfId="12602" priority="246" stopIfTrue="1" operator="equal">
      <formula>3</formula>
    </cfRule>
  </conditionalFormatting>
  <conditionalFormatting sqref="O5">
    <cfRule type="cellIs" dxfId="12601" priority="241" stopIfTrue="1" operator="equal">
      <formula>5</formula>
    </cfRule>
    <cfRule type="cellIs" dxfId="12600" priority="242" stopIfTrue="1" operator="equal">
      <formula>4</formula>
    </cfRule>
    <cfRule type="cellIs" dxfId="12599" priority="243" stopIfTrue="1" operator="equal">
      <formula>3</formula>
    </cfRule>
  </conditionalFormatting>
  <conditionalFormatting sqref="O4">
    <cfRule type="expression" dxfId="12598" priority="239" stopIfTrue="1">
      <formula>$D$1&lt;O4</formula>
    </cfRule>
    <cfRule type="expression" dxfId="12597" priority="240" stopIfTrue="1">
      <formula>$D$1&gt;O4</formula>
    </cfRule>
  </conditionalFormatting>
  <conditionalFormatting sqref="O5">
    <cfRule type="cellIs" dxfId="12596" priority="236" stopIfTrue="1" operator="equal">
      <formula>5</formula>
    </cfRule>
    <cfRule type="cellIs" dxfId="12595" priority="237" stopIfTrue="1" operator="equal">
      <formula>4</formula>
    </cfRule>
    <cfRule type="cellIs" dxfId="12594" priority="238" stopIfTrue="1" operator="equal">
      <formula>3</formula>
    </cfRule>
  </conditionalFormatting>
  <conditionalFormatting sqref="O5">
    <cfRule type="cellIs" dxfId="12593" priority="233" stopIfTrue="1" operator="equal">
      <formula>5</formula>
    </cfRule>
    <cfRule type="cellIs" dxfId="12592" priority="234" stopIfTrue="1" operator="equal">
      <formula>4</formula>
    </cfRule>
    <cfRule type="cellIs" dxfId="12591" priority="235" stopIfTrue="1" operator="equal">
      <formula>3</formula>
    </cfRule>
  </conditionalFormatting>
  <conditionalFormatting sqref="K5">
    <cfRule type="cellIs" dxfId="12590" priority="212" stopIfTrue="1" operator="equal">
      <formula>5</formula>
    </cfRule>
    <cfRule type="cellIs" dxfId="12589" priority="213" stopIfTrue="1" operator="equal">
      <formula>4</formula>
    </cfRule>
    <cfRule type="cellIs" dxfId="12588" priority="214" stopIfTrue="1" operator="equal">
      <formula>3</formula>
    </cfRule>
  </conditionalFormatting>
  <conditionalFormatting sqref="K5">
    <cfRule type="cellIs" dxfId="12587" priority="209" stopIfTrue="1" operator="equal">
      <formula>5</formula>
    </cfRule>
    <cfRule type="cellIs" dxfId="12586" priority="210" stopIfTrue="1" operator="equal">
      <formula>4</formula>
    </cfRule>
    <cfRule type="cellIs" dxfId="12585" priority="211" stopIfTrue="1" operator="equal">
      <formula>3</formula>
    </cfRule>
  </conditionalFormatting>
  <conditionalFormatting sqref="K5">
    <cfRule type="cellIs" dxfId="12584" priority="206" stopIfTrue="1" operator="equal">
      <formula>5</formula>
    </cfRule>
    <cfRule type="cellIs" dxfId="12583" priority="207" stopIfTrue="1" operator="equal">
      <formula>4</formula>
    </cfRule>
    <cfRule type="cellIs" dxfId="12582" priority="208" stopIfTrue="1" operator="equal">
      <formula>3</formula>
    </cfRule>
  </conditionalFormatting>
  <conditionalFormatting sqref="K5">
    <cfRule type="cellIs" dxfId="12581" priority="203" stopIfTrue="1" operator="equal">
      <formula>5</formula>
    </cfRule>
    <cfRule type="cellIs" dxfId="12580" priority="204" stopIfTrue="1" operator="equal">
      <formula>4</formula>
    </cfRule>
    <cfRule type="cellIs" dxfId="12579" priority="205" stopIfTrue="1" operator="equal">
      <formula>3</formula>
    </cfRule>
  </conditionalFormatting>
  <conditionalFormatting sqref="K5">
    <cfRule type="cellIs" dxfId="12578" priority="200" stopIfTrue="1" operator="equal">
      <formula>5</formula>
    </cfRule>
    <cfRule type="cellIs" dxfId="12577" priority="201" stopIfTrue="1" operator="equal">
      <formula>4</formula>
    </cfRule>
    <cfRule type="cellIs" dxfId="12576" priority="202" stopIfTrue="1" operator="equal">
      <formula>3</formula>
    </cfRule>
  </conditionalFormatting>
  <conditionalFormatting sqref="K5">
    <cfRule type="cellIs" dxfId="12575" priority="197" stopIfTrue="1" operator="equal">
      <formula>5</formula>
    </cfRule>
    <cfRule type="cellIs" dxfId="12574" priority="198" stopIfTrue="1" operator="equal">
      <formula>4</formula>
    </cfRule>
    <cfRule type="cellIs" dxfId="12573" priority="199" stopIfTrue="1" operator="equal">
      <formula>3</formula>
    </cfRule>
  </conditionalFormatting>
  <conditionalFormatting sqref="K5">
    <cfRule type="cellIs" dxfId="12572" priority="194" stopIfTrue="1" operator="equal">
      <formula>5</formula>
    </cfRule>
    <cfRule type="cellIs" dxfId="12571" priority="195" stopIfTrue="1" operator="equal">
      <formula>4</formula>
    </cfRule>
    <cfRule type="cellIs" dxfId="12570" priority="196" stopIfTrue="1" operator="equal">
      <formula>3</formula>
    </cfRule>
  </conditionalFormatting>
  <conditionalFormatting sqref="K5">
    <cfRule type="cellIs" dxfId="12569" priority="191" stopIfTrue="1" operator="equal">
      <formula>5</formula>
    </cfRule>
    <cfRule type="cellIs" dxfId="12568" priority="192" stopIfTrue="1" operator="equal">
      <formula>4</formula>
    </cfRule>
    <cfRule type="cellIs" dxfId="12567" priority="193" stopIfTrue="1" operator="equal">
      <formula>3</formula>
    </cfRule>
  </conditionalFormatting>
  <conditionalFormatting sqref="K5">
    <cfRule type="cellIs" dxfId="12566" priority="188" stopIfTrue="1" operator="equal">
      <formula>5</formula>
    </cfRule>
    <cfRule type="cellIs" dxfId="12565" priority="189" stopIfTrue="1" operator="equal">
      <formula>4</formula>
    </cfRule>
    <cfRule type="cellIs" dxfId="12564" priority="190" stopIfTrue="1" operator="equal">
      <formula>3</formula>
    </cfRule>
  </conditionalFormatting>
  <conditionalFormatting sqref="K5">
    <cfRule type="cellIs" dxfId="12563" priority="185" stopIfTrue="1" operator="equal">
      <formula>5</formula>
    </cfRule>
    <cfRule type="cellIs" dxfId="12562" priority="186" stopIfTrue="1" operator="equal">
      <formula>4</formula>
    </cfRule>
    <cfRule type="cellIs" dxfId="12561" priority="187" stopIfTrue="1" operator="equal">
      <formula>3</formula>
    </cfRule>
  </conditionalFormatting>
  <conditionalFormatting sqref="K5">
    <cfRule type="cellIs" dxfId="12560" priority="182" stopIfTrue="1" operator="equal">
      <formula>5</formula>
    </cfRule>
    <cfRule type="cellIs" dxfId="12559" priority="183" stopIfTrue="1" operator="equal">
      <formula>4</formula>
    </cfRule>
    <cfRule type="cellIs" dxfId="12558" priority="184" stopIfTrue="1" operator="equal">
      <formula>3</formula>
    </cfRule>
  </conditionalFormatting>
  <conditionalFormatting sqref="K5">
    <cfRule type="cellIs" dxfId="12557" priority="179" stopIfTrue="1" operator="equal">
      <formula>5</formula>
    </cfRule>
    <cfRule type="cellIs" dxfId="12556" priority="180" stopIfTrue="1" operator="equal">
      <formula>4</formula>
    </cfRule>
    <cfRule type="cellIs" dxfId="12555" priority="181" stopIfTrue="1" operator="equal">
      <formula>3</formula>
    </cfRule>
  </conditionalFormatting>
  <conditionalFormatting sqref="K5">
    <cfRule type="cellIs" dxfId="12554" priority="176" stopIfTrue="1" operator="equal">
      <formula>5</formula>
    </cfRule>
    <cfRule type="cellIs" dxfId="12553" priority="177" stopIfTrue="1" operator="equal">
      <formula>4</formula>
    </cfRule>
    <cfRule type="cellIs" dxfId="12552" priority="178" stopIfTrue="1" operator="equal">
      <formula>3</formula>
    </cfRule>
  </conditionalFormatting>
  <conditionalFormatting sqref="K5">
    <cfRule type="cellIs" dxfId="12551" priority="173" stopIfTrue="1" operator="equal">
      <formula>5</formula>
    </cfRule>
    <cfRule type="cellIs" dxfId="12550" priority="174" stopIfTrue="1" operator="equal">
      <formula>4</formula>
    </cfRule>
    <cfRule type="cellIs" dxfId="12549" priority="175" stopIfTrue="1" operator="equal">
      <formula>3</formula>
    </cfRule>
  </conditionalFormatting>
  <conditionalFormatting sqref="K5">
    <cfRule type="cellIs" dxfId="12548" priority="170" stopIfTrue="1" operator="equal">
      <formula>5</formula>
    </cfRule>
    <cfRule type="cellIs" dxfId="12547" priority="171" stopIfTrue="1" operator="equal">
      <formula>4</formula>
    </cfRule>
    <cfRule type="cellIs" dxfId="12546" priority="172" stopIfTrue="1" operator="equal">
      <formula>3</formula>
    </cfRule>
  </conditionalFormatting>
  <conditionalFormatting sqref="K5">
    <cfRule type="cellIs" dxfId="12545" priority="167" stopIfTrue="1" operator="equal">
      <formula>5</formula>
    </cfRule>
    <cfRule type="cellIs" dxfId="12544" priority="168" stopIfTrue="1" operator="equal">
      <formula>4</formula>
    </cfRule>
    <cfRule type="cellIs" dxfId="12543" priority="169" stopIfTrue="1" operator="equal">
      <formula>3</formula>
    </cfRule>
  </conditionalFormatting>
  <conditionalFormatting sqref="K5">
    <cfRule type="cellIs" dxfId="12542" priority="164" stopIfTrue="1" operator="equal">
      <formula>5</formula>
    </cfRule>
    <cfRule type="cellIs" dxfId="12541" priority="165" stopIfTrue="1" operator="equal">
      <formula>4</formula>
    </cfRule>
    <cfRule type="cellIs" dxfId="12540" priority="166" stopIfTrue="1" operator="equal">
      <formula>3</formula>
    </cfRule>
  </conditionalFormatting>
  <conditionalFormatting sqref="K5">
    <cfRule type="cellIs" dxfId="12539" priority="161" stopIfTrue="1" operator="equal">
      <formula>5</formula>
    </cfRule>
    <cfRule type="cellIs" dxfId="12538" priority="162" stopIfTrue="1" operator="equal">
      <formula>4</formula>
    </cfRule>
    <cfRule type="cellIs" dxfId="12537" priority="163" stopIfTrue="1" operator="equal">
      <formula>3</formula>
    </cfRule>
  </conditionalFormatting>
  <conditionalFormatting sqref="K5">
    <cfRule type="cellIs" dxfId="12536" priority="158" stopIfTrue="1" operator="equal">
      <formula>5</formula>
    </cfRule>
    <cfRule type="cellIs" dxfId="12535" priority="159" stopIfTrue="1" operator="equal">
      <formula>4</formula>
    </cfRule>
    <cfRule type="cellIs" dxfId="12534" priority="160" stopIfTrue="1" operator="equal">
      <formula>3</formula>
    </cfRule>
  </conditionalFormatting>
  <conditionalFormatting sqref="P4">
    <cfRule type="expression" dxfId="12533" priority="156" stopIfTrue="1">
      <formula>$D$1&lt;P4</formula>
    </cfRule>
    <cfRule type="expression" dxfId="12532" priority="157" stopIfTrue="1">
      <formula>$D$1&gt;P4</formula>
    </cfRule>
  </conditionalFormatting>
  <conditionalFormatting sqref="P5">
    <cfRule type="expression" dxfId="12531" priority="154" stopIfTrue="1">
      <formula>$D$1&lt;P5</formula>
    </cfRule>
    <cfRule type="expression" dxfId="12530" priority="155" stopIfTrue="1">
      <formula>$D$1&gt;P5</formula>
    </cfRule>
  </conditionalFormatting>
  <conditionalFormatting sqref="P5">
    <cfRule type="expression" dxfId="12529" priority="152" stopIfTrue="1">
      <formula>$D$1&lt;P5</formula>
    </cfRule>
    <cfRule type="expression" dxfId="12528" priority="153" stopIfTrue="1">
      <formula>$D$1&gt;P5</formula>
    </cfRule>
  </conditionalFormatting>
  <conditionalFormatting sqref="P4">
    <cfRule type="expression" dxfId="12527" priority="130" stopIfTrue="1">
      <formula>$D$1&lt;P4</formula>
    </cfRule>
    <cfRule type="expression" dxfId="12526" priority="131" stopIfTrue="1">
      <formula>$D$1&gt;P4</formula>
    </cfRule>
  </conditionalFormatting>
  <conditionalFormatting sqref="P4">
    <cfRule type="expression" dxfId="12525" priority="128" stopIfTrue="1">
      <formula>$D$1&lt;P4</formula>
    </cfRule>
    <cfRule type="expression" dxfId="12524" priority="129" stopIfTrue="1">
      <formula>$D$1&gt;P4</formula>
    </cfRule>
  </conditionalFormatting>
  <conditionalFormatting sqref="P5">
    <cfRule type="cellIs" dxfId="12523" priority="125" stopIfTrue="1" operator="equal">
      <formula>5</formula>
    </cfRule>
    <cfRule type="cellIs" dxfId="12522" priority="126" stopIfTrue="1" operator="equal">
      <formula>4</formula>
    </cfRule>
    <cfRule type="cellIs" dxfId="12521" priority="127" stopIfTrue="1" operator="equal">
      <formula>3</formula>
    </cfRule>
  </conditionalFormatting>
  <conditionalFormatting sqref="P5">
    <cfRule type="cellIs" dxfId="12520" priority="122" stopIfTrue="1" operator="equal">
      <formula>5</formula>
    </cfRule>
    <cfRule type="cellIs" dxfId="12519" priority="123" stopIfTrue="1" operator="equal">
      <formula>4</formula>
    </cfRule>
    <cfRule type="cellIs" dxfId="12518" priority="124" stopIfTrue="1" operator="equal">
      <formula>3</formula>
    </cfRule>
  </conditionalFormatting>
  <conditionalFormatting sqref="P5">
    <cfRule type="cellIs" dxfId="12517" priority="119" stopIfTrue="1" operator="equal">
      <formula>5</formula>
    </cfRule>
    <cfRule type="cellIs" dxfId="12516" priority="120" stopIfTrue="1" operator="equal">
      <formula>4</formula>
    </cfRule>
    <cfRule type="cellIs" dxfId="12515" priority="121" stopIfTrue="1" operator="equal">
      <formula>3</formula>
    </cfRule>
  </conditionalFormatting>
  <conditionalFormatting sqref="Q4">
    <cfRule type="expression" dxfId="12514" priority="117" stopIfTrue="1">
      <formula>$D$1&lt;Q4</formula>
    </cfRule>
    <cfRule type="expression" dxfId="12513" priority="118" stopIfTrue="1">
      <formula>$D$1&gt;Q4</formula>
    </cfRule>
  </conditionalFormatting>
  <conditionalFormatting sqref="Q4">
    <cfRule type="expression" dxfId="12512" priority="115" stopIfTrue="1">
      <formula>$D$1&lt;Q4</formula>
    </cfRule>
    <cfRule type="expression" dxfId="12511" priority="116" stopIfTrue="1">
      <formula>$D$1&gt;Q4</formula>
    </cfRule>
  </conditionalFormatting>
  <conditionalFormatting sqref="Q5">
    <cfRule type="expression" dxfId="12510" priority="113" stopIfTrue="1">
      <formula>$D$1&lt;Q5</formula>
    </cfRule>
    <cfRule type="expression" dxfId="12509" priority="114" stopIfTrue="1">
      <formula>$D$1&gt;Q5</formula>
    </cfRule>
  </conditionalFormatting>
  <conditionalFormatting sqref="Q5">
    <cfRule type="expression" dxfId="12508" priority="111" stopIfTrue="1">
      <formula>$D$1&lt;Q5</formula>
    </cfRule>
    <cfRule type="expression" dxfId="12507" priority="112" stopIfTrue="1">
      <formula>$D$1&gt;Q5</formula>
    </cfRule>
  </conditionalFormatting>
  <conditionalFormatting sqref="Q5">
    <cfRule type="expression" dxfId="12506" priority="81" stopIfTrue="1">
      <formula>$D$1&lt;Q5</formula>
    </cfRule>
    <cfRule type="expression" dxfId="12505" priority="82" stopIfTrue="1">
      <formula>$D$1&gt;Q5</formula>
    </cfRule>
  </conditionalFormatting>
  <conditionalFormatting sqref="Q5">
    <cfRule type="expression" dxfId="12504" priority="79" stopIfTrue="1">
      <formula>$D$1&lt;Q5</formula>
    </cfRule>
    <cfRule type="expression" dxfId="12503" priority="80" stopIfTrue="1">
      <formula>$D$1&gt;Q5</formula>
    </cfRule>
  </conditionalFormatting>
  <conditionalFormatting sqref="Q5">
    <cfRule type="expression" dxfId="12502" priority="75" stopIfTrue="1">
      <formula>$D$1&lt;Q5</formula>
    </cfRule>
    <cfRule type="expression" dxfId="12501" priority="76" stopIfTrue="1">
      <formula>$D$1&gt;Q5</formula>
    </cfRule>
  </conditionalFormatting>
  <conditionalFormatting sqref="Q5">
    <cfRule type="expression" dxfId="12500" priority="89" stopIfTrue="1">
      <formula>$D$1&lt;Q5</formula>
    </cfRule>
    <cfRule type="expression" dxfId="12499" priority="90" stopIfTrue="1">
      <formula>$D$1&gt;Q5</formula>
    </cfRule>
  </conditionalFormatting>
  <conditionalFormatting sqref="Q5">
    <cfRule type="expression" dxfId="12498" priority="87" stopIfTrue="1">
      <formula>$D$1&lt;Q5</formula>
    </cfRule>
    <cfRule type="expression" dxfId="12497" priority="88" stopIfTrue="1">
      <formula>$D$1&gt;Q5</formula>
    </cfRule>
  </conditionalFormatting>
  <conditionalFormatting sqref="Q5">
    <cfRule type="expression" dxfId="12496" priority="85" stopIfTrue="1">
      <formula>$D$1&lt;Q5</formula>
    </cfRule>
    <cfRule type="expression" dxfId="12495" priority="86" stopIfTrue="1">
      <formula>$D$1&gt;Q5</formula>
    </cfRule>
  </conditionalFormatting>
  <conditionalFormatting sqref="Q5">
    <cfRule type="expression" dxfId="12494" priority="83" stopIfTrue="1">
      <formula>$D$1&lt;Q5</formula>
    </cfRule>
    <cfRule type="expression" dxfId="12493" priority="84" stopIfTrue="1">
      <formula>$D$1&gt;Q5</formula>
    </cfRule>
  </conditionalFormatting>
  <conditionalFormatting sqref="Q5">
    <cfRule type="expression" dxfId="12492" priority="77" stopIfTrue="1">
      <formula>$D$1&lt;Q5</formula>
    </cfRule>
    <cfRule type="expression" dxfId="12491" priority="78" stopIfTrue="1">
      <formula>$D$1&gt;Q5</formula>
    </cfRule>
  </conditionalFormatting>
  <conditionalFormatting sqref="Q5">
    <cfRule type="expression" dxfId="12490" priority="73" stopIfTrue="1">
      <formula>$D$1&lt;Q5</formula>
    </cfRule>
    <cfRule type="expression" dxfId="12489" priority="74" stopIfTrue="1">
      <formula>$D$1&gt;Q5</formula>
    </cfRule>
  </conditionalFormatting>
  <conditionalFormatting sqref="Q5">
    <cfRule type="cellIs" dxfId="12488" priority="62" stopIfTrue="1" operator="equal">
      <formula>5</formula>
    </cfRule>
    <cfRule type="cellIs" dxfId="12487" priority="63" stopIfTrue="1" operator="equal">
      <formula>4</formula>
    </cfRule>
    <cfRule type="cellIs" dxfId="12486" priority="64" stopIfTrue="1" operator="equal">
      <formula>3</formula>
    </cfRule>
  </conditionalFormatting>
  <conditionalFormatting sqref="Q4">
    <cfRule type="expression" dxfId="12485" priority="60" stopIfTrue="1">
      <formula>$D$1&lt;Q4</formula>
    </cfRule>
    <cfRule type="expression" dxfId="12484" priority="61" stopIfTrue="1">
      <formula>$D$1&gt;Q4</formula>
    </cfRule>
  </conditionalFormatting>
  <conditionalFormatting sqref="Q4">
    <cfRule type="expression" dxfId="12483" priority="58" stopIfTrue="1">
      <formula>$D$1&lt;Q4</formula>
    </cfRule>
    <cfRule type="expression" dxfId="12482" priority="59" stopIfTrue="1">
      <formula>$D$1&gt;Q4</formula>
    </cfRule>
  </conditionalFormatting>
  <conditionalFormatting sqref="Q4">
    <cfRule type="expression" dxfId="12481" priority="56" stopIfTrue="1">
      <formula>$D$1&lt;Q4</formula>
    </cfRule>
    <cfRule type="expression" dxfId="12480" priority="57" stopIfTrue="1">
      <formula>$D$1&gt;Q4</formula>
    </cfRule>
  </conditionalFormatting>
  <conditionalFormatting sqref="Q4">
    <cfRule type="expression" dxfId="12479" priority="54" stopIfTrue="1">
      <formula>$D$1&lt;Q4</formula>
    </cfRule>
    <cfRule type="expression" dxfId="12478" priority="55" stopIfTrue="1">
      <formula>$D$1&gt;Q4</formula>
    </cfRule>
  </conditionalFormatting>
  <conditionalFormatting sqref="Q5">
    <cfRule type="cellIs" dxfId="12477" priority="51" stopIfTrue="1" operator="equal">
      <formula>5</formula>
    </cfRule>
    <cfRule type="cellIs" dxfId="12476" priority="52" stopIfTrue="1" operator="equal">
      <formula>4</formula>
    </cfRule>
    <cfRule type="cellIs" dxfId="12475" priority="53" stopIfTrue="1" operator="equal">
      <formula>3</formula>
    </cfRule>
  </conditionalFormatting>
  <conditionalFormatting sqref="Q5">
    <cfRule type="cellIs" dxfId="12474" priority="48" stopIfTrue="1" operator="equal">
      <formula>5</formula>
    </cfRule>
    <cfRule type="cellIs" dxfId="12473" priority="49" stopIfTrue="1" operator="equal">
      <formula>4</formula>
    </cfRule>
    <cfRule type="cellIs" dxfId="12472" priority="50" stopIfTrue="1" operator="equal">
      <formula>3</formula>
    </cfRule>
  </conditionalFormatting>
  <conditionalFormatting sqref="Q4">
    <cfRule type="expression" dxfId="12471" priority="46" stopIfTrue="1">
      <formula>$D$1&lt;Q4</formula>
    </cfRule>
    <cfRule type="expression" dxfId="12470" priority="47" stopIfTrue="1">
      <formula>$D$1&gt;Q4</formula>
    </cfRule>
  </conditionalFormatting>
  <conditionalFormatting sqref="Q4">
    <cfRule type="expression" dxfId="12469" priority="44" stopIfTrue="1">
      <formula>$D$1&lt;Q4</formula>
    </cfRule>
    <cfRule type="expression" dxfId="12468" priority="45" stopIfTrue="1">
      <formula>$D$1&gt;Q4</formula>
    </cfRule>
  </conditionalFormatting>
  <conditionalFormatting sqref="Q4">
    <cfRule type="expression" dxfId="12467" priority="42" stopIfTrue="1">
      <formula>$D$1&lt;Q4</formula>
    </cfRule>
    <cfRule type="expression" dxfId="12466" priority="43" stopIfTrue="1">
      <formula>$D$1&gt;Q4</formula>
    </cfRule>
  </conditionalFormatting>
  <conditionalFormatting sqref="Q4">
    <cfRule type="expression" dxfId="12465" priority="38" stopIfTrue="1">
      <formula>$D$1&lt;Q4</formula>
    </cfRule>
    <cfRule type="expression" dxfId="12464" priority="39" stopIfTrue="1">
      <formula>$D$1&gt;Q4</formula>
    </cfRule>
  </conditionalFormatting>
  <conditionalFormatting sqref="Q4">
    <cfRule type="expression" dxfId="12463" priority="36" stopIfTrue="1">
      <formula>$D$1&lt;Q4</formula>
    </cfRule>
    <cfRule type="expression" dxfId="12462" priority="37" stopIfTrue="1">
      <formula>$D$1&gt;Q4</formula>
    </cfRule>
  </conditionalFormatting>
  <conditionalFormatting sqref="Q4">
    <cfRule type="expression" dxfId="12461" priority="34" stopIfTrue="1">
      <formula>$D$1&lt;Q4</formula>
    </cfRule>
    <cfRule type="expression" dxfId="12460" priority="35" stopIfTrue="1">
      <formula>$D$1&gt;Q4</formula>
    </cfRule>
  </conditionalFormatting>
  <conditionalFormatting sqref="Q4">
    <cfRule type="expression" dxfId="12459" priority="32" stopIfTrue="1">
      <formula>$D$1&lt;Q4</formula>
    </cfRule>
    <cfRule type="expression" dxfId="12458" priority="33" stopIfTrue="1">
      <formula>$D$1&gt;Q4</formula>
    </cfRule>
  </conditionalFormatting>
  <conditionalFormatting sqref="Q5">
    <cfRule type="cellIs" dxfId="12457" priority="21" stopIfTrue="1" operator="equal">
      <formula>5</formula>
    </cfRule>
    <cfRule type="cellIs" dxfId="12456" priority="22" stopIfTrue="1" operator="equal">
      <formula>4</formula>
    </cfRule>
    <cfRule type="cellIs" dxfId="12455" priority="23" stopIfTrue="1" operator="equal">
      <formula>3</formula>
    </cfRule>
  </conditionalFormatting>
  <conditionalFormatting sqref="Q4">
    <cfRule type="expression" dxfId="12454" priority="19" stopIfTrue="1">
      <formula>$D$1&lt;Q4</formula>
    </cfRule>
    <cfRule type="expression" dxfId="12453" priority="20" stopIfTrue="1">
      <formula>$D$1&gt;Q4</formula>
    </cfRule>
  </conditionalFormatting>
  <conditionalFormatting sqref="Q5">
    <cfRule type="cellIs" dxfId="12452" priority="16" stopIfTrue="1" operator="equal">
      <formula>5</formula>
    </cfRule>
    <cfRule type="cellIs" dxfId="12451" priority="17" stopIfTrue="1" operator="equal">
      <formula>4</formula>
    </cfRule>
    <cfRule type="cellIs" dxfId="12450" priority="18" stopIfTrue="1" operator="equal">
      <formula>3</formula>
    </cfRule>
  </conditionalFormatting>
  <conditionalFormatting sqref="R4">
    <cfRule type="expression" dxfId="12449" priority="14" stopIfTrue="1">
      <formula>$D$1&lt;R4</formula>
    </cfRule>
    <cfRule type="expression" dxfId="12448" priority="15" stopIfTrue="1">
      <formula>$D$1&gt;R4</formula>
    </cfRule>
  </conditionalFormatting>
  <conditionalFormatting sqref="R5">
    <cfRule type="expression" dxfId="12447" priority="12" stopIfTrue="1">
      <formula>$D$1&lt;R5</formula>
    </cfRule>
    <cfRule type="expression" dxfId="12446" priority="13" stopIfTrue="1">
      <formula>$D$1&gt;R5</formula>
    </cfRule>
  </conditionalFormatting>
  <conditionalFormatting sqref="R5">
    <cfRule type="cellIs" dxfId="12445" priority="9" stopIfTrue="1" operator="equal">
      <formula>5</formula>
    </cfRule>
    <cfRule type="cellIs" dxfId="12444" priority="10" stopIfTrue="1" operator="equal">
      <formula>4</formula>
    </cfRule>
    <cfRule type="cellIs" dxfId="12443" priority="11" stopIfTrue="1" operator="equal">
      <formula>3</formula>
    </cfRule>
  </conditionalFormatting>
  <conditionalFormatting sqref="R5">
    <cfRule type="cellIs" dxfId="12442" priority="4" stopIfTrue="1" operator="equal">
      <formula>5</formula>
    </cfRule>
    <cfRule type="cellIs" dxfId="12441" priority="5" stopIfTrue="1" operator="equal">
      <formula>4</formula>
    </cfRule>
    <cfRule type="cellIs" dxfId="12440" priority="6" stopIfTrue="1" operator="equal">
      <formula>3</formula>
    </cfRule>
  </conditionalFormatting>
  <conditionalFormatting sqref="R5">
    <cfRule type="cellIs" dxfId="12439" priority="1" stopIfTrue="1" operator="equal">
      <formula>5</formula>
    </cfRule>
    <cfRule type="cellIs" dxfId="12438" priority="2" stopIfTrue="1" operator="equal">
      <formula>4</formula>
    </cfRule>
    <cfRule type="cellIs" dxfId="12437" priority="3" stopIfTrue="1" operator="equal">
      <formula>3</formula>
    </cfRule>
  </conditionalFormatting>
  <pageMargins left="0.70866141732283472" right="0" top="0.74803149606299213" bottom="0" header="0.31496062992125984" footer="0.31496062992125984"/>
  <pageSetup paperSize="9" scale="64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C1" zoomScale="85" zoomScaleSheetLayoutView="85" workbookViewId="0">
      <pane ySplit="5" topLeftCell="A6" activePane="bottomLeft" state="frozen"/>
      <selection activeCell="N22" sqref="N22"/>
      <selection pane="bottomLeft" activeCell="V23" sqref="V23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3.140625" style="13" customWidth="1"/>
    <col min="5" max="5" width="6.42578125" style="13" hidden="1" customWidth="1"/>
    <col min="6" max="6" width="7.140625" customWidth="1"/>
    <col min="7" max="7" width="7.140625" hidden="1" customWidth="1"/>
    <col min="8" max="10" width="7.140625" customWidth="1"/>
    <col min="11" max="12" width="7.140625" hidden="1" customWidth="1"/>
    <col min="13" max="18" width="7.140625" customWidth="1"/>
    <col min="19" max="19" width="7.140625" hidden="1" customWidth="1"/>
    <col min="20" max="20" width="7.140625" customWidth="1"/>
    <col min="21" max="21" width="7.1406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17"/>
      <c r="Z1" s="317"/>
      <c r="AA1" s="317"/>
      <c r="AB1" s="317"/>
      <c r="AC1" s="317"/>
      <c r="AD1" s="31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customHeight="1" thickBot="1" x14ac:dyDescent="0.3">
      <c r="A2" s="1"/>
      <c r="B2" s="1"/>
      <c r="C2" s="2"/>
      <c r="D2" s="3"/>
      <c r="E2" s="4"/>
      <c r="F2" s="547" t="s">
        <v>539</v>
      </c>
      <c r="G2" s="548"/>
      <c r="H2" s="549" t="s">
        <v>537</v>
      </c>
      <c r="I2" s="549"/>
      <c r="J2" s="549"/>
      <c r="K2" s="549"/>
      <c r="L2" s="549"/>
      <c r="M2" s="549" t="s">
        <v>545</v>
      </c>
      <c r="N2" s="549"/>
      <c r="O2" s="549"/>
      <c r="P2" s="549"/>
      <c r="Q2" s="549"/>
      <c r="R2" s="549"/>
      <c r="S2" s="341"/>
      <c r="T2" s="340" t="s">
        <v>540</v>
      </c>
      <c r="U2" s="338"/>
      <c r="V2" s="7"/>
      <c r="W2" s="8"/>
      <c r="X2" s="8"/>
      <c r="Y2" s="317"/>
      <c r="Z2" s="317"/>
      <c r="AA2" s="317"/>
      <c r="AB2" s="317"/>
      <c r="AC2" s="317"/>
      <c r="AD2" s="31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2441</v>
      </c>
      <c r="B3" s="528"/>
      <c r="C3" s="528"/>
      <c r="D3" s="211" t="s">
        <v>0</v>
      </c>
      <c r="E3" s="212"/>
      <c r="F3" s="168">
        <v>42923</v>
      </c>
      <c r="G3" s="168"/>
      <c r="H3" s="264">
        <v>42807</v>
      </c>
      <c r="I3" s="168">
        <v>42881</v>
      </c>
      <c r="J3" s="168">
        <v>42906</v>
      </c>
      <c r="K3" s="168"/>
      <c r="L3" s="168"/>
      <c r="M3" s="168">
        <v>42903</v>
      </c>
      <c r="N3" s="168">
        <v>42914</v>
      </c>
      <c r="O3" s="168">
        <v>42920</v>
      </c>
      <c r="P3" s="213">
        <v>42919</v>
      </c>
      <c r="Q3" s="213">
        <v>42926</v>
      </c>
      <c r="R3" s="213">
        <v>42930</v>
      </c>
      <c r="S3" s="213"/>
      <c r="T3" s="168">
        <v>42910</v>
      </c>
      <c r="U3" s="168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17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28"/>
      <c r="B4" s="528"/>
      <c r="C4" s="528"/>
      <c r="D4" s="220" t="s">
        <v>1</v>
      </c>
      <c r="E4" s="212"/>
      <c r="F4" s="312" t="s">
        <v>1444</v>
      </c>
      <c r="G4" s="221"/>
      <c r="H4" s="171" t="s">
        <v>1400</v>
      </c>
      <c r="I4" s="171" t="s">
        <v>1405</v>
      </c>
      <c r="J4" s="221" t="s">
        <v>1436</v>
      </c>
      <c r="K4" s="171"/>
      <c r="L4" s="221"/>
      <c r="M4" s="221" t="s">
        <v>1402</v>
      </c>
      <c r="N4" s="221" t="s">
        <v>1442</v>
      </c>
      <c r="O4" s="171" t="s">
        <v>1421</v>
      </c>
      <c r="P4" s="268" t="s">
        <v>1449</v>
      </c>
      <c r="Q4" s="171" t="s">
        <v>1451</v>
      </c>
      <c r="R4" s="396" t="s">
        <v>1446</v>
      </c>
      <c r="S4" s="268"/>
      <c r="T4" s="221" t="s">
        <v>1440</v>
      </c>
      <c r="U4" s="312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17"/>
      <c r="AG4" s="317"/>
      <c r="AH4" s="317"/>
      <c r="AI4" s="317"/>
      <c r="AJ4" s="317"/>
      <c r="AK4" s="317"/>
      <c r="AL4" s="317"/>
      <c r="AM4" s="317"/>
      <c r="AN4" s="317"/>
      <c r="AO4" s="317"/>
      <c r="AP4" s="317"/>
      <c r="AQ4" s="317"/>
      <c r="AR4" s="317"/>
      <c r="AS4" s="317"/>
      <c r="AT4" s="317"/>
      <c r="AU4" s="317"/>
      <c r="AV4" s="317"/>
      <c r="AW4" s="9"/>
      <c r="AX4" s="315"/>
      <c r="AY4" s="315"/>
      <c r="AZ4" s="315"/>
      <c r="BA4" s="315"/>
      <c r="BB4" s="315"/>
      <c r="BC4" s="315"/>
      <c r="BD4" s="315"/>
      <c r="BE4" s="315"/>
      <c r="BF4" s="315"/>
      <c r="BG4" s="315"/>
      <c r="BH4" s="315"/>
      <c r="BI4" s="315"/>
      <c r="BJ4" s="315"/>
      <c r="BK4" s="315"/>
      <c r="BL4" s="315"/>
      <c r="BM4" s="315"/>
      <c r="BN4" s="11"/>
      <c r="BO4" s="11"/>
      <c r="BP4" s="315"/>
      <c r="BQ4" s="315"/>
      <c r="BR4" s="315"/>
      <c r="BS4" s="315"/>
      <c r="BT4" s="315"/>
      <c r="BU4" s="315"/>
      <c r="BV4" s="315"/>
      <c r="BW4" s="315"/>
      <c r="BX4" s="315"/>
      <c r="BY4" s="315"/>
      <c r="BZ4" s="315"/>
      <c r="CA4" s="315"/>
      <c r="CB4" s="315"/>
      <c r="CC4" s="315"/>
      <c r="CD4" s="315"/>
      <c r="CE4" s="31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118.5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 t="s">
        <v>1445</v>
      </c>
      <c r="G5" s="271"/>
      <c r="H5" s="271" t="s">
        <v>1401</v>
      </c>
      <c r="I5" s="271" t="s">
        <v>1406</v>
      </c>
      <c r="J5" s="275" t="s">
        <v>1437</v>
      </c>
      <c r="K5" s="271"/>
      <c r="L5" s="271"/>
      <c r="M5" s="271" t="s">
        <v>1404</v>
      </c>
      <c r="N5" s="271" t="s">
        <v>1443</v>
      </c>
      <c r="O5" s="271" t="s">
        <v>1431</v>
      </c>
      <c r="P5" s="511" t="s">
        <v>1450</v>
      </c>
      <c r="Q5" s="291" t="s">
        <v>1452</v>
      </c>
      <c r="R5" s="511" t="s">
        <v>1447</v>
      </c>
      <c r="S5" s="290"/>
      <c r="T5" s="271" t="s">
        <v>1441</v>
      </c>
      <c r="U5" s="271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5.75" customHeight="1" x14ac:dyDescent="0.2">
      <c r="A6" s="295">
        <v>1</v>
      </c>
      <c r="B6" s="245" t="s">
        <v>28</v>
      </c>
      <c r="C6" s="320" t="s">
        <v>34</v>
      </c>
      <c r="D6" s="333" t="s">
        <v>589</v>
      </c>
      <c r="E6" s="238">
        <v>2441</v>
      </c>
      <c r="F6" s="91" t="s">
        <v>539</v>
      </c>
      <c r="G6" s="91"/>
      <c r="H6" s="91">
        <v>4</v>
      </c>
      <c r="I6" s="91">
        <v>4</v>
      </c>
      <c r="J6" s="91">
        <v>4</v>
      </c>
      <c r="K6" s="91"/>
      <c r="L6" s="91"/>
      <c r="M6" s="91">
        <v>3</v>
      </c>
      <c r="N6" s="91">
        <v>3</v>
      </c>
      <c r="O6" s="91">
        <v>5</v>
      </c>
      <c r="P6" s="91">
        <v>3</v>
      </c>
      <c r="Q6" s="91">
        <v>4</v>
      </c>
      <c r="R6" s="91">
        <v>3</v>
      </c>
      <c r="S6" s="91"/>
      <c r="T6" s="91">
        <v>4</v>
      </c>
      <c r="U6" s="91"/>
      <c r="V6" s="35">
        <f t="shared" ref="V6:V37" si="0">IF(AC6&gt;0,IF(SUM(X6:Y6)/AC6&gt;0,2,IF(AND(SUM(X6:Y6)/AC6=0,Z6/AC6&gt;0),3,IF(AND((AB6/AC6+AA6/AC6)=1,AA6/AC6&gt;0),4,5))),0)</f>
        <v>3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4</v>
      </c>
      <c r="AA6" s="276">
        <f t="shared" ref="AA6:AA34" si="5">COUNTIF(AG6:AV6,AA$5)</f>
        <v>5</v>
      </c>
      <c r="AB6" s="276">
        <f t="shared" ref="AB6:AB34" si="6">COUNTIF(AG6:AV6,AB$5)</f>
        <v>1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3.7</v>
      </c>
      <c r="AE6" s="278">
        <f t="shared" ref="AE6:AE34" si="8">IF(AX6=5,0.5,IF(AX6=4,0.25,IF(AX6&lt;=3,0)))</f>
        <v>0</v>
      </c>
      <c r="AF6" s="279"/>
      <c r="AG6" s="280" t="str">
        <f t="shared" ref="AG6:AV21" si="9">IF(ISERROR(VALUE(LEFT(F6))),LEFT(F6),VALUE(LEFT(F6)))</f>
        <v>З</v>
      </c>
      <c r="AH6" s="280" t="str">
        <f t="shared" si="9"/>
        <v/>
      </c>
      <c r="AI6" s="280">
        <f t="shared" si="9"/>
        <v>4</v>
      </c>
      <c r="AJ6" s="280">
        <f t="shared" si="9"/>
        <v>4</v>
      </c>
      <c r="AK6" s="280">
        <f t="shared" si="9"/>
        <v>4</v>
      </c>
      <c r="AL6" s="280" t="str">
        <f t="shared" si="9"/>
        <v/>
      </c>
      <c r="AM6" s="280" t="str">
        <f t="shared" si="9"/>
        <v/>
      </c>
      <c r="AN6" s="280">
        <f t="shared" si="9"/>
        <v>3</v>
      </c>
      <c r="AO6" s="280">
        <f t="shared" si="9"/>
        <v>3</v>
      </c>
      <c r="AP6" s="280">
        <f t="shared" si="9"/>
        <v>5</v>
      </c>
      <c r="AQ6" s="280">
        <f t="shared" si="9"/>
        <v>3</v>
      </c>
      <c r="AR6" s="280">
        <f t="shared" si="9"/>
        <v>4</v>
      </c>
      <c r="AS6" s="280">
        <f t="shared" si="9"/>
        <v>3</v>
      </c>
      <c r="AT6" s="280" t="str">
        <f t="shared" si="9"/>
        <v/>
      </c>
      <c r="AU6" s="280">
        <f t="shared" si="9"/>
        <v>4</v>
      </c>
      <c r="AV6" s="280" t="str">
        <f t="shared" si="9"/>
        <v/>
      </c>
      <c r="AW6" s="35">
        <f t="shared" ref="AW6:AW37" si="10">COUNTIF(AG6:AV6,"з")</f>
        <v>1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5.75" customHeight="1" x14ac:dyDescent="0.2">
      <c r="A7" s="295">
        <v>2</v>
      </c>
      <c r="B7" s="245" t="s">
        <v>28</v>
      </c>
      <c r="C7" s="320" t="s">
        <v>34</v>
      </c>
      <c r="D7" s="333" t="s">
        <v>590</v>
      </c>
      <c r="E7" s="238">
        <v>2441</v>
      </c>
      <c r="F7" s="91" t="s">
        <v>539</v>
      </c>
      <c r="G7" s="91"/>
      <c r="H7" s="91">
        <v>5</v>
      </c>
      <c r="I7" s="91">
        <v>5</v>
      </c>
      <c r="J7" s="91">
        <v>5</v>
      </c>
      <c r="K7" s="91"/>
      <c r="L7" s="91"/>
      <c r="M7" s="91">
        <v>5</v>
      </c>
      <c r="N7" s="91">
        <v>4</v>
      </c>
      <c r="O7" s="91">
        <v>5</v>
      </c>
      <c r="P7" s="91">
        <v>3</v>
      </c>
      <c r="Q7" s="91">
        <v>4</v>
      </c>
      <c r="R7" s="91">
        <v>4</v>
      </c>
      <c r="S7" s="91"/>
      <c r="T7" s="91">
        <v>4</v>
      </c>
      <c r="U7" s="91"/>
      <c r="V7" s="35">
        <f t="shared" si="0"/>
        <v>3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1</v>
      </c>
      <c r="AA7" s="276">
        <f t="shared" si="5"/>
        <v>4</v>
      </c>
      <c r="AB7" s="276">
        <f t="shared" si="6"/>
        <v>5</v>
      </c>
      <c r="AC7" s="276">
        <f t="shared" si="7"/>
        <v>10</v>
      </c>
      <c r="AD7" s="277">
        <f t="shared" ref="AD7:AD37" si="11">IF(ISERROR(((X7+Y7)*2+Z7*3+AA7*4+AB7*5)/SUM(X7,Y7:AB7)),"",((X7+Y7)*2+Z7*3+AA7*4+AB7*5)/SUM(X7,Y7:AB7))</f>
        <v>4.4000000000000004</v>
      </c>
      <c r="AE7" s="278">
        <f t="shared" si="8"/>
        <v>0</v>
      </c>
      <c r="AF7" s="279"/>
      <c r="AG7" s="280" t="str">
        <f t="shared" si="9"/>
        <v>З</v>
      </c>
      <c r="AH7" s="280" t="str">
        <f t="shared" si="9"/>
        <v/>
      </c>
      <c r="AI7" s="280">
        <f t="shared" si="9"/>
        <v>5</v>
      </c>
      <c r="AJ7" s="280">
        <f t="shared" si="9"/>
        <v>5</v>
      </c>
      <c r="AK7" s="280">
        <f t="shared" si="9"/>
        <v>5</v>
      </c>
      <c r="AL7" s="280" t="str">
        <f t="shared" si="9"/>
        <v/>
      </c>
      <c r="AM7" s="280" t="str">
        <f t="shared" si="9"/>
        <v/>
      </c>
      <c r="AN7" s="280">
        <f t="shared" si="9"/>
        <v>5</v>
      </c>
      <c r="AO7" s="280">
        <f t="shared" si="9"/>
        <v>4</v>
      </c>
      <c r="AP7" s="280">
        <f t="shared" si="9"/>
        <v>5</v>
      </c>
      <c r="AQ7" s="280">
        <f t="shared" si="9"/>
        <v>3</v>
      </c>
      <c r="AR7" s="280">
        <f t="shared" si="9"/>
        <v>4</v>
      </c>
      <c r="AS7" s="280">
        <f t="shared" si="9"/>
        <v>4</v>
      </c>
      <c r="AT7" s="280" t="str">
        <f t="shared" si="9"/>
        <v/>
      </c>
      <c r="AU7" s="280">
        <f t="shared" si="9"/>
        <v>4</v>
      </c>
      <c r="AV7" s="280" t="str">
        <f t="shared" si="9"/>
        <v/>
      </c>
      <c r="AW7" s="35">
        <f t="shared" si="10"/>
        <v>1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5.75" customHeight="1" x14ac:dyDescent="0.2">
      <c r="A8" s="295">
        <v>3</v>
      </c>
      <c r="B8" s="245" t="s">
        <v>28</v>
      </c>
      <c r="C8" s="320" t="s">
        <v>34</v>
      </c>
      <c r="D8" s="333" t="s">
        <v>591</v>
      </c>
      <c r="E8" s="238">
        <v>2441</v>
      </c>
      <c r="F8" s="91" t="s">
        <v>539</v>
      </c>
      <c r="G8" s="91"/>
      <c r="H8" s="91">
        <v>3</v>
      </c>
      <c r="I8" s="91">
        <v>4</v>
      </c>
      <c r="J8" s="91">
        <v>3</v>
      </c>
      <c r="K8" s="91"/>
      <c r="L8" s="91"/>
      <c r="M8" s="91">
        <v>5</v>
      </c>
      <c r="N8" s="91">
        <v>5</v>
      </c>
      <c r="O8" s="91">
        <v>5</v>
      </c>
      <c r="P8" s="91">
        <v>5</v>
      </c>
      <c r="Q8" s="91">
        <v>3</v>
      </c>
      <c r="R8" s="91">
        <v>4</v>
      </c>
      <c r="S8" s="91"/>
      <c r="T8" s="91">
        <v>3</v>
      </c>
      <c r="U8" s="91"/>
      <c r="V8" s="35">
        <f t="shared" si="0"/>
        <v>3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4</v>
      </c>
      <c r="AA8" s="276">
        <f t="shared" si="5"/>
        <v>2</v>
      </c>
      <c r="AB8" s="276">
        <f t="shared" si="6"/>
        <v>4</v>
      </c>
      <c r="AC8" s="276">
        <f t="shared" si="7"/>
        <v>10</v>
      </c>
      <c r="AD8" s="277">
        <f t="shared" si="11"/>
        <v>4</v>
      </c>
      <c r="AE8" s="278">
        <f t="shared" si="8"/>
        <v>0</v>
      </c>
      <c r="AF8" s="279"/>
      <c r="AG8" s="280" t="str">
        <f t="shared" si="9"/>
        <v>З</v>
      </c>
      <c r="AH8" s="280" t="str">
        <f t="shared" si="9"/>
        <v/>
      </c>
      <c r="AI8" s="280">
        <f t="shared" si="9"/>
        <v>3</v>
      </c>
      <c r="AJ8" s="280">
        <f t="shared" si="9"/>
        <v>4</v>
      </c>
      <c r="AK8" s="280">
        <f t="shared" si="9"/>
        <v>3</v>
      </c>
      <c r="AL8" s="280" t="str">
        <f t="shared" si="9"/>
        <v/>
      </c>
      <c r="AM8" s="280" t="str">
        <f t="shared" si="9"/>
        <v/>
      </c>
      <c r="AN8" s="280">
        <f t="shared" si="9"/>
        <v>5</v>
      </c>
      <c r="AO8" s="280">
        <f t="shared" si="9"/>
        <v>5</v>
      </c>
      <c r="AP8" s="280">
        <f t="shared" si="9"/>
        <v>5</v>
      </c>
      <c r="AQ8" s="280">
        <f t="shared" si="9"/>
        <v>5</v>
      </c>
      <c r="AR8" s="280">
        <f t="shared" si="9"/>
        <v>3</v>
      </c>
      <c r="AS8" s="280">
        <f t="shared" si="9"/>
        <v>4</v>
      </c>
      <c r="AT8" s="280" t="str">
        <f t="shared" si="9"/>
        <v/>
      </c>
      <c r="AU8" s="280">
        <f t="shared" si="9"/>
        <v>3</v>
      </c>
      <c r="AV8" s="280" t="str">
        <f t="shared" si="9"/>
        <v/>
      </c>
      <c r="AW8" s="35">
        <f t="shared" si="10"/>
        <v>1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5.75" customHeight="1" x14ac:dyDescent="0.2">
      <c r="A9" s="295">
        <v>4</v>
      </c>
      <c r="B9" s="245" t="s">
        <v>28</v>
      </c>
      <c r="C9" s="330" t="s">
        <v>34</v>
      </c>
      <c r="D9" s="344" t="s">
        <v>592</v>
      </c>
      <c r="E9" s="238">
        <v>2441</v>
      </c>
      <c r="F9" s="91" t="s">
        <v>539</v>
      </c>
      <c r="G9" s="91"/>
      <c r="H9" s="91">
        <v>5</v>
      </c>
      <c r="I9" s="91">
        <v>5</v>
      </c>
      <c r="J9" s="91">
        <v>5</v>
      </c>
      <c r="K9" s="91"/>
      <c r="L9" s="91"/>
      <c r="M9" s="91">
        <v>5</v>
      </c>
      <c r="N9" s="91">
        <v>5</v>
      </c>
      <c r="O9" s="91">
        <v>5</v>
      </c>
      <c r="P9" s="91">
        <v>5</v>
      </c>
      <c r="Q9" s="91">
        <v>4</v>
      </c>
      <c r="R9" s="91">
        <v>5</v>
      </c>
      <c r="S9" s="91"/>
      <c r="T9" s="91">
        <v>5</v>
      </c>
      <c r="U9" s="91"/>
      <c r="V9" s="35">
        <f t="shared" si="0"/>
        <v>4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0</v>
      </c>
      <c r="AA9" s="276">
        <f t="shared" si="5"/>
        <v>1</v>
      </c>
      <c r="AB9" s="276">
        <f t="shared" si="6"/>
        <v>9</v>
      </c>
      <c r="AC9" s="276">
        <f t="shared" si="7"/>
        <v>10</v>
      </c>
      <c r="AD9" s="277">
        <f t="shared" si="11"/>
        <v>4.9000000000000004</v>
      </c>
      <c r="AE9" s="278">
        <f t="shared" si="8"/>
        <v>0</v>
      </c>
      <c r="AF9" s="279"/>
      <c r="AG9" s="280" t="str">
        <f t="shared" si="9"/>
        <v>З</v>
      </c>
      <c r="AH9" s="280" t="str">
        <f t="shared" si="9"/>
        <v/>
      </c>
      <c r="AI9" s="280">
        <f t="shared" si="9"/>
        <v>5</v>
      </c>
      <c r="AJ9" s="280">
        <f t="shared" si="9"/>
        <v>5</v>
      </c>
      <c r="AK9" s="280">
        <f t="shared" si="9"/>
        <v>5</v>
      </c>
      <c r="AL9" s="280" t="str">
        <f t="shared" si="9"/>
        <v/>
      </c>
      <c r="AM9" s="280" t="str">
        <f t="shared" si="9"/>
        <v/>
      </c>
      <c r="AN9" s="280">
        <f t="shared" si="9"/>
        <v>5</v>
      </c>
      <c r="AO9" s="280">
        <f t="shared" si="9"/>
        <v>5</v>
      </c>
      <c r="AP9" s="280">
        <f t="shared" si="9"/>
        <v>5</v>
      </c>
      <c r="AQ9" s="280">
        <f t="shared" si="9"/>
        <v>5</v>
      </c>
      <c r="AR9" s="280">
        <f t="shared" si="9"/>
        <v>4</v>
      </c>
      <c r="AS9" s="280">
        <f t="shared" si="9"/>
        <v>5</v>
      </c>
      <c r="AT9" s="280" t="str">
        <f t="shared" si="9"/>
        <v/>
      </c>
      <c r="AU9" s="280">
        <f t="shared" si="9"/>
        <v>5</v>
      </c>
      <c r="AV9" s="280" t="str">
        <f t="shared" si="9"/>
        <v/>
      </c>
      <c r="AW9" s="35">
        <f t="shared" si="10"/>
        <v>1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5.75" customHeight="1" x14ac:dyDescent="0.2">
      <c r="A10" s="295">
        <v>5</v>
      </c>
      <c r="B10" s="245" t="s">
        <v>28</v>
      </c>
      <c r="C10" s="320" t="s">
        <v>34</v>
      </c>
      <c r="D10" s="333" t="s">
        <v>593</v>
      </c>
      <c r="E10" s="238">
        <v>2441</v>
      </c>
      <c r="F10" s="91" t="s">
        <v>539</v>
      </c>
      <c r="G10" s="91"/>
      <c r="H10" s="91">
        <v>4</v>
      </c>
      <c r="I10" s="91" t="s">
        <v>1477</v>
      </c>
      <c r="J10" s="91">
        <v>5</v>
      </c>
      <c r="K10" s="91"/>
      <c r="L10" s="91"/>
      <c r="M10" s="91">
        <v>5</v>
      </c>
      <c r="N10" s="91">
        <v>4</v>
      </c>
      <c r="O10" s="91">
        <v>5</v>
      </c>
      <c r="P10" s="91">
        <v>5</v>
      </c>
      <c r="Q10" s="91">
        <v>4</v>
      </c>
      <c r="R10" s="91">
        <v>5</v>
      </c>
      <c r="S10" s="91"/>
      <c r="T10" s="91">
        <v>4</v>
      </c>
      <c r="U10" s="91"/>
      <c r="V10" s="35">
        <f t="shared" si="0"/>
        <v>4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0</v>
      </c>
      <c r="AA10" s="276">
        <f t="shared" si="5"/>
        <v>4</v>
      </c>
      <c r="AB10" s="276">
        <f t="shared" si="6"/>
        <v>5</v>
      </c>
      <c r="AC10" s="276">
        <f t="shared" si="7"/>
        <v>9</v>
      </c>
      <c r="AD10" s="277">
        <f t="shared" si="11"/>
        <v>4.5555555555555554</v>
      </c>
      <c r="AE10" s="278">
        <f t="shared" si="8"/>
        <v>0</v>
      </c>
      <c r="AF10" s="279"/>
      <c r="AG10" s="280" t="str">
        <f t="shared" si="9"/>
        <v>З</v>
      </c>
      <c r="AH10" s="280" t="str">
        <f t="shared" si="9"/>
        <v/>
      </c>
      <c r="AI10" s="280">
        <f t="shared" si="9"/>
        <v>4</v>
      </c>
      <c r="AJ10" s="280" t="str">
        <f t="shared" si="9"/>
        <v>а</v>
      </c>
      <c r="AK10" s="280">
        <f t="shared" si="9"/>
        <v>5</v>
      </c>
      <c r="AL10" s="280" t="str">
        <f t="shared" si="9"/>
        <v/>
      </c>
      <c r="AM10" s="280" t="str">
        <f t="shared" si="9"/>
        <v/>
      </c>
      <c r="AN10" s="280">
        <f t="shared" si="9"/>
        <v>5</v>
      </c>
      <c r="AO10" s="280">
        <f t="shared" si="9"/>
        <v>4</v>
      </c>
      <c r="AP10" s="280">
        <f t="shared" si="9"/>
        <v>5</v>
      </c>
      <c r="AQ10" s="280">
        <f t="shared" si="9"/>
        <v>5</v>
      </c>
      <c r="AR10" s="280">
        <f t="shared" si="9"/>
        <v>4</v>
      </c>
      <c r="AS10" s="280">
        <f t="shared" si="9"/>
        <v>5</v>
      </c>
      <c r="AT10" s="280" t="str">
        <f t="shared" si="9"/>
        <v/>
      </c>
      <c r="AU10" s="280">
        <f t="shared" si="9"/>
        <v>4</v>
      </c>
      <c r="AV10" s="280" t="str">
        <f t="shared" si="9"/>
        <v/>
      </c>
      <c r="AW10" s="35">
        <f t="shared" si="10"/>
        <v>1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5.75" customHeight="1" x14ac:dyDescent="0.2">
      <c r="A11" s="295">
        <v>6</v>
      </c>
      <c r="B11" s="245" t="s">
        <v>28</v>
      </c>
      <c r="C11" s="320" t="s">
        <v>34</v>
      </c>
      <c r="D11" s="333" t="s">
        <v>594</v>
      </c>
      <c r="E11" s="238">
        <v>2441</v>
      </c>
      <c r="F11" s="91" t="s">
        <v>539</v>
      </c>
      <c r="G11" s="91"/>
      <c r="H11" s="91">
        <v>4</v>
      </c>
      <c r="I11" s="91">
        <v>5</v>
      </c>
      <c r="J11" s="91">
        <v>3</v>
      </c>
      <c r="K11" s="91"/>
      <c r="L11" s="91"/>
      <c r="M11" s="91">
        <v>4</v>
      </c>
      <c r="N11" s="91" t="s">
        <v>1477</v>
      </c>
      <c r="O11" s="91">
        <v>5</v>
      </c>
      <c r="P11" s="91" t="s">
        <v>1417</v>
      </c>
      <c r="Q11" s="91">
        <v>3</v>
      </c>
      <c r="R11" s="91">
        <v>4</v>
      </c>
      <c r="S11" s="91"/>
      <c r="T11" s="91" t="s">
        <v>1477</v>
      </c>
      <c r="U11" s="91"/>
      <c r="V11" s="35">
        <f t="shared" si="0"/>
        <v>3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2</v>
      </c>
      <c r="AA11" s="286">
        <f t="shared" si="5"/>
        <v>3</v>
      </c>
      <c r="AB11" s="286">
        <f t="shared" si="6"/>
        <v>2</v>
      </c>
      <c r="AC11" s="276">
        <f t="shared" si="7"/>
        <v>7</v>
      </c>
      <c r="AD11" s="277">
        <f t="shared" si="11"/>
        <v>4</v>
      </c>
      <c r="AE11" s="287">
        <f t="shared" si="8"/>
        <v>0</v>
      </c>
      <c r="AG11" s="280" t="str">
        <f t="shared" si="9"/>
        <v>З</v>
      </c>
      <c r="AH11" s="280" t="str">
        <f t="shared" si="9"/>
        <v/>
      </c>
      <c r="AI11" s="280">
        <f t="shared" si="9"/>
        <v>4</v>
      </c>
      <c r="AJ11" s="280">
        <f t="shared" si="9"/>
        <v>5</v>
      </c>
      <c r="AK11" s="280">
        <f t="shared" si="9"/>
        <v>3</v>
      </c>
      <c r="AL11" s="280" t="str">
        <f t="shared" si="9"/>
        <v/>
      </c>
      <c r="AM11" s="280" t="str">
        <f t="shared" si="9"/>
        <v/>
      </c>
      <c r="AN11" s="280">
        <f t="shared" si="9"/>
        <v>4</v>
      </c>
      <c r="AO11" s="280" t="str">
        <f t="shared" si="9"/>
        <v>а</v>
      </c>
      <c r="AP11" s="280">
        <f t="shared" si="9"/>
        <v>5</v>
      </c>
      <c r="AQ11" s="280" t="str">
        <f t="shared" si="9"/>
        <v>а</v>
      </c>
      <c r="AR11" s="280">
        <f t="shared" si="9"/>
        <v>3</v>
      </c>
      <c r="AS11" s="280">
        <f t="shared" si="9"/>
        <v>4</v>
      </c>
      <c r="AT11" s="280" t="str">
        <f t="shared" si="9"/>
        <v/>
      </c>
      <c r="AU11" s="280" t="str">
        <f t="shared" si="9"/>
        <v>а</v>
      </c>
      <c r="AV11" s="280" t="str">
        <f t="shared" si="9"/>
        <v/>
      </c>
      <c r="AW11" s="35">
        <f t="shared" si="10"/>
        <v>1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5.75" customHeight="1" x14ac:dyDescent="0.2">
      <c r="A12" s="295">
        <v>7</v>
      </c>
      <c r="B12" s="245" t="s">
        <v>28</v>
      </c>
      <c r="C12" s="320" t="s">
        <v>34</v>
      </c>
      <c r="D12" s="333" t="s">
        <v>595</v>
      </c>
      <c r="E12" s="238">
        <v>2441</v>
      </c>
      <c r="F12" s="91" t="s">
        <v>539</v>
      </c>
      <c r="G12" s="91"/>
      <c r="H12" s="91">
        <v>5</v>
      </c>
      <c r="I12" s="91">
        <v>5</v>
      </c>
      <c r="J12" s="91">
        <v>3</v>
      </c>
      <c r="K12" s="91"/>
      <c r="L12" s="91"/>
      <c r="M12" s="91">
        <v>3</v>
      </c>
      <c r="N12" s="91">
        <v>4</v>
      </c>
      <c r="O12" s="91">
        <v>5</v>
      </c>
      <c r="P12" s="91">
        <v>5</v>
      </c>
      <c r="Q12" s="91">
        <v>3</v>
      </c>
      <c r="R12" s="91">
        <v>4</v>
      </c>
      <c r="S12" s="91"/>
      <c r="T12" s="91">
        <v>3</v>
      </c>
      <c r="U12" s="91"/>
      <c r="V12" s="35">
        <f t="shared" si="0"/>
        <v>3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4</v>
      </c>
      <c r="AA12" s="276">
        <f t="shared" si="5"/>
        <v>2</v>
      </c>
      <c r="AB12" s="276">
        <f t="shared" si="6"/>
        <v>4</v>
      </c>
      <c r="AC12" s="276">
        <f t="shared" si="7"/>
        <v>10</v>
      </c>
      <c r="AD12" s="277">
        <f t="shared" si="11"/>
        <v>4</v>
      </c>
      <c r="AE12" s="278">
        <f t="shared" si="8"/>
        <v>0</v>
      </c>
      <c r="AF12" s="279"/>
      <c r="AG12" s="280" t="str">
        <f t="shared" si="9"/>
        <v>З</v>
      </c>
      <c r="AH12" s="280" t="str">
        <f t="shared" si="9"/>
        <v/>
      </c>
      <c r="AI12" s="280">
        <f t="shared" si="9"/>
        <v>5</v>
      </c>
      <c r="AJ12" s="280">
        <f t="shared" si="9"/>
        <v>5</v>
      </c>
      <c r="AK12" s="280">
        <f t="shared" si="9"/>
        <v>3</v>
      </c>
      <c r="AL12" s="280" t="str">
        <f t="shared" si="9"/>
        <v/>
      </c>
      <c r="AM12" s="280" t="str">
        <f t="shared" si="9"/>
        <v/>
      </c>
      <c r="AN12" s="280">
        <f t="shared" si="9"/>
        <v>3</v>
      </c>
      <c r="AO12" s="280">
        <f t="shared" si="9"/>
        <v>4</v>
      </c>
      <c r="AP12" s="280">
        <f t="shared" si="9"/>
        <v>5</v>
      </c>
      <c r="AQ12" s="280">
        <f t="shared" si="9"/>
        <v>5</v>
      </c>
      <c r="AR12" s="280">
        <f t="shared" si="9"/>
        <v>3</v>
      </c>
      <c r="AS12" s="280">
        <f t="shared" si="9"/>
        <v>4</v>
      </c>
      <c r="AT12" s="280" t="str">
        <f t="shared" si="9"/>
        <v/>
      </c>
      <c r="AU12" s="280">
        <f t="shared" si="9"/>
        <v>3</v>
      </c>
      <c r="AV12" s="280" t="str">
        <f t="shared" si="9"/>
        <v/>
      </c>
      <c r="AW12" s="35">
        <f t="shared" si="10"/>
        <v>1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5.75" customHeight="1" x14ac:dyDescent="0.2">
      <c r="A13" s="295">
        <v>8</v>
      </c>
      <c r="B13" s="245" t="s">
        <v>28</v>
      </c>
      <c r="C13" s="320" t="s">
        <v>34</v>
      </c>
      <c r="D13" s="333" t="s">
        <v>596</v>
      </c>
      <c r="E13" s="238">
        <v>2441</v>
      </c>
      <c r="F13" s="91" t="s">
        <v>539</v>
      </c>
      <c r="G13" s="91"/>
      <c r="H13" s="91">
        <v>4</v>
      </c>
      <c r="I13" s="91">
        <v>4</v>
      </c>
      <c r="J13" s="91">
        <v>4</v>
      </c>
      <c r="K13" s="91"/>
      <c r="L13" s="91"/>
      <c r="M13" s="91">
        <v>3</v>
      </c>
      <c r="N13" s="91">
        <v>3</v>
      </c>
      <c r="O13" s="91">
        <v>5</v>
      </c>
      <c r="P13" s="91">
        <v>4</v>
      </c>
      <c r="Q13" s="91">
        <v>3</v>
      </c>
      <c r="R13" s="91">
        <v>4</v>
      </c>
      <c r="S13" s="91"/>
      <c r="T13" s="91">
        <v>4</v>
      </c>
      <c r="U13" s="91"/>
      <c r="V13" s="35">
        <f t="shared" si="0"/>
        <v>3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3</v>
      </c>
      <c r="AA13" s="276">
        <f t="shared" si="5"/>
        <v>6</v>
      </c>
      <c r="AB13" s="276">
        <f t="shared" si="6"/>
        <v>1</v>
      </c>
      <c r="AC13" s="276">
        <f t="shared" si="7"/>
        <v>10</v>
      </c>
      <c r="AD13" s="277">
        <f t="shared" si="11"/>
        <v>3.8</v>
      </c>
      <c r="AE13" s="278">
        <f t="shared" si="8"/>
        <v>0</v>
      </c>
      <c r="AF13" s="279"/>
      <c r="AG13" s="280" t="str">
        <f t="shared" si="9"/>
        <v>З</v>
      </c>
      <c r="AH13" s="280" t="str">
        <f t="shared" si="9"/>
        <v/>
      </c>
      <c r="AI13" s="280">
        <f t="shared" si="9"/>
        <v>4</v>
      </c>
      <c r="AJ13" s="280">
        <f t="shared" si="9"/>
        <v>4</v>
      </c>
      <c r="AK13" s="280">
        <f t="shared" si="9"/>
        <v>4</v>
      </c>
      <c r="AL13" s="280" t="str">
        <f t="shared" si="9"/>
        <v/>
      </c>
      <c r="AM13" s="280" t="str">
        <f t="shared" si="9"/>
        <v/>
      </c>
      <c r="AN13" s="280">
        <f t="shared" si="9"/>
        <v>3</v>
      </c>
      <c r="AO13" s="280">
        <f t="shared" si="9"/>
        <v>3</v>
      </c>
      <c r="AP13" s="280">
        <f t="shared" si="9"/>
        <v>5</v>
      </c>
      <c r="AQ13" s="280">
        <f t="shared" si="9"/>
        <v>4</v>
      </c>
      <c r="AR13" s="280">
        <f t="shared" si="9"/>
        <v>3</v>
      </c>
      <c r="AS13" s="280">
        <f t="shared" si="9"/>
        <v>4</v>
      </c>
      <c r="AT13" s="280" t="str">
        <f t="shared" si="9"/>
        <v/>
      </c>
      <c r="AU13" s="280">
        <f t="shared" si="9"/>
        <v>4</v>
      </c>
      <c r="AV13" s="280" t="str">
        <f t="shared" si="9"/>
        <v/>
      </c>
      <c r="AW13" s="35">
        <f t="shared" si="10"/>
        <v>1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5.75" customHeight="1" x14ac:dyDescent="0.2">
      <c r="A14" s="295">
        <v>9</v>
      </c>
      <c r="B14" s="243"/>
      <c r="C14" s="330" t="s">
        <v>34</v>
      </c>
      <c r="D14" s="344" t="s">
        <v>597</v>
      </c>
      <c r="E14" s="238">
        <v>2441</v>
      </c>
      <c r="F14" s="91" t="s">
        <v>539</v>
      </c>
      <c r="G14" s="91"/>
      <c r="H14" s="91">
        <v>5</v>
      </c>
      <c r="I14" s="91">
        <v>5</v>
      </c>
      <c r="J14" s="91">
        <v>5</v>
      </c>
      <c r="K14" s="91"/>
      <c r="L14" s="91"/>
      <c r="M14" s="91">
        <v>5</v>
      </c>
      <c r="N14" s="91">
        <v>5</v>
      </c>
      <c r="O14" s="91">
        <v>5</v>
      </c>
      <c r="P14" s="91">
        <v>5</v>
      </c>
      <c r="Q14" s="91">
        <v>5</v>
      </c>
      <c r="R14" s="94">
        <v>5</v>
      </c>
      <c r="S14" s="91"/>
      <c r="T14" s="91">
        <v>5</v>
      </c>
      <c r="U14" s="91"/>
      <c r="V14" s="18">
        <f t="shared" si="0"/>
        <v>5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0</v>
      </c>
      <c r="AA14" s="92">
        <f t="shared" si="5"/>
        <v>0</v>
      </c>
      <c r="AB14" s="92">
        <f t="shared" si="6"/>
        <v>10</v>
      </c>
      <c r="AC14" s="92">
        <f t="shared" si="7"/>
        <v>10</v>
      </c>
      <c r="AD14" s="225">
        <f t="shared" si="11"/>
        <v>5</v>
      </c>
      <c r="AE14" s="16">
        <f t="shared" si="8"/>
        <v>0</v>
      </c>
      <c r="AF14" s="9"/>
      <c r="AG14" s="280" t="str">
        <f t="shared" si="9"/>
        <v>З</v>
      </c>
      <c r="AH14" s="280" t="str">
        <f t="shared" si="9"/>
        <v/>
      </c>
      <c r="AI14" s="280">
        <f t="shared" si="9"/>
        <v>5</v>
      </c>
      <c r="AJ14" s="280">
        <f t="shared" si="9"/>
        <v>5</v>
      </c>
      <c r="AK14" s="280">
        <f t="shared" si="9"/>
        <v>5</v>
      </c>
      <c r="AL14" s="280" t="str">
        <f t="shared" si="9"/>
        <v/>
      </c>
      <c r="AM14" s="280" t="str">
        <f t="shared" si="9"/>
        <v/>
      </c>
      <c r="AN14" s="280">
        <f t="shared" si="9"/>
        <v>5</v>
      </c>
      <c r="AO14" s="280">
        <f t="shared" si="9"/>
        <v>5</v>
      </c>
      <c r="AP14" s="280">
        <f t="shared" si="9"/>
        <v>5</v>
      </c>
      <c r="AQ14" s="280">
        <f t="shared" si="9"/>
        <v>5</v>
      </c>
      <c r="AR14" s="280">
        <f t="shared" si="9"/>
        <v>5</v>
      </c>
      <c r="AS14" s="280">
        <f t="shared" si="9"/>
        <v>5</v>
      </c>
      <c r="AT14" s="280" t="str">
        <f t="shared" si="9"/>
        <v/>
      </c>
      <c r="AU14" s="280">
        <f t="shared" si="9"/>
        <v>5</v>
      </c>
      <c r="AV14" s="280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5.75" customHeight="1" x14ac:dyDescent="0.2">
      <c r="A15" s="295">
        <v>10</v>
      </c>
      <c r="B15" s="243"/>
      <c r="C15" s="330" t="s">
        <v>34</v>
      </c>
      <c r="D15" s="344" t="s">
        <v>598</v>
      </c>
      <c r="E15" s="238">
        <v>2441</v>
      </c>
      <c r="F15" s="91" t="s">
        <v>539</v>
      </c>
      <c r="G15" s="91"/>
      <c r="H15" s="91">
        <v>5</v>
      </c>
      <c r="I15" s="91">
        <v>5</v>
      </c>
      <c r="J15" s="91">
        <v>5</v>
      </c>
      <c r="K15" s="91"/>
      <c r="L15" s="91"/>
      <c r="M15" s="91">
        <v>5</v>
      </c>
      <c r="N15" s="91">
        <v>5</v>
      </c>
      <c r="O15" s="91">
        <v>5</v>
      </c>
      <c r="P15" s="91">
        <v>5</v>
      </c>
      <c r="Q15" s="91">
        <v>5</v>
      </c>
      <c r="R15" s="94">
        <v>5</v>
      </c>
      <c r="S15" s="91"/>
      <c r="T15" s="91">
        <v>5</v>
      </c>
      <c r="U15" s="91"/>
      <c r="V15" s="18">
        <f t="shared" si="0"/>
        <v>5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0</v>
      </c>
      <c r="AA15" s="92">
        <f t="shared" si="5"/>
        <v>0</v>
      </c>
      <c r="AB15" s="92">
        <f t="shared" si="6"/>
        <v>10</v>
      </c>
      <c r="AC15" s="92">
        <f t="shared" si="7"/>
        <v>10</v>
      </c>
      <c r="AD15" s="225">
        <f t="shared" si="11"/>
        <v>5</v>
      </c>
      <c r="AE15" s="16">
        <f t="shared" si="8"/>
        <v>0</v>
      </c>
      <c r="AF15" s="9"/>
      <c r="AG15" s="280" t="str">
        <f t="shared" si="9"/>
        <v>З</v>
      </c>
      <c r="AH15" s="280" t="str">
        <f t="shared" si="9"/>
        <v/>
      </c>
      <c r="AI15" s="280">
        <f t="shared" si="9"/>
        <v>5</v>
      </c>
      <c r="AJ15" s="280">
        <f t="shared" si="9"/>
        <v>5</v>
      </c>
      <c r="AK15" s="280">
        <f t="shared" si="9"/>
        <v>5</v>
      </c>
      <c r="AL15" s="280" t="str">
        <f t="shared" si="9"/>
        <v/>
      </c>
      <c r="AM15" s="280" t="str">
        <f t="shared" si="9"/>
        <v/>
      </c>
      <c r="AN15" s="280">
        <f t="shared" si="9"/>
        <v>5</v>
      </c>
      <c r="AO15" s="280">
        <f t="shared" si="9"/>
        <v>5</v>
      </c>
      <c r="AP15" s="280">
        <f t="shared" si="9"/>
        <v>5</v>
      </c>
      <c r="AQ15" s="280">
        <f t="shared" si="9"/>
        <v>5</v>
      </c>
      <c r="AR15" s="280">
        <f t="shared" si="9"/>
        <v>5</v>
      </c>
      <c r="AS15" s="280">
        <f t="shared" si="9"/>
        <v>5</v>
      </c>
      <c r="AT15" s="280" t="str">
        <f t="shared" si="9"/>
        <v/>
      </c>
      <c r="AU15" s="280">
        <f t="shared" si="9"/>
        <v>5</v>
      </c>
      <c r="AV15" s="280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5.75" customHeight="1" x14ac:dyDescent="0.2">
      <c r="A16" s="295">
        <v>11</v>
      </c>
      <c r="B16" s="243"/>
      <c r="C16" s="320" t="s">
        <v>34</v>
      </c>
      <c r="D16" s="333" t="s">
        <v>599</v>
      </c>
      <c r="E16" s="238">
        <v>2441</v>
      </c>
      <c r="F16" s="91" t="s">
        <v>539</v>
      </c>
      <c r="G16" s="91"/>
      <c r="H16" s="91">
        <v>5</v>
      </c>
      <c r="I16" s="91">
        <v>5</v>
      </c>
      <c r="J16" s="91">
        <v>3</v>
      </c>
      <c r="K16" s="91"/>
      <c r="L16" s="91"/>
      <c r="M16" s="91">
        <v>3</v>
      </c>
      <c r="N16" s="91">
        <v>4</v>
      </c>
      <c r="O16" s="91">
        <v>5</v>
      </c>
      <c r="P16" s="91">
        <v>3</v>
      </c>
      <c r="Q16" s="91">
        <v>3</v>
      </c>
      <c r="R16" s="94">
        <v>3</v>
      </c>
      <c r="S16" s="91"/>
      <c r="T16" s="91">
        <v>4</v>
      </c>
      <c r="U16" s="91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5</v>
      </c>
      <c r="AA16" s="92">
        <f t="shared" si="5"/>
        <v>2</v>
      </c>
      <c r="AB16" s="92">
        <f t="shared" si="6"/>
        <v>3</v>
      </c>
      <c r="AC16" s="92">
        <f t="shared" si="7"/>
        <v>10</v>
      </c>
      <c r="AD16" s="225">
        <f t="shared" si="11"/>
        <v>3.8</v>
      </c>
      <c r="AE16" s="16">
        <f t="shared" si="8"/>
        <v>0</v>
      </c>
      <c r="AF16" s="9"/>
      <c r="AG16" s="280" t="str">
        <f t="shared" si="9"/>
        <v>З</v>
      </c>
      <c r="AH16" s="280" t="str">
        <f t="shared" si="9"/>
        <v/>
      </c>
      <c r="AI16" s="280">
        <f t="shared" si="9"/>
        <v>5</v>
      </c>
      <c r="AJ16" s="280">
        <f t="shared" si="9"/>
        <v>5</v>
      </c>
      <c r="AK16" s="280">
        <f t="shared" si="9"/>
        <v>3</v>
      </c>
      <c r="AL16" s="280" t="str">
        <f t="shared" si="9"/>
        <v/>
      </c>
      <c r="AM16" s="280" t="str">
        <f t="shared" si="9"/>
        <v/>
      </c>
      <c r="AN16" s="280">
        <f t="shared" si="9"/>
        <v>3</v>
      </c>
      <c r="AO16" s="280">
        <f t="shared" si="9"/>
        <v>4</v>
      </c>
      <c r="AP16" s="280">
        <f t="shared" si="9"/>
        <v>5</v>
      </c>
      <c r="AQ16" s="280">
        <f t="shared" si="9"/>
        <v>3</v>
      </c>
      <c r="AR16" s="280">
        <f t="shared" si="9"/>
        <v>3</v>
      </c>
      <c r="AS16" s="280">
        <f t="shared" si="9"/>
        <v>3</v>
      </c>
      <c r="AT16" s="280" t="str">
        <f t="shared" si="9"/>
        <v/>
      </c>
      <c r="AU16" s="280">
        <f t="shared" si="9"/>
        <v>4</v>
      </c>
      <c r="AV16" s="280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5.75" customHeight="1" x14ac:dyDescent="0.2">
      <c r="A17" s="295">
        <v>12</v>
      </c>
      <c r="B17" s="240"/>
      <c r="C17" s="320" t="s">
        <v>34</v>
      </c>
      <c r="D17" s="333" t="s">
        <v>600</v>
      </c>
      <c r="E17" s="238">
        <v>2441</v>
      </c>
      <c r="F17" s="91" t="s">
        <v>539</v>
      </c>
      <c r="G17" s="91"/>
      <c r="H17" s="91">
        <v>3</v>
      </c>
      <c r="I17" s="91">
        <v>4</v>
      </c>
      <c r="J17" s="91">
        <v>3</v>
      </c>
      <c r="K17" s="91"/>
      <c r="L17" s="91"/>
      <c r="M17" s="91">
        <v>3</v>
      </c>
      <c r="N17" s="91">
        <v>3</v>
      </c>
      <c r="O17" s="91">
        <v>5</v>
      </c>
      <c r="P17" s="91">
        <v>4</v>
      </c>
      <c r="Q17" s="91">
        <v>3</v>
      </c>
      <c r="R17" s="94">
        <v>3</v>
      </c>
      <c r="S17" s="91"/>
      <c r="T17" s="91">
        <v>5</v>
      </c>
      <c r="U17" s="91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6</v>
      </c>
      <c r="AA17" s="92">
        <f t="shared" si="5"/>
        <v>2</v>
      </c>
      <c r="AB17" s="92">
        <f t="shared" si="6"/>
        <v>2</v>
      </c>
      <c r="AC17" s="92">
        <f t="shared" si="7"/>
        <v>10</v>
      </c>
      <c r="AD17" s="225">
        <f t="shared" si="11"/>
        <v>3.6</v>
      </c>
      <c r="AE17" s="16">
        <f t="shared" si="8"/>
        <v>0</v>
      </c>
      <c r="AF17" s="9"/>
      <c r="AG17" s="280" t="str">
        <f t="shared" si="9"/>
        <v>З</v>
      </c>
      <c r="AH17" s="280" t="str">
        <f t="shared" si="9"/>
        <v/>
      </c>
      <c r="AI17" s="280">
        <f t="shared" si="9"/>
        <v>3</v>
      </c>
      <c r="AJ17" s="280">
        <f t="shared" si="9"/>
        <v>4</v>
      </c>
      <c r="AK17" s="280">
        <f t="shared" si="9"/>
        <v>3</v>
      </c>
      <c r="AL17" s="280" t="str">
        <f t="shared" si="9"/>
        <v/>
      </c>
      <c r="AM17" s="280" t="str">
        <f t="shared" si="9"/>
        <v/>
      </c>
      <c r="AN17" s="280">
        <f t="shared" si="9"/>
        <v>3</v>
      </c>
      <c r="AO17" s="280">
        <f t="shared" si="9"/>
        <v>3</v>
      </c>
      <c r="AP17" s="280">
        <f t="shared" si="9"/>
        <v>5</v>
      </c>
      <c r="AQ17" s="280">
        <f t="shared" si="9"/>
        <v>4</v>
      </c>
      <c r="AR17" s="280">
        <f t="shared" si="9"/>
        <v>3</v>
      </c>
      <c r="AS17" s="280">
        <f t="shared" si="9"/>
        <v>3</v>
      </c>
      <c r="AT17" s="280" t="str">
        <f t="shared" si="9"/>
        <v/>
      </c>
      <c r="AU17" s="280">
        <f t="shared" si="9"/>
        <v>5</v>
      </c>
      <c r="AV17" s="280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5.75" customHeight="1" x14ac:dyDescent="0.2">
      <c r="A18" s="295">
        <v>13</v>
      </c>
      <c r="B18" s="178"/>
      <c r="C18" s="320" t="s">
        <v>34</v>
      </c>
      <c r="D18" s="333" t="s">
        <v>601</v>
      </c>
      <c r="E18" s="238">
        <v>2441</v>
      </c>
      <c r="F18" s="91" t="s">
        <v>539</v>
      </c>
      <c r="G18" s="91"/>
      <c r="H18" s="91">
        <v>4</v>
      </c>
      <c r="I18" s="91">
        <v>3</v>
      </c>
      <c r="J18" s="91">
        <v>4</v>
      </c>
      <c r="K18" s="91"/>
      <c r="L18" s="91"/>
      <c r="M18" s="91">
        <v>4</v>
      </c>
      <c r="N18" s="91">
        <v>4</v>
      </c>
      <c r="O18" s="91">
        <v>5</v>
      </c>
      <c r="P18" s="91">
        <v>4</v>
      </c>
      <c r="Q18" s="91">
        <v>3</v>
      </c>
      <c r="R18" s="94">
        <v>4</v>
      </c>
      <c r="S18" s="91"/>
      <c r="T18" s="91">
        <v>4</v>
      </c>
      <c r="U18" s="91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2</v>
      </c>
      <c r="AA18" s="92">
        <f t="shared" si="5"/>
        <v>7</v>
      </c>
      <c r="AB18" s="92">
        <f t="shared" si="6"/>
        <v>1</v>
      </c>
      <c r="AC18" s="92">
        <f t="shared" si="7"/>
        <v>10</v>
      </c>
      <c r="AD18" s="225">
        <f t="shared" si="11"/>
        <v>3.9</v>
      </c>
      <c r="AE18" s="16">
        <f t="shared" si="8"/>
        <v>0</v>
      </c>
      <c r="AF18" s="9"/>
      <c r="AG18" s="280" t="str">
        <f t="shared" si="9"/>
        <v>З</v>
      </c>
      <c r="AH18" s="280" t="str">
        <f t="shared" si="9"/>
        <v/>
      </c>
      <c r="AI18" s="280">
        <f t="shared" si="9"/>
        <v>4</v>
      </c>
      <c r="AJ18" s="280">
        <f t="shared" si="9"/>
        <v>3</v>
      </c>
      <c r="AK18" s="280">
        <f t="shared" si="9"/>
        <v>4</v>
      </c>
      <c r="AL18" s="280" t="str">
        <f t="shared" si="9"/>
        <v/>
      </c>
      <c r="AM18" s="280" t="str">
        <f t="shared" si="9"/>
        <v/>
      </c>
      <c r="AN18" s="280">
        <f t="shared" si="9"/>
        <v>4</v>
      </c>
      <c r="AO18" s="280">
        <f t="shared" si="9"/>
        <v>4</v>
      </c>
      <c r="AP18" s="280">
        <f t="shared" si="9"/>
        <v>5</v>
      </c>
      <c r="AQ18" s="280">
        <f t="shared" si="9"/>
        <v>4</v>
      </c>
      <c r="AR18" s="280">
        <f t="shared" si="9"/>
        <v>3</v>
      </c>
      <c r="AS18" s="280">
        <f t="shared" si="9"/>
        <v>4</v>
      </c>
      <c r="AT18" s="280" t="str">
        <f t="shared" si="9"/>
        <v/>
      </c>
      <c r="AU18" s="280">
        <f t="shared" si="9"/>
        <v>4</v>
      </c>
      <c r="AV18" s="280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5.75" customHeight="1" x14ac:dyDescent="0.2">
      <c r="A19" s="295">
        <v>14</v>
      </c>
      <c r="B19" s="178"/>
      <c r="C19" s="320" t="s">
        <v>34</v>
      </c>
      <c r="D19" s="333" t="s">
        <v>602</v>
      </c>
      <c r="E19" s="238">
        <v>2441</v>
      </c>
      <c r="F19" s="91" t="s">
        <v>539</v>
      </c>
      <c r="G19" s="91"/>
      <c r="H19" s="91">
        <v>5</v>
      </c>
      <c r="I19" s="91">
        <v>5</v>
      </c>
      <c r="J19" s="91">
        <v>4</v>
      </c>
      <c r="K19" s="91"/>
      <c r="L19" s="91"/>
      <c r="M19" s="91">
        <v>4</v>
      </c>
      <c r="N19" s="91">
        <v>5</v>
      </c>
      <c r="O19" s="91">
        <v>5</v>
      </c>
      <c r="P19" s="91">
        <v>5</v>
      </c>
      <c r="Q19" s="91">
        <v>3</v>
      </c>
      <c r="R19" s="91">
        <v>4</v>
      </c>
      <c r="S19" s="91"/>
      <c r="T19" s="91">
        <v>4</v>
      </c>
      <c r="U19" s="91"/>
      <c r="V19" s="18">
        <f t="shared" si="0"/>
        <v>3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1</v>
      </c>
      <c r="AA19" s="92">
        <f t="shared" si="5"/>
        <v>4</v>
      </c>
      <c r="AB19" s="92">
        <f t="shared" si="6"/>
        <v>5</v>
      </c>
      <c r="AC19" s="92">
        <f t="shared" si="7"/>
        <v>10</v>
      </c>
      <c r="AD19" s="225">
        <f t="shared" si="11"/>
        <v>4.4000000000000004</v>
      </c>
      <c r="AE19" s="16">
        <f t="shared" si="8"/>
        <v>0</v>
      </c>
      <c r="AF19" s="9"/>
      <c r="AG19" s="280" t="str">
        <f t="shared" si="9"/>
        <v>З</v>
      </c>
      <c r="AH19" s="280" t="str">
        <f t="shared" si="9"/>
        <v/>
      </c>
      <c r="AI19" s="280">
        <f t="shared" si="9"/>
        <v>5</v>
      </c>
      <c r="AJ19" s="280">
        <f t="shared" si="9"/>
        <v>5</v>
      </c>
      <c r="AK19" s="280">
        <f t="shared" si="9"/>
        <v>4</v>
      </c>
      <c r="AL19" s="280" t="str">
        <f t="shared" si="9"/>
        <v/>
      </c>
      <c r="AM19" s="280" t="str">
        <f t="shared" si="9"/>
        <v/>
      </c>
      <c r="AN19" s="280">
        <f t="shared" si="9"/>
        <v>4</v>
      </c>
      <c r="AO19" s="280">
        <f t="shared" si="9"/>
        <v>5</v>
      </c>
      <c r="AP19" s="280">
        <f t="shared" si="9"/>
        <v>5</v>
      </c>
      <c r="AQ19" s="280">
        <f t="shared" si="9"/>
        <v>5</v>
      </c>
      <c r="AR19" s="280">
        <f t="shared" si="9"/>
        <v>3</v>
      </c>
      <c r="AS19" s="280">
        <f t="shared" si="9"/>
        <v>4</v>
      </c>
      <c r="AT19" s="280" t="str">
        <f t="shared" si="9"/>
        <v/>
      </c>
      <c r="AU19" s="280">
        <f t="shared" si="9"/>
        <v>4</v>
      </c>
      <c r="AV19" s="280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5.75" customHeight="1" x14ac:dyDescent="0.2">
      <c r="A20" s="295">
        <v>15</v>
      </c>
      <c r="B20" s="178"/>
      <c r="C20" s="320" t="s">
        <v>34</v>
      </c>
      <c r="D20" s="333" t="s">
        <v>603</v>
      </c>
      <c r="E20" s="238">
        <v>2441</v>
      </c>
      <c r="F20" s="91" t="s">
        <v>539</v>
      </c>
      <c r="G20" s="91"/>
      <c r="H20" s="91">
        <v>4</v>
      </c>
      <c r="I20" s="91">
        <v>4</v>
      </c>
      <c r="J20" s="91">
        <v>3</v>
      </c>
      <c r="K20" s="91"/>
      <c r="L20" s="91"/>
      <c r="M20" s="91">
        <v>3</v>
      </c>
      <c r="N20" s="91">
        <v>3</v>
      </c>
      <c r="O20" s="91">
        <v>5</v>
      </c>
      <c r="P20" s="91">
        <v>5</v>
      </c>
      <c r="Q20" s="91">
        <v>3</v>
      </c>
      <c r="R20" s="94">
        <v>4</v>
      </c>
      <c r="S20" s="91"/>
      <c r="T20" s="91">
        <v>4</v>
      </c>
      <c r="U20" s="91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4</v>
      </c>
      <c r="AA20" s="92">
        <f t="shared" si="5"/>
        <v>4</v>
      </c>
      <c r="AB20" s="92">
        <f t="shared" si="6"/>
        <v>2</v>
      </c>
      <c r="AC20" s="92">
        <f t="shared" si="7"/>
        <v>10</v>
      </c>
      <c r="AD20" s="225">
        <f t="shared" si="11"/>
        <v>3.8</v>
      </c>
      <c r="AE20" s="16">
        <f t="shared" si="8"/>
        <v>0</v>
      </c>
      <c r="AF20" s="9"/>
      <c r="AG20" s="280" t="str">
        <f t="shared" si="9"/>
        <v>З</v>
      </c>
      <c r="AH20" s="280" t="str">
        <f t="shared" si="9"/>
        <v/>
      </c>
      <c r="AI20" s="280">
        <f t="shared" si="9"/>
        <v>4</v>
      </c>
      <c r="AJ20" s="280">
        <f t="shared" si="9"/>
        <v>4</v>
      </c>
      <c r="AK20" s="280">
        <f t="shared" si="9"/>
        <v>3</v>
      </c>
      <c r="AL20" s="280" t="str">
        <f t="shared" si="9"/>
        <v/>
      </c>
      <c r="AM20" s="280" t="str">
        <f t="shared" si="9"/>
        <v/>
      </c>
      <c r="AN20" s="280">
        <f t="shared" si="9"/>
        <v>3</v>
      </c>
      <c r="AO20" s="280">
        <f t="shared" si="9"/>
        <v>3</v>
      </c>
      <c r="AP20" s="280">
        <f t="shared" si="9"/>
        <v>5</v>
      </c>
      <c r="AQ20" s="280">
        <f t="shared" si="9"/>
        <v>5</v>
      </c>
      <c r="AR20" s="280">
        <f t="shared" si="9"/>
        <v>3</v>
      </c>
      <c r="AS20" s="280">
        <f t="shared" si="9"/>
        <v>4</v>
      </c>
      <c r="AT20" s="280" t="str">
        <f t="shared" si="9"/>
        <v/>
      </c>
      <c r="AU20" s="280">
        <f t="shared" si="9"/>
        <v>4</v>
      </c>
      <c r="AV20" s="280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5.75" customHeight="1" x14ac:dyDescent="0.2">
      <c r="A21" s="295">
        <v>16</v>
      </c>
      <c r="B21" s="178"/>
      <c r="C21" s="330" t="s">
        <v>34</v>
      </c>
      <c r="D21" s="344" t="s">
        <v>604</v>
      </c>
      <c r="E21" s="238">
        <v>2441</v>
      </c>
      <c r="F21" s="91" t="s">
        <v>539</v>
      </c>
      <c r="G21" s="91"/>
      <c r="H21" s="91">
        <v>5</v>
      </c>
      <c r="I21" s="91">
        <v>5</v>
      </c>
      <c r="J21" s="91">
        <v>5</v>
      </c>
      <c r="K21" s="91"/>
      <c r="L21" s="91"/>
      <c r="M21" s="91">
        <v>5</v>
      </c>
      <c r="N21" s="91">
        <v>5</v>
      </c>
      <c r="O21" s="91">
        <v>5</v>
      </c>
      <c r="P21" s="91">
        <v>5</v>
      </c>
      <c r="Q21" s="91">
        <v>4</v>
      </c>
      <c r="R21" s="94">
        <v>5</v>
      </c>
      <c r="S21" s="91"/>
      <c r="T21" s="91">
        <v>5</v>
      </c>
      <c r="U21" s="91"/>
      <c r="V21" s="18">
        <f t="shared" si="0"/>
        <v>4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0</v>
      </c>
      <c r="AA21" s="92">
        <f t="shared" si="5"/>
        <v>1</v>
      </c>
      <c r="AB21" s="92">
        <f t="shared" si="6"/>
        <v>9</v>
      </c>
      <c r="AC21" s="92">
        <f t="shared" si="7"/>
        <v>10</v>
      </c>
      <c r="AD21" s="225">
        <f t="shared" si="11"/>
        <v>4.9000000000000004</v>
      </c>
      <c r="AE21" s="16">
        <f t="shared" si="8"/>
        <v>0</v>
      </c>
      <c r="AF21" s="9"/>
      <c r="AG21" s="280" t="str">
        <f t="shared" si="9"/>
        <v>З</v>
      </c>
      <c r="AH21" s="280" t="str">
        <f t="shared" si="9"/>
        <v/>
      </c>
      <c r="AI21" s="280">
        <f t="shared" si="9"/>
        <v>5</v>
      </c>
      <c r="AJ21" s="280">
        <f t="shared" si="9"/>
        <v>5</v>
      </c>
      <c r="AK21" s="280">
        <f t="shared" si="9"/>
        <v>5</v>
      </c>
      <c r="AL21" s="280" t="str">
        <f t="shared" si="9"/>
        <v/>
      </c>
      <c r="AM21" s="280" t="str">
        <f t="shared" si="9"/>
        <v/>
      </c>
      <c r="AN21" s="280">
        <f t="shared" si="9"/>
        <v>5</v>
      </c>
      <c r="AO21" s="280">
        <f t="shared" si="9"/>
        <v>5</v>
      </c>
      <c r="AP21" s="280">
        <f t="shared" si="9"/>
        <v>5</v>
      </c>
      <c r="AQ21" s="280">
        <f t="shared" si="9"/>
        <v>5</v>
      </c>
      <c r="AR21" s="280">
        <f t="shared" si="9"/>
        <v>4</v>
      </c>
      <c r="AS21" s="280">
        <f t="shared" si="9"/>
        <v>5</v>
      </c>
      <c r="AT21" s="280" t="str">
        <f t="shared" si="9"/>
        <v/>
      </c>
      <c r="AU21" s="280">
        <f t="shared" si="9"/>
        <v>5</v>
      </c>
      <c r="AV21" s="280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5.75" customHeight="1" x14ac:dyDescent="0.2">
      <c r="A22" s="295">
        <v>17</v>
      </c>
      <c r="B22" s="178"/>
      <c r="C22" s="320" t="s">
        <v>34</v>
      </c>
      <c r="D22" s="333" t="s">
        <v>605</v>
      </c>
      <c r="E22" s="238">
        <v>2441</v>
      </c>
      <c r="F22" s="91" t="s">
        <v>539</v>
      </c>
      <c r="G22" s="91"/>
      <c r="H22" s="91">
        <v>4</v>
      </c>
      <c r="I22" s="91">
        <v>5</v>
      </c>
      <c r="J22" s="91">
        <v>4</v>
      </c>
      <c r="K22" s="91"/>
      <c r="L22" s="91"/>
      <c r="M22" s="91">
        <v>5</v>
      </c>
      <c r="N22" s="91">
        <v>3</v>
      </c>
      <c r="O22" s="91">
        <v>5</v>
      </c>
      <c r="P22" s="91">
        <v>5</v>
      </c>
      <c r="Q22" s="91">
        <v>4</v>
      </c>
      <c r="R22" s="94">
        <v>5</v>
      </c>
      <c r="S22" s="91"/>
      <c r="T22" s="91">
        <v>4</v>
      </c>
      <c r="U22" s="91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1</v>
      </c>
      <c r="AA22" s="92">
        <f t="shared" si="5"/>
        <v>4</v>
      </c>
      <c r="AB22" s="92">
        <f t="shared" si="6"/>
        <v>5</v>
      </c>
      <c r="AC22" s="92">
        <f t="shared" si="7"/>
        <v>10</v>
      </c>
      <c r="AD22" s="225">
        <f t="shared" si="11"/>
        <v>4.4000000000000004</v>
      </c>
      <c r="AE22" s="16">
        <f t="shared" si="8"/>
        <v>0</v>
      </c>
      <c r="AF22" s="9"/>
      <c r="AG22" s="280" t="str">
        <f t="shared" si="13"/>
        <v>З</v>
      </c>
      <c r="AH22" s="280" t="str">
        <f t="shared" si="13"/>
        <v/>
      </c>
      <c r="AI22" s="280">
        <f t="shared" si="13"/>
        <v>4</v>
      </c>
      <c r="AJ22" s="280">
        <f t="shared" si="13"/>
        <v>5</v>
      </c>
      <c r="AK22" s="280">
        <f t="shared" si="13"/>
        <v>4</v>
      </c>
      <c r="AL22" s="280" t="str">
        <f t="shared" si="13"/>
        <v/>
      </c>
      <c r="AM22" s="280" t="str">
        <f t="shared" si="13"/>
        <v/>
      </c>
      <c r="AN22" s="280">
        <f t="shared" si="13"/>
        <v>5</v>
      </c>
      <c r="AO22" s="280">
        <f t="shared" si="13"/>
        <v>3</v>
      </c>
      <c r="AP22" s="280">
        <f t="shared" si="13"/>
        <v>5</v>
      </c>
      <c r="AQ22" s="280">
        <f t="shared" si="13"/>
        <v>5</v>
      </c>
      <c r="AR22" s="280">
        <f t="shared" si="13"/>
        <v>4</v>
      </c>
      <c r="AS22" s="280">
        <f t="shared" si="13"/>
        <v>5</v>
      </c>
      <c r="AT22" s="280" t="str">
        <f t="shared" si="13"/>
        <v/>
      </c>
      <c r="AU22" s="280">
        <f t="shared" si="13"/>
        <v>4</v>
      </c>
      <c r="AV22" s="280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5.75" customHeight="1" x14ac:dyDescent="0.2">
      <c r="A23" s="295">
        <v>18</v>
      </c>
      <c r="B23" s="178"/>
      <c r="C23" s="320" t="s">
        <v>34</v>
      </c>
      <c r="D23" s="333" t="s">
        <v>606</v>
      </c>
      <c r="E23" s="238">
        <v>2441</v>
      </c>
      <c r="F23" s="91" t="s">
        <v>539</v>
      </c>
      <c r="G23" s="91"/>
      <c r="H23" s="91">
        <v>3</v>
      </c>
      <c r="I23" s="91">
        <v>5</v>
      </c>
      <c r="J23" s="91">
        <v>5</v>
      </c>
      <c r="K23" s="91"/>
      <c r="L23" s="91"/>
      <c r="M23" s="91">
        <v>5</v>
      </c>
      <c r="N23" s="91">
        <v>5</v>
      </c>
      <c r="O23" s="91">
        <v>5</v>
      </c>
      <c r="P23" s="91">
        <v>5</v>
      </c>
      <c r="Q23" s="91">
        <v>5</v>
      </c>
      <c r="R23" s="94">
        <v>5</v>
      </c>
      <c r="S23" s="91"/>
      <c r="T23" s="91">
        <v>5</v>
      </c>
      <c r="U23" s="91"/>
      <c r="V23" s="18">
        <f t="shared" si="0"/>
        <v>3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1</v>
      </c>
      <c r="AA23" s="92">
        <f t="shared" si="5"/>
        <v>0</v>
      </c>
      <c r="AB23" s="92">
        <f t="shared" si="6"/>
        <v>9</v>
      </c>
      <c r="AC23" s="92">
        <f t="shared" si="7"/>
        <v>10</v>
      </c>
      <c r="AD23" s="225">
        <f t="shared" si="11"/>
        <v>4.8</v>
      </c>
      <c r="AE23" s="16">
        <f t="shared" si="8"/>
        <v>0</v>
      </c>
      <c r="AF23" s="9"/>
      <c r="AG23" s="280" t="str">
        <f t="shared" si="13"/>
        <v>З</v>
      </c>
      <c r="AH23" s="280" t="str">
        <f t="shared" si="13"/>
        <v/>
      </c>
      <c r="AI23" s="280">
        <f t="shared" si="13"/>
        <v>3</v>
      </c>
      <c r="AJ23" s="280">
        <f t="shared" si="13"/>
        <v>5</v>
      </c>
      <c r="AK23" s="280">
        <f t="shared" si="13"/>
        <v>5</v>
      </c>
      <c r="AL23" s="280" t="str">
        <f t="shared" si="13"/>
        <v/>
      </c>
      <c r="AM23" s="280" t="str">
        <f t="shared" si="13"/>
        <v/>
      </c>
      <c r="AN23" s="280">
        <f t="shared" si="13"/>
        <v>5</v>
      </c>
      <c r="AO23" s="280">
        <f t="shared" si="13"/>
        <v>5</v>
      </c>
      <c r="AP23" s="280">
        <f t="shared" si="13"/>
        <v>5</v>
      </c>
      <c r="AQ23" s="280">
        <f t="shared" si="13"/>
        <v>5</v>
      </c>
      <c r="AR23" s="280">
        <f t="shared" si="13"/>
        <v>5</v>
      </c>
      <c r="AS23" s="280">
        <f t="shared" si="13"/>
        <v>5</v>
      </c>
      <c r="AT23" s="280" t="str">
        <f t="shared" si="13"/>
        <v/>
      </c>
      <c r="AU23" s="280">
        <f t="shared" si="13"/>
        <v>5</v>
      </c>
      <c r="AV23" s="280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5.75" customHeight="1" x14ac:dyDescent="0.2">
      <c r="A24" s="295">
        <v>19</v>
      </c>
      <c r="B24" s="178"/>
      <c r="C24" s="320" t="s">
        <v>34</v>
      </c>
      <c r="D24" s="333" t="s">
        <v>607</v>
      </c>
      <c r="E24" s="238">
        <v>2441</v>
      </c>
      <c r="F24" s="91" t="s">
        <v>539</v>
      </c>
      <c r="G24" s="91"/>
      <c r="H24" s="91">
        <v>5</v>
      </c>
      <c r="I24" s="91">
        <v>4</v>
      </c>
      <c r="J24" s="91">
        <v>3</v>
      </c>
      <c r="K24" s="91"/>
      <c r="L24" s="91"/>
      <c r="M24" s="91">
        <v>3</v>
      </c>
      <c r="N24" s="91">
        <v>3</v>
      </c>
      <c r="O24" s="91">
        <v>5</v>
      </c>
      <c r="P24" s="91">
        <v>4</v>
      </c>
      <c r="Q24" s="91">
        <v>3</v>
      </c>
      <c r="R24" s="94">
        <v>3</v>
      </c>
      <c r="S24" s="91"/>
      <c r="T24" s="91">
        <v>3</v>
      </c>
      <c r="U24" s="91"/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6</v>
      </c>
      <c r="AA24" s="92">
        <f t="shared" si="5"/>
        <v>2</v>
      </c>
      <c r="AB24" s="92">
        <f t="shared" si="6"/>
        <v>2</v>
      </c>
      <c r="AC24" s="92">
        <f t="shared" si="7"/>
        <v>10</v>
      </c>
      <c r="AD24" s="225">
        <f t="shared" si="11"/>
        <v>3.6</v>
      </c>
      <c r="AE24" s="16">
        <f t="shared" si="8"/>
        <v>0</v>
      </c>
      <c r="AF24" s="9"/>
      <c r="AG24" s="280" t="str">
        <f t="shared" si="13"/>
        <v>З</v>
      </c>
      <c r="AH24" s="280" t="str">
        <f t="shared" si="13"/>
        <v/>
      </c>
      <c r="AI24" s="280">
        <f t="shared" si="13"/>
        <v>5</v>
      </c>
      <c r="AJ24" s="280">
        <f t="shared" si="13"/>
        <v>4</v>
      </c>
      <c r="AK24" s="280">
        <f t="shared" si="13"/>
        <v>3</v>
      </c>
      <c r="AL24" s="280" t="str">
        <f t="shared" si="13"/>
        <v/>
      </c>
      <c r="AM24" s="280" t="str">
        <f t="shared" si="13"/>
        <v/>
      </c>
      <c r="AN24" s="280">
        <f t="shared" si="13"/>
        <v>3</v>
      </c>
      <c r="AO24" s="280">
        <f t="shared" si="13"/>
        <v>3</v>
      </c>
      <c r="AP24" s="280">
        <f t="shared" si="13"/>
        <v>5</v>
      </c>
      <c r="AQ24" s="280">
        <f t="shared" si="13"/>
        <v>4</v>
      </c>
      <c r="AR24" s="280">
        <f t="shared" si="13"/>
        <v>3</v>
      </c>
      <c r="AS24" s="280">
        <f t="shared" si="13"/>
        <v>3</v>
      </c>
      <c r="AT24" s="280" t="str">
        <f t="shared" si="13"/>
        <v/>
      </c>
      <c r="AU24" s="280">
        <f t="shared" si="13"/>
        <v>3</v>
      </c>
      <c r="AV24" s="280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5.75" customHeight="1" x14ac:dyDescent="0.2">
      <c r="A25" s="295">
        <v>20</v>
      </c>
      <c r="B25" s="178"/>
      <c r="C25" s="320" t="s">
        <v>34</v>
      </c>
      <c r="D25" s="333" t="s">
        <v>608</v>
      </c>
      <c r="E25" s="238">
        <v>2441</v>
      </c>
      <c r="F25" s="91" t="s">
        <v>539</v>
      </c>
      <c r="G25" s="91"/>
      <c r="H25" s="91">
        <v>5</v>
      </c>
      <c r="I25" s="91">
        <v>4</v>
      </c>
      <c r="J25" s="91">
        <v>3</v>
      </c>
      <c r="K25" s="91"/>
      <c r="L25" s="91"/>
      <c r="M25" s="91">
        <v>3</v>
      </c>
      <c r="N25" s="91">
        <v>4</v>
      </c>
      <c r="O25" s="91">
        <v>5</v>
      </c>
      <c r="P25" s="91">
        <v>4</v>
      </c>
      <c r="Q25" s="91">
        <v>3</v>
      </c>
      <c r="R25" s="94">
        <v>3</v>
      </c>
      <c r="S25" s="91"/>
      <c r="T25" s="91">
        <v>4</v>
      </c>
      <c r="U25" s="91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4</v>
      </c>
      <c r="AA25" s="92">
        <f t="shared" si="5"/>
        <v>4</v>
      </c>
      <c r="AB25" s="92">
        <f t="shared" si="6"/>
        <v>2</v>
      </c>
      <c r="AC25" s="92">
        <f t="shared" si="7"/>
        <v>10</v>
      </c>
      <c r="AD25" s="225">
        <f t="shared" si="11"/>
        <v>3.8</v>
      </c>
      <c r="AE25" s="16">
        <f t="shared" si="8"/>
        <v>0</v>
      </c>
      <c r="AF25" s="9"/>
      <c r="AG25" s="280" t="str">
        <f t="shared" si="13"/>
        <v>З</v>
      </c>
      <c r="AH25" s="280" t="str">
        <f t="shared" si="13"/>
        <v/>
      </c>
      <c r="AI25" s="280">
        <f t="shared" si="13"/>
        <v>5</v>
      </c>
      <c r="AJ25" s="280">
        <f t="shared" si="13"/>
        <v>4</v>
      </c>
      <c r="AK25" s="280">
        <f t="shared" si="13"/>
        <v>3</v>
      </c>
      <c r="AL25" s="280" t="str">
        <f t="shared" si="13"/>
        <v/>
      </c>
      <c r="AM25" s="280" t="str">
        <f t="shared" si="13"/>
        <v/>
      </c>
      <c r="AN25" s="280">
        <f t="shared" si="13"/>
        <v>3</v>
      </c>
      <c r="AO25" s="280">
        <f t="shared" si="13"/>
        <v>4</v>
      </c>
      <c r="AP25" s="280">
        <f t="shared" si="13"/>
        <v>5</v>
      </c>
      <c r="AQ25" s="280">
        <f t="shared" si="13"/>
        <v>4</v>
      </c>
      <c r="AR25" s="280">
        <f t="shared" si="13"/>
        <v>3</v>
      </c>
      <c r="AS25" s="280">
        <f t="shared" si="13"/>
        <v>3</v>
      </c>
      <c r="AT25" s="280" t="str">
        <f t="shared" si="13"/>
        <v/>
      </c>
      <c r="AU25" s="280">
        <f t="shared" si="13"/>
        <v>4</v>
      </c>
      <c r="AV25" s="280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5.75" customHeight="1" x14ac:dyDescent="0.2">
      <c r="A26" s="295">
        <v>21</v>
      </c>
      <c r="B26" s="178"/>
      <c r="C26" s="330" t="s">
        <v>34</v>
      </c>
      <c r="D26" s="344" t="s">
        <v>609</v>
      </c>
      <c r="E26" s="238">
        <v>2441</v>
      </c>
      <c r="F26" s="91" t="s">
        <v>539</v>
      </c>
      <c r="G26" s="91"/>
      <c r="H26" s="91">
        <v>5</v>
      </c>
      <c r="I26" s="91">
        <v>5</v>
      </c>
      <c r="J26" s="91">
        <v>5</v>
      </c>
      <c r="K26" s="91"/>
      <c r="L26" s="91"/>
      <c r="M26" s="91">
        <v>5</v>
      </c>
      <c r="N26" s="91">
        <v>4</v>
      </c>
      <c r="O26" s="91">
        <v>5</v>
      </c>
      <c r="P26" s="91">
        <v>5</v>
      </c>
      <c r="Q26" s="91">
        <v>5</v>
      </c>
      <c r="R26" s="94">
        <v>5</v>
      </c>
      <c r="S26" s="91"/>
      <c r="T26" s="91">
        <v>4</v>
      </c>
      <c r="U26" s="91"/>
      <c r="V26" s="18">
        <f t="shared" si="0"/>
        <v>4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0</v>
      </c>
      <c r="AA26" s="92">
        <f t="shared" si="5"/>
        <v>2</v>
      </c>
      <c r="AB26" s="92">
        <f t="shared" si="6"/>
        <v>8</v>
      </c>
      <c r="AC26" s="92">
        <f t="shared" si="7"/>
        <v>10</v>
      </c>
      <c r="AD26" s="225">
        <f t="shared" si="11"/>
        <v>4.8</v>
      </c>
      <c r="AE26" s="16">
        <f t="shared" si="8"/>
        <v>0</v>
      </c>
      <c r="AF26" s="9"/>
      <c r="AG26" s="280" t="str">
        <f t="shared" si="13"/>
        <v>З</v>
      </c>
      <c r="AH26" s="280" t="str">
        <f t="shared" si="13"/>
        <v/>
      </c>
      <c r="AI26" s="280">
        <f t="shared" si="13"/>
        <v>5</v>
      </c>
      <c r="AJ26" s="280">
        <f t="shared" si="13"/>
        <v>5</v>
      </c>
      <c r="AK26" s="280">
        <f t="shared" si="13"/>
        <v>5</v>
      </c>
      <c r="AL26" s="280" t="str">
        <f t="shared" si="13"/>
        <v/>
      </c>
      <c r="AM26" s="280" t="str">
        <f t="shared" si="13"/>
        <v/>
      </c>
      <c r="AN26" s="280">
        <f t="shared" si="13"/>
        <v>5</v>
      </c>
      <c r="AO26" s="280">
        <f t="shared" si="13"/>
        <v>4</v>
      </c>
      <c r="AP26" s="280">
        <f t="shared" si="13"/>
        <v>5</v>
      </c>
      <c r="AQ26" s="280">
        <f t="shared" si="13"/>
        <v>5</v>
      </c>
      <c r="AR26" s="280">
        <f t="shared" si="13"/>
        <v>5</v>
      </c>
      <c r="AS26" s="280">
        <f t="shared" si="13"/>
        <v>5</v>
      </c>
      <c r="AT26" s="280" t="str">
        <f t="shared" si="13"/>
        <v/>
      </c>
      <c r="AU26" s="280">
        <f t="shared" si="13"/>
        <v>4</v>
      </c>
      <c r="AV26" s="280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5.75" customHeight="1" x14ac:dyDescent="0.2">
      <c r="A27" s="295">
        <v>22</v>
      </c>
      <c r="B27" s="178"/>
      <c r="C27" s="320" t="s">
        <v>34</v>
      </c>
      <c r="D27" s="333" t="s">
        <v>610</v>
      </c>
      <c r="E27" s="238">
        <v>2441</v>
      </c>
      <c r="F27" s="91" t="s">
        <v>539</v>
      </c>
      <c r="G27" s="91"/>
      <c r="H27" s="91">
        <v>3</v>
      </c>
      <c r="I27" s="91">
        <v>4</v>
      </c>
      <c r="J27" s="91">
        <v>3</v>
      </c>
      <c r="K27" s="91"/>
      <c r="L27" s="91"/>
      <c r="M27" s="91">
        <v>4</v>
      </c>
      <c r="N27" s="91" t="s">
        <v>1477</v>
      </c>
      <c r="O27" s="91">
        <v>5</v>
      </c>
      <c r="P27" s="91" t="s">
        <v>1417</v>
      </c>
      <c r="Q27" s="91">
        <v>3</v>
      </c>
      <c r="R27" s="94">
        <v>3</v>
      </c>
      <c r="S27" s="91"/>
      <c r="T27" s="91" t="s">
        <v>1478</v>
      </c>
      <c r="U27" s="91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4</v>
      </c>
      <c r="AA27" s="92">
        <f t="shared" si="5"/>
        <v>2</v>
      </c>
      <c r="AB27" s="92">
        <f t="shared" si="6"/>
        <v>1</v>
      </c>
      <c r="AC27" s="92">
        <f t="shared" si="7"/>
        <v>7</v>
      </c>
      <c r="AD27" s="225">
        <f t="shared" si="11"/>
        <v>3.5714285714285716</v>
      </c>
      <c r="AE27" s="16">
        <f t="shared" si="8"/>
        <v>0</v>
      </c>
      <c r="AF27" s="9"/>
      <c r="AG27" s="280" t="str">
        <f t="shared" si="13"/>
        <v>З</v>
      </c>
      <c r="AH27" s="280" t="str">
        <f t="shared" si="13"/>
        <v/>
      </c>
      <c r="AI27" s="280">
        <f t="shared" si="13"/>
        <v>3</v>
      </c>
      <c r="AJ27" s="280">
        <f t="shared" si="13"/>
        <v>4</v>
      </c>
      <c r="AK27" s="280">
        <f t="shared" si="13"/>
        <v>3</v>
      </c>
      <c r="AL27" s="280" t="str">
        <f t="shared" si="13"/>
        <v/>
      </c>
      <c r="AM27" s="280" t="str">
        <f t="shared" si="13"/>
        <v/>
      </c>
      <c r="AN27" s="280">
        <f t="shared" si="13"/>
        <v>4</v>
      </c>
      <c r="AO27" s="280" t="str">
        <f t="shared" si="13"/>
        <v>а</v>
      </c>
      <c r="AP27" s="280">
        <f t="shared" si="13"/>
        <v>5</v>
      </c>
      <c r="AQ27" s="280" t="str">
        <f t="shared" si="13"/>
        <v>а</v>
      </c>
      <c r="AR27" s="280">
        <f t="shared" si="13"/>
        <v>3</v>
      </c>
      <c r="AS27" s="280">
        <f t="shared" si="13"/>
        <v>3</v>
      </c>
      <c r="AT27" s="280" t="str">
        <f t="shared" si="13"/>
        <v/>
      </c>
      <c r="AU27" s="280" t="str">
        <f t="shared" si="13"/>
        <v>а</v>
      </c>
      <c r="AV27" s="280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5.75" customHeight="1" x14ac:dyDescent="0.2">
      <c r="A28" s="295">
        <v>23</v>
      </c>
      <c r="B28" s="178"/>
      <c r="C28" s="320" t="s">
        <v>34</v>
      </c>
      <c r="D28" s="333" t="s">
        <v>611</v>
      </c>
      <c r="E28" s="238">
        <v>2441</v>
      </c>
      <c r="F28" s="91" t="s">
        <v>539</v>
      </c>
      <c r="G28" s="91"/>
      <c r="H28" s="91">
        <v>4</v>
      </c>
      <c r="I28" s="91">
        <v>4</v>
      </c>
      <c r="J28" s="91">
        <v>4</v>
      </c>
      <c r="K28" s="91"/>
      <c r="L28" s="91"/>
      <c r="M28" s="91">
        <v>3</v>
      </c>
      <c r="N28" s="91">
        <v>4</v>
      </c>
      <c r="O28" s="91">
        <v>5</v>
      </c>
      <c r="P28" s="91">
        <v>4</v>
      </c>
      <c r="Q28" s="91">
        <v>3</v>
      </c>
      <c r="R28" s="94">
        <v>4</v>
      </c>
      <c r="S28" s="91"/>
      <c r="T28" s="91">
        <v>3</v>
      </c>
      <c r="U28" s="91"/>
      <c r="V28" s="18">
        <f t="shared" si="0"/>
        <v>3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3</v>
      </c>
      <c r="AA28" s="92">
        <f t="shared" si="5"/>
        <v>6</v>
      </c>
      <c r="AB28" s="92">
        <f t="shared" si="6"/>
        <v>1</v>
      </c>
      <c r="AC28" s="92">
        <f t="shared" si="7"/>
        <v>10</v>
      </c>
      <c r="AD28" s="225">
        <f t="shared" si="11"/>
        <v>3.8</v>
      </c>
      <c r="AE28" s="16">
        <f t="shared" si="8"/>
        <v>0</v>
      </c>
      <c r="AF28" s="9"/>
      <c r="AG28" s="280" t="str">
        <f t="shared" si="13"/>
        <v>З</v>
      </c>
      <c r="AH28" s="280" t="str">
        <f t="shared" si="13"/>
        <v/>
      </c>
      <c r="AI28" s="280">
        <f t="shared" si="13"/>
        <v>4</v>
      </c>
      <c r="AJ28" s="280">
        <f t="shared" si="13"/>
        <v>4</v>
      </c>
      <c r="AK28" s="280">
        <f t="shared" si="13"/>
        <v>4</v>
      </c>
      <c r="AL28" s="280" t="str">
        <f t="shared" si="13"/>
        <v/>
      </c>
      <c r="AM28" s="280" t="str">
        <f t="shared" si="13"/>
        <v/>
      </c>
      <c r="AN28" s="280">
        <f t="shared" si="13"/>
        <v>3</v>
      </c>
      <c r="AO28" s="280">
        <f t="shared" si="13"/>
        <v>4</v>
      </c>
      <c r="AP28" s="280">
        <f t="shared" si="13"/>
        <v>5</v>
      </c>
      <c r="AQ28" s="280">
        <f t="shared" si="13"/>
        <v>4</v>
      </c>
      <c r="AR28" s="280">
        <f t="shared" si="13"/>
        <v>3</v>
      </c>
      <c r="AS28" s="280">
        <f t="shared" si="13"/>
        <v>4</v>
      </c>
      <c r="AT28" s="280" t="str">
        <f t="shared" si="13"/>
        <v/>
      </c>
      <c r="AU28" s="280">
        <f t="shared" si="13"/>
        <v>3</v>
      </c>
      <c r="AV28" s="280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5.75" customHeight="1" x14ac:dyDescent="0.2">
      <c r="A29" s="295">
        <v>24</v>
      </c>
      <c r="B29" s="176"/>
      <c r="C29" s="320" t="s">
        <v>34</v>
      </c>
      <c r="D29" s="333" t="s">
        <v>612</v>
      </c>
      <c r="E29" s="238">
        <v>2441</v>
      </c>
      <c r="F29" s="91" t="s">
        <v>539</v>
      </c>
      <c r="G29" s="91"/>
      <c r="H29" s="91">
        <v>3</v>
      </c>
      <c r="I29" s="91">
        <v>4</v>
      </c>
      <c r="J29" s="91">
        <v>4</v>
      </c>
      <c r="K29" s="91"/>
      <c r="L29" s="91"/>
      <c r="M29" s="91">
        <v>4</v>
      </c>
      <c r="N29" s="91">
        <v>4</v>
      </c>
      <c r="O29" s="91">
        <v>5</v>
      </c>
      <c r="P29" s="91">
        <v>5</v>
      </c>
      <c r="Q29" s="91">
        <v>4</v>
      </c>
      <c r="R29" s="94">
        <v>3</v>
      </c>
      <c r="S29" s="91"/>
      <c r="T29" s="91">
        <v>4</v>
      </c>
      <c r="U29" s="91"/>
      <c r="V29" s="18">
        <f t="shared" si="0"/>
        <v>3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2</v>
      </c>
      <c r="AA29" s="92">
        <f t="shared" si="5"/>
        <v>6</v>
      </c>
      <c r="AB29" s="92">
        <f t="shared" si="6"/>
        <v>2</v>
      </c>
      <c r="AC29" s="92">
        <f t="shared" si="7"/>
        <v>10</v>
      </c>
      <c r="AD29" s="225">
        <f t="shared" si="11"/>
        <v>4</v>
      </c>
      <c r="AE29" s="16">
        <f t="shared" si="8"/>
        <v>0</v>
      </c>
      <c r="AF29" s="9"/>
      <c r="AG29" s="280" t="str">
        <f t="shared" si="13"/>
        <v>З</v>
      </c>
      <c r="AH29" s="280" t="str">
        <f t="shared" si="13"/>
        <v/>
      </c>
      <c r="AI29" s="280">
        <f t="shared" si="13"/>
        <v>3</v>
      </c>
      <c r="AJ29" s="280">
        <f t="shared" si="13"/>
        <v>4</v>
      </c>
      <c r="AK29" s="280">
        <f t="shared" si="13"/>
        <v>4</v>
      </c>
      <c r="AL29" s="280" t="str">
        <f t="shared" si="13"/>
        <v/>
      </c>
      <c r="AM29" s="280" t="str">
        <f t="shared" si="13"/>
        <v/>
      </c>
      <c r="AN29" s="280">
        <f t="shared" si="13"/>
        <v>4</v>
      </c>
      <c r="AO29" s="280">
        <f t="shared" si="13"/>
        <v>4</v>
      </c>
      <c r="AP29" s="280">
        <f t="shared" si="13"/>
        <v>5</v>
      </c>
      <c r="AQ29" s="280">
        <f t="shared" si="13"/>
        <v>5</v>
      </c>
      <c r="AR29" s="280">
        <f t="shared" si="13"/>
        <v>4</v>
      </c>
      <c r="AS29" s="280">
        <f t="shared" si="13"/>
        <v>3</v>
      </c>
      <c r="AT29" s="280" t="str">
        <f t="shared" si="13"/>
        <v/>
      </c>
      <c r="AU29" s="280">
        <f t="shared" si="13"/>
        <v>4</v>
      </c>
      <c r="AV29" s="280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5.75" customHeight="1" x14ac:dyDescent="0.2">
      <c r="A30" s="295">
        <v>25</v>
      </c>
      <c r="B30" s="176"/>
      <c r="C30" s="320" t="s">
        <v>34</v>
      </c>
      <c r="D30" s="333" t="s">
        <v>613</v>
      </c>
      <c r="E30" s="238">
        <v>2441</v>
      </c>
      <c r="F30" s="91" t="s">
        <v>539</v>
      </c>
      <c r="G30" s="91"/>
      <c r="H30" s="91">
        <v>4</v>
      </c>
      <c r="I30" s="91">
        <v>4</v>
      </c>
      <c r="J30" s="91">
        <v>3</v>
      </c>
      <c r="K30" s="91"/>
      <c r="L30" s="91"/>
      <c r="M30" s="91">
        <v>4</v>
      </c>
      <c r="N30" s="91">
        <v>5</v>
      </c>
      <c r="O30" s="91">
        <v>5</v>
      </c>
      <c r="P30" s="91">
        <v>4</v>
      </c>
      <c r="Q30" s="91">
        <v>3</v>
      </c>
      <c r="R30" s="94">
        <v>3</v>
      </c>
      <c r="S30" s="91"/>
      <c r="T30" s="91">
        <v>5</v>
      </c>
      <c r="U30" s="91"/>
      <c r="V30" s="18">
        <f t="shared" si="0"/>
        <v>3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3</v>
      </c>
      <c r="AA30" s="92">
        <f t="shared" si="5"/>
        <v>4</v>
      </c>
      <c r="AB30" s="92">
        <f t="shared" si="6"/>
        <v>3</v>
      </c>
      <c r="AC30" s="92">
        <f t="shared" si="7"/>
        <v>10</v>
      </c>
      <c r="AD30" s="225">
        <f t="shared" si="11"/>
        <v>4</v>
      </c>
      <c r="AE30" s="16">
        <f t="shared" si="8"/>
        <v>0</v>
      </c>
      <c r="AF30" s="9"/>
      <c r="AG30" s="280" t="str">
        <f t="shared" si="13"/>
        <v>З</v>
      </c>
      <c r="AH30" s="280" t="str">
        <f t="shared" si="13"/>
        <v/>
      </c>
      <c r="AI30" s="280">
        <f t="shared" si="13"/>
        <v>4</v>
      </c>
      <c r="AJ30" s="280">
        <f t="shared" si="13"/>
        <v>4</v>
      </c>
      <c r="AK30" s="280">
        <f t="shared" si="13"/>
        <v>3</v>
      </c>
      <c r="AL30" s="280" t="str">
        <f t="shared" si="13"/>
        <v/>
      </c>
      <c r="AM30" s="280" t="str">
        <f t="shared" si="13"/>
        <v/>
      </c>
      <c r="AN30" s="280">
        <f t="shared" si="13"/>
        <v>4</v>
      </c>
      <c r="AO30" s="280">
        <f t="shared" si="13"/>
        <v>5</v>
      </c>
      <c r="AP30" s="280">
        <f t="shared" si="13"/>
        <v>5</v>
      </c>
      <c r="AQ30" s="280">
        <f t="shared" si="13"/>
        <v>4</v>
      </c>
      <c r="AR30" s="280">
        <f t="shared" si="13"/>
        <v>3</v>
      </c>
      <c r="AS30" s="280">
        <f t="shared" si="13"/>
        <v>3</v>
      </c>
      <c r="AT30" s="280" t="str">
        <f t="shared" si="13"/>
        <v/>
      </c>
      <c r="AU30" s="280">
        <f t="shared" si="13"/>
        <v>5</v>
      </c>
      <c r="AV30" s="280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295">
        <v>26</v>
      </c>
      <c r="B31" s="176"/>
      <c r="E31" s="238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25" t="str">
        <f t="shared" si="11"/>
        <v/>
      </c>
      <c r="AE31" s="16">
        <f t="shared" si="8"/>
        <v>0</v>
      </c>
      <c r="AF31" s="9"/>
      <c r="AG31" s="280" t="str">
        <f t="shared" si="13"/>
        <v/>
      </c>
      <c r="AH31" s="280" t="str">
        <f t="shared" si="13"/>
        <v/>
      </c>
      <c r="AI31" s="280" t="str">
        <f t="shared" si="13"/>
        <v/>
      </c>
      <c r="AJ31" s="280" t="str">
        <f t="shared" si="13"/>
        <v/>
      </c>
      <c r="AK31" s="280" t="str">
        <f t="shared" si="13"/>
        <v/>
      </c>
      <c r="AL31" s="280" t="str">
        <f t="shared" si="13"/>
        <v/>
      </c>
      <c r="AM31" s="280" t="str">
        <f t="shared" si="13"/>
        <v/>
      </c>
      <c r="AN31" s="280" t="str">
        <f t="shared" si="13"/>
        <v/>
      </c>
      <c r="AO31" s="280" t="str">
        <f t="shared" si="13"/>
        <v/>
      </c>
      <c r="AP31" s="280" t="str">
        <f t="shared" si="13"/>
        <v/>
      </c>
      <c r="AQ31" s="280" t="str">
        <f t="shared" si="13"/>
        <v/>
      </c>
      <c r="AR31" s="280" t="str">
        <f t="shared" si="13"/>
        <v/>
      </c>
      <c r="AS31" s="280" t="str">
        <f t="shared" si="13"/>
        <v/>
      </c>
      <c r="AT31" s="280" t="str">
        <f t="shared" si="13"/>
        <v/>
      </c>
      <c r="AU31" s="280" t="str">
        <f t="shared" si="13"/>
        <v/>
      </c>
      <c r="AV31" s="280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295"/>
      <c r="B32" s="226"/>
      <c r="C32" s="226"/>
      <c r="D32" s="321"/>
      <c r="E32" s="23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25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295"/>
      <c r="B33" s="226"/>
      <c r="C33" s="226"/>
      <c r="D33" s="226"/>
      <c r="E33" s="23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25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295"/>
      <c r="B34" s="227"/>
      <c r="C34" s="228"/>
      <c r="D34" s="229"/>
      <c r="E34" s="238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295"/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295"/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COUNTIF(E6:E36,"2441")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 t="str">
        <f t="array" ref="F38:U45">AG38:AV45</f>
        <v xml:space="preserve"> </v>
      </c>
      <c r="G38" s="196" t="str">
        <v xml:space="preserve"> </v>
      </c>
      <c r="H38" s="196">
        <v>4.24</v>
      </c>
      <c r="I38" s="196">
        <v>4.458333333333333</v>
      </c>
      <c r="J38" s="196">
        <v>3.92</v>
      </c>
      <c r="K38" s="196" t="str">
        <v xml:space="preserve"> </v>
      </c>
      <c r="L38" s="196" t="str">
        <v xml:space="preserve"> </v>
      </c>
      <c r="M38" s="196">
        <v>4.04</v>
      </c>
      <c r="N38" s="196">
        <v>4.0869565217391308</v>
      </c>
      <c r="O38" s="231">
        <v>5</v>
      </c>
      <c r="P38" s="198">
        <v>4.4347826086956523</v>
      </c>
      <c r="Q38" s="198">
        <v>3.6</v>
      </c>
      <c r="R38" s="198">
        <v>4</v>
      </c>
      <c r="S38" s="196" t="str">
        <v xml:space="preserve"> </v>
      </c>
      <c r="T38" s="196">
        <v>4.1304347826086953</v>
      </c>
      <c r="U38" s="196" t="str">
        <v xml:space="preserve"> </v>
      </c>
      <c r="V38" s="18">
        <f>сводн.!T30</f>
        <v>3</v>
      </c>
      <c r="W38" s="92">
        <f>SUM(W6:W37)</f>
        <v>0</v>
      </c>
      <c r="X38" s="92">
        <f>SUM(X6:X37)</f>
        <v>0</v>
      </c>
      <c r="Y38" s="92">
        <f>SUM(Y6:Y37)-X38</f>
        <v>0</v>
      </c>
      <c r="Z38" s="92">
        <f>SUM(Z6:Z37)</f>
        <v>60</v>
      </c>
      <c r="AA38" s="92">
        <f>SUM(AA6:AA37)</f>
        <v>77</v>
      </c>
      <c r="AB38" s="92">
        <f>SUM(AB6:AB37)</f>
        <v>106</v>
      </c>
      <c r="AC38" s="92">
        <f t="shared" si="7"/>
        <v>243</v>
      </c>
      <c r="AD38" s="225">
        <f>IF(ISERROR(((X38+Y38)*2+Z38*3+AA38*4+AB38*5)/SUM(X38,Y38:AB38)),"",((X38+Y38)*2+Z38*3+AA38*4+AB38*5)/SUM(X38,Y38:AB38))</f>
        <v>4.189300411522634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4.24</v>
      </c>
      <c r="AJ38" s="33">
        <f t="shared" si="15"/>
        <v>4.458333333333333</v>
      </c>
      <c r="AK38" s="33">
        <f t="shared" si="15"/>
        <v>3.92</v>
      </c>
      <c r="AL38" s="33" t="str">
        <f t="shared" si="15"/>
        <v xml:space="preserve"> </v>
      </c>
      <c r="AM38" s="33" t="str">
        <f t="shared" si="15"/>
        <v xml:space="preserve"> </v>
      </c>
      <c r="AN38" s="33">
        <f t="shared" si="15"/>
        <v>4.04</v>
      </c>
      <c r="AO38" s="33">
        <f t="shared" si="15"/>
        <v>4.0869565217391308</v>
      </c>
      <c r="AP38" s="33">
        <f t="shared" si="15"/>
        <v>5</v>
      </c>
      <c r="AQ38" s="33">
        <f t="shared" si="15"/>
        <v>4.4347826086956523</v>
      </c>
      <c r="AR38" s="33">
        <f t="shared" si="15"/>
        <v>3.6</v>
      </c>
      <c r="AS38" s="33">
        <f t="shared" si="15"/>
        <v>4</v>
      </c>
      <c r="AT38" s="33" t="str">
        <f t="shared" si="15"/>
        <v xml:space="preserve"> </v>
      </c>
      <c r="AU38" s="33">
        <f t="shared" si="15"/>
        <v>4.1304347826086953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 t="str">
        <v>0</v>
      </c>
      <c r="G39" s="95" t="str">
        <v>0</v>
      </c>
      <c r="H39" s="95">
        <v>11</v>
      </c>
      <c r="I39" s="95">
        <v>12</v>
      </c>
      <c r="J39" s="95">
        <v>8</v>
      </c>
      <c r="K39" s="95" t="str">
        <v>0</v>
      </c>
      <c r="L39" s="95" t="str">
        <v>0</v>
      </c>
      <c r="M39" s="95">
        <v>10</v>
      </c>
      <c r="N39" s="95">
        <v>8</v>
      </c>
      <c r="O39" s="96">
        <v>25</v>
      </c>
      <c r="P39" s="96">
        <v>13</v>
      </c>
      <c r="Q39" s="96">
        <v>4</v>
      </c>
      <c r="R39" s="96">
        <v>8</v>
      </c>
      <c r="S39" s="95" t="str">
        <v>0</v>
      </c>
      <c r="T39" s="95">
        <v>7</v>
      </c>
      <c r="U39" s="95" t="str">
        <v xml:space="preserve"> </v>
      </c>
      <c r="V39" s="232">
        <f>IF(COUNTIF(V6:V37,5)=0,"0",COUNTIF(V6:V37,5))</f>
        <v>2</v>
      </c>
      <c r="W39" s="192"/>
      <c r="X39" s="527">
        <f>SUM(X38:AB38)</f>
        <v>243</v>
      </c>
      <c r="Y39" s="527"/>
      <c r="Z39" s="527"/>
      <c r="AA39" s="527"/>
      <c r="AB39" s="527"/>
      <c r="AC39" s="316"/>
      <c r="AD39" s="225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>
        <f t="shared" si="17"/>
        <v>11</v>
      </c>
      <c r="AJ39" s="38">
        <f t="shared" si="17"/>
        <v>12</v>
      </c>
      <c r="AK39" s="38">
        <f t="shared" si="17"/>
        <v>8</v>
      </c>
      <c r="AL39" s="38" t="str">
        <f t="shared" si="17"/>
        <v>0</v>
      </c>
      <c r="AM39" s="38" t="str">
        <f t="shared" si="17"/>
        <v>0</v>
      </c>
      <c r="AN39" s="38">
        <f t="shared" si="17"/>
        <v>10</v>
      </c>
      <c r="AO39" s="38">
        <f t="shared" si="17"/>
        <v>8</v>
      </c>
      <c r="AP39" s="38">
        <f t="shared" si="17"/>
        <v>25</v>
      </c>
      <c r="AQ39" s="38">
        <f t="shared" si="17"/>
        <v>13</v>
      </c>
      <c r="AR39" s="38">
        <f t="shared" si="17"/>
        <v>4</v>
      </c>
      <c r="AS39" s="38">
        <f t="shared" si="17"/>
        <v>8</v>
      </c>
      <c r="AT39" s="38" t="str">
        <f t="shared" si="17"/>
        <v>0</v>
      </c>
      <c r="AU39" s="38">
        <f t="shared" si="17"/>
        <v>7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 t="str">
        <v>0</v>
      </c>
      <c r="G40" s="97" t="str">
        <v>0</v>
      </c>
      <c r="H40" s="97">
        <v>9</v>
      </c>
      <c r="I40" s="97">
        <v>11</v>
      </c>
      <c r="J40" s="97">
        <v>7</v>
      </c>
      <c r="K40" s="97" t="str">
        <v>0</v>
      </c>
      <c r="L40" s="97" t="str">
        <v>0</v>
      </c>
      <c r="M40" s="97">
        <v>6</v>
      </c>
      <c r="N40" s="97">
        <v>9</v>
      </c>
      <c r="O40" s="98" t="str">
        <v>0</v>
      </c>
      <c r="P40" s="98">
        <v>7</v>
      </c>
      <c r="Q40" s="98">
        <v>7</v>
      </c>
      <c r="R40" s="98">
        <v>9</v>
      </c>
      <c r="S40" s="97" t="str">
        <v>0</v>
      </c>
      <c r="T40" s="97">
        <v>12</v>
      </c>
      <c r="U40" s="97" t="str">
        <v xml:space="preserve"> </v>
      </c>
      <c r="V40" s="233">
        <f>IF(COUNTIF(V6:V37,4)=0,"0",COUNTIF(V6:V37,4))</f>
        <v>4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6</v>
      </c>
      <c r="AA40" s="44">
        <f>IF(COUNTIF(AA6:AA37,4)=0," ",COUNTIF(AA6:AA37,4))</f>
        <v>7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>
        <f t="shared" si="18"/>
        <v>9</v>
      </c>
      <c r="AJ40" s="44">
        <f t="shared" si="18"/>
        <v>11</v>
      </c>
      <c r="AK40" s="44">
        <f t="shared" si="18"/>
        <v>7</v>
      </c>
      <c r="AL40" s="44" t="str">
        <f t="shared" si="18"/>
        <v>0</v>
      </c>
      <c r="AM40" s="44" t="str">
        <f t="shared" si="18"/>
        <v>0</v>
      </c>
      <c r="AN40" s="44">
        <f t="shared" si="18"/>
        <v>6</v>
      </c>
      <c r="AO40" s="44">
        <f t="shared" si="18"/>
        <v>9</v>
      </c>
      <c r="AP40" s="44" t="str">
        <f t="shared" si="18"/>
        <v>0</v>
      </c>
      <c r="AQ40" s="44">
        <f t="shared" si="18"/>
        <v>7</v>
      </c>
      <c r="AR40" s="44">
        <f t="shared" si="18"/>
        <v>7</v>
      </c>
      <c r="AS40" s="44">
        <f t="shared" si="18"/>
        <v>9</v>
      </c>
      <c r="AT40" s="44" t="str">
        <f t="shared" si="18"/>
        <v>0</v>
      </c>
      <c r="AU40" s="44">
        <f t="shared" si="18"/>
        <v>12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 t="str">
        <v>0</v>
      </c>
      <c r="H41" s="99">
        <v>5</v>
      </c>
      <c r="I41" s="99">
        <v>1</v>
      </c>
      <c r="J41" s="99">
        <v>10</v>
      </c>
      <c r="K41" s="99" t="str">
        <v>0</v>
      </c>
      <c r="L41" s="99" t="str">
        <v>0</v>
      </c>
      <c r="M41" s="99">
        <v>9</v>
      </c>
      <c r="N41" s="99">
        <v>6</v>
      </c>
      <c r="O41" s="100" t="str">
        <v>0</v>
      </c>
      <c r="P41" s="100">
        <v>3</v>
      </c>
      <c r="Q41" s="100">
        <v>14</v>
      </c>
      <c r="R41" s="100">
        <v>8</v>
      </c>
      <c r="S41" s="99" t="str">
        <v>0</v>
      </c>
      <c r="T41" s="99">
        <v>4</v>
      </c>
      <c r="U41" s="99" t="str">
        <v xml:space="preserve"> </v>
      </c>
      <c r="V41" s="234">
        <f>IF(COUNTIF(V6:V37,3)=0,"0",COUNTIF(V6:V37,3))</f>
        <v>19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1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>
        <f t="shared" si="19"/>
        <v>5</v>
      </c>
      <c r="AJ41" s="52">
        <f t="shared" si="19"/>
        <v>1</v>
      </c>
      <c r="AK41" s="52">
        <f t="shared" si="19"/>
        <v>10</v>
      </c>
      <c r="AL41" s="52" t="str">
        <f t="shared" si="19"/>
        <v>0</v>
      </c>
      <c r="AM41" s="52" t="str">
        <f t="shared" si="19"/>
        <v>0</v>
      </c>
      <c r="AN41" s="52">
        <f t="shared" si="19"/>
        <v>9</v>
      </c>
      <c r="AO41" s="52">
        <f t="shared" si="19"/>
        <v>6</v>
      </c>
      <c r="AP41" s="52" t="str">
        <f t="shared" si="19"/>
        <v>0</v>
      </c>
      <c r="AQ41" s="52">
        <f t="shared" si="19"/>
        <v>3</v>
      </c>
      <c r="AR41" s="52">
        <f t="shared" si="19"/>
        <v>14</v>
      </c>
      <c r="AS41" s="52">
        <f t="shared" si="19"/>
        <v>8</v>
      </c>
      <c r="AT41" s="52" t="str">
        <f t="shared" si="19"/>
        <v>0</v>
      </c>
      <c r="AU41" s="52">
        <f t="shared" si="19"/>
        <v>4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3</v>
      </c>
      <c r="AA42" s="35">
        <f>IF(COUNTIF(AA6:AA37,2)=0," ",COUNTIF(AA6:AA37,2))</f>
        <v>7</v>
      </c>
      <c r="AB42" s="35">
        <f>IF(COUNTIF(AB6:AB37,2)=0," ",COUNTIF(AB6:AB37,2))</f>
        <v>6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1</v>
      </c>
      <c r="J43" s="23">
        <v>0</v>
      </c>
      <c r="K43" s="23">
        <v>0</v>
      </c>
      <c r="L43" s="23">
        <v>0</v>
      </c>
      <c r="M43" s="23">
        <v>0</v>
      </c>
      <c r="N43" s="23">
        <v>2</v>
      </c>
      <c r="O43" s="24">
        <v>0</v>
      </c>
      <c r="P43" s="24">
        <v>2</v>
      </c>
      <c r="Q43" s="24">
        <v>0</v>
      </c>
      <c r="R43" s="24">
        <v>0</v>
      </c>
      <c r="S43" s="23">
        <v>0</v>
      </c>
      <c r="T43" s="23">
        <v>2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1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2</v>
      </c>
      <c r="AP43" s="60">
        <f t="shared" si="22"/>
        <v>0</v>
      </c>
      <c r="AQ43" s="60">
        <f t="shared" si="22"/>
        <v>2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2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>
        <v>25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25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17"/>
      <c r="X46" s="317"/>
      <c r="Y46" s="317"/>
      <c r="Z46" s="317"/>
      <c r="AA46" s="317"/>
      <c r="AB46" s="317"/>
      <c r="AC46" s="317"/>
      <c r="AD46" s="31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17"/>
      <c r="X47" s="317"/>
      <c r="Y47" s="317"/>
      <c r="Z47" s="317"/>
      <c r="AA47" s="317"/>
      <c r="AB47" s="317"/>
      <c r="AC47" s="317"/>
      <c r="AD47" s="31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17"/>
      <c r="X48" s="317"/>
      <c r="Y48" s="317"/>
      <c r="Z48" s="317"/>
      <c r="AA48" s="317"/>
      <c r="AB48" s="317"/>
      <c r="AC48" s="317"/>
      <c r="AD48" s="31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17"/>
      <c r="X49" s="317"/>
      <c r="Y49" s="317"/>
      <c r="Z49" s="317"/>
      <c r="AA49" s="317"/>
      <c r="AB49" s="317"/>
      <c r="AC49" s="317"/>
      <c r="AD49" s="31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17"/>
      <c r="X50" s="317"/>
      <c r="Y50" s="317"/>
      <c r="Z50" s="317"/>
      <c r="AA50" s="317"/>
      <c r="AB50" s="317"/>
      <c r="AC50" s="317"/>
      <c r="AD50" s="31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17"/>
      <c r="X51" s="317"/>
      <c r="Y51" s="317"/>
      <c r="Z51" s="317"/>
      <c r="AA51" s="317"/>
      <c r="AB51" s="317"/>
      <c r="AC51" s="317"/>
      <c r="AD51" s="31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17"/>
      <c r="X52" s="317"/>
      <c r="Y52" s="317"/>
      <c r="Z52" s="317"/>
      <c r="AA52" s="317"/>
      <c r="AB52" s="317"/>
      <c r="AC52" s="317"/>
      <c r="AD52" s="31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17"/>
      <c r="X53" s="317"/>
      <c r="Y53" s="317"/>
      <c r="Z53" s="317"/>
      <c r="AA53" s="317"/>
      <c r="AB53" s="317"/>
      <c r="AC53" s="317"/>
      <c r="AD53" s="31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17"/>
      <c r="X54" s="317"/>
      <c r="Y54" s="317"/>
      <c r="Z54" s="317"/>
      <c r="AA54" s="317"/>
      <c r="AB54" s="317"/>
      <c r="AC54" s="317"/>
      <c r="AD54" s="31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BP3:CE3"/>
    <mergeCell ref="X39:AB39"/>
    <mergeCell ref="A3:C4"/>
    <mergeCell ref="AD3:AD5"/>
    <mergeCell ref="AG3:AW3"/>
    <mergeCell ref="AX3:BM3"/>
    <mergeCell ref="F2:G2"/>
    <mergeCell ref="H2:L2"/>
    <mergeCell ref="M2:R2"/>
  </mergeCells>
  <conditionalFormatting sqref="C5 Y5 AI5 AG5">
    <cfRule type="cellIs" dxfId="12436" priority="3555" stopIfTrue="1" operator="equal">
      <formula>5</formula>
    </cfRule>
    <cfRule type="cellIs" dxfId="12435" priority="3556" stopIfTrue="1" operator="equal">
      <formula>4</formula>
    </cfRule>
    <cfRule type="cellIs" dxfId="12434" priority="3557" stopIfTrue="1" operator="equal">
      <formula>3</formula>
    </cfRule>
  </conditionalFormatting>
  <conditionalFormatting sqref="E6:E45">
    <cfRule type="cellIs" dxfId="12433" priority="3553" stopIfTrue="1" operator="equal">
      <formula>4</formula>
    </cfRule>
    <cfRule type="cellIs" dxfId="12432" priority="3554" stopIfTrue="1" operator="equal">
      <formula>3</formula>
    </cfRule>
  </conditionalFormatting>
  <conditionalFormatting sqref="Z5:AC5 W40:AF43 AE6:AE39 W39 R31:V45 F34:Q45 AG43:CB43 W44:AW45 AG6:AW42 R6:S30 V6:V30 G7:Q31 G6:M6 O6:Q6">
    <cfRule type="cellIs" dxfId="12431" priority="3550" stopIfTrue="1" operator="equal">
      <formula>5</formula>
    </cfRule>
    <cfRule type="cellIs" dxfId="12430" priority="3551" stopIfTrue="1" operator="equal">
      <formula>4</formula>
    </cfRule>
    <cfRule type="cellIs" dxfId="12429" priority="3552" stopIfTrue="1" operator="equal">
      <formula>3</formula>
    </cfRule>
  </conditionalFormatting>
  <conditionalFormatting sqref="AF6:AF37">
    <cfRule type="expression" dxfId="12428" priority="3548" stopIfTrue="1">
      <formula>VALUE(RIGHT(AF6))&gt;AE6</formula>
    </cfRule>
    <cfRule type="expression" dxfId="12427" priority="3549" stopIfTrue="1">
      <formula>EXACT(RIGHT(AF6,3),"зач")</formula>
    </cfRule>
  </conditionalFormatting>
  <conditionalFormatting sqref="AE3:AJ4 V3:AC4 S3">
    <cfRule type="expression" dxfId="12426" priority="3546" stopIfTrue="1">
      <formula>$D$1&lt;S3</formula>
    </cfRule>
    <cfRule type="expression" dxfId="12425" priority="3547" stopIfTrue="1">
      <formula>$D$1&gt;S3</formula>
    </cfRule>
  </conditionalFormatting>
  <conditionalFormatting sqref="F6:F31">
    <cfRule type="cellIs" dxfId="12424" priority="3488" stopIfTrue="1" operator="equal">
      <formula>5</formula>
    </cfRule>
    <cfRule type="cellIs" dxfId="12423" priority="3489" stopIfTrue="1" operator="equal">
      <formula>4</formula>
    </cfRule>
    <cfRule type="cellIs" dxfId="12422" priority="3490" stopIfTrue="1" operator="equal">
      <formula>3</formula>
    </cfRule>
  </conditionalFormatting>
  <conditionalFormatting sqref="S4">
    <cfRule type="expression" dxfId="12421" priority="3430" stopIfTrue="1">
      <formula>$D$1&lt;S4</formula>
    </cfRule>
    <cfRule type="expression" dxfId="12420" priority="3431" stopIfTrue="1">
      <formula>$D$1&gt;S4</formula>
    </cfRule>
  </conditionalFormatting>
  <conditionalFormatting sqref="S5">
    <cfRule type="cellIs" dxfId="12419" priority="3417" stopIfTrue="1" operator="equal">
      <formula>5</formula>
    </cfRule>
    <cfRule type="cellIs" dxfId="12418" priority="3418" stopIfTrue="1" operator="equal">
      <formula>4</formula>
    </cfRule>
    <cfRule type="cellIs" dxfId="12417" priority="3419" stopIfTrue="1" operator="equal">
      <formula>3</formula>
    </cfRule>
  </conditionalFormatting>
  <conditionalFormatting sqref="S4">
    <cfRule type="expression" dxfId="12416" priority="3415" stopIfTrue="1">
      <formula>$D$1&lt;S4</formula>
    </cfRule>
    <cfRule type="expression" dxfId="12415" priority="3416" stopIfTrue="1">
      <formula>$D$1&gt;S4</formula>
    </cfRule>
  </conditionalFormatting>
  <conditionalFormatting sqref="N4">
    <cfRule type="expression" dxfId="12414" priority="1222" stopIfTrue="1">
      <formula>$D$1&lt;N4</formula>
    </cfRule>
    <cfRule type="expression" dxfId="12413" priority="1223" stopIfTrue="1">
      <formula>$D$1&gt;N4</formula>
    </cfRule>
  </conditionalFormatting>
  <conditionalFormatting sqref="N4">
    <cfRule type="expression" dxfId="12412" priority="1220" stopIfTrue="1">
      <formula>$D$1&lt;N4</formula>
    </cfRule>
    <cfRule type="expression" dxfId="12411" priority="1221" stopIfTrue="1">
      <formula>$D$1&gt;N4</formula>
    </cfRule>
  </conditionalFormatting>
  <conditionalFormatting sqref="J3">
    <cfRule type="expression" dxfId="12410" priority="1194" stopIfTrue="1">
      <formula>$D$1&lt;J3</formula>
    </cfRule>
    <cfRule type="expression" dxfId="12409" priority="1195" stopIfTrue="1">
      <formula>$D$1&gt;J3</formula>
    </cfRule>
  </conditionalFormatting>
  <conditionalFormatting sqref="T6:U30">
    <cfRule type="cellIs" dxfId="12408" priority="3247" stopIfTrue="1" operator="equal">
      <formula>5</formula>
    </cfRule>
    <cfRule type="cellIs" dxfId="12407" priority="3248" stopIfTrue="1" operator="equal">
      <formula>4</formula>
    </cfRule>
    <cfRule type="cellIs" dxfId="12406" priority="3249" stopIfTrue="1" operator="equal">
      <formula>3</formula>
    </cfRule>
  </conditionalFormatting>
  <conditionalFormatting sqref="T3">
    <cfRule type="expression" dxfId="12405" priority="3245" stopIfTrue="1">
      <formula>$D$4&lt;T3</formula>
    </cfRule>
    <cfRule type="expression" dxfId="12404" priority="3246" stopIfTrue="1">
      <formula>$D$4&gt;T3</formula>
    </cfRule>
  </conditionalFormatting>
  <conditionalFormatting sqref="T3">
    <cfRule type="expression" dxfId="12403" priority="3243" stopIfTrue="1">
      <formula>$D$1&lt;T3</formula>
    </cfRule>
    <cfRule type="expression" dxfId="12402" priority="3244" stopIfTrue="1">
      <formula>$D$1&gt;T3</formula>
    </cfRule>
  </conditionalFormatting>
  <conditionalFormatting sqref="U3">
    <cfRule type="expression" dxfId="12401" priority="3230" stopIfTrue="1">
      <formula>$D$1&lt;U3</formula>
    </cfRule>
    <cfRule type="expression" dxfId="12400" priority="3231" stopIfTrue="1">
      <formula>$D$1&gt;U3</formula>
    </cfRule>
  </conditionalFormatting>
  <conditionalFormatting sqref="U3">
    <cfRule type="expression" dxfId="12399" priority="3232" stopIfTrue="1">
      <formula>$D$4&lt;U3</formula>
    </cfRule>
    <cfRule type="expression" dxfId="12398" priority="3233" stopIfTrue="1">
      <formula>$D$4&gt;U3</formula>
    </cfRule>
  </conditionalFormatting>
  <conditionalFormatting sqref="U4">
    <cfRule type="expression" dxfId="12397" priority="3228" stopIfTrue="1">
      <formula>$D$4&lt;U4</formula>
    </cfRule>
    <cfRule type="expression" dxfId="12396" priority="3229" stopIfTrue="1">
      <formula>$D$4&gt;U4</formula>
    </cfRule>
  </conditionalFormatting>
  <conditionalFormatting sqref="U4">
    <cfRule type="expression" dxfId="12395" priority="3226" stopIfTrue="1">
      <formula>$D$1&lt;U4</formula>
    </cfRule>
    <cfRule type="expression" dxfId="12394" priority="3227" stopIfTrue="1">
      <formula>$D$1&gt;U4</formula>
    </cfRule>
  </conditionalFormatting>
  <conditionalFormatting sqref="U4">
    <cfRule type="expression" dxfId="12393" priority="3224" stopIfTrue="1">
      <formula>$D$4&lt;U4</formula>
    </cfRule>
    <cfRule type="expression" dxfId="12392" priority="3225" stopIfTrue="1">
      <formula>$D$4&gt;U4</formula>
    </cfRule>
  </conditionalFormatting>
  <conditionalFormatting sqref="U5">
    <cfRule type="cellIs" dxfId="12391" priority="3221" stopIfTrue="1" operator="equal">
      <formula>5</formula>
    </cfRule>
    <cfRule type="cellIs" dxfId="12390" priority="3222" stopIfTrue="1" operator="equal">
      <formula>4</formula>
    </cfRule>
    <cfRule type="cellIs" dxfId="12389" priority="3223" stopIfTrue="1" operator="equal">
      <formula>3</formula>
    </cfRule>
  </conditionalFormatting>
  <conditionalFormatting sqref="L3">
    <cfRule type="expression" dxfId="12388" priority="1117" stopIfTrue="1">
      <formula>$D$1&lt;L3</formula>
    </cfRule>
    <cfRule type="expression" dxfId="12387" priority="1118" stopIfTrue="1">
      <formula>$D$1&gt;L3</formula>
    </cfRule>
  </conditionalFormatting>
  <conditionalFormatting sqref="I5">
    <cfRule type="cellIs" dxfId="12386" priority="1905" stopIfTrue="1" operator="equal">
      <formula>5</formula>
    </cfRule>
    <cfRule type="cellIs" dxfId="12385" priority="1906" stopIfTrue="1" operator="equal">
      <formula>4</formula>
    </cfRule>
    <cfRule type="cellIs" dxfId="12384" priority="1907" stopIfTrue="1" operator="equal">
      <formula>3</formula>
    </cfRule>
  </conditionalFormatting>
  <conditionalFormatting sqref="J3">
    <cfRule type="expression" dxfId="12383" priority="1893" stopIfTrue="1">
      <formula>$D$1&lt;J3</formula>
    </cfRule>
    <cfRule type="expression" dxfId="12382" priority="1894" stopIfTrue="1">
      <formula>$D$1&gt;J3</formula>
    </cfRule>
  </conditionalFormatting>
  <conditionalFormatting sqref="K3">
    <cfRule type="expression" dxfId="12381" priority="1861" stopIfTrue="1">
      <formula>$D$1&lt;K3</formula>
    </cfRule>
    <cfRule type="expression" dxfId="12380" priority="1862" stopIfTrue="1">
      <formula>$D$1&gt;K3</formula>
    </cfRule>
  </conditionalFormatting>
  <conditionalFormatting sqref="N3:N4">
    <cfRule type="expression" dxfId="12379" priority="2048" stopIfTrue="1">
      <formula>$D$1&lt;N3</formula>
    </cfRule>
    <cfRule type="expression" dxfId="12378" priority="2049" stopIfTrue="1">
      <formula>$D$1&gt;N3</formula>
    </cfRule>
  </conditionalFormatting>
  <conditionalFormatting sqref="N3:N4">
    <cfRule type="expression" dxfId="12377" priority="2043" stopIfTrue="1">
      <formula>$D$1&lt;N3</formula>
    </cfRule>
    <cfRule type="expression" dxfId="12376" priority="2044" stopIfTrue="1">
      <formula>$D$1&gt;N3</formula>
    </cfRule>
  </conditionalFormatting>
  <conditionalFormatting sqref="N4">
    <cfRule type="expression" dxfId="12375" priority="2028" stopIfTrue="1">
      <formula>$D$1&lt;N4</formula>
    </cfRule>
    <cfRule type="expression" dxfId="12374" priority="2029" stopIfTrue="1">
      <formula>$D$1&gt;N4</formula>
    </cfRule>
  </conditionalFormatting>
  <conditionalFormatting sqref="N3:N4">
    <cfRule type="expression" dxfId="12373" priority="2003" stopIfTrue="1">
      <formula>$D$1&lt;N3</formula>
    </cfRule>
    <cfRule type="expression" dxfId="12372" priority="2004" stopIfTrue="1">
      <formula>$D$1&gt;N3</formula>
    </cfRule>
  </conditionalFormatting>
  <conditionalFormatting sqref="N3:N4">
    <cfRule type="expression" dxfId="12371" priority="1998" stopIfTrue="1">
      <formula>$D$1&lt;N3</formula>
    </cfRule>
    <cfRule type="expression" dxfId="12370" priority="1999" stopIfTrue="1">
      <formula>$D$1&gt;N3</formula>
    </cfRule>
  </conditionalFormatting>
  <conditionalFormatting sqref="N4">
    <cfRule type="expression" dxfId="12369" priority="1972" stopIfTrue="1">
      <formula>$D$1&lt;N4</formula>
    </cfRule>
    <cfRule type="expression" dxfId="12368" priority="1973" stopIfTrue="1">
      <formula>$D$1&gt;N4</formula>
    </cfRule>
  </conditionalFormatting>
  <conditionalFormatting sqref="N4">
    <cfRule type="expression" dxfId="12367" priority="1967" stopIfTrue="1">
      <formula>$D$1&lt;N4</formula>
    </cfRule>
    <cfRule type="expression" dxfId="12366" priority="1968" stopIfTrue="1">
      <formula>$D$1&gt;N4</formula>
    </cfRule>
  </conditionalFormatting>
  <conditionalFormatting sqref="N4">
    <cfRule type="expression" dxfId="12365" priority="1965" stopIfTrue="1">
      <formula>$D$1&lt;N4</formula>
    </cfRule>
    <cfRule type="expression" dxfId="12364" priority="1966" stopIfTrue="1">
      <formula>$D$1&gt;N4</formula>
    </cfRule>
  </conditionalFormatting>
  <conditionalFormatting sqref="N4">
    <cfRule type="expression" dxfId="12363" priority="1960" stopIfTrue="1">
      <formula>$D$1&lt;N4</formula>
    </cfRule>
    <cfRule type="expression" dxfId="12362" priority="1961" stopIfTrue="1">
      <formula>$D$1&gt;N4</formula>
    </cfRule>
  </conditionalFormatting>
  <conditionalFormatting sqref="N4">
    <cfRule type="expression" dxfId="12361" priority="1955" stopIfTrue="1">
      <formula>$D$1&lt;N4</formula>
    </cfRule>
    <cfRule type="expression" dxfId="12360" priority="1956" stopIfTrue="1">
      <formula>$D$1&gt;N4</formula>
    </cfRule>
  </conditionalFormatting>
  <conditionalFormatting sqref="N4">
    <cfRule type="expression" dxfId="12359" priority="1950" stopIfTrue="1">
      <formula>$D$1&lt;N4</formula>
    </cfRule>
    <cfRule type="expression" dxfId="12358" priority="1951" stopIfTrue="1">
      <formula>$D$1&gt;N4</formula>
    </cfRule>
  </conditionalFormatting>
  <conditionalFormatting sqref="N4">
    <cfRule type="expression" dxfId="12357" priority="1948" stopIfTrue="1">
      <formula>$D$1&lt;N4</formula>
    </cfRule>
    <cfRule type="expression" dxfId="12356" priority="1949" stopIfTrue="1">
      <formula>$D$1&gt;N4</formula>
    </cfRule>
  </conditionalFormatting>
  <conditionalFormatting sqref="N4">
    <cfRule type="expression" dxfId="12355" priority="1946" stopIfTrue="1">
      <formula>$D$1&lt;N4</formula>
    </cfRule>
    <cfRule type="expression" dxfId="12354" priority="1947" stopIfTrue="1">
      <formula>$D$1&gt;N4</formula>
    </cfRule>
  </conditionalFormatting>
  <conditionalFormatting sqref="N4">
    <cfRule type="expression" dxfId="12353" priority="1944" stopIfTrue="1">
      <formula>$D$1&lt;N4</formula>
    </cfRule>
    <cfRule type="expression" dxfId="12352" priority="1945" stopIfTrue="1">
      <formula>$D$1&gt;N4</formula>
    </cfRule>
  </conditionalFormatting>
  <conditionalFormatting sqref="N4">
    <cfRule type="expression" dxfId="12351" priority="1942" stopIfTrue="1">
      <formula>$D$1&lt;N4</formula>
    </cfRule>
    <cfRule type="expression" dxfId="12350" priority="1943" stopIfTrue="1">
      <formula>$D$1&gt;N4</formula>
    </cfRule>
  </conditionalFormatting>
  <conditionalFormatting sqref="N4">
    <cfRule type="expression" dxfId="12349" priority="1940" stopIfTrue="1">
      <formula>$D$1&lt;N4</formula>
    </cfRule>
    <cfRule type="expression" dxfId="12348" priority="1941" stopIfTrue="1">
      <formula>$D$1&gt;N4</formula>
    </cfRule>
  </conditionalFormatting>
  <conditionalFormatting sqref="N4">
    <cfRule type="expression" dxfId="12347" priority="1938" stopIfTrue="1">
      <formula>$D$1&lt;N4</formula>
    </cfRule>
    <cfRule type="expression" dxfId="12346" priority="1939" stopIfTrue="1">
      <formula>$D$1&gt;N4</formula>
    </cfRule>
  </conditionalFormatting>
  <conditionalFormatting sqref="N4">
    <cfRule type="expression" dxfId="12345" priority="1936" stopIfTrue="1">
      <formula>$D$1&lt;N4</formula>
    </cfRule>
    <cfRule type="expression" dxfId="12344" priority="1937" stopIfTrue="1">
      <formula>$D$1&gt;N4</formula>
    </cfRule>
  </conditionalFormatting>
  <conditionalFormatting sqref="N4">
    <cfRule type="expression" dxfId="12343" priority="1934" stopIfTrue="1">
      <formula>$D$1&lt;N4</formula>
    </cfRule>
    <cfRule type="expression" dxfId="12342" priority="1935" stopIfTrue="1">
      <formula>$D$1&gt;N4</formula>
    </cfRule>
  </conditionalFormatting>
  <conditionalFormatting sqref="N4">
    <cfRule type="expression" dxfId="12341" priority="1932" stopIfTrue="1">
      <formula>$D$1&lt;N4</formula>
    </cfRule>
    <cfRule type="expression" dxfId="12340" priority="1933" stopIfTrue="1">
      <formula>$D$1&gt;N4</formula>
    </cfRule>
  </conditionalFormatting>
  <conditionalFormatting sqref="I5">
    <cfRule type="cellIs" dxfId="12339" priority="1915" stopIfTrue="1" operator="equal">
      <formula>5</formula>
    </cfRule>
    <cfRule type="cellIs" dxfId="12338" priority="1916" stopIfTrue="1" operator="equal">
      <formula>4</formula>
    </cfRule>
    <cfRule type="cellIs" dxfId="12337" priority="1917" stopIfTrue="1" operator="equal">
      <formula>3</formula>
    </cfRule>
  </conditionalFormatting>
  <conditionalFormatting sqref="I3:I4">
    <cfRule type="expression" dxfId="12336" priority="1913" stopIfTrue="1">
      <formula>$D$1&lt;I3</formula>
    </cfRule>
    <cfRule type="expression" dxfId="12335" priority="1914" stopIfTrue="1">
      <formula>$D$1&gt;I3</formula>
    </cfRule>
  </conditionalFormatting>
  <conditionalFormatting sqref="I5">
    <cfRule type="cellIs" dxfId="12334" priority="1910" stopIfTrue="1" operator="equal">
      <formula>5</formula>
    </cfRule>
    <cfRule type="cellIs" dxfId="12333" priority="1911" stopIfTrue="1" operator="equal">
      <formula>4</formula>
    </cfRule>
    <cfRule type="cellIs" dxfId="12332" priority="1912" stopIfTrue="1" operator="equal">
      <formula>3</formula>
    </cfRule>
  </conditionalFormatting>
  <conditionalFormatting sqref="I3:I4">
    <cfRule type="expression" dxfId="12331" priority="1908" stopIfTrue="1">
      <formula>$D$1&lt;I3</formula>
    </cfRule>
    <cfRule type="expression" dxfId="12330" priority="1909" stopIfTrue="1">
      <formula>$D$1&gt;I3</formula>
    </cfRule>
  </conditionalFormatting>
  <conditionalFormatting sqref="I3:I4">
    <cfRule type="expression" dxfId="12329" priority="1903" stopIfTrue="1">
      <formula>$D$1&lt;I3</formula>
    </cfRule>
    <cfRule type="expression" dxfId="12328" priority="1904" stopIfTrue="1">
      <formula>$D$1&gt;I3</formula>
    </cfRule>
  </conditionalFormatting>
  <conditionalFormatting sqref="J3">
    <cfRule type="expression" dxfId="12327" priority="1898" stopIfTrue="1">
      <formula>$D$1&lt;J3</formula>
    </cfRule>
    <cfRule type="expression" dxfId="12326" priority="1899" stopIfTrue="1">
      <formula>$D$1&gt;J3</formula>
    </cfRule>
  </conditionalFormatting>
  <conditionalFormatting sqref="K3">
    <cfRule type="expression" dxfId="12325" priority="1859" stopIfTrue="1">
      <formula>$D$1&lt;K3</formula>
    </cfRule>
    <cfRule type="expression" dxfId="12324" priority="1860" stopIfTrue="1">
      <formula>$D$1&gt;K3</formula>
    </cfRule>
  </conditionalFormatting>
  <conditionalFormatting sqref="K3">
    <cfRule type="expression" dxfId="12323" priority="1853" stopIfTrue="1">
      <formula>$D$1&lt;K3</formula>
    </cfRule>
    <cfRule type="expression" dxfId="12322" priority="1854" stopIfTrue="1">
      <formula>$D$1&gt;K3</formula>
    </cfRule>
  </conditionalFormatting>
  <conditionalFormatting sqref="K3">
    <cfRule type="expression" dxfId="12321" priority="1651" stopIfTrue="1">
      <formula>$D$1&lt;K3</formula>
    </cfRule>
    <cfRule type="expression" dxfId="12320" priority="1652" stopIfTrue="1">
      <formula>$D$1&gt;K3</formula>
    </cfRule>
  </conditionalFormatting>
  <conditionalFormatting sqref="L3">
    <cfRule type="expression" dxfId="12319" priority="1821" stopIfTrue="1">
      <formula>$D$1&lt;L3</formula>
    </cfRule>
    <cfRule type="expression" dxfId="12318" priority="1822" stopIfTrue="1">
      <formula>$D$1&gt;L3</formula>
    </cfRule>
  </conditionalFormatting>
  <conditionalFormatting sqref="L3">
    <cfRule type="expression" dxfId="12317" priority="1816" stopIfTrue="1">
      <formula>$D$1&lt;L3</formula>
    </cfRule>
    <cfRule type="expression" dxfId="12316" priority="1817" stopIfTrue="1">
      <formula>$D$1&gt;L3</formula>
    </cfRule>
  </conditionalFormatting>
  <conditionalFormatting sqref="K3">
    <cfRule type="expression" dxfId="12315" priority="1646" stopIfTrue="1">
      <formula>$D$1&lt;K3</formula>
    </cfRule>
    <cfRule type="expression" dxfId="12314" priority="1647" stopIfTrue="1">
      <formula>$D$1&gt;K3</formula>
    </cfRule>
  </conditionalFormatting>
  <conditionalFormatting sqref="G4">
    <cfRule type="expression" dxfId="12313" priority="1539" stopIfTrue="1">
      <formula>$D$1&lt;G4</formula>
    </cfRule>
    <cfRule type="expression" dxfId="12312" priority="1540" stopIfTrue="1">
      <formula>$D$1&gt;G4</formula>
    </cfRule>
  </conditionalFormatting>
  <conditionalFormatting sqref="L3">
    <cfRule type="expression" dxfId="12311" priority="1614" stopIfTrue="1">
      <formula>$D$1&lt;L3</formula>
    </cfRule>
    <cfRule type="expression" dxfId="12310" priority="1615" stopIfTrue="1">
      <formula>$D$1&gt;L3</formula>
    </cfRule>
  </conditionalFormatting>
  <conditionalFormatting sqref="N3:N4">
    <cfRule type="expression" dxfId="12309" priority="1809" stopIfTrue="1">
      <formula>$D$1&lt;N3</formula>
    </cfRule>
    <cfRule type="expression" dxfId="12308" priority="1810" stopIfTrue="1">
      <formula>$D$1&gt;N3</formula>
    </cfRule>
  </conditionalFormatting>
  <conditionalFormatting sqref="N3:N4">
    <cfRule type="expression" dxfId="12307" priority="1804" stopIfTrue="1">
      <formula>$D$1&lt;N3</formula>
    </cfRule>
    <cfRule type="expression" dxfId="12306" priority="1805" stopIfTrue="1">
      <formula>$D$1&gt;N3</formula>
    </cfRule>
  </conditionalFormatting>
  <conditionalFormatting sqref="N4">
    <cfRule type="expression" dxfId="12305" priority="1802" stopIfTrue="1">
      <formula>$D$1&lt;N4</formula>
    </cfRule>
    <cfRule type="expression" dxfId="12304" priority="1803" stopIfTrue="1">
      <formula>$D$1&gt;N4</formula>
    </cfRule>
  </conditionalFormatting>
  <conditionalFormatting sqref="N4">
    <cfRule type="expression" dxfId="12303" priority="1788" stopIfTrue="1">
      <formula>$D$1&lt;N4</formula>
    </cfRule>
    <cfRule type="expression" dxfId="12302" priority="1789" stopIfTrue="1">
      <formula>$D$1&gt;N4</formula>
    </cfRule>
  </conditionalFormatting>
  <conditionalFormatting sqref="N4">
    <cfRule type="expression" dxfId="12301" priority="1786" stopIfTrue="1">
      <formula>$D$1&lt;N4</formula>
    </cfRule>
    <cfRule type="expression" dxfId="12300" priority="1787" stopIfTrue="1">
      <formula>$D$1&gt;N4</formula>
    </cfRule>
  </conditionalFormatting>
  <conditionalFormatting sqref="N4">
    <cfRule type="expression" dxfId="12299" priority="1784" stopIfTrue="1">
      <formula>$D$1&lt;N4</formula>
    </cfRule>
    <cfRule type="expression" dxfId="12298" priority="1785" stopIfTrue="1">
      <formula>$D$1&gt;N4</formula>
    </cfRule>
  </conditionalFormatting>
  <conditionalFormatting sqref="I4">
    <cfRule type="expression" dxfId="12297" priority="1673" stopIfTrue="1">
      <formula>$D$1&lt;I4</formula>
    </cfRule>
    <cfRule type="expression" dxfId="12296" priority="1674" stopIfTrue="1">
      <formula>$D$1&gt;I4</formula>
    </cfRule>
  </conditionalFormatting>
  <conditionalFormatting sqref="N4">
    <cfRule type="expression" dxfId="12295" priority="1782" stopIfTrue="1">
      <formula>$D$1&lt;N4</formula>
    </cfRule>
    <cfRule type="expression" dxfId="12294" priority="1783" stopIfTrue="1">
      <formula>$D$1&gt;N4</formula>
    </cfRule>
  </conditionalFormatting>
  <conditionalFormatting sqref="N4">
    <cfRule type="expression" dxfId="12293" priority="1780" stopIfTrue="1">
      <formula>$D$1&lt;N4</formula>
    </cfRule>
    <cfRule type="expression" dxfId="12292" priority="1781" stopIfTrue="1">
      <formula>$D$1&gt;N4</formula>
    </cfRule>
  </conditionalFormatting>
  <conditionalFormatting sqref="N4">
    <cfRule type="expression" dxfId="12291" priority="1778" stopIfTrue="1">
      <formula>$D$1&lt;N4</formula>
    </cfRule>
    <cfRule type="expression" dxfId="12290" priority="1779" stopIfTrue="1">
      <formula>$D$1&gt;N4</formula>
    </cfRule>
  </conditionalFormatting>
  <conditionalFormatting sqref="N4">
    <cfRule type="expression" dxfId="12289" priority="1763" stopIfTrue="1">
      <formula>$D$1&lt;N4</formula>
    </cfRule>
    <cfRule type="expression" dxfId="12288" priority="1764" stopIfTrue="1">
      <formula>$D$1&gt;N4</formula>
    </cfRule>
  </conditionalFormatting>
  <conditionalFormatting sqref="N4">
    <cfRule type="expression" dxfId="12287" priority="1758" stopIfTrue="1">
      <formula>$D$1&lt;N4</formula>
    </cfRule>
    <cfRule type="expression" dxfId="12286" priority="1759" stopIfTrue="1">
      <formula>$D$1&gt;N4</formula>
    </cfRule>
  </conditionalFormatting>
  <conditionalFormatting sqref="N4">
    <cfRule type="expression" dxfId="12285" priority="1756" stopIfTrue="1">
      <formula>$D$1&lt;N4</formula>
    </cfRule>
    <cfRule type="expression" dxfId="12284" priority="1757" stopIfTrue="1">
      <formula>$D$1&gt;N4</formula>
    </cfRule>
  </conditionalFormatting>
  <conditionalFormatting sqref="J3">
    <cfRule type="expression" dxfId="12283" priority="1656" stopIfTrue="1">
      <formula>$D$1&lt;J3</formula>
    </cfRule>
    <cfRule type="expression" dxfId="12282" priority="1657" stopIfTrue="1">
      <formula>$D$1&gt;J3</formula>
    </cfRule>
  </conditionalFormatting>
  <conditionalFormatting sqref="I5">
    <cfRule type="cellIs" dxfId="12281" priority="1708" stopIfTrue="1" operator="equal">
      <formula>5</formula>
    </cfRule>
    <cfRule type="cellIs" dxfId="12280" priority="1709" stopIfTrue="1" operator="equal">
      <formula>4</formula>
    </cfRule>
    <cfRule type="cellIs" dxfId="12279" priority="1710" stopIfTrue="1" operator="equal">
      <formula>3</formula>
    </cfRule>
  </conditionalFormatting>
  <conditionalFormatting sqref="I3:I4">
    <cfRule type="expression" dxfId="12278" priority="1706" stopIfTrue="1">
      <formula>$D$1&lt;I3</formula>
    </cfRule>
    <cfRule type="expression" dxfId="12277" priority="1707" stopIfTrue="1">
      <formula>$D$1&gt;I3</formula>
    </cfRule>
  </conditionalFormatting>
  <conditionalFormatting sqref="I5">
    <cfRule type="cellIs" dxfId="12276" priority="1703" stopIfTrue="1" operator="equal">
      <formula>5</formula>
    </cfRule>
    <cfRule type="cellIs" dxfId="12275" priority="1704" stopIfTrue="1" operator="equal">
      <formula>4</formula>
    </cfRule>
    <cfRule type="cellIs" dxfId="12274" priority="1705" stopIfTrue="1" operator="equal">
      <formula>3</formula>
    </cfRule>
  </conditionalFormatting>
  <conditionalFormatting sqref="I4">
    <cfRule type="expression" dxfId="12273" priority="1701" stopIfTrue="1">
      <formula>$D$1&lt;I4</formula>
    </cfRule>
    <cfRule type="expression" dxfId="12272" priority="1702" stopIfTrue="1">
      <formula>$D$1&gt;I4</formula>
    </cfRule>
  </conditionalFormatting>
  <conditionalFormatting sqref="I5">
    <cfRule type="cellIs" dxfId="12271" priority="1698" stopIfTrue="1" operator="equal">
      <formula>5</formula>
    </cfRule>
    <cfRule type="cellIs" dxfId="12270" priority="1699" stopIfTrue="1" operator="equal">
      <formula>4</formula>
    </cfRule>
    <cfRule type="cellIs" dxfId="12269" priority="1700" stopIfTrue="1" operator="equal">
      <formula>3</formula>
    </cfRule>
  </conditionalFormatting>
  <conditionalFormatting sqref="I4">
    <cfRule type="expression" dxfId="12268" priority="1696" stopIfTrue="1">
      <formula>$D$1&lt;I4</formula>
    </cfRule>
    <cfRule type="expression" dxfId="12267" priority="1697" stopIfTrue="1">
      <formula>$D$1&gt;I4</formula>
    </cfRule>
  </conditionalFormatting>
  <conditionalFormatting sqref="I5">
    <cfRule type="cellIs" dxfId="12266" priority="1693" stopIfTrue="1" operator="equal">
      <formula>5</formula>
    </cfRule>
    <cfRule type="cellIs" dxfId="12265" priority="1694" stopIfTrue="1" operator="equal">
      <formula>4</formula>
    </cfRule>
    <cfRule type="cellIs" dxfId="12264" priority="1695" stopIfTrue="1" operator="equal">
      <formula>3</formula>
    </cfRule>
  </conditionalFormatting>
  <conditionalFormatting sqref="I4">
    <cfRule type="expression" dxfId="12263" priority="1691" stopIfTrue="1">
      <formula>$D$1&lt;I4</formula>
    </cfRule>
    <cfRule type="expression" dxfId="12262" priority="1692" stopIfTrue="1">
      <formula>$D$1&gt;I4</formula>
    </cfRule>
  </conditionalFormatting>
  <conditionalFormatting sqref="I4">
    <cfRule type="expression" dxfId="12261" priority="1689" stopIfTrue="1">
      <formula>$D$1&lt;I4</formula>
    </cfRule>
    <cfRule type="expression" dxfId="12260" priority="1690" stopIfTrue="1">
      <formula>$D$1&gt;I4</formula>
    </cfRule>
  </conditionalFormatting>
  <conditionalFormatting sqref="I4">
    <cfRule type="expression" dxfId="12259" priority="1687" stopIfTrue="1">
      <formula>$D$1&lt;I4</formula>
    </cfRule>
    <cfRule type="expression" dxfId="12258" priority="1688" stopIfTrue="1">
      <formula>$D$1&gt;I4</formula>
    </cfRule>
  </conditionalFormatting>
  <conditionalFormatting sqref="I4">
    <cfRule type="expression" dxfId="12257" priority="1685" stopIfTrue="1">
      <formula>$D$1&lt;I4</formula>
    </cfRule>
    <cfRule type="expression" dxfId="12256" priority="1686" stopIfTrue="1">
      <formula>$D$1&gt;I4</formula>
    </cfRule>
  </conditionalFormatting>
  <conditionalFormatting sqref="I4">
    <cfRule type="expression" dxfId="12255" priority="1683" stopIfTrue="1">
      <formula>$D$1&lt;I4</formula>
    </cfRule>
    <cfRule type="expression" dxfId="12254" priority="1684" stopIfTrue="1">
      <formula>$D$1&gt;I4</formula>
    </cfRule>
  </conditionalFormatting>
  <conditionalFormatting sqref="I4">
    <cfRule type="expression" dxfId="12253" priority="1681" stopIfTrue="1">
      <formula>$D$1&lt;I4</formula>
    </cfRule>
    <cfRule type="expression" dxfId="12252" priority="1682" stopIfTrue="1">
      <formula>$D$1&gt;I4</formula>
    </cfRule>
  </conditionalFormatting>
  <conditionalFormatting sqref="I4">
    <cfRule type="expression" dxfId="12251" priority="1679" stopIfTrue="1">
      <formula>$D$1&lt;I4</formula>
    </cfRule>
    <cfRule type="expression" dxfId="12250" priority="1680" stopIfTrue="1">
      <formula>$D$1&gt;I4</formula>
    </cfRule>
  </conditionalFormatting>
  <conditionalFormatting sqref="I4">
    <cfRule type="expression" dxfId="12249" priority="1677" stopIfTrue="1">
      <formula>$D$1&lt;I4</formula>
    </cfRule>
    <cfRule type="expression" dxfId="12248" priority="1678" stopIfTrue="1">
      <formula>$D$1&gt;I4</formula>
    </cfRule>
  </conditionalFormatting>
  <conditionalFormatting sqref="I4">
    <cfRule type="expression" dxfId="12247" priority="1675" stopIfTrue="1">
      <formula>$D$1&lt;I4</formula>
    </cfRule>
    <cfRule type="expression" dxfId="12246" priority="1676" stopIfTrue="1">
      <formula>$D$1&gt;I4</formula>
    </cfRule>
  </conditionalFormatting>
  <conditionalFormatting sqref="I4">
    <cfRule type="expression" dxfId="12245" priority="1671" stopIfTrue="1">
      <formula>$D$1&lt;I4</formula>
    </cfRule>
    <cfRule type="expression" dxfId="12244" priority="1672" stopIfTrue="1">
      <formula>$D$1&gt;I4</formula>
    </cfRule>
  </conditionalFormatting>
  <conditionalFormatting sqref="J3">
    <cfRule type="expression" dxfId="12243" priority="1666" stopIfTrue="1">
      <formula>$D$1&lt;J3</formula>
    </cfRule>
    <cfRule type="expression" dxfId="12242" priority="1667" stopIfTrue="1">
      <formula>$D$1&gt;J3</formula>
    </cfRule>
  </conditionalFormatting>
  <conditionalFormatting sqref="J3">
    <cfRule type="expression" dxfId="12241" priority="1661" stopIfTrue="1">
      <formula>$D$1&lt;J3</formula>
    </cfRule>
    <cfRule type="expression" dxfId="12240" priority="1662" stopIfTrue="1">
      <formula>$D$1&gt;J3</formula>
    </cfRule>
  </conditionalFormatting>
  <conditionalFormatting sqref="G4">
    <cfRule type="expression" dxfId="12239" priority="1529" stopIfTrue="1">
      <formula>$D$1&lt;G4</formula>
    </cfRule>
    <cfRule type="expression" dxfId="12238" priority="1530" stopIfTrue="1">
      <formula>$D$1&gt;G4</formula>
    </cfRule>
  </conditionalFormatting>
  <conditionalFormatting sqref="L3">
    <cfRule type="expression" dxfId="12237" priority="1612" stopIfTrue="1">
      <formula>$D$1&lt;L3</formula>
    </cfRule>
    <cfRule type="expression" dxfId="12236" priority="1613" stopIfTrue="1">
      <formula>$D$1&gt;L3</formula>
    </cfRule>
  </conditionalFormatting>
  <conditionalFormatting sqref="L3">
    <cfRule type="expression" dxfId="12235" priority="1606" stopIfTrue="1">
      <formula>$D$1&lt;L3</formula>
    </cfRule>
    <cfRule type="expression" dxfId="12234" priority="1607" stopIfTrue="1">
      <formula>$D$1&gt;L3</formula>
    </cfRule>
  </conditionalFormatting>
  <conditionalFormatting sqref="M3">
    <cfRule type="expression" dxfId="12233" priority="1574" stopIfTrue="1">
      <formula>$D$1&lt;M3</formula>
    </cfRule>
    <cfRule type="expression" dxfId="12232" priority="1575" stopIfTrue="1">
      <formula>$D$1&gt;M3</formula>
    </cfRule>
  </conditionalFormatting>
  <conditionalFormatting sqref="M3">
    <cfRule type="expression" dxfId="12231" priority="1569" stopIfTrue="1">
      <formula>$D$1&lt;M3</formula>
    </cfRule>
    <cfRule type="expression" dxfId="12230" priority="1570" stopIfTrue="1">
      <formula>$D$1&gt;M3</formula>
    </cfRule>
  </conditionalFormatting>
  <conditionalFormatting sqref="G5">
    <cfRule type="cellIs" dxfId="12229" priority="1557" stopIfTrue="1" operator="equal">
      <formula>5</formula>
    </cfRule>
    <cfRule type="cellIs" dxfId="12228" priority="1558" stopIfTrue="1" operator="equal">
      <formula>4</formula>
    </cfRule>
    <cfRule type="cellIs" dxfId="12227" priority="1559" stopIfTrue="1" operator="equal">
      <formula>3</formula>
    </cfRule>
  </conditionalFormatting>
  <conditionalFormatting sqref="G3">
    <cfRule type="expression" dxfId="12226" priority="1565" stopIfTrue="1">
      <formula>$D$1&lt;G3</formula>
    </cfRule>
    <cfRule type="expression" dxfId="12225" priority="1566" stopIfTrue="1">
      <formula>$D$1&gt;G3</formula>
    </cfRule>
  </conditionalFormatting>
  <conditionalFormatting sqref="G5">
    <cfRule type="cellIs" dxfId="12224" priority="1562" stopIfTrue="1" operator="equal">
      <formula>5</formula>
    </cfRule>
    <cfRule type="cellIs" dxfId="12223" priority="1563" stopIfTrue="1" operator="equal">
      <formula>4</formula>
    </cfRule>
    <cfRule type="cellIs" dxfId="12222" priority="1564" stopIfTrue="1" operator="equal">
      <formula>3</formula>
    </cfRule>
  </conditionalFormatting>
  <conditionalFormatting sqref="G4">
    <cfRule type="expression" dxfId="12221" priority="1560" stopIfTrue="1">
      <formula>$D$1&lt;G4</formula>
    </cfRule>
    <cfRule type="expression" dxfId="12220" priority="1561" stopIfTrue="1">
      <formula>$D$1&gt;G4</formula>
    </cfRule>
  </conditionalFormatting>
  <conditionalFormatting sqref="G4">
    <cfRule type="expression" dxfId="12219" priority="1555" stopIfTrue="1">
      <formula>$D$1&lt;G4</formula>
    </cfRule>
    <cfRule type="expression" dxfId="12218" priority="1556" stopIfTrue="1">
      <formula>$D$1&gt;G4</formula>
    </cfRule>
  </conditionalFormatting>
  <conditionalFormatting sqref="G5">
    <cfRule type="cellIs" dxfId="12217" priority="1552" stopIfTrue="1" operator="equal">
      <formula>5</formula>
    </cfRule>
    <cfRule type="cellIs" dxfId="12216" priority="1553" stopIfTrue="1" operator="equal">
      <formula>4</formula>
    </cfRule>
    <cfRule type="cellIs" dxfId="12215" priority="1554" stopIfTrue="1" operator="equal">
      <formula>3</formula>
    </cfRule>
  </conditionalFormatting>
  <conditionalFormatting sqref="G4">
    <cfRule type="expression" dxfId="12214" priority="1550" stopIfTrue="1">
      <formula>$D$1&lt;G4</formula>
    </cfRule>
    <cfRule type="expression" dxfId="12213" priority="1551" stopIfTrue="1">
      <formula>$D$1&gt;G4</formula>
    </cfRule>
  </conditionalFormatting>
  <conditionalFormatting sqref="G5">
    <cfRule type="cellIs" dxfId="12212" priority="1547" stopIfTrue="1" operator="equal">
      <formula>5</formula>
    </cfRule>
    <cfRule type="cellIs" dxfId="12211" priority="1548" stopIfTrue="1" operator="equal">
      <formula>4</formula>
    </cfRule>
    <cfRule type="cellIs" dxfId="12210" priority="1549" stopIfTrue="1" operator="equal">
      <formula>3</formula>
    </cfRule>
  </conditionalFormatting>
  <conditionalFormatting sqref="G4">
    <cfRule type="expression" dxfId="12209" priority="1545" stopIfTrue="1">
      <formula>$D$1&lt;G4</formula>
    </cfRule>
    <cfRule type="expression" dxfId="12208" priority="1546" stopIfTrue="1">
      <formula>$D$1&gt;G4</formula>
    </cfRule>
  </conditionalFormatting>
  <conditionalFormatting sqref="G4">
    <cfRule type="expression" dxfId="12207" priority="1543" stopIfTrue="1">
      <formula>$D$1&lt;G4</formula>
    </cfRule>
    <cfRule type="expression" dxfId="12206" priority="1544" stopIfTrue="1">
      <formula>$D$1&gt;G4</formula>
    </cfRule>
  </conditionalFormatting>
  <conditionalFormatting sqref="G4">
    <cfRule type="expression" dxfId="12205" priority="1541" stopIfTrue="1">
      <formula>$D$1&lt;G4</formula>
    </cfRule>
    <cfRule type="expression" dxfId="12204" priority="1542" stopIfTrue="1">
      <formula>$D$1&gt;G4</formula>
    </cfRule>
  </conditionalFormatting>
  <conditionalFormatting sqref="G4">
    <cfRule type="expression" dxfId="12203" priority="1537" stopIfTrue="1">
      <formula>$D$1&lt;G4</formula>
    </cfRule>
    <cfRule type="expression" dxfId="12202" priority="1538" stopIfTrue="1">
      <formula>$D$1&gt;G4</formula>
    </cfRule>
  </conditionalFormatting>
  <conditionalFormatting sqref="G4">
    <cfRule type="expression" dxfId="12201" priority="1535" stopIfTrue="1">
      <formula>$D$1&lt;G4</formula>
    </cfRule>
    <cfRule type="expression" dxfId="12200" priority="1536" stopIfTrue="1">
      <formula>$D$1&gt;G4</formula>
    </cfRule>
  </conditionalFormatting>
  <conditionalFormatting sqref="G4">
    <cfRule type="expression" dxfId="12199" priority="1533" stopIfTrue="1">
      <formula>$D$1&lt;G4</formula>
    </cfRule>
    <cfRule type="expression" dxfId="12198" priority="1534" stopIfTrue="1">
      <formula>$D$1&gt;G4</formula>
    </cfRule>
  </conditionalFormatting>
  <conditionalFormatting sqref="G4">
    <cfRule type="expression" dxfId="12197" priority="1531" stopIfTrue="1">
      <formula>$D$1&lt;G4</formula>
    </cfRule>
    <cfRule type="expression" dxfId="12196" priority="1532" stopIfTrue="1">
      <formula>$D$1&gt;G4</formula>
    </cfRule>
  </conditionalFormatting>
  <conditionalFormatting sqref="G4">
    <cfRule type="expression" dxfId="12195" priority="1527" stopIfTrue="1">
      <formula>$D$1&lt;G4</formula>
    </cfRule>
    <cfRule type="expression" dxfId="12194" priority="1528" stopIfTrue="1">
      <formula>$D$1&gt;G4</formula>
    </cfRule>
  </conditionalFormatting>
  <conditionalFormatting sqref="G4">
    <cfRule type="expression" dxfId="12193" priority="1525" stopIfTrue="1">
      <formula>$D$1&lt;G4</formula>
    </cfRule>
    <cfRule type="expression" dxfId="12192" priority="1526" stopIfTrue="1">
      <formula>$D$1&gt;G4</formula>
    </cfRule>
  </conditionalFormatting>
  <conditionalFormatting sqref="P3">
    <cfRule type="expression" dxfId="12191" priority="1523" stopIfTrue="1">
      <formula>$D$1&lt;P3</formula>
    </cfRule>
    <cfRule type="expression" dxfId="12190" priority="1524" stopIfTrue="1">
      <formula>$D$1&gt;P3</formula>
    </cfRule>
  </conditionalFormatting>
  <conditionalFormatting sqref="I3:I4">
    <cfRule type="expression" dxfId="12189" priority="1396" stopIfTrue="1">
      <formula>$D$1&lt;I3</formula>
    </cfRule>
    <cfRule type="expression" dxfId="12188" priority="1397" stopIfTrue="1">
      <formula>$D$1&gt;I3</formula>
    </cfRule>
  </conditionalFormatting>
  <conditionalFormatting sqref="I4">
    <cfRule type="expression" dxfId="12187" priority="1379" stopIfTrue="1">
      <formula>$D$1&lt;I4</formula>
    </cfRule>
    <cfRule type="expression" dxfId="12186" priority="1380" stopIfTrue="1">
      <formula>$D$1&gt;I4</formula>
    </cfRule>
  </conditionalFormatting>
  <conditionalFormatting sqref="J3">
    <cfRule type="expression" dxfId="12185" priority="1364" stopIfTrue="1">
      <formula>$D$1&lt;J3</formula>
    </cfRule>
    <cfRule type="expression" dxfId="12184" priority="1365" stopIfTrue="1">
      <formula>$D$1&gt;J3</formula>
    </cfRule>
  </conditionalFormatting>
  <conditionalFormatting sqref="L3">
    <cfRule type="expression" dxfId="12183" priority="1518" stopIfTrue="1">
      <formula>$D$1&lt;L3</formula>
    </cfRule>
    <cfRule type="expression" dxfId="12182" priority="1519" stopIfTrue="1">
      <formula>$D$1&gt;L3</formula>
    </cfRule>
  </conditionalFormatting>
  <conditionalFormatting sqref="L3">
    <cfRule type="expression" dxfId="12181" priority="1513" stopIfTrue="1">
      <formula>$D$1&lt;L3</formula>
    </cfRule>
    <cfRule type="expression" dxfId="12180" priority="1514" stopIfTrue="1">
      <formula>$D$1&gt;L3</formula>
    </cfRule>
  </conditionalFormatting>
  <conditionalFormatting sqref="M3">
    <cfRule type="expression" dxfId="12179" priority="1506" stopIfTrue="1">
      <formula>$D$1&lt;M3</formula>
    </cfRule>
    <cfRule type="expression" dxfId="12178" priority="1507" stopIfTrue="1">
      <formula>$D$1&gt;M3</formula>
    </cfRule>
  </conditionalFormatting>
  <conditionalFormatting sqref="M3">
    <cfRule type="expression" dxfId="12177" priority="1501" stopIfTrue="1">
      <formula>$D$1&lt;M3</formula>
    </cfRule>
    <cfRule type="expression" dxfId="12176" priority="1502" stopIfTrue="1">
      <formula>$D$1&gt;M3</formula>
    </cfRule>
  </conditionalFormatting>
  <conditionalFormatting sqref="M3">
    <cfRule type="expression" dxfId="12175" priority="1477" stopIfTrue="1">
      <formula>$D$1&lt;M3</formula>
    </cfRule>
    <cfRule type="expression" dxfId="12174" priority="1478" stopIfTrue="1">
      <formula>$D$1&gt;M3</formula>
    </cfRule>
  </conditionalFormatting>
  <conditionalFormatting sqref="M3">
    <cfRule type="expression" dxfId="12173" priority="1482" stopIfTrue="1">
      <formula>$D$1&lt;M3</formula>
    </cfRule>
    <cfRule type="expression" dxfId="12172" priority="1483" stopIfTrue="1">
      <formula>$D$1&gt;M3</formula>
    </cfRule>
  </conditionalFormatting>
  <conditionalFormatting sqref="I5">
    <cfRule type="cellIs" dxfId="12171" priority="1403" stopIfTrue="1" operator="equal">
      <formula>5</formula>
    </cfRule>
    <cfRule type="cellIs" dxfId="12170" priority="1404" stopIfTrue="1" operator="equal">
      <formula>4</formula>
    </cfRule>
    <cfRule type="cellIs" dxfId="12169" priority="1405" stopIfTrue="1" operator="equal">
      <formula>3</formula>
    </cfRule>
  </conditionalFormatting>
  <conditionalFormatting sqref="I3:I4">
    <cfRule type="expression" dxfId="12168" priority="1401" stopIfTrue="1">
      <formula>$D$1&lt;I3</formula>
    </cfRule>
    <cfRule type="expression" dxfId="12167" priority="1402" stopIfTrue="1">
      <formula>$D$1&gt;I3</formula>
    </cfRule>
  </conditionalFormatting>
  <conditionalFormatting sqref="I5">
    <cfRule type="cellIs" dxfId="12166" priority="1398" stopIfTrue="1" operator="equal">
      <formula>5</formula>
    </cfRule>
    <cfRule type="cellIs" dxfId="12165" priority="1399" stopIfTrue="1" operator="equal">
      <formula>4</formula>
    </cfRule>
    <cfRule type="cellIs" dxfId="12164" priority="1400" stopIfTrue="1" operator="equal">
      <formula>3</formula>
    </cfRule>
  </conditionalFormatting>
  <conditionalFormatting sqref="I4">
    <cfRule type="expression" dxfId="12163" priority="1394" stopIfTrue="1">
      <formula>$D$1&lt;I4</formula>
    </cfRule>
    <cfRule type="expression" dxfId="12162" priority="1395" stopIfTrue="1">
      <formula>$D$1&gt;I4</formula>
    </cfRule>
  </conditionalFormatting>
  <conditionalFormatting sqref="I5">
    <cfRule type="cellIs" dxfId="12161" priority="1391" stopIfTrue="1" operator="equal">
      <formula>5</formula>
    </cfRule>
    <cfRule type="cellIs" dxfId="12160" priority="1392" stopIfTrue="1" operator="equal">
      <formula>4</formula>
    </cfRule>
    <cfRule type="cellIs" dxfId="12159" priority="1393" stopIfTrue="1" operator="equal">
      <formula>3</formula>
    </cfRule>
  </conditionalFormatting>
  <conditionalFormatting sqref="I4">
    <cfRule type="expression" dxfId="12158" priority="1389" stopIfTrue="1">
      <formula>$D$1&lt;I4</formula>
    </cfRule>
    <cfRule type="expression" dxfId="12157" priority="1390" stopIfTrue="1">
      <formula>$D$1&gt;I4</formula>
    </cfRule>
  </conditionalFormatting>
  <conditionalFormatting sqref="I5">
    <cfRule type="cellIs" dxfId="12156" priority="1386" stopIfTrue="1" operator="equal">
      <formula>5</formula>
    </cfRule>
    <cfRule type="cellIs" dxfId="12155" priority="1387" stopIfTrue="1" operator="equal">
      <formula>4</formula>
    </cfRule>
    <cfRule type="cellIs" dxfId="12154" priority="1388" stopIfTrue="1" operator="equal">
      <formula>3</formula>
    </cfRule>
  </conditionalFormatting>
  <conditionalFormatting sqref="I4">
    <cfRule type="expression" dxfId="12153" priority="1384" stopIfTrue="1">
      <formula>$D$1&lt;I4</formula>
    </cfRule>
    <cfRule type="expression" dxfId="12152" priority="1385" stopIfTrue="1">
      <formula>$D$1&gt;I4</formula>
    </cfRule>
  </conditionalFormatting>
  <conditionalFormatting sqref="I5">
    <cfRule type="cellIs" dxfId="12151" priority="1381" stopIfTrue="1" operator="equal">
      <formula>5</formula>
    </cfRule>
    <cfRule type="cellIs" dxfId="12150" priority="1382" stopIfTrue="1" operator="equal">
      <formula>4</formula>
    </cfRule>
    <cfRule type="cellIs" dxfId="12149" priority="1383" stopIfTrue="1" operator="equal">
      <formula>3</formula>
    </cfRule>
  </conditionalFormatting>
  <conditionalFormatting sqref="I5">
    <cfRule type="cellIs" dxfId="12148" priority="1376" stopIfTrue="1" operator="equal">
      <formula>5</formula>
    </cfRule>
    <cfRule type="cellIs" dxfId="12147" priority="1377" stopIfTrue="1" operator="equal">
      <formula>4</formula>
    </cfRule>
    <cfRule type="cellIs" dxfId="12146" priority="1378" stopIfTrue="1" operator="equal">
      <formula>3</formula>
    </cfRule>
  </conditionalFormatting>
  <conditionalFormatting sqref="I4">
    <cfRule type="expression" dxfId="12145" priority="1374" stopIfTrue="1">
      <formula>$D$1&lt;I4</formula>
    </cfRule>
    <cfRule type="expression" dxfId="12144" priority="1375" stopIfTrue="1">
      <formula>$D$1&gt;I4</formula>
    </cfRule>
  </conditionalFormatting>
  <conditionalFormatting sqref="I5">
    <cfRule type="cellIs" dxfId="12143" priority="1371" stopIfTrue="1" operator="equal">
      <formula>5</formula>
    </cfRule>
    <cfRule type="cellIs" dxfId="12142" priority="1372" stopIfTrue="1" operator="equal">
      <formula>4</formula>
    </cfRule>
    <cfRule type="cellIs" dxfId="12141" priority="1373" stopIfTrue="1" operator="equal">
      <formula>3</formula>
    </cfRule>
  </conditionalFormatting>
  <conditionalFormatting sqref="I4">
    <cfRule type="expression" dxfId="12140" priority="1369" stopIfTrue="1">
      <formula>$D$1&lt;I4</formula>
    </cfRule>
    <cfRule type="expression" dxfId="12139" priority="1370" stopIfTrue="1">
      <formula>$D$1&gt;I4</formula>
    </cfRule>
  </conditionalFormatting>
  <conditionalFormatting sqref="J3">
    <cfRule type="expression" dxfId="12138" priority="1362" stopIfTrue="1">
      <formula>$D$1&lt;J3</formula>
    </cfRule>
    <cfRule type="expression" dxfId="12137" priority="1363" stopIfTrue="1">
      <formula>$D$1&gt;J3</formula>
    </cfRule>
  </conditionalFormatting>
  <conditionalFormatting sqref="J3">
    <cfRule type="expression" dxfId="12136" priority="1356" stopIfTrue="1">
      <formula>$D$1&lt;J3</formula>
    </cfRule>
    <cfRule type="expression" dxfId="12135" priority="1357" stopIfTrue="1">
      <formula>$D$1&gt;J3</formula>
    </cfRule>
  </conditionalFormatting>
  <conditionalFormatting sqref="K3">
    <cfRule type="expression" dxfId="12134" priority="1324" stopIfTrue="1">
      <formula>$D$1&lt;K3</formula>
    </cfRule>
    <cfRule type="expression" dxfId="12133" priority="1325" stopIfTrue="1">
      <formula>$D$1&gt;K3</formula>
    </cfRule>
  </conditionalFormatting>
  <conditionalFormatting sqref="K3">
    <cfRule type="expression" dxfId="12132" priority="1319" stopIfTrue="1">
      <formula>$D$1&lt;K3</formula>
    </cfRule>
    <cfRule type="expression" dxfId="12131" priority="1320" stopIfTrue="1">
      <formula>$D$1&gt;K3</formula>
    </cfRule>
  </conditionalFormatting>
  <conditionalFormatting sqref="I5">
    <cfRule type="cellIs" dxfId="12130" priority="1201" stopIfTrue="1" operator="equal">
      <formula>5</formula>
    </cfRule>
    <cfRule type="cellIs" dxfId="12129" priority="1202" stopIfTrue="1" operator="equal">
      <formula>4</formula>
    </cfRule>
    <cfRule type="cellIs" dxfId="12128" priority="1203" stopIfTrue="1" operator="equal">
      <formula>3</formula>
    </cfRule>
  </conditionalFormatting>
  <conditionalFormatting sqref="J3">
    <cfRule type="expression" dxfId="12127" priority="1189" stopIfTrue="1">
      <formula>$D$1&lt;J3</formula>
    </cfRule>
    <cfRule type="expression" dxfId="12126" priority="1190" stopIfTrue="1">
      <formula>$D$1&gt;J3</formula>
    </cfRule>
  </conditionalFormatting>
  <conditionalFormatting sqref="K3">
    <cfRule type="expression" dxfId="12125" priority="1157" stopIfTrue="1">
      <formula>$D$1&lt;K3</formula>
    </cfRule>
    <cfRule type="expression" dxfId="12124" priority="1158" stopIfTrue="1">
      <formula>$D$1&gt;K3</formula>
    </cfRule>
  </conditionalFormatting>
  <conditionalFormatting sqref="M3">
    <cfRule type="expression" dxfId="12123" priority="1312" stopIfTrue="1">
      <formula>$D$1&lt;M3</formula>
    </cfRule>
    <cfRule type="expression" dxfId="12122" priority="1313" stopIfTrue="1">
      <formula>$D$1&gt;M3</formula>
    </cfRule>
  </conditionalFormatting>
  <conditionalFormatting sqref="M3">
    <cfRule type="expression" dxfId="12121" priority="1307" stopIfTrue="1">
      <formula>$D$1&lt;M3</formula>
    </cfRule>
    <cfRule type="expression" dxfId="12120" priority="1308" stopIfTrue="1">
      <formula>$D$1&gt;M3</formula>
    </cfRule>
  </conditionalFormatting>
  <conditionalFormatting sqref="N3:N4">
    <cfRule type="expression" dxfId="12119" priority="1300" stopIfTrue="1">
      <formula>$D$1&lt;N3</formula>
    </cfRule>
    <cfRule type="expression" dxfId="12118" priority="1301" stopIfTrue="1">
      <formula>$D$1&gt;N3</formula>
    </cfRule>
  </conditionalFormatting>
  <conditionalFormatting sqref="N3:N4">
    <cfRule type="expression" dxfId="12117" priority="1295" stopIfTrue="1">
      <formula>$D$1&lt;N3</formula>
    </cfRule>
    <cfRule type="expression" dxfId="12116" priority="1296" stopIfTrue="1">
      <formula>$D$1&gt;N3</formula>
    </cfRule>
  </conditionalFormatting>
  <conditionalFormatting sqref="N4">
    <cfRule type="expression" dxfId="12115" priority="1293" stopIfTrue="1">
      <formula>$D$1&lt;N4</formula>
    </cfRule>
    <cfRule type="expression" dxfId="12114" priority="1294" stopIfTrue="1">
      <formula>$D$1&gt;N4</formula>
    </cfRule>
  </conditionalFormatting>
  <conditionalFormatting sqref="N3:N4">
    <cfRule type="expression" dxfId="12113" priority="1271" stopIfTrue="1">
      <formula>$D$1&lt;N3</formula>
    </cfRule>
    <cfRule type="expression" dxfId="12112" priority="1272" stopIfTrue="1">
      <formula>$D$1&gt;N3</formula>
    </cfRule>
  </conditionalFormatting>
  <conditionalFormatting sqref="N3:N4">
    <cfRule type="expression" dxfId="12111" priority="1276" stopIfTrue="1">
      <formula>$D$1&lt;N3</formula>
    </cfRule>
    <cfRule type="expression" dxfId="12110" priority="1277" stopIfTrue="1">
      <formula>$D$1&gt;N3</formula>
    </cfRule>
  </conditionalFormatting>
  <conditionalFormatting sqref="N4">
    <cfRule type="expression" dxfId="12109" priority="1254" stopIfTrue="1">
      <formula>$D$1&lt;N4</formula>
    </cfRule>
    <cfRule type="expression" dxfId="12108" priority="1255" stopIfTrue="1">
      <formula>$D$1&gt;N4</formula>
    </cfRule>
  </conditionalFormatting>
  <conditionalFormatting sqref="N4">
    <cfRule type="expression" dxfId="12107" priority="1249" stopIfTrue="1">
      <formula>$D$1&lt;N4</formula>
    </cfRule>
    <cfRule type="expression" dxfId="12106" priority="1250" stopIfTrue="1">
      <formula>$D$1&gt;N4</formula>
    </cfRule>
  </conditionalFormatting>
  <conditionalFormatting sqref="N4">
    <cfRule type="expression" dxfId="12105" priority="1247" stopIfTrue="1">
      <formula>$D$1&lt;N4</formula>
    </cfRule>
    <cfRule type="expression" dxfId="12104" priority="1248" stopIfTrue="1">
      <formula>$D$1&gt;N4</formula>
    </cfRule>
  </conditionalFormatting>
  <conditionalFormatting sqref="N4">
    <cfRule type="expression" dxfId="12103" priority="1242" stopIfTrue="1">
      <formula>$D$1&lt;N4</formula>
    </cfRule>
    <cfRule type="expression" dxfId="12102" priority="1243" stopIfTrue="1">
      <formula>$D$1&gt;N4</formula>
    </cfRule>
  </conditionalFormatting>
  <conditionalFormatting sqref="N4">
    <cfRule type="expression" dxfId="12101" priority="1237" stopIfTrue="1">
      <formula>$D$1&lt;N4</formula>
    </cfRule>
    <cfRule type="expression" dxfId="12100" priority="1238" stopIfTrue="1">
      <formula>$D$1&gt;N4</formula>
    </cfRule>
  </conditionalFormatting>
  <conditionalFormatting sqref="N4">
    <cfRule type="expression" dxfId="12099" priority="1232" stopIfTrue="1">
      <formula>$D$1&lt;N4</formula>
    </cfRule>
    <cfRule type="expression" dxfId="12098" priority="1233" stopIfTrue="1">
      <formula>$D$1&gt;N4</formula>
    </cfRule>
  </conditionalFormatting>
  <conditionalFormatting sqref="N4">
    <cfRule type="expression" dxfId="12097" priority="1230" stopIfTrue="1">
      <formula>$D$1&lt;N4</formula>
    </cfRule>
    <cfRule type="expression" dxfId="12096" priority="1231" stopIfTrue="1">
      <formula>$D$1&gt;N4</formula>
    </cfRule>
  </conditionalFormatting>
  <conditionalFormatting sqref="N4">
    <cfRule type="expression" dxfId="12095" priority="1228" stopIfTrue="1">
      <formula>$D$1&lt;N4</formula>
    </cfRule>
    <cfRule type="expression" dxfId="12094" priority="1229" stopIfTrue="1">
      <formula>$D$1&gt;N4</formula>
    </cfRule>
  </conditionalFormatting>
  <conditionalFormatting sqref="N4">
    <cfRule type="expression" dxfId="12093" priority="1226" stopIfTrue="1">
      <formula>$D$1&lt;N4</formula>
    </cfRule>
    <cfRule type="expression" dxfId="12092" priority="1227" stopIfTrue="1">
      <formula>$D$1&gt;N4</formula>
    </cfRule>
  </conditionalFormatting>
  <conditionalFormatting sqref="N4">
    <cfRule type="expression" dxfId="12091" priority="1224" stopIfTrue="1">
      <formula>$D$1&lt;N4</formula>
    </cfRule>
    <cfRule type="expression" dxfId="12090" priority="1225" stopIfTrue="1">
      <formula>$D$1&gt;N4</formula>
    </cfRule>
  </conditionalFormatting>
  <conditionalFormatting sqref="N4">
    <cfRule type="expression" dxfId="12089" priority="1218" stopIfTrue="1">
      <formula>$D$1&lt;N4</formula>
    </cfRule>
    <cfRule type="expression" dxfId="12088" priority="1219" stopIfTrue="1">
      <formula>$D$1&gt;N4</formula>
    </cfRule>
  </conditionalFormatting>
  <conditionalFormatting sqref="N4">
    <cfRule type="expression" dxfId="12087" priority="1216" stopIfTrue="1">
      <formula>$D$1&lt;N4</formula>
    </cfRule>
    <cfRule type="expression" dxfId="12086" priority="1217" stopIfTrue="1">
      <formula>$D$1&gt;N4</formula>
    </cfRule>
  </conditionalFormatting>
  <conditionalFormatting sqref="N4">
    <cfRule type="expression" dxfId="12085" priority="1214" stopIfTrue="1">
      <formula>$D$1&lt;N4</formula>
    </cfRule>
    <cfRule type="expression" dxfId="12084" priority="1215" stopIfTrue="1">
      <formula>$D$1&gt;N4</formula>
    </cfRule>
  </conditionalFormatting>
  <conditionalFormatting sqref="I5">
    <cfRule type="cellIs" dxfId="12083" priority="1211" stopIfTrue="1" operator="equal">
      <formula>5</formula>
    </cfRule>
    <cfRule type="cellIs" dxfId="12082" priority="1212" stopIfTrue="1" operator="equal">
      <formula>4</formula>
    </cfRule>
    <cfRule type="cellIs" dxfId="12081" priority="1213" stopIfTrue="1" operator="equal">
      <formula>3</formula>
    </cfRule>
  </conditionalFormatting>
  <conditionalFormatting sqref="I3:I4">
    <cfRule type="expression" dxfId="12080" priority="1209" stopIfTrue="1">
      <formula>$D$1&lt;I3</formula>
    </cfRule>
    <cfRule type="expression" dxfId="12079" priority="1210" stopIfTrue="1">
      <formula>$D$1&gt;I3</formula>
    </cfRule>
  </conditionalFormatting>
  <conditionalFormatting sqref="I5">
    <cfRule type="cellIs" dxfId="12078" priority="1206" stopIfTrue="1" operator="equal">
      <formula>5</formula>
    </cfRule>
    <cfRule type="cellIs" dxfId="12077" priority="1207" stopIfTrue="1" operator="equal">
      <formula>4</formula>
    </cfRule>
    <cfRule type="cellIs" dxfId="12076" priority="1208" stopIfTrue="1" operator="equal">
      <formula>3</formula>
    </cfRule>
  </conditionalFormatting>
  <conditionalFormatting sqref="I3:I4">
    <cfRule type="expression" dxfId="12075" priority="1204" stopIfTrue="1">
      <formula>$D$1&lt;I3</formula>
    </cfRule>
    <cfRule type="expression" dxfId="12074" priority="1205" stopIfTrue="1">
      <formula>$D$1&gt;I3</formula>
    </cfRule>
  </conditionalFormatting>
  <conditionalFormatting sqref="I3:I4">
    <cfRule type="expression" dxfId="12073" priority="1199" stopIfTrue="1">
      <formula>$D$1&lt;I3</formula>
    </cfRule>
    <cfRule type="expression" dxfId="12072" priority="1200" stopIfTrue="1">
      <formula>$D$1&gt;I3</formula>
    </cfRule>
  </conditionalFormatting>
  <conditionalFormatting sqref="K3">
    <cfRule type="expression" dxfId="12071" priority="1155" stopIfTrue="1">
      <formula>$D$1&lt;K3</formula>
    </cfRule>
    <cfRule type="expression" dxfId="12070" priority="1156" stopIfTrue="1">
      <formula>$D$1&gt;K3</formula>
    </cfRule>
  </conditionalFormatting>
  <conditionalFormatting sqref="K3">
    <cfRule type="expression" dxfId="12069" priority="1149" stopIfTrue="1">
      <formula>$D$1&lt;K3</formula>
    </cfRule>
    <cfRule type="expression" dxfId="12068" priority="1150" stopIfTrue="1">
      <formula>$D$1&gt;K3</formula>
    </cfRule>
  </conditionalFormatting>
  <conditionalFormatting sqref="L3">
    <cfRule type="expression" dxfId="12067" priority="1112" stopIfTrue="1">
      <formula>$D$1&lt;L3</formula>
    </cfRule>
    <cfRule type="expression" dxfId="12066" priority="1113" stopIfTrue="1">
      <formula>$D$1&gt;L3</formula>
    </cfRule>
  </conditionalFormatting>
  <conditionalFormatting sqref="F3">
    <cfRule type="expression" dxfId="12065" priority="2070" stopIfTrue="1">
      <formula>$D$1&lt;F3</formula>
    </cfRule>
    <cfRule type="expression" dxfId="12064" priority="2071" stopIfTrue="1">
      <formula>$D$1&gt;F3</formula>
    </cfRule>
  </conditionalFormatting>
  <conditionalFormatting sqref="L3:N3 N4 P3">
    <cfRule type="expression" dxfId="12063" priority="2065" stopIfTrue="1">
      <formula>$D$1&lt;L3</formula>
    </cfRule>
    <cfRule type="expression" dxfId="12062" priority="2066" stopIfTrue="1">
      <formula>$D$1&gt;L3</formula>
    </cfRule>
  </conditionalFormatting>
  <conditionalFormatting sqref="M3">
    <cfRule type="expression" dxfId="12061" priority="2060" stopIfTrue="1">
      <formula>$D$1&lt;M3</formula>
    </cfRule>
    <cfRule type="expression" dxfId="12060" priority="2061" stopIfTrue="1">
      <formula>$D$1&gt;M3</formula>
    </cfRule>
  </conditionalFormatting>
  <conditionalFormatting sqref="M3">
    <cfRule type="expression" dxfId="12059" priority="2055" stopIfTrue="1">
      <formula>$D$1&lt;M3</formula>
    </cfRule>
    <cfRule type="expression" dxfId="12058" priority="2056" stopIfTrue="1">
      <formula>$D$1&gt;M3</formula>
    </cfRule>
  </conditionalFormatting>
  <conditionalFormatting sqref="N4">
    <cfRule type="expression" dxfId="12057" priority="2041" stopIfTrue="1">
      <formula>$D$1&lt;N4</formula>
    </cfRule>
    <cfRule type="expression" dxfId="12056" priority="2042" stopIfTrue="1">
      <formula>$D$1&gt;N4</formula>
    </cfRule>
  </conditionalFormatting>
  <conditionalFormatting sqref="N3:N4 P3">
    <cfRule type="expression" dxfId="12055" priority="2030" stopIfTrue="1">
      <formula>$D$1&lt;N3</formula>
    </cfRule>
    <cfRule type="expression" dxfId="12054" priority="2031" stopIfTrue="1">
      <formula>$D$1&gt;N3</formula>
    </cfRule>
  </conditionalFormatting>
  <conditionalFormatting sqref="N4">
    <cfRule type="expression" dxfId="12053" priority="2026" stopIfTrue="1">
      <formula>$D$1&lt;N4</formula>
    </cfRule>
    <cfRule type="expression" dxfId="12052" priority="2027" stopIfTrue="1">
      <formula>$D$1&gt;N4</formula>
    </cfRule>
  </conditionalFormatting>
  <conditionalFormatting sqref="H5">
    <cfRule type="cellIs" dxfId="12051" priority="962" stopIfTrue="1" operator="equal">
      <formula>5</formula>
    </cfRule>
    <cfRule type="cellIs" dxfId="12050" priority="963" stopIfTrue="1" operator="equal">
      <formula>4</formula>
    </cfRule>
    <cfRule type="cellIs" dxfId="12049" priority="964" stopIfTrue="1" operator="equal">
      <formula>3</formula>
    </cfRule>
  </conditionalFormatting>
  <conditionalFormatting sqref="H3:H4">
    <cfRule type="expression" dxfId="12048" priority="960" stopIfTrue="1">
      <formula>$D$1&lt;H3</formula>
    </cfRule>
    <cfRule type="expression" dxfId="12047" priority="961" stopIfTrue="1">
      <formula>$D$1&gt;H3</formula>
    </cfRule>
  </conditionalFormatting>
  <conditionalFormatting sqref="H5">
    <cfRule type="cellIs" dxfId="12046" priority="957" stopIfTrue="1" operator="equal">
      <formula>5</formula>
    </cfRule>
    <cfRule type="cellIs" dxfId="12045" priority="958" stopIfTrue="1" operator="equal">
      <formula>4</formula>
    </cfRule>
    <cfRule type="cellIs" dxfId="12044" priority="959" stopIfTrue="1" operator="equal">
      <formula>3</formula>
    </cfRule>
  </conditionalFormatting>
  <conditionalFormatting sqref="H3:H4">
    <cfRule type="expression" dxfId="12043" priority="955" stopIfTrue="1">
      <formula>$D$1&lt;H3</formula>
    </cfRule>
    <cfRule type="expression" dxfId="12042" priority="956" stopIfTrue="1">
      <formula>$D$1&gt;H3</formula>
    </cfRule>
  </conditionalFormatting>
  <conditionalFormatting sqref="H4">
    <cfRule type="expression" dxfId="12041" priority="932" stopIfTrue="1">
      <formula>$D$1&lt;H4</formula>
    </cfRule>
    <cfRule type="expression" dxfId="12040" priority="933" stopIfTrue="1">
      <formula>$D$1&gt;H4</formula>
    </cfRule>
  </conditionalFormatting>
  <conditionalFormatting sqref="H4">
    <cfRule type="expression" dxfId="12039" priority="930" stopIfTrue="1">
      <formula>$D$1&lt;H4</formula>
    </cfRule>
    <cfRule type="expression" dxfId="12038" priority="931" stopIfTrue="1">
      <formula>$D$1&gt;H4</formula>
    </cfRule>
  </conditionalFormatting>
  <conditionalFormatting sqref="H4">
    <cfRule type="expression" dxfId="12037" priority="905" stopIfTrue="1">
      <formula>$D$1&lt;H4</formula>
    </cfRule>
    <cfRule type="expression" dxfId="12036" priority="906" stopIfTrue="1">
      <formula>$D$1&gt;H4</formula>
    </cfRule>
  </conditionalFormatting>
  <conditionalFormatting sqref="H5">
    <cfRule type="cellIs" dxfId="12035" priority="902" stopIfTrue="1" operator="equal">
      <formula>5</formula>
    </cfRule>
    <cfRule type="cellIs" dxfId="12034" priority="903" stopIfTrue="1" operator="equal">
      <formula>4</formula>
    </cfRule>
    <cfRule type="cellIs" dxfId="12033" priority="904" stopIfTrue="1" operator="equal">
      <formula>3</formula>
    </cfRule>
  </conditionalFormatting>
  <conditionalFormatting sqref="H4">
    <cfRule type="expression" dxfId="12032" priority="898" stopIfTrue="1">
      <formula>$D$1&lt;H4</formula>
    </cfRule>
    <cfRule type="expression" dxfId="12031" priority="899" stopIfTrue="1">
      <formula>$D$1&gt;H4</formula>
    </cfRule>
  </conditionalFormatting>
  <conditionalFormatting sqref="H5">
    <cfRule type="cellIs" dxfId="12030" priority="952" stopIfTrue="1" operator="equal">
      <formula>5</formula>
    </cfRule>
    <cfRule type="cellIs" dxfId="12029" priority="953" stopIfTrue="1" operator="equal">
      <formula>4</formula>
    </cfRule>
    <cfRule type="cellIs" dxfId="12028" priority="954" stopIfTrue="1" operator="equal">
      <formula>3</formula>
    </cfRule>
  </conditionalFormatting>
  <conditionalFormatting sqref="H3:H4">
    <cfRule type="expression" dxfId="12027" priority="950" stopIfTrue="1">
      <formula>$D$1&lt;H3</formula>
    </cfRule>
    <cfRule type="expression" dxfId="12026" priority="951" stopIfTrue="1">
      <formula>$D$1&gt;H3</formula>
    </cfRule>
  </conditionalFormatting>
  <conditionalFormatting sqref="H5">
    <cfRule type="cellIs" dxfId="12025" priority="947" stopIfTrue="1" operator="equal">
      <formula>5</formula>
    </cfRule>
    <cfRule type="cellIs" dxfId="12024" priority="948" stopIfTrue="1" operator="equal">
      <formula>4</formula>
    </cfRule>
    <cfRule type="cellIs" dxfId="12023" priority="949" stopIfTrue="1" operator="equal">
      <formula>3</formula>
    </cfRule>
  </conditionalFormatting>
  <conditionalFormatting sqref="H3:H4">
    <cfRule type="expression" dxfId="12022" priority="945" stopIfTrue="1">
      <formula>$D$1&lt;H3</formula>
    </cfRule>
    <cfRule type="expression" dxfId="12021" priority="946" stopIfTrue="1">
      <formula>$D$1&gt;H3</formula>
    </cfRule>
  </conditionalFormatting>
  <conditionalFormatting sqref="H5">
    <cfRule type="cellIs" dxfId="12020" priority="942" stopIfTrue="1" operator="equal">
      <formula>5</formula>
    </cfRule>
    <cfRule type="cellIs" dxfId="12019" priority="943" stopIfTrue="1" operator="equal">
      <formula>4</formula>
    </cfRule>
    <cfRule type="cellIs" dxfId="12018" priority="944" stopIfTrue="1" operator="equal">
      <formula>3</formula>
    </cfRule>
  </conditionalFormatting>
  <conditionalFormatting sqref="H4">
    <cfRule type="expression" dxfId="12017" priority="940" stopIfTrue="1">
      <formula>$D$1&lt;H4</formula>
    </cfRule>
    <cfRule type="expression" dxfId="12016" priority="941" stopIfTrue="1">
      <formula>$D$1&gt;H4</formula>
    </cfRule>
  </conditionalFormatting>
  <conditionalFormatting sqref="H4">
    <cfRule type="expression" dxfId="12015" priority="938" stopIfTrue="1">
      <formula>$D$1&lt;H4</formula>
    </cfRule>
    <cfRule type="expression" dxfId="12014" priority="939" stopIfTrue="1">
      <formula>$D$1&gt;H4</formula>
    </cfRule>
  </conditionalFormatting>
  <conditionalFormatting sqref="H4">
    <cfRule type="expression" dxfId="12013" priority="936" stopIfTrue="1">
      <formula>$D$1&lt;H4</formula>
    </cfRule>
    <cfRule type="expression" dxfId="12012" priority="937" stopIfTrue="1">
      <formula>$D$1&gt;H4</formula>
    </cfRule>
  </conditionalFormatting>
  <conditionalFormatting sqref="H4">
    <cfRule type="expression" dxfId="12011" priority="934" stopIfTrue="1">
      <formula>$D$1&lt;H4</formula>
    </cfRule>
    <cfRule type="expression" dxfId="12010" priority="935" stopIfTrue="1">
      <formula>$D$1&gt;H4</formula>
    </cfRule>
  </conditionalFormatting>
  <conditionalFormatting sqref="H4">
    <cfRule type="expression" dxfId="12009" priority="928" stopIfTrue="1">
      <formula>$D$1&lt;H4</formula>
    </cfRule>
    <cfRule type="expression" dxfId="12008" priority="929" stopIfTrue="1">
      <formula>$D$1&gt;H4</formula>
    </cfRule>
  </conditionalFormatting>
  <conditionalFormatting sqref="H4">
    <cfRule type="expression" dxfId="12007" priority="926" stopIfTrue="1">
      <formula>$D$1&lt;H4</formula>
    </cfRule>
    <cfRule type="expression" dxfId="12006" priority="927" stopIfTrue="1">
      <formula>$D$1&gt;H4</formula>
    </cfRule>
  </conditionalFormatting>
  <conditionalFormatting sqref="H4">
    <cfRule type="expression" dxfId="12005" priority="924" stopIfTrue="1">
      <formula>$D$1&lt;H4</formula>
    </cfRule>
    <cfRule type="expression" dxfId="12004" priority="925" stopIfTrue="1">
      <formula>$D$1&gt;H4</formula>
    </cfRule>
  </conditionalFormatting>
  <conditionalFormatting sqref="H4">
    <cfRule type="expression" dxfId="12003" priority="922" stopIfTrue="1">
      <formula>$D$1&lt;H4</formula>
    </cfRule>
    <cfRule type="expression" dxfId="12002" priority="923" stopIfTrue="1">
      <formula>$D$1&gt;H4</formula>
    </cfRule>
  </conditionalFormatting>
  <conditionalFormatting sqref="H4">
    <cfRule type="expression" dxfId="12001" priority="920" stopIfTrue="1">
      <formula>$D$1&lt;H4</formula>
    </cfRule>
    <cfRule type="expression" dxfId="12000" priority="921" stopIfTrue="1">
      <formula>$D$1&gt;H4</formula>
    </cfRule>
  </conditionalFormatting>
  <conditionalFormatting sqref="H5">
    <cfRule type="cellIs" dxfId="11999" priority="917" stopIfTrue="1" operator="equal">
      <formula>5</formula>
    </cfRule>
    <cfRule type="cellIs" dxfId="11998" priority="918" stopIfTrue="1" operator="equal">
      <formula>4</formula>
    </cfRule>
    <cfRule type="cellIs" dxfId="11997" priority="919" stopIfTrue="1" operator="equal">
      <formula>3</formula>
    </cfRule>
  </conditionalFormatting>
  <conditionalFormatting sqref="H3:H4">
    <cfRule type="expression" dxfId="11996" priority="915" stopIfTrue="1">
      <formula>$D$1&lt;H3</formula>
    </cfRule>
    <cfRule type="expression" dxfId="11995" priority="916" stopIfTrue="1">
      <formula>$D$1&gt;H3</formula>
    </cfRule>
  </conditionalFormatting>
  <conditionalFormatting sqref="H5">
    <cfRule type="cellIs" dxfId="11994" priority="912" stopIfTrue="1" operator="equal">
      <formula>5</formula>
    </cfRule>
    <cfRule type="cellIs" dxfId="11993" priority="913" stopIfTrue="1" operator="equal">
      <formula>4</formula>
    </cfRule>
    <cfRule type="cellIs" dxfId="11992" priority="914" stopIfTrue="1" operator="equal">
      <formula>3</formula>
    </cfRule>
  </conditionalFormatting>
  <conditionalFormatting sqref="H4">
    <cfRule type="expression" dxfId="11991" priority="910" stopIfTrue="1">
      <formula>$D$1&lt;H4</formula>
    </cfRule>
    <cfRule type="expression" dxfId="11990" priority="911" stopIfTrue="1">
      <formula>$D$1&gt;H4</formula>
    </cfRule>
  </conditionalFormatting>
  <conditionalFormatting sqref="H5">
    <cfRule type="cellIs" dxfId="11989" priority="907" stopIfTrue="1" operator="equal">
      <formula>5</formula>
    </cfRule>
    <cfRule type="cellIs" dxfId="11988" priority="908" stopIfTrue="1" operator="equal">
      <formula>4</formula>
    </cfRule>
    <cfRule type="cellIs" dxfId="11987" priority="909" stopIfTrue="1" operator="equal">
      <formula>3</formula>
    </cfRule>
  </conditionalFormatting>
  <conditionalFormatting sqref="H4">
    <cfRule type="expression" dxfId="11986" priority="900" stopIfTrue="1">
      <formula>$D$1&lt;H4</formula>
    </cfRule>
    <cfRule type="expression" dxfId="11985" priority="901" stopIfTrue="1">
      <formula>$D$1&gt;H4</formula>
    </cfRule>
  </conditionalFormatting>
  <conditionalFormatting sqref="H4">
    <cfRule type="expression" dxfId="11984" priority="896" stopIfTrue="1">
      <formula>$D$1&lt;H4</formula>
    </cfRule>
    <cfRule type="expression" dxfId="11983" priority="897" stopIfTrue="1">
      <formula>$D$1&gt;H4</formula>
    </cfRule>
  </conditionalFormatting>
  <conditionalFormatting sqref="H4">
    <cfRule type="expression" dxfId="11982" priority="894" stopIfTrue="1">
      <formula>$D$1&lt;H4</formula>
    </cfRule>
    <cfRule type="expression" dxfId="11981" priority="895" stopIfTrue="1">
      <formula>$D$1&gt;H4</formula>
    </cfRule>
  </conditionalFormatting>
  <conditionalFormatting sqref="H4">
    <cfRule type="expression" dxfId="11980" priority="892" stopIfTrue="1">
      <formula>$D$1&lt;H4</formula>
    </cfRule>
    <cfRule type="expression" dxfId="11979" priority="893" stopIfTrue="1">
      <formula>$D$1&gt;H4</formula>
    </cfRule>
  </conditionalFormatting>
  <conditionalFormatting sqref="H4">
    <cfRule type="expression" dxfId="11978" priority="890" stopIfTrue="1">
      <formula>$D$1&lt;H4</formula>
    </cfRule>
    <cfRule type="expression" dxfId="11977" priority="891" stopIfTrue="1">
      <formula>$D$1&gt;H4</formula>
    </cfRule>
  </conditionalFormatting>
  <conditionalFormatting sqref="H4">
    <cfRule type="expression" dxfId="11976" priority="888" stopIfTrue="1">
      <formula>$D$1&lt;H4</formula>
    </cfRule>
    <cfRule type="expression" dxfId="11975" priority="889" stopIfTrue="1">
      <formula>$D$1&gt;H4</formula>
    </cfRule>
  </conditionalFormatting>
  <conditionalFormatting sqref="H4">
    <cfRule type="expression" dxfId="11974" priority="886" stopIfTrue="1">
      <formula>$D$1&lt;H4</formula>
    </cfRule>
    <cfRule type="expression" dxfId="11973" priority="887" stopIfTrue="1">
      <formula>$D$1&gt;H4</formula>
    </cfRule>
  </conditionalFormatting>
  <conditionalFormatting sqref="H4">
    <cfRule type="expression" dxfId="11972" priority="884" stopIfTrue="1">
      <formula>$D$1&lt;H4</formula>
    </cfRule>
    <cfRule type="expression" dxfId="11971" priority="885" stopIfTrue="1">
      <formula>$D$1&gt;H4</formula>
    </cfRule>
  </conditionalFormatting>
  <conditionalFormatting sqref="H4">
    <cfRule type="expression" dxfId="11970" priority="882" stopIfTrue="1">
      <formula>$D$1&lt;H4</formula>
    </cfRule>
    <cfRule type="expression" dxfId="11969" priority="883" stopIfTrue="1">
      <formula>$D$1&gt;H4</formula>
    </cfRule>
  </conditionalFormatting>
  <conditionalFormatting sqref="H4">
    <cfRule type="expression" dxfId="11968" priority="880" stopIfTrue="1">
      <formula>$D$1&lt;H4</formula>
    </cfRule>
    <cfRule type="expression" dxfId="11967" priority="881" stopIfTrue="1">
      <formula>$D$1&gt;H4</formula>
    </cfRule>
  </conditionalFormatting>
  <conditionalFormatting sqref="H5">
    <cfRule type="cellIs" dxfId="11966" priority="877" stopIfTrue="1" operator="equal">
      <formula>5</formula>
    </cfRule>
    <cfRule type="cellIs" dxfId="11965" priority="878" stopIfTrue="1" operator="equal">
      <formula>4</formula>
    </cfRule>
    <cfRule type="cellIs" dxfId="11964" priority="879" stopIfTrue="1" operator="equal">
      <formula>3</formula>
    </cfRule>
  </conditionalFormatting>
  <conditionalFormatting sqref="H4">
    <cfRule type="expression" dxfId="11963" priority="875" stopIfTrue="1">
      <formula>$D$1&lt;H4</formula>
    </cfRule>
    <cfRule type="expression" dxfId="11962" priority="876" stopIfTrue="1">
      <formula>$D$1&gt;H4</formula>
    </cfRule>
  </conditionalFormatting>
  <conditionalFormatting sqref="H5">
    <cfRule type="cellIs" dxfId="11961" priority="872" stopIfTrue="1" operator="equal">
      <formula>5</formula>
    </cfRule>
    <cfRule type="cellIs" dxfId="11960" priority="873" stopIfTrue="1" operator="equal">
      <formula>4</formula>
    </cfRule>
    <cfRule type="cellIs" dxfId="11959" priority="874" stopIfTrue="1" operator="equal">
      <formula>3</formula>
    </cfRule>
  </conditionalFormatting>
  <conditionalFormatting sqref="H4">
    <cfRule type="expression" dxfId="11958" priority="870" stopIfTrue="1">
      <formula>$D$1&lt;H4</formula>
    </cfRule>
    <cfRule type="expression" dxfId="11957" priority="871" stopIfTrue="1">
      <formula>$D$1&gt;H4</formula>
    </cfRule>
  </conditionalFormatting>
  <conditionalFormatting sqref="H5">
    <cfRule type="cellIs" dxfId="11956" priority="867" stopIfTrue="1" operator="equal">
      <formula>5</formula>
    </cfRule>
    <cfRule type="cellIs" dxfId="11955" priority="868" stopIfTrue="1" operator="equal">
      <formula>4</formula>
    </cfRule>
    <cfRule type="cellIs" dxfId="11954" priority="869" stopIfTrue="1" operator="equal">
      <formula>3</formula>
    </cfRule>
  </conditionalFormatting>
  <conditionalFormatting sqref="H4">
    <cfRule type="expression" dxfId="11953" priority="865" stopIfTrue="1">
      <formula>$D$1&lt;H4</formula>
    </cfRule>
    <cfRule type="expression" dxfId="11952" priority="866" stopIfTrue="1">
      <formula>$D$1&gt;H4</formula>
    </cfRule>
  </conditionalFormatting>
  <conditionalFormatting sqref="H5">
    <cfRule type="cellIs" dxfId="11951" priority="862" stopIfTrue="1" operator="equal">
      <formula>5</formula>
    </cfRule>
    <cfRule type="cellIs" dxfId="11950" priority="863" stopIfTrue="1" operator="equal">
      <formula>4</formula>
    </cfRule>
    <cfRule type="cellIs" dxfId="11949" priority="864" stopIfTrue="1" operator="equal">
      <formula>3</formula>
    </cfRule>
  </conditionalFormatting>
  <conditionalFormatting sqref="H4">
    <cfRule type="expression" dxfId="11948" priority="860" stopIfTrue="1">
      <formula>$D$1&lt;H4</formula>
    </cfRule>
    <cfRule type="expression" dxfId="11947" priority="861" stopIfTrue="1">
      <formula>$D$1&gt;H4</formula>
    </cfRule>
  </conditionalFormatting>
  <conditionalFormatting sqref="H5">
    <cfRule type="cellIs" dxfId="11946" priority="857" stopIfTrue="1" operator="equal">
      <formula>5</formula>
    </cfRule>
    <cfRule type="cellIs" dxfId="11945" priority="858" stopIfTrue="1" operator="equal">
      <formula>4</formula>
    </cfRule>
    <cfRule type="cellIs" dxfId="11944" priority="859" stopIfTrue="1" operator="equal">
      <formula>3</formula>
    </cfRule>
  </conditionalFormatting>
  <conditionalFormatting sqref="H4">
    <cfRule type="expression" dxfId="11943" priority="855" stopIfTrue="1">
      <formula>$D$1&lt;H4</formula>
    </cfRule>
    <cfRule type="expression" dxfId="11942" priority="856" stopIfTrue="1">
      <formula>$D$1&gt;H4</formula>
    </cfRule>
  </conditionalFormatting>
  <conditionalFormatting sqref="H5">
    <cfRule type="cellIs" dxfId="11941" priority="852" stopIfTrue="1" operator="equal">
      <formula>5</formula>
    </cfRule>
    <cfRule type="cellIs" dxfId="11940" priority="853" stopIfTrue="1" operator="equal">
      <formula>4</formula>
    </cfRule>
    <cfRule type="cellIs" dxfId="11939" priority="854" stopIfTrue="1" operator="equal">
      <formula>3</formula>
    </cfRule>
  </conditionalFormatting>
  <conditionalFormatting sqref="M5 K5">
    <cfRule type="cellIs" dxfId="11938" priority="849" stopIfTrue="1" operator="equal">
      <formula>5</formula>
    </cfRule>
    <cfRule type="cellIs" dxfId="11937" priority="850" stopIfTrue="1" operator="equal">
      <formula>4</formula>
    </cfRule>
    <cfRule type="cellIs" dxfId="11936" priority="851" stopIfTrue="1" operator="equal">
      <formula>3</formula>
    </cfRule>
  </conditionalFormatting>
  <conditionalFormatting sqref="K4:M4">
    <cfRule type="expression" dxfId="11935" priority="847" stopIfTrue="1">
      <formula>$D$1&lt;K4</formula>
    </cfRule>
    <cfRule type="expression" dxfId="11934" priority="848" stopIfTrue="1">
      <formula>$D$1&gt;K4</formula>
    </cfRule>
  </conditionalFormatting>
  <conditionalFormatting sqref="M5">
    <cfRule type="cellIs" dxfId="11933" priority="844" stopIfTrue="1" operator="equal">
      <formula>5</formula>
    </cfRule>
    <cfRule type="cellIs" dxfId="11932" priority="845" stopIfTrue="1" operator="equal">
      <formula>4</formula>
    </cfRule>
    <cfRule type="cellIs" dxfId="11931" priority="846" stopIfTrue="1" operator="equal">
      <formula>3</formula>
    </cfRule>
  </conditionalFormatting>
  <conditionalFormatting sqref="M4">
    <cfRule type="expression" dxfId="11930" priority="842" stopIfTrue="1">
      <formula>$D$1&lt;M4</formula>
    </cfRule>
    <cfRule type="expression" dxfId="11929" priority="843" stopIfTrue="1">
      <formula>$D$1&gt;M4</formula>
    </cfRule>
  </conditionalFormatting>
  <conditionalFormatting sqref="M4">
    <cfRule type="expression" dxfId="11928" priority="840" stopIfTrue="1">
      <formula>$D$1&lt;M4</formula>
    </cfRule>
    <cfRule type="expression" dxfId="11927" priority="841" stopIfTrue="1">
      <formula>$D$1&gt;M4</formula>
    </cfRule>
  </conditionalFormatting>
  <conditionalFormatting sqref="M4">
    <cfRule type="expression" dxfId="11926" priority="807" stopIfTrue="1">
      <formula>$D$1&lt;M4</formula>
    </cfRule>
    <cfRule type="expression" dxfId="11925" priority="808" stopIfTrue="1">
      <formula>$D$1&gt;M4</formula>
    </cfRule>
  </conditionalFormatting>
  <conditionalFormatting sqref="M5">
    <cfRule type="cellIs" dxfId="11924" priority="837" stopIfTrue="1" operator="equal">
      <formula>5</formula>
    </cfRule>
    <cfRule type="cellIs" dxfId="11923" priority="838" stopIfTrue="1" operator="equal">
      <formula>4</formula>
    </cfRule>
    <cfRule type="cellIs" dxfId="11922" priority="839" stopIfTrue="1" operator="equal">
      <formula>3</formula>
    </cfRule>
  </conditionalFormatting>
  <conditionalFormatting sqref="M4">
    <cfRule type="expression" dxfId="11921" priority="835" stopIfTrue="1">
      <formula>$D$1&lt;M4</formula>
    </cfRule>
    <cfRule type="expression" dxfId="11920" priority="836" stopIfTrue="1">
      <formula>$D$1&gt;M4</formula>
    </cfRule>
  </conditionalFormatting>
  <conditionalFormatting sqref="M5">
    <cfRule type="cellIs" dxfId="11919" priority="832" stopIfTrue="1" operator="equal">
      <formula>5</formula>
    </cfRule>
    <cfRule type="cellIs" dxfId="11918" priority="833" stopIfTrue="1" operator="equal">
      <formula>4</formula>
    </cfRule>
    <cfRule type="cellIs" dxfId="11917" priority="834" stopIfTrue="1" operator="equal">
      <formula>3</formula>
    </cfRule>
  </conditionalFormatting>
  <conditionalFormatting sqref="M4">
    <cfRule type="expression" dxfId="11916" priority="830" stopIfTrue="1">
      <formula>$D$1&lt;M4</formula>
    </cfRule>
    <cfRule type="expression" dxfId="11915" priority="831" stopIfTrue="1">
      <formula>$D$1&gt;M4</formula>
    </cfRule>
  </conditionalFormatting>
  <conditionalFormatting sqref="M5">
    <cfRule type="cellIs" dxfId="11914" priority="827" stopIfTrue="1" operator="equal">
      <formula>5</formula>
    </cfRule>
    <cfRule type="cellIs" dxfId="11913" priority="828" stopIfTrue="1" operator="equal">
      <formula>4</formula>
    </cfRule>
    <cfRule type="cellIs" dxfId="11912" priority="829" stopIfTrue="1" operator="equal">
      <formula>3</formula>
    </cfRule>
  </conditionalFormatting>
  <conditionalFormatting sqref="M4">
    <cfRule type="expression" dxfId="11911" priority="825" stopIfTrue="1">
      <formula>$D$1&lt;M4</formula>
    </cfRule>
    <cfRule type="expression" dxfId="11910" priority="826" stopIfTrue="1">
      <formula>$D$1&gt;M4</formula>
    </cfRule>
  </conditionalFormatting>
  <conditionalFormatting sqref="M4">
    <cfRule type="expression" dxfId="11909" priority="823" stopIfTrue="1">
      <formula>$D$1&lt;M4</formula>
    </cfRule>
    <cfRule type="expression" dxfId="11908" priority="824" stopIfTrue="1">
      <formula>$D$1&gt;M4</formula>
    </cfRule>
  </conditionalFormatting>
  <conditionalFormatting sqref="M4">
    <cfRule type="expression" dxfId="11907" priority="821" stopIfTrue="1">
      <formula>$D$1&lt;M4</formula>
    </cfRule>
    <cfRule type="expression" dxfId="11906" priority="822" stopIfTrue="1">
      <formula>$D$1&gt;M4</formula>
    </cfRule>
  </conditionalFormatting>
  <conditionalFormatting sqref="M4">
    <cfRule type="expression" dxfId="11905" priority="819" stopIfTrue="1">
      <formula>$D$1&lt;M4</formula>
    </cfRule>
    <cfRule type="expression" dxfId="11904" priority="820" stopIfTrue="1">
      <formula>$D$1&gt;M4</formula>
    </cfRule>
  </conditionalFormatting>
  <conditionalFormatting sqref="M4">
    <cfRule type="expression" dxfId="11903" priority="817" stopIfTrue="1">
      <formula>$D$1&lt;M4</formula>
    </cfRule>
    <cfRule type="expression" dxfId="11902" priority="818" stopIfTrue="1">
      <formula>$D$1&gt;M4</formula>
    </cfRule>
  </conditionalFormatting>
  <conditionalFormatting sqref="M4">
    <cfRule type="expression" dxfId="11901" priority="815" stopIfTrue="1">
      <formula>$D$1&lt;M4</formula>
    </cfRule>
    <cfRule type="expression" dxfId="11900" priority="816" stopIfTrue="1">
      <formula>$D$1&gt;M4</formula>
    </cfRule>
  </conditionalFormatting>
  <conditionalFormatting sqref="M4">
    <cfRule type="expression" dxfId="11899" priority="813" stopIfTrue="1">
      <formula>$D$1&lt;M4</formula>
    </cfRule>
    <cfRule type="expression" dxfId="11898" priority="814" stopIfTrue="1">
      <formula>$D$1&gt;M4</formula>
    </cfRule>
  </conditionalFormatting>
  <conditionalFormatting sqref="M4">
    <cfRule type="expression" dxfId="11897" priority="811" stopIfTrue="1">
      <formula>$D$1&lt;M4</formula>
    </cfRule>
    <cfRule type="expression" dxfId="11896" priority="812" stopIfTrue="1">
      <formula>$D$1&gt;M4</formula>
    </cfRule>
  </conditionalFormatting>
  <conditionalFormatting sqref="M4">
    <cfRule type="expression" dxfId="11895" priority="809" stopIfTrue="1">
      <formula>$D$1&lt;M4</formula>
    </cfRule>
    <cfRule type="expression" dxfId="11894" priority="810" stopIfTrue="1">
      <formula>$D$1&gt;M4</formula>
    </cfRule>
  </conditionalFormatting>
  <conditionalFormatting sqref="L5">
    <cfRule type="cellIs" dxfId="11893" priority="804" stopIfTrue="1" operator="equal">
      <formula>5</formula>
    </cfRule>
    <cfRule type="cellIs" dxfId="11892" priority="805" stopIfTrue="1" operator="equal">
      <formula>4</formula>
    </cfRule>
    <cfRule type="cellIs" dxfId="11891" priority="806" stopIfTrue="1" operator="equal">
      <formula>3</formula>
    </cfRule>
  </conditionalFormatting>
  <conditionalFormatting sqref="L4">
    <cfRule type="expression" dxfId="11890" priority="802" stopIfTrue="1">
      <formula>$D$1&lt;L4</formula>
    </cfRule>
    <cfRule type="expression" dxfId="11889" priority="803" stopIfTrue="1">
      <formula>$D$1&gt;L4</formula>
    </cfRule>
  </conditionalFormatting>
  <conditionalFormatting sqref="L4">
    <cfRule type="expression" dxfId="11888" priority="800" stopIfTrue="1">
      <formula>$D$1&lt;L4</formula>
    </cfRule>
    <cfRule type="expression" dxfId="11887" priority="801" stopIfTrue="1">
      <formula>$D$1&gt;L4</formula>
    </cfRule>
  </conditionalFormatting>
  <conditionalFormatting sqref="L4">
    <cfRule type="expression" dxfId="11886" priority="798" stopIfTrue="1">
      <formula>$D$1&lt;L4</formula>
    </cfRule>
    <cfRule type="expression" dxfId="11885" priority="799" stopIfTrue="1">
      <formula>$D$1&gt;L4</formula>
    </cfRule>
  </conditionalFormatting>
  <conditionalFormatting sqref="L4">
    <cfRule type="expression" dxfId="11884" priority="796" stopIfTrue="1">
      <formula>$D$1&lt;L4</formula>
    </cfRule>
    <cfRule type="expression" dxfId="11883" priority="797" stopIfTrue="1">
      <formula>$D$1&gt;L4</formula>
    </cfRule>
  </conditionalFormatting>
  <conditionalFormatting sqref="L4">
    <cfRule type="expression" dxfId="11882" priority="794" stopIfTrue="1">
      <formula>$D$1&lt;L4</formula>
    </cfRule>
    <cfRule type="expression" dxfId="11881" priority="795" stopIfTrue="1">
      <formula>$D$1&gt;L4</formula>
    </cfRule>
  </conditionalFormatting>
  <conditionalFormatting sqref="L5">
    <cfRule type="cellIs" dxfId="11880" priority="791" stopIfTrue="1" operator="equal">
      <formula>5</formula>
    </cfRule>
    <cfRule type="cellIs" dxfId="11879" priority="792" stopIfTrue="1" operator="equal">
      <formula>4</formula>
    </cfRule>
    <cfRule type="cellIs" dxfId="11878" priority="793" stopIfTrue="1" operator="equal">
      <formula>3</formula>
    </cfRule>
  </conditionalFormatting>
  <conditionalFormatting sqref="L4">
    <cfRule type="expression" dxfId="11877" priority="789" stopIfTrue="1">
      <formula>$D$1&lt;L4</formula>
    </cfRule>
    <cfRule type="expression" dxfId="11876" priority="790" stopIfTrue="1">
      <formula>$D$1&gt;L4</formula>
    </cfRule>
  </conditionalFormatting>
  <conditionalFormatting sqref="L5">
    <cfRule type="cellIs" dxfId="11875" priority="786" stopIfTrue="1" operator="equal">
      <formula>5</formula>
    </cfRule>
    <cfRule type="cellIs" dxfId="11874" priority="787" stopIfTrue="1" operator="equal">
      <formula>4</formula>
    </cfRule>
    <cfRule type="cellIs" dxfId="11873" priority="788" stopIfTrue="1" operator="equal">
      <formula>3</formula>
    </cfRule>
  </conditionalFormatting>
  <conditionalFormatting sqref="L4">
    <cfRule type="expression" dxfId="11872" priority="784" stopIfTrue="1">
      <formula>$D$1&lt;L4</formula>
    </cfRule>
    <cfRule type="expression" dxfId="11871" priority="785" stopIfTrue="1">
      <formula>$D$1&gt;L4</formula>
    </cfRule>
  </conditionalFormatting>
  <conditionalFormatting sqref="L5">
    <cfRule type="cellIs" dxfId="11870" priority="781" stopIfTrue="1" operator="equal">
      <formula>5</formula>
    </cfRule>
    <cfRule type="cellIs" dxfId="11869" priority="782" stopIfTrue="1" operator="equal">
      <formula>4</formula>
    </cfRule>
    <cfRule type="cellIs" dxfId="11868" priority="783" stopIfTrue="1" operator="equal">
      <formula>3</formula>
    </cfRule>
  </conditionalFormatting>
  <conditionalFormatting sqref="L4">
    <cfRule type="expression" dxfId="11867" priority="779" stopIfTrue="1">
      <formula>$D$1&lt;L4</formula>
    </cfRule>
    <cfRule type="expression" dxfId="11866" priority="780" stopIfTrue="1">
      <formula>$D$1&gt;L4</formula>
    </cfRule>
  </conditionalFormatting>
  <conditionalFormatting sqref="L4">
    <cfRule type="expression" dxfId="11865" priority="777" stopIfTrue="1">
      <formula>$D$1&lt;L4</formula>
    </cfRule>
    <cfRule type="expression" dxfId="11864" priority="778" stopIfTrue="1">
      <formula>$D$1&gt;L4</formula>
    </cfRule>
  </conditionalFormatting>
  <conditionalFormatting sqref="L4">
    <cfRule type="expression" dxfId="11863" priority="775" stopIfTrue="1">
      <formula>$D$1&lt;L4</formula>
    </cfRule>
    <cfRule type="expression" dxfId="11862" priority="776" stopIfTrue="1">
      <formula>$D$1&gt;L4</formula>
    </cfRule>
  </conditionalFormatting>
  <conditionalFormatting sqref="L4">
    <cfRule type="expression" dxfId="11861" priority="773" stopIfTrue="1">
      <formula>$D$1&lt;L4</formula>
    </cfRule>
    <cfRule type="expression" dxfId="11860" priority="774" stopIfTrue="1">
      <formula>$D$1&gt;L4</formula>
    </cfRule>
  </conditionalFormatting>
  <conditionalFormatting sqref="L4">
    <cfRule type="expression" dxfId="11859" priority="771" stopIfTrue="1">
      <formula>$D$1&lt;L4</formula>
    </cfRule>
    <cfRule type="expression" dxfId="11858" priority="772" stopIfTrue="1">
      <formula>$D$1&gt;L4</formula>
    </cfRule>
  </conditionalFormatting>
  <conditionalFormatting sqref="L4">
    <cfRule type="expression" dxfId="11857" priority="769" stopIfTrue="1">
      <formula>$D$1&lt;L4</formula>
    </cfRule>
    <cfRule type="expression" dxfId="11856" priority="770" stopIfTrue="1">
      <formula>$D$1&gt;L4</formula>
    </cfRule>
  </conditionalFormatting>
  <conditionalFormatting sqref="L4">
    <cfRule type="expression" dxfId="11855" priority="767" stopIfTrue="1">
      <formula>$D$1&lt;L4</formula>
    </cfRule>
    <cfRule type="expression" dxfId="11854" priority="768" stopIfTrue="1">
      <formula>$D$1&gt;L4</formula>
    </cfRule>
  </conditionalFormatting>
  <conditionalFormatting sqref="L4">
    <cfRule type="expression" dxfId="11853" priority="765" stopIfTrue="1">
      <formula>$D$1&lt;L4</formula>
    </cfRule>
    <cfRule type="expression" dxfId="11852" priority="766" stopIfTrue="1">
      <formula>$D$1&gt;L4</formula>
    </cfRule>
  </conditionalFormatting>
  <conditionalFormatting sqref="L4">
    <cfRule type="expression" dxfId="11851" priority="763" stopIfTrue="1">
      <formula>$D$1&lt;L4</formula>
    </cfRule>
    <cfRule type="expression" dxfId="11850" priority="764" stopIfTrue="1">
      <formula>$D$1&gt;L4</formula>
    </cfRule>
  </conditionalFormatting>
  <conditionalFormatting sqref="L4">
    <cfRule type="expression" dxfId="11849" priority="761" stopIfTrue="1">
      <formula>$D$1&lt;L4</formula>
    </cfRule>
    <cfRule type="expression" dxfId="11848" priority="762" stopIfTrue="1">
      <formula>$D$1&gt;L4</formula>
    </cfRule>
  </conditionalFormatting>
  <conditionalFormatting sqref="L4">
    <cfRule type="expression" dxfId="11847" priority="759" stopIfTrue="1">
      <formula>$D$1&lt;L4</formula>
    </cfRule>
    <cfRule type="expression" dxfId="11846" priority="760" stopIfTrue="1">
      <formula>$D$1&gt;L4</formula>
    </cfRule>
  </conditionalFormatting>
  <conditionalFormatting sqref="L4">
    <cfRule type="expression" dxfId="11845" priority="757" stopIfTrue="1">
      <formula>$D$1&lt;L4</formula>
    </cfRule>
    <cfRule type="expression" dxfId="11844" priority="758" stopIfTrue="1">
      <formula>$D$1&gt;L4</formula>
    </cfRule>
  </conditionalFormatting>
  <conditionalFormatting sqref="L4">
    <cfRule type="expression" dxfId="11843" priority="755" stopIfTrue="1">
      <formula>$D$1&lt;L4</formula>
    </cfRule>
    <cfRule type="expression" dxfId="11842" priority="756" stopIfTrue="1">
      <formula>$D$1&gt;L4</formula>
    </cfRule>
  </conditionalFormatting>
  <conditionalFormatting sqref="L4">
    <cfRule type="expression" dxfId="11841" priority="753" stopIfTrue="1">
      <formula>$D$1&lt;L4</formula>
    </cfRule>
    <cfRule type="expression" dxfId="11840" priority="754" stopIfTrue="1">
      <formula>$D$1&gt;L4</formula>
    </cfRule>
  </conditionalFormatting>
  <conditionalFormatting sqref="L4">
    <cfRule type="expression" dxfId="11839" priority="751" stopIfTrue="1">
      <formula>$D$1&lt;L4</formula>
    </cfRule>
    <cfRule type="expression" dxfId="11838" priority="752" stopIfTrue="1">
      <formula>$D$1&gt;L4</formula>
    </cfRule>
  </conditionalFormatting>
  <conditionalFormatting sqref="L4">
    <cfRule type="expression" dxfId="11837" priority="749" stopIfTrue="1">
      <formula>$D$1&lt;L4</formula>
    </cfRule>
    <cfRule type="expression" dxfId="11836" priority="750" stopIfTrue="1">
      <formula>$D$1&gt;L4</formula>
    </cfRule>
  </conditionalFormatting>
  <conditionalFormatting sqref="L4">
    <cfRule type="expression" dxfId="11835" priority="747" stopIfTrue="1">
      <formula>$D$1&lt;L4</formula>
    </cfRule>
    <cfRule type="expression" dxfId="11834" priority="748" stopIfTrue="1">
      <formula>$D$1&gt;L4</formula>
    </cfRule>
  </conditionalFormatting>
  <conditionalFormatting sqref="L4">
    <cfRule type="expression" dxfId="11833" priority="745" stopIfTrue="1">
      <formula>$D$1&lt;L4</formula>
    </cfRule>
    <cfRule type="expression" dxfId="11832" priority="746" stopIfTrue="1">
      <formula>$D$1&gt;L4</formula>
    </cfRule>
  </conditionalFormatting>
  <conditionalFormatting sqref="K4">
    <cfRule type="expression" dxfId="11831" priority="724" stopIfTrue="1">
      <formula>$D$1&lt;K4</formula>
    </cfRule>
    <cfRule type="expression" dxfId="11830" priority="725" stopIfTrue="1">
      <formula>$D$1&gt;K4</formula>
    </cfRule>
  </conditionalFormatting>
  <conditionalFormatting sqref="K4">
    <cfRule type="expression" dxfId="11829" priority="722" stopIfTrue="1">
      <formula>$D$1&lt;K4</formula>
    </cfRule>
    <cfRule type="expression" dxfId="11828" priority="723" stopIfTrue="1">
      <formula>$D$1&gt;K4</formula>
    </cfRule>
  </conditionalFormatting>
  <conditionalFormatting sqref="K4">
    <cfRule type="expression" dxfId="11827" priority="720" stopIfTrue="1">
      <formula>$D$1&lt;K4</formula>
    </cfRule>
    <cfRule type="expression" dxfId="11826" priority="721" stopIfTrue="1">
      <formula>$D$1&gt;K4</formula>
    </cfRule>
  </conditionalFormatting>
  <conditionalFormatting sqref="K4">
    <cfRule type="expression" dxfId="11825" priority="743" stopIfTrue="1">
      <formula>$D$1&lt;K4</formula>
    </cfRule>
    <cfRule type="expression" dxfId="11824" priority="744" stopIfTrue="1">
      <formula>$D$1&gt;K4</formula>
    </cfRule>
  </conditionalFormatting>
  <conditionalFormatting sqref="K4">
    <cfRule type="expression" dxfId="11823" priority="741" stopIfTrue="1">
      <formula>$D$1&lt;K4</formula>
    </cfRule>
    <cfRule type="expression" dxfId="11822" priority="742" stopIfTrue="1">
      <formula>$D$1&gt;K4</formula>
    </cfRule>
  </conditionalFormatting>
  <conditionalFormatting sqref="K4">
    <cfRule type="expression" dxfId="11821" priority="739" stopIfTrue="1">
      <formula>$D$1&lt;K4</formula>
    </cfRule>
    <cfRule type="expression" dxfId="11820" priority="740" stopIfTrue="1">
      <formula>$D$1&gt;K4</formula>
    </cfRule>
  </conditionalFormatting>
  <conditionalFormatting sqref="K4">
    <cfRule type="expression" dxfId="11819" priority="737" stopIfTrue="1">
      <formula>$D$1&lt;K4</formula>
    </cfRule>
    <cfRule type="expression" dxfId="11818" priority="738" stopIfTrue="1">
      <formula>$D$1&gt;K4</formula>
    </cfRule>
  </conditionalFormatting>
  <conditionalFormatting sqref="K5">
    <cfRule type="cellIs" dxfId="11817" priority="734" stopIfTrue="1" operator="equal">
      <formula>5</formula>
    </cfRule>
    <cfRule type="cellIs" dxfId="11816" priority="735" stopIfTrue="1" operator="equal">
      <formula>4</formula>
    </cfRule>
    <cfRule type="cellIs" dxfId="11815" priority="736" stopIfTrue="1" operator="equal">
      <formula>3</formula>
    </cfRule>
  </conditionalFormatting>
  <conditionalFormatting sqref="K4">
    <cfRule type="expression" dxfId="11814" priority="732" stopIfTrue="1">
      <formula>$D$1&lt;K4</formula>
    </cfRule>
    <cfRule type="expression" dxfId="11813" priority="733" stopIfTrue="1">
      <formula>$D$1&gt;K4</formula>
    </cfRule>
  </conditionalFormatting>
  <conditionalFormatting sqref="K4">
    <cfRule type="expression" dxfId="11812" priority="730" stopIfTrue="1">
      <formula>$D$1&lt;K4</formula>
    </cfRule>
    <cfRule type="expression" dxfId="11811" priority="731" stopIfTrue="1">
      <formula>$D$1&gt;K4</formula>
    </cfRule>
  </conditionalFormatting>
  <conditionalFormatting sqref="K4">
    <cfRule type="expression" dxfId="11810" priority="728" stopIfTrue="1">
      <formula>$D$1&lt;K4</formula>
    </cfRule>
    <cfRule type="expression" dxfId="11809" priority="729" stopIfTrue="1">
      <formula>$D$1&gt;K4</formula>
    </cfRule>
  </conditionalFormatting>
  <conditionalFormatting sqref="K4">
    <cfRule type="expression" dxfId="11808" priority="726" stopIfTrue="1">
      <formula>$D$1&lt;K4</formula>
    </cfRule>
    <cfRule type="expression" dxfId="11807" priority="727" stopIfTrue="1">
      <formula>$D$1&gt;K4</formula>
    </cfRule>
  </conditionalFormatting>
  <conditionalFormatting sqref="K4">
    <cfRule type="expression" dxfId="11806" priority="718" stopIfTrue="1">
      <formula>$D$1&lt;K4</formula>
    </cfRule>
    <cfRule type="expression" dxfId="11805" priority="719" stopIfTrue="1">
      <formula>$D$1&gt;K4</formula>
    </cfRule>
  </conditionalFormatting>
  <conditionalFormatting sqref="K4">
    <cfRule type="expression" dxfId="11804" priority="716" stopIfTrue="1">
      <formula>$D$1&lt;K4</formula>
    </cfRule>
    <cfRule type="expression" dxfId="11803" priority="717" stopIfTrue="1">
      <formula>$D$1&gt;K4</formula>
    </cfRule>
  </conditionalFormatting>
  <conditionalFormatting sqref="K5">
    <cfRule type="cellIs" dxfId="11802" priority="713" stopIfTrue="1" operator="equal">
      <formula>5</formula>
    </cfRule>
    <cfRule type="cellIs" dxfId="11801" priority="714" stopIfTrue="1" operator="equal">
      <formula>4</formula>
    </cfRule>
    <cfRule type="cellIs" dxfId="11800" priority="715" stopIfTrue="1" operator="equal">
      <formula>3</formula>
    </cfRule>
  </conditionalFormatting>
  <conditionalFormatting sqref="K4">
    <cfRule type="expression" dxfId="11799" priority="711" stopIfTrue="1">
      <formula>$D$1&lt;K4</formula>
    </cfRule>
    <cfRule type="expression" dxfId="11798" priority="712" stopIfTrue="1">
      <formula>$D$1&gt;K4</formula>
    </cfRule>
  </conditionalFormatting>
  <conditionalFormatting sqref="K4">
    <cfRule type="expression" dxfId="11797" priority="709" stopIfTrue="1">
      <formula>$D$1&lt;K4</formula>
    </cfRule>
    <cfRule type="expression" dxfId="11796" priority="710" stopIfTrue="1">
      <formula>$D$1&gt;K4</formula>
    </cfRule>
  </conditionalFormatting>
  <conditionalFormatting sqref="K4">
    <cfRule type="expression" dxfId="11795" priority="676" stopIfTrue="1">
      <formula>$D$1&lt;K4</formula>
    </cfRule>
    <cfRule type="expression" dxfId="11794" priority="677" stopIfTrue="1">
      <formula>$D$1&gt;K4</formula>
    </cfRule>
  </conditionalFormatting>
  <conditionalFormatting sqref="K5">
    <cfRule type="cellIs" dxfId="11793" priority="706" stopIfTrue="1" operator="equal">
      <formula>5</formula>
    </cfRule>
    <cfRule type="cellIs" dxfId="11792" priority="707" stopIfTrue="1" operator="equal">
      <formula>4</formula>
    </cfRule>
    <cfRule type="cellIs" dxfId="11791" priority="708" stopIfTrue="1" operator="equal">
      <formula>3</formula>
    </cfRule>
  </conditionalFormatting>
  <conditionalFormatting sqref="K4">
    <cfRule type="expression" dxfId="11790" priority="704" stopIfTrue="1">
      <formula>$D$1&lt;K4</formula>
    </cfRule>
    <cfRule type="expression" dxfId="11789" priority="705" stopIfTrue="1">
      <formula>$D$1&gt;K4</formula>
    </cfRule>
  </conditionalFormatting>
  <conditionalFormatting sqref="K5">
    <cfRule type="cellIs" dxfId="11788" priority="701" stopIfTrue="1" operator="equal">
      <formula>5</formula>
    </cfRule>
    <cfRule type="cellIs" dxfId="11787" priority="702" stopIfTrue="1" operator="equal">
      <formula>4</formula>
    </cfRule>
    <cfRule type="cellIs" dxfId="11786" priority="703" stopIfTrue="1" operator="equal">
      <formula>3</formula>
    </cfRule>
  </conditionalFormatting>
  <conditionalFormatting sqref="K4">
    <cfRule type="expression" dxfId="11785" priority="699" stopIfTrue="1">
      <formula>$D$1&lt;K4</formula>
    </cfRule>
    <cfRule type="expression" dxfId="11784" priority="700" stopIfTrue="1">
      <formula>$D$1&gt;K4</formula>
    </cfRule>
  </conditionalFormatting>
  <conditionalFormatting sqref="K5">
    <cfRule type="cellIs" dxfId="11783" priority="696" stopIfTrue="1" operator="equal">
      <formula>5</formula>
    </cfRule>
    <cfRule type="cellIs" dxfId="11782" priority="697" stopIfTrue="1" operator="equal">
      <formula>4</formula>
    </cfRule>
    <cfRule type="cellIs" dxfId="11781" priority="698" stopIfTrue="1" operator="equal">
      <formula>3</formula>
    </cfRule>
  </conditionalFormatting>
  <conditionalFormatting sqref="K4">
    <cfRule type="expression" dxfId="11780" priority="694" stopIfTrue="1">
      <formula>$D$1&lt;K4</formula>
    </cfRule>
    <cfRule type="expression" dxfId="11779" priority="695" stopIfTrue="1">
      <formula>$D$1&gt;K4</formula>
    </cfRule>
  </conditionalFormatting>
  <conditionalFormatting sqref="K4">
    <cfRule type="expression" dxfId="11778" priority="692" stopIfTrue="1">
      <formula>$D$1&lt;K4</formula>
    </cfRule>
    <cfRule type="expression" dxfId="11777" priority="693" stopIfTrue="1">
      <formula>$D$1&gt;K4</formula>
    </cfRule>
  </conditionalFormatting>
  <conditionalFormatting sqref="K4">
    <cfRule type="expression" dxfId="11776" priority="690" stopIfTrue="1">
      <formula>$D$1&lt;K4</formula>
    </cfRule>
    <cfRule type="expression" dxfId="11775" priority="691" stopIfTrue="1">
      <formula>$D$1&gt;K4</formula>
    </cfRule>
  </conditionalFormatting>
  <conditionalFormatting sqref="K4">
    <cfRule type="expression" dxfId="11774" priority="688" stopIfTrue="1">
      <formula>$D$1&lt;K4</formula>
    </cfRule>
    <cfRule type="expression" dxfId="11773" priority="689" stopIfTrue="1">
      <formula>$D$1&gt;K4</formula>
    </cfRule>
  </conditionalFormatting>
  <conditionalFormatting sqref="K4">
    <cfRule type="expression" dxfId="11772" priority="686" stopIfTrue="1">
      <formula>$D$1&lt;K4</formula>
    </cfRule>
    <cfRule type="expression" dxfId="11771" priority="687" stopIfTrue="1">
      <formula>$D$1&gt;K4</formula>
    </cfRule>
  </conditionalFormatting>
  <conditionalFormatting sqref="K4">
    <cfRule type="expression" dxfId="11770" priority="684" stopIfTrue="1">
      <formula>$D$1&lt;K4</formula>
    </cfRule>
    <cfRule type="expression" dxfId="11769" priority="685" stopIfTrue="1">
      <formula>$D$1&gt;K4</formula>
    </cfRule>
  </conditionalFormatting>
  <conditionalFormatting sqref="K4">
    <cfRule type="expression" dxfId="11768" priority="682" stopIfTrue="1">
      <formula>$D$1&lt;K4</formula>
    </cfRule>
    <cfRule type="expression" dxfId="11767" priority="683" stopIfTrue="1">
      <formula>$D$1&gt;K4</formula>
    </cfRule>
  </conditionalFormatting>
  <conditionalFormatting sqref="K4">
    <cfRule type="expression" dxfId="11766" priority="680" stopIfTrue="1">
      <formula>$D$1&lt;K4</formula>
    </cfRule>
    <cfRule type="expression" dxfId="11765" priority="681" stopIfTrue="1">
      <formula>$D$1&gt;K4</formula>
    </cfRule>
  </conditionalFormatting>
  <conditionalFormatting sqref="K4">
    <cfRule type="expression" dxfId="11764" priority="678" stopIfTrue="1">
      <formula>$D$1&lt;K4</formula>
    </cfRule>
    <cfRule type="expression" dxfId="11763" priority="679" stopIfTrue="1">
      <formula>$D$1&gt;K4</formula>
    </cfRule>
  </conditionalFormatting>
  <conditionalFormatting sqref="M5">
    <cfRule type="cellIs" dxfId="11762" priority="673" stopIfTrue="1" operator="equal">
      <formula>5</formula>
    </cfRule>
    <cfRule type="cellIs" dxfId="11761" priority="674" stopIfTrue="1" operator="equal">
      <formula>4</formula>
    </cfRule>
    <cfRule type="cellIs" dxfId="11760" priority="675" stopIfTrue="1" operator="equal">
      <formula>3</formula>
    </cfRule>
  </conditionalFormatting>
  <conditionalFormatting sqref="M4">
    <cfRule type="expression" dxfId="11759" priority="671" stopIfTrue="1">
      <formula>$D$1&lt;M4</formula>
    </cfRule>
    <cfRule type="expression" dxfId="11758" priority="672" stopIfTrue="1">
      <formula>$D$1&gt;M4</formula>
    </cfRule>
  </conditionalFormatting>
  <conditionalFormatting sqref="M5">
    <cfRule type="cellIs" dxfId="11757" priority="668" stopIfTrue="1" operator="equal">
      <formula>5</formula>
    </cfRule>
    <cfRule type="cellIs" dxfId="11756" priority="669" stopIfTrue="1" operator="equal">
      <formula>4</formula>
    </cfRule>
    <cfRule type="cellIs" dxfId="11755" priority="670" stopIfTrue="1" operator="equal">
      <formula>3</formula>
    </cfRule>
  </conditionalFormatting>
  <conditionalFormatting sqref="M4">
    <cfRule type="expression" dxfId="11754" priority="635" stopIfTrue="1">
      <formula>$D$1&lt;M4</formula>
    </cfRule>
    <cfRule type="expression" dxfId="11753" priority="636" stopIfTrue="1">
      <formula>$D$1&gt;M4</formula>
    </cfRule>
  </conditionalFormatting>
  <conditionalFormatting sqref="M5">
    <cfRule type="cellIs" dxfId="11752" priority="665" stopIfTrue="1" operator="equal">
      <formula>5</formula>
    </cfRule>
    <cfRule type="cellIs" dxfId="11751" priority="666" stopIfTrue="1" operator="equal">
      <formula>4</formula>
    </cfRule>
    <cfRule type="cellIs" dxfId="11750" priority="667" stopIfTrue="1" operator="equal">
      <formula>3</formula>
    </cfRule>
  </conditionalFormatting>
  <conditionalFormatting sqref="M4">
    <cfRule type="expression" dxfId="11749" priority="663" stopIfTrue="1">
      <formula>$D$1&lt;M4</formula>
    </cfRule>
    <cfRule type="expression" dxfId="11748" priority="664" stopIfTrue="1">
      <formula>$D$1&gt;M4</formula>
    </cfRule>
  </conditionalFormatting>
  <conditionalFormatting sqref="M5">
    <cfRule type="cellIs" dxfId="11747" priority="660" stopIfTrue="1" operator="equal">
      <formula>5</formula>
    </cfRule>
    <cfRule type="cellIs" dxfId="11746" priority="661" stopIfTrue="1" operator="equal">
      <formula>4</formula>
    </cfRule>
    <cfRule type="cellIs" dxfId="11745" priority="662" stopIfTrue="1" operator="equal">
      <formula>3</formula>
    </cfRule>
  </conditionalFormatting>
  <conditionalFormatting sqref="M4">
    <cfRule type="expression" dxfId="11744" priority="658" stopIfTrue="1">
      <formula>$D$1&lt;M4</formula>
    </cfRule>
    <cfRule type="expression" dxfId="11743" priority="659" stopIfTrue="1">
      <formula>$D$1&gt;M4</formula>
    </cfRule>
  </conditionalFormatting>
  <conditionalFormatting sqref="M5">
    <cfRule type="cellIs" dxfId="11742" priority="655" stopIfTrue="1" operator="equal">
      <formula>5</formula>
    </cfRule>
    <cfRule type="cellIs" dxfId="11741" priority="656" stopIfTrue="1" operator="equal">
      <formula>4</formula>
    </cfRule>
    <cfRule type="cellIs" dxfId="11740" priority="657" stopIfTrue="1" operator="equal">
      <formula>3</formula>
    </cfRule>
  </conditionalFormatting>
  <conditionalFormatting sqref="M4">
    <cfRule type="expression" dxfId="11739" priority="653" stopIfTrue="1">
      <formula>$D$1&lt;M4</formula>
    </cfRule>
    <cfRule type="expression" dxfId="11738" priority="654" stopIfTrue="1">
      <formula>$D$1&gt;M4</formula>
    </cfRule>
  </conditionalFormatting>
  <conditionalFormatting sqref="M4">
    <cfRule type="expression" dxfId="11737" priority="651" stopIfTrue="1">
      <formula>$D$1&lt;M4</formula>
    </cfRule>
    <cfRule type="expression" dxfId="11736" priority="652" stopIfTrue="1">
      <formula>$D$1&gt;M4</formula>
    </cfRule>
  </conditionalFormatting>
  <conditionalFormatting sqref="M4">
    <cfRule type="expression" dxfId="11735" priority="649" stopIfTrue="1">
      <formula>$D$1&lt;M4</formula>
    </cfRule>
    <cfRule type="expression" dxfId="11734" priority="650" stopIfTrue="1">
      <formula>$D$1&gt;M4</formula>
    </cfRule>
  </conditionalFormatting>
  <conditionalFormatting sqref="M4">
    <cfRule type="expression" dxfId="11733" priority="647" stopIfTrue="1">
      <formula>$D$1&lt;M4</formula>
    </cfRule>
    <cfRule type="expression" dxfId="11732" priority="648" stopIfTrue="1">
      <formula>$D$1&gt;M4</formula>
    </cfRule>
  </conditionalFormatting>
  <conditionalFormatting sqref="M4">
    <cfRule type="expression" dxfId="11731" priority="645" stopIfTrue="1">
      <formula>$D$1&lt;M4</formula>
    </cfRule>
    <cfRule type="expression" dxfId="11730" priority="646" stopIfTrue="1">
      <formula>$D$1&gt;M4</formula>
    </cfRule>
  </conditionalFormatting>
  <conditionalFormatting sqref="M4">
    <cfRule type="expression" dxfId="11729" priority="643" stopIfTrue="1">
      <formula>$D$1&lt;M4</formula>
    </cfRule>
    <cfRule type="expression" dxfId="11728" priority="644" stopIfTrue="1">
      <formula>$D$1&gt;M4</formula>
    </cfRule>
  </conditionalFormatting>
  <conditionalFormatting sqref="M4">
    <cfRule type="expression" dxfId="11727" priority="641" stopIfTrue="1">
      <formula>$D$1&lt;M4</formula>
    </cfRule>
    <cfRule type="expression" dxfId="11726" priority="642" stopIfTrue="1">
      <formula>$D$1&gt;M4</formula>
    </cfRule>
  </conditionalFormatting>
  <conditionalFormatting sqref="M4">
    <cfRule type="expression" dxfId="11725" priority="639" stopIfTrue="1">
      <formula>$D$1&lt;M4</formula>
    </cfRule>
    <cfRule type="expression" dxfId="11724" priority="640" stopIfTrue="1">
      <formula>$D$1&gt;M4</formula>
    </cfRule>
  </conditionalFormatting>
  <conditionalFormatting sqref="M4">
    <cfRule type="expression" dxfId="11723" priority="637" stopIfTrue="1">
      <formula>$D$1&lt;M4</formula>
    </cfRule>
    <cfRule type="expression" dxfId="11722" priority="638" stopIfTrue="1">
      <formula>$D$1&gt;M4</formula>
    </cfRule>
  </conditionalFormatting>
  <conditionalFormatting sqref="J4">
    <cfRule type="expression" dxfId="11721" priority="599" stopIfTrue="1">
      <formula>$D$1&lt;J4</formula>
    </cfRule>
    <cfRule type="expression" dxfId="11720" priority="600" stopIfTrue="1">
      <formula>$D$1&gt;J4</formula>
    </cfRule>
  </conditionalFormatting>
  <conditionalFormatting sqref="J4">
    <cfRule type="expression" dxfId="11719" priority="551" stopIfTrue="1">
      <formula>$D$1&lt;J4</formula>
    </cfRule>
    <cfRule type="expression" dxfId="11718" priority="552" stopIfTrue="1">
      <formula>$D$1&gt;J4</formula>
    </cfRule>
  </conditionalFormatting>
  <conditionalFormatting sqref="J5">
    <cfRule type="cellIs" dxfId="11717" priority="632" stopIfTrue="1" operator="equal">
      <formula>5</formula>
    </cfRule>
    <cfRule type="cellIs" dxfId="11716" priority="633" stopIfTrue="1" operator="equal">
      <formula>4</formula>
    </cfRule>
    <cfRule type="cellIs" dxfId="11715" priority="634" stopIfTrue="1" operator="equal">
      <formula>3</formula>
    </cfRule>
  </conditionalFormatting>
  <conditionalFormatting sqref="J4">
    <cfRule type="expression" dxfId="11714" priority="630" stopIfTrue="1">
      <formula>$D$1&lt;J4</formula>
    </cfRule>
    <cfRule type="expression" dxfId="11713" priority="631" stopIfTrue="1">
      <formula>$D$1&gt;J4</formula>
    </cfRule>
  </conditionalFormatting>
  <conditionalFormatting sqref="J4">
    <cfRule type="expression" dxfId="11712" priority="620" stopIfTrue="1">
      <formula>$D$1&lt;J4</formula>
    </cfRule>
    <cfRule type="expression" dxfId="11711" priority="621" stopIfTrue="1">
      <formula>$D$1&gt;J4</formula>
    </cfRule>
  </conditionalFormatting>
  <conditionalFormatting sqref="J4">
    <cfRule type="expression" dxfId="11710" priority="553" stopIfTrue="1">
      <formula>$D$1&lt;J4</formula>
    </cfRule>
    <cfRule type="expression" dxfId="11709" priority="554" stopIfTrue="1">
      <formula>$D$1&gt;J4</formula>
    </cfRule>
  </conditionalFormatting>
  <conditionalFormatting sqref="J4">
    <cfRule type="expression" dxfId="11708" priority="570" stopIfTrue="1">
      <formula>$D$1&lt;J4</formula>
    </cfRule>
    <cfRule type="expression" dxfId="11707" priority="571" stopIfTrue="1">
      <formula>$D$1&gt;J4</formula>
    </cfRule>
  </conditionalFormatting>
  <conditionalFormatting sqref="J5">
    <cfRule type="cellIs" dxfId="11706" priority="617" stopIfTrue="1" operator="equal">
      <formula>5</formula>
    </cfRule>
    <cfRule type="cellIs" dxfId="11705" priority="618" stopIfTrue="1" operator="equal">
      <formula>4</formula>
    </cfRule>
    <cfRule type="cellIs" dxfId="11704" priority="619" stopIfTrue="1" operator="equal">
      <formula>3</formula>
    </cfRule>
  </conditionalFormatting>
  <conditionalFormatting sqref="J4">
    <cfRule type="expression" dxfId="11703" priority="615" stopIfTrue="1">
      <formula>$D$1&lt;J4</formula>
    </cfRule>
    <cfRule type="expression" dxfId="11702" priority="616" stopIfTrue="1">
      <formula>$D$1&gt;J4</formula>
    </cfRule>
  </conditionalFormatting>
  <conditionalFormatting sqref="J4">
    <cfRule type="expression" dxfId="11701" priority="605" stopIfTrue="1">
      <formula>$D$1&lt;J4</formula>
    </cfRule>
    <cfRule type="expression" dxfId="11700" priority="606" stopIfTrue="1">
      <formula>$D$1&gt;J4</formula>
    </cfRule>
  </conditionalFormatting>
  <conditionalFormatting sqref="J4">
    <cfRule type="expression" dxfId="11699" priority="603" stopIfTrue="1">
      <formula>$D$1&lt;J4</formula>
    </cfRule>
    <cfRule type="expression" dxfId="11698" priority="604" stopIfTrue="1">
      <formula>$D$1&gt;J4</formula>
    </cfRule>
  </conditionalFormatting>
  <conditionalFormatting sqref="J4">
    <cfRule type="expression" dxfId="11697" priority="601" stopIfTrue="1">
      <formula>$D$1&lt;J4</formula>
    </cfRule>
    <cfRule type="expression" dxfId="11696" priority="602" stopIfTrue="1">
      <formula>$D$1&gt;J4</formula>
    </cfRule>
  </conditionalFormatting>
  <conditionalFormatting sqref="J4">
    <cfRule type="expression" dxfId="11695" priority="589" stopIfTrue="1">
      <formula>$D$1&lt;J4</formula>
    </cfRule>
    <cfRule type="expression" dxfId="11694" priority="590" stopIfTrue="1">
      <formula>$D$1&gt;J4</formula>
    </cfRule>
  </conditionalFormatting>
  <conditionalFormatting sqref="J4">
    <cfRule type="expression" dxfId="11693" priority="561" stopIfTrue="1">
      <formula>$D$1&lt;J4</formula>
    </cfRule>
    <cfRule type="expression" dxfId="11692" priority="562" stopIfTrue="1">
      <formula>$D$1&gt;J4</formula>
    </cfRule>
  </conditionalFormatting>
  <conditionalFormatting sqref="J4">
    <cfRule type="expression" dxfId="11691" priority="559" stopIfTrue="1">
      <formula>$D$1&lt;J4</formula>
    </cfRule>
    <cfRule type="expression" dxfId="11690" priority="560" stopIfTrue="1">
      <formula>$D$1&gt;J4</formula>
    </cfRule>
  </conditionalFormatting>
  <conditionalFormatting sqref="J4">
    <cfRule type="expression" dxfId="11689" priority="557" stopIfTrue="1">
      <formula>$D$1&lt;J4</formula>
    </cfRule>
    <cfRule type="expression" dxfId="11688" priority="558" stopIfTrue="1">
      <formula>$D$1&gt;J4</formula>
    </cfRule>
  </conditionalFormatting>
  <conditionalFormatting sqref="J4">
    <cfRule type="expression" dxfId="11687" priority="555" stopIfTrue="1">
      <formula>$D$1&lt;J4</formula>
    </cfRule>
    <cfRule type="expression" dxfId="11686" priority="556" stopIfTrue="1">
      <formula>$D$1&gt;J4</formula>
    </cfRule>
  </conditionalFormatting>
  <conditionalFormatting sqref="J4">
    <cfRule type="expression" dxfId="11685" priority="549" stopIfTrue="1">
      <formula>$D$1&lt;J4</formula>
    </cfRule>
    <cfRule type="expression" dxfId="11684" priority="550" stopIfTrue="1">
      <formula>$D$1&gt;J4</formula>
    </cfRule>
  </conditionalFormatting>
  <conditionalFormatting sqref="J4">
    <cfRule type="expression" dxfId="11683" priority="547" stopIfTrue="1">
      <formula>$D$1&lt;J4</formula>
    </cfRule>
    <cfRule type="expression" dxfId="11682" priority="548" stopIfTrue="1">
      <formula>$D$1&gt;J4</formula>
    </cfRule>
  </conditionalFormatting>
  <conditionalFormatting sqref="J4">
    <cfRule type="expression" dxfId="11681" priority="545" stopIfTrue="1">
      <formula>$D$1&lt;J4</formula>
    </cfRule>
    <cfRule type="expression" dxfId="11680" priority="546" stopIfTrue="1">
      <formula>$D$1&gt;J4</formula>
    </cfRule>
  </conditionalFormatting>
  <conditionalFormatting sqref="J4">
    <cfRule type="expression" dxfId="11679" priority="607" stopIfTrue="1">
      <formula>$D$1&lt;J4</formula>
    </cfRule>
    <cfRule type="expression" dxfId="11678" priority="608" stopIfTrue="1">
      <formula>$D$1&gt;J4</formula>
    </cfRule>
  </conditionalFormatting>
  <conditionalFormatting sqref="J4">
    <cfRule type="expression" dxfId="11677" priority="628" stopIfTrue="1">
      <formula>$D$1&lt;J4</formula>
    </cfRule>
    <cfRule type="expression" dxfId="11676" priority="629" stopIfTrue="1">
      <formula>$D$1&gt;J4</formula>
    </cfRule>
  </conditionalFormatting>
  <conditionalFormatting sqref="J4">
    <cfRule type="expression" dxfId="11675" priority="626" stopIfTrue="1">
      <formula>$D$1&lt;J4</formula>
    </cfRule>
    <cfRule type="expression" dxfId="11674" priority="627" stopIfTrue="1">
      <formula>$D$1&gt;J4</formula>
    </cfRule>
  </conditionalFormatting>
  <conditionalFormatting sqref="J4">
    <cfRule type="expression" dxfId="11673" priority="624" stopIfTrue="1">
      <formula>$D$1&lt;J4</formula>
    </cfRule>
    <cfRule type="expression" dxfId="11672" priority="625" stopIfTrue="1">
      <formula>$D$1&gt;J4</formula>
    </cfRule>
  </conditionalFormatting>
  <conditionalFormatting sqref="J4">
    <cfRule type="expression" dxfId="11671" priority="622" stopIfTrue="1">
      <formula>$D$1&lt;J4</formula>
    </cfRule>
    <cfRule type="expression" dxfId="11670" priority="623" stopIfTrue="1">
      <formula>$D$1&gt;J4</formula>
    </cfRule>
  </conditionalFormatting>
  <conditionalFormatting sqref="J4">
    <cfRule type="expression" dxfId="11669" priority="613" stopIfTrue="1">
      <formula>$D$1&lt;J4</formula>
    </cfRule>
    <cfRule type="expression" dxfId="11668" priority="614" stopIfTrue="1">
      <formula>$D$1&gt;J4</formula>
    </cfRule>
  </conditionalFormatting>
  <conditionalFormatting sqref="J4">
    <cfRule type="expression" dxfId="11667" priority="611" stopIfTrue="1">
      <formula>$D$1&lt;J4</formula>
    </cfRule>
    <cfRule type="expression" dxfId="11666" priority="612" stopIfTrue="1">
      <formula>$D$1&gt;J4</formula>
    </cfRule>
  </conditionalFormatting>
  <conditionalFormatting sqref="J4">
    <cfRule type="expression" dxfId="11665" priority="609" stopIfTrue="1">
      <formula>$D$1&lt;J4</formula>
    </cfRule>
    <cfRule type="expression" dxfId="11664" priority="610" stopIfTrue="1">
      <formula>$D$1&gt;J4</formula>
    </cfRule>
  </conditionalFormatting>
  <conditionalFormatting sqref="J5">
    <cfRule type="cellIs" dxfId="11663" priority="596" stopIfTrue="1" operator="equal">
      <formula>5</formula>
    </cfRule>
    <cfRule type="cellIs" dxfId="11662" priority="597" stopIfTrue="1" operator="equal">
      <formula>4</formula>
    </cfRule>
    <cfRule type="cellIs" dxfId="11661" priority="598" stopIfTrue="1" operator="equal">
      <formula>3</formula>
    </cfRule>
  </conditionalFormatting>
  <conditionalFormatting sqref="J4">
    <cfRule type="expression" dxfId="11660" priority="594" stopIfTrue="1">
      <formula>$D$1&lt;J4</formula>
    </cfRule>
    <cfRule type="expression" dxfId="11659" priority="595" stopIfTrue="1">
      <formula>$D$1&gt;J4</formula>
    </cfRule>
  </conditionalFormatting>
  <conditionalFormatting sqref="J5">
    <cfRule type="cellIs" dxfId="11658" priority="591" stopIfTrue="1" operator="equal">
      <formula>5</formula>
    </cfRule>
    <cfRule type="cellIs" dxfId="11657" priority="592" stopIfTrue="1" operator="equal">
      <formula>4</formula>
    </cfRule>
    <cfRule type="cellIs" dxfId="11656" priority="593" stopIfTrue="1" operator="equal">
      <formula>3</formula>
    </cfRule>
  </conditionalFormatting>
  <conditionalFormatting sqref="J5">
    <cfRule type="cellIs" dxfId="11655" priority="586" stopIfTrue="1" operator="equal">
      <formula>5</formula>
    </cfRule>
    <cfRule type="cellIs" dxfId="11654" priority="587" stopIfTrue="1" operator="equal">
      <formula>4</formula>
    </cfRule>
    <cfRule type="cellIs" dxfId="11653" priority="588" stopIfTrue="1" operator="equal">
      <formula>3</formula>
    </cfRule>
  </conditionalFormatting>
  <conditionalFormatting sqref="J4">
    <cfRule type="expression" dxfId="11652" priority="584" stopIfTrue="1">
      <formula>$D$1&lt;J4</formula>
    </cfRule>
    <cfRule type="expression" dxfId="11651" priority="585" stopIfTrue="1">
      <formula>$D$1&gt;J4</formula>
    </cfRule>
  </conditionalFormatting>
  <conditionalFormatting sqref="J5">
    <cfRule type="cellIs" dxfId="11650" priority="581" stopIfTrue="1" operator="equal">
      <formula>5</formula>
    </cfRule>
    <cfRule type="cellIs" dxfId="11649" priority="582" stopIfTrue="1" operator="equal">
      <formula>4</formula>
    </cfRule>
    <cfRule type="cellIs" dxfId="11648" priority="583" stopIfTrue="1" operator="equal">
      <formula>3</formula>
    </cfRule>
  </conditionalFormatting>
  <conditionalFormatting sqref="J4">
    <cfRule type="expression" dxfId="11647" priority="579" stopIfTrue="1">
      <formula>$D$1&lt;J4</formula>
    </cfRule>
    <cfRule type="expression" dxfId="11646" priority="580" stopIfTrue="1">
      <formula>$D$1&gt;J4</formula>
    </cfRule>
  </conditionalFormatting>
  <conditionalFormatting sqref="J5">
    <cfRule type="cellIs" dxfId="11645" priority="576" stopIfTrue="1" operator="equal">
      <formula>5</formula>
    </cfRule>
    <cfRule type="cellIs" dxfId="11644" priority="577" stopIfTrue="1" operator="equal">
      <formula>4</formula>
    </cfRule>
    <cfRule type="cellIs" dxfId="11643" priority="578" stopIfTrue="1" operator="equal">
      <formula>3</formula>
    </cfRule>
  </conditionalFormatting>
  <conditionalFormatting sqref="J4">
    <cfRule type="expression" dxfId="11642" priority="574" stopIfTrue="1">
      <formula>$D$1&lt;J4</formula>
    </cfRule>
    <cfRule type="expression" dxfId="11641" priority="575" stopIfTrue="1">
      <formula>$D$1&gt;J4</formula>
    </cfRule>
  </conditionalFormatting>
  <conditionalFormatting sqref="J4">
    <cfRule type="expression" dxfId="11640" priority="572" stopIfTrue="1">
      <formula>$D$1&lt;J4</formula>
    </cfRule>
    <cfRule type="expression" dxfId="11639" priority="573" stopIfTrue="1">
      <formula>$D$1&gt;J4</formula>
    </cfRule>
  </conditionalFormatting>
  <conditionalFormatting sqref="J4">
    <cfRule type="expression" dxfId="11638" priority="568" stopIfTrue="1">
      <formula>$D$1&lt;J4</formula>
    </cfRule>
    <cfRule type="expression" dxfId="11637" priority="569" stopIfTrue="1">
      <formula>$D$1&gt;J4</formula>
    </cfRule>
  </conditionalFormatting>
  <conditionalFormatting sqref="J4">
    <cfRule type="expression" dxfId="11636" priority="566" stopIfTrue="1">
      <formula>$D$1&lt;J4</formula>
    </cfRule>
    <cfRule type="expression" dxfId="11635" priority="567" stopIfTrue="1">
      <formula>$D$1&gt;J4</formula>
    </cfRule>
  </conditionalFormatting>
  <conditionalFormatting sqref="J5">
    <cfRule type="cellIs" dxfId="11634" priority="563" stopIfTrue="1" operator="equal">
      <formula>5</formula>
    </cfRule>
    <cfRule type="cellIs" dxfId="11633" priority="564" stopIfTrue="1" operator="equal">
      <formula>4</formula>
    </cfRule>
    <cfRule type="cellIs" dxfId="11632" priority="565" stopIfTrue="1" operator="equal">
      <formula>3</formula>
    </cfRule>
  </conditionalFormatting>
  <conditionalFormatting sqref="N5">
    <cfRule type="expression" dxfId="11631" priority="410" stopIfTrue="1">
      <formula>$D$1&lt;N5</formula>
    </cfRule>
    <cfRule type="expression" dxfId="11630" priority="411" stopIfTrue="1">
      <formula>$D$1&gt;N5</formula>
    </cfRule>
  </conditionalFormatting>
  <conditionalFormatting sqref="N5">
    <cfRule type="expression" dxfId="11629" priority="388" stopIfTrue="1">
      <formula>$D$1&lt;N5</formula>
    </cfRule>
    <cfRule type="expression" dxfId="11628" priority="389" stopIfTrue="1">
      <formula>$D$1&gt;N5</formula>
    </cfRule>
  </conditionalFormatting>
  <conditionalFormatting sqref="N5">
    <cfRule type="expression" dxfId="11627" priority="386" stopIfTrue="1">
      <formula>$D$1&lt;N5</formula>
    </cfRule>
    <cfRule type="expression" dxfId="11626" priority="387" stopIfTrue="1">
      <formula>$D$1&gt;N5</formula>
    </cfRule>
  </conditionalFormatting>
  <conditionalFormatting sqref="N5">
    <cfRule type="expression" dxfId="11625" priority="408" stopIfTrue="1">
      <formula>$D$1&lt;N5</formula>
    </cfRule>
    <cfRule type="expression" dxfId="11624" priority="409" stopIfTrue="1">
      <formula>$D$1&gt;N5</formula>
    </cfRule>
  </conditionalFormatting>
  <conditionalFormatting sqref="N5">
    <cfRule type="expression" dxfId="11623" priority="406" stopIfTrue="1">
      <formula>$D$1&lt;N5</formula>
    </cfRule>
    <cfRule type="expression" dxfId="11622" priority="407" stopIfTrue="1">
      <formula>$D$1&gt;N5</formula>
    </cfRule>
  </conditionalFormatting>
  <conditionalFormatting sqref="N5">
    <cfRule type="expression" dxfId="11621" priority="382" stopIfTrue="1">
      <formula>$D$1&lt;N5</formula>
    </cfRule>
    <cfRule type="expression" dxfId="11620" priority="383" stopIfTrue="1">
      <formula>$D$1&gt;N5</formula>
    </cfRule>
  </conditionalFormatting>
  <conditionalFormatting sqref="N5">
    <cfRule type="expression" dxfId="11619" priority="404" stopIfTrue="1">
      <formula>$D$1&lt;N5</formula>
    </cfRule>
    <cfRule type="expression" dxfId="11618" priority="405" stopIfTrue="1">
      <formula>$D$1&gt;N5</formula>
    </cfRule>
  </conditionalFormatting>
  <conditionalFormatting sqref="N5">
    <cfRule type="expression" dxfId="11617" priority="402" stopIfTrue="1">
      <formula>$D$1&lt;N5</formula>
    </cfRule>
    <cfRule type="expression" dxfId="11616" priority="403" stopIfTrue="1">
      <formula>$D$1&gt;N5</formula>
    </cfRule>
  </conditionalFormatting>
  <conditionalFormatting sqref="N5">
    <cfRule type="expression" dxfId="11615" priority="400" stopIfTrue="1">
      <formula>$D$1&lt;N5</formula>
    </cfRule>
    <cfRule type="expression" dxfId="11614" priority="401" stopIfTrue="1">
      <formula>$D$1&gt;N5</formula>
    </cfRule>
  </conditionalFormatting>
  <conditionalFormatting sqref="N5">
    <cfRule type="expression" dxfId="11613" priority="398" stopIfTrue="1">
      <formula>$D$1&lt;N5</formula>
    </cfRule>
    <cfRule type="expression" dxfId="11612" priority="399" stopIfTrue="1">
      <formula>$D$1&gt;N5</formula>
    </cfRule>
  </conditionalFormatting>
  <conditionalFormatting sqref="N5">
    <cfRule type="expression" dxfId="11611" priority="396" stopIfTrue="1">
      <formula>$D$1&lt;N5</formula>
    </cfRule>
    <cfRule type="expression" dxfId="11610" priority="397" stopIfTrue="1">
      <formula>$D$1&gt;N5</formula>
    </cfRule>
  </conditionalFormatting>
  <conditionalFormatting sqref="N5">
    <cfRule type="expression" dxfId="11609" priority="394" stopIfTrue="1">
      <formula>$D$1&lt;N5</formula>
    </cfRule>
    <cfRule type="expression" dxfId="11608" priority="395" stopIfTrue="1">
      <formula>$D$1&gt;N5</formula>
    </cfRule>
  </conditionalFormatting>
  <conditionalFormatting sqref="N5">
    <cfRule type="expression" dxfId="11607" priority="392" stopIfTrue="1">
      <formula>$D$1&lt;N5</formula>
    </cfRule>
    <cfRule type="expression" dxfId="11606" priority="393" stopIfTrue="1">
      <formula>$D$1&gt;N5</formula>
    </cfRule>
  </conditionalFormatting>
  <conditionalFormatting sqref="N5">
    <cfRule type="expression" dxfId="11605" priority="390" stopIfTrue="1">
      <formula>$D$1&lt;N5</formula>
    </cfRule>
    <cfRule type="expression" dxfId="11604" priority="391" stopIfTrue="1">
      <formula>$D$1&gt;N5</formula>
    </cfRule>
  </conditionalFormatting>
  <conditionalFormatting sqref="N5">
    <cfRule type="expression" dxfId="11603" priority="384" stopIfTrue="1">
      <formula>$D$1&lt;N5</formula>
    </cfRule>
    <cfRule type="expression" dxfId="11602" priority="385" stopIfTrue="1">
      <formula>$D$1&gt;N5</formula>
    </cfRule>
  </conditionalFormatting>
  <conditionalFormatting sqref="N5">
    <cfRule type="expression" dxfId="11601" priority="380" stopIfTrue="1">
      <formula>$D$1&lt;N5</formula>
    </cfRule>
    <cfRule type="expression" dxfId="11600" priority="381" stopIfTrue="1">
      <formula>$D$1&gt;N5</formula>
    </cfRule>
  </conditionalFormatting>
  <conditionalFormatting sqref="N5">
    <cfRule type="expression" dxfId="11599" priority="362" stopIfTrue="1">
      <formula>$D$1&lt;N5</formula>
    </cfRule>
    <cfRule type="expression" dxfId="11598" priority="363" stopIfTrue="1">
      <formula>$D$1&gt;N5</formula>
    </cfRule>
  </conditionalFormatting>
  <conditionalFormatting sqref="N5">
    <cfRule type="expression" dxfId="11597" priority="360" stopIfTrue="1">
      <formula>$D$1&lt;N5</formula>
    </cfRule>
    <cfRule type="expression" dxfId="11596" priority="361" stopIfTrue="1">
      <formula>$D$1&gt;N5</formula>
    </cfRule>
  </conditionalFormatting>
  <conditionalFormatting sqref="N5">
    <cfRule type="expression" dxfId="11595" priority="356" stopIfTrue="1">
      <formula>$D$1&lt;N5</formula>
    </cfRule>
    <cfRule type="expression" dxfId="11594" priority="357" stopIfTrue="1">
      <formula>$D$1&gt;N5</formula>
    </cfRule>
  </conditionalFormatting>
  <conditionalFormatting sqref="N5">
    <cfRule type="expression" dxfId="11593" priority="378" stopIfTrue="1">
      <formula>$D$1&lt;N5</formula>
    </cfRule>
    <cfRule type="expression" dxfId="11592" priority="379" stopIfTrue="1">
      <formula>$D$1&gt;N5</formula>
    </cfRule>
  </conditionalFormatting>
  <conditionalFormatting sqref="N5">
    <cfRule type="expression" dxfId="11591" priority="376" stopIfTrue="1">
      <formula>$D$1&lt;N5</formula>
    </cfRule>
    <cfRule type="expression" dxfId="11590" priority="377" stopIfTrue="1">
      <formula>$D$1&gt;N5</formula>
    </cfRule>
  </conditionalFormatting>
  <conditionalFormatting sqref="N5">
    <cfRule type="expression" dxfId="11589" priority="374" stopIfTrue="1">
      <formula>$D$1&lt;N5</formula>
    </cfRule>
    <cfRule type="expression" dxfId="11588" priority="375" stopIfTrue="1">
      <formula>$D$1&gt;N5</formula>
    </cfRule>
  </conditionalFormatting>
  <conditionalFormatting sqref="N5">
    <cfRule type="expression" dxfId="11587" priority="372" stopIfTrue="1">
      <formula>$D$1&lt;N5</formula>
    </cfRule>
    <cfRule type="expression" dxfId="11586" priority="373" stopIfTrue="1">
      <formula>$D$1&gt;N5</formula>
    </cfRule>
  </conditionalFormatting>
  <conditionalFormatting sqref="N5">
    <cfRule type="expression" dxfId="11585" priority="370" stopIfTrue="1">
      <formula>$D$1&lt;N5</formula>
    </cfRule>
    <cfRule type="expression" dxfId="11584" priority="371" stopIfTrue="1">
      <formula>$D$1&gt;N5</formula>
    </cfRule>
  </conditionalFormatting>
  <conditionalFormatting sqref="N5">
    <cfRule type="expression" dxfId="11583" priority="368" stopIfTrue="1">
      <formula>$D$1&lt;N5</formula>
    </cfRule>
    <cfRule type="expression" dxfId="11582" priority="369" stopIfTrue="1">
      <formula>$D$1&gt;N5</formula>
    </cfRule>
  </conditionalFormatting>
  <conditionalFormatting sqref="N5">
    <cfRule type="expression" dxfId="11581" priority="366" stopIfTrue="1">
      <formula>$D$1&lt;N5</formula>
    </cfRule>
    <cfRule type="expression" dxfId="11580" priority="367" stopIfTrue="1">
      <formula>$D$1&gt;N5</formula>
    </cfRule>
  </conditionalFormatting>
  <conditionalFormatting sqref="N5">
    <cfRule type="expression" dxfId="11579" priority="364" stopIfTrue="1">
      <formula>$D$1&lt;N5</formula>
    </cfRule>
    <cfRule type="expression" dxfId="11578" priority="365" stopIfTrue="1">
      <formula>$D$1&gt;N5</formula>
    </cfRule>
  </conditionalFormatting>
  <conditionalFormatting sqref="N5">
    <cfRule type="expression" dxfId="11577" priority="358" stopIfTrue="1">
      <formula>$D$1&lt;N5</formula>
    </cfRule>
    <cfRule type="expression" dxfId="11576" priority="359" stopIfTrue="1">
      <formula>$D$1&gt;N5</formula>
    </cfRule>
  </conditionalFormatting>
  <conditionalFormatting sqref="N5">
    <cfRule type="cellIs" dxfId="11575" priority="353" stopIfTrue="1" operator="equal">
      <formula>5</formula>
    </cfRule>
    <cfRule type="cellIs" dxfId="11574" priority="354" stopIfTrue="1" operator="equal">
      <formula>4</formula>
    </cfRule>
    <cfRule type="cellIs" dxfId="11573" priority="355" stopIfTrue="1" operator="equal">
      <formula>3</formula>
    </cfRule>
  </conditionalFormatting>
  <conditionalFormatting sqref="N5">
    <cfRule type="cellIs" dxfId="11572" priority="350" stopIfTrue="1" operator="equal">
      <formula>5</formula>
    </cfRule>
    <cfRule type="cellIs" dxfId="11571" priority="351" stopIfTrue="1" operator="equal">
      <formula>4</formula>
    </cfRule>
    <cfRule type="cellIs" dxfId="11570" priority="352" stopIfTrue="1" operator="equal">
      <formula>3</formula>
    </cfRule>
  </conditionalFormatting>
  <conditionalFormatting sqref="N5">
    <cfRule type="cellIs" dxfId="11569" priority="347" stopIfTrue="1" operator="equal">
      <formula>5</formula>
    </cfRule>
    <cfRule type="cellIs" dxfId="11568" priority="348" stopIfTrue="1" operator="equal">
      <formula>4</formula>
    </cfRule>
    <cfRule type="cellIs" dxfId="11567" priority="349" stopIfTrue="1" operator="equal">
      <formula>3</formula>
    </cfRule>
  </conditionalFormatting>
  <conditionalFormatting sqref="N5">
    <cfRule type="cellIs" dxfId="11566" priority="344" stopIfTrue="1" operator="equal">
      <formula>5</formula>
    </cfRule>
    <cfRule type="cellIs" dxfId="11565" priority="345" stopIfTrue="1" operator="equal">
      <formula>4</formula>
    </cfRule>
    <cfRule type="cellIs" dxfId="11564" priority="346" stopIfTrue="1" operator="equal">
      <formula>3</formula>
    </cfRule>
  </conditionalFormatting>
  <conditionalFormatting sqref="N5">
    <cfRule type="cellIs" dxfId="11563" priority="341" stopIfTrue="1" operator="equal">
      <formula>5</formula>
    </cfRule>
    <cfRule type="cellIs" dxfId="11562" priority="342" stopIfTrue="1" operator="equal">
      <formula>4</formula>
    </cfRule>
    <cfRule type="cellIs" dxfId="11561" priority="343" stopIfTrue="1" operator="equal">
      <formula>3</formula>
    </cfRule>
  </conditionalFormatting>
  <conditionalFormatting sqref="N6">
    <cfRule type="cellIs" dxfId="11560" priority="338" stopIfTrue="1" operator="equal">
      <formula>5</formula>
    </cfRule>
    <cfRule type="cellIs" dxfId="11559" priority="339" stopIfTrue="1" operator="equal">
      <formula>4</formula>
    </cfRule>
    <cfRule type="cellIs" dxfId="11558" priority="340" stopIfTrue="1" operator="equal">
      <formula>3</formula>
    </cfRule>
  </conditionalFormatting>
  <conditionalFormatting sqref="O4">
    <cfRule type="expression" dxfId="11557" priority="326" stopIfTrue="1">
      <formula>$D$1&lt;O4</formula>
    </cfRule>
    <cfRule type="expression" dxfId="11556" priority="327" stopIfTrue="1">
      <formula>$D$1&gt;O4</formula>
    </cfRule>
  </conditionalFormatting>
  <conditionalFormatting sqref="O5">
    <cfRule type="cellIs" dxfId="11555" priority="321" stopIfTrue="1" operator="equal">
      <formula>5</formula>
    </cfRule>
    <cfRule type="cellIs" dxfId="11554" priority="322" stopIfTrue="1" operator="equal">
      <formula>4</formula>
    </cfRule>
    <cfRule type="cellIs" dxfId="11553" priority="323" stopIfTrue="1" operator="equal">
      <formula>3</formula>
    </cfRule>
  </conditionalFormatting>
  <conditionalFormatting sqref="O3:O4">
    <cfRule type="expression" dxfId="11552" priority="319" stopIfTrue="1">
      <formula>$D$1&lt;O3</formula>
    </cfRule>
    <cfRule type="expression" dxfId="11551" priority="320" stopIfTrue="1">
      <formula>$D$1&gt;O3</formula>
    </cfRule>
  </conditionalFormatting>
  <conditionalFormatting sqref="O5">
    <cfRule type="cellIs" dxfId="11550" priority="316" stopIfTrue="1" operator="equal">
      <formula>5</formula>
    </cfRule>
    <cfRule type="cellIs" dxfId="11549" priority="317" stopIfTrue="1" operator="equal">
      <formula>4</formula>
    </cfRule>
    <cfRule type="cellIs" dxfId="11548" priority="318" stopIfTrue="1" operator="equal">
      <formula>3</formula>
    </cfRule>
  </conditionalFormatting>
  <conditionalFormatting sqref="O3:O4">
    <cfRule type="expression" dxfId="11547" priority="314" stopIfTrue="1">
      <formula>$D$1&lt;O3</formula>
    </cfRule>
    <cfRule type="expression" dxfId="11546" priority="315" stopIfTrue="1">
      <formula>$D$1&gt;O3</formula>
    </cfRule>
  </conditionalFormatting>
  <conditionalFormatting sqref="O4">
    <cfRule type="expression" dxfId="11545" priority="312" stopIfTrue="1">
      <formula>$D$1&lt;O4</formula>
    </cfRule>
    <cfRule type="expression" dxfId="11544" priority="313" stopIfTrue="1">
      <formula>$D$1&gt;O4</formula>
    </cfRule>
  </conditionalFormatting>
  <conditionalFormatting sqref="O3:O4">
    <cfRule type="expression" dxfId="11543" priority="302" stopIfTrue="1">
      <formula>$D$1&lt;O3</formula>
    </cfRule>
    <cfRule type="expression" dxfId="11542" priority="303" stopIfTrue="1">
      <formula>$D$1&gt;O3</formula>
    </cfRule>
  </conditionalFormatting>
  <conditionalFormatting sqref="O5">
    <cfRule type="cellIs" dxfId="11541" priority="309" stopIfTrue="1" operator="equal">
      <formula>5</formula>
    </cfRule>
    <cfRule type="cellIs" dxfId="11540" priority="310" stopIfTrue="1" operator="equal">
      <formula>4</formula>
    </cfRule>
    <cfRule type="cellIs" dxfId="11539" priority="311" stopIfTrue="1" operator="equal">
      <formula>3</formula>
    </cfRule>
  </conditionalFormatting>
  <conditionalFormatting sqref="O3:O4">
    <cfRule type="expression" dxfId="11538" priority="307" stopIfTrue="1">
      <formula>$D$1&lt;O3</formula>
    </cfRule>
    <cfRule type="expression" dxfId="11537" priority="308" stopIfTrue="1">
      <formula>$D$1&gt;O3</formula>
    </cfRule>
  </conditionalFormatting>
  <conditionalFormatting sqref="O5">
    <cfRule type="cellIs" dxfId="11536" priority="304" stopIfTrue="1" operator="equal">
      <formula>5</formula>
    </cfRule>
    <cfRule type="cellIs" dxfId="11535" priority="305" stopIfTrue="1" operator="equal">
      <formula>4</formula>
    </cfRule>
    <cfRule type="cellIs" dxfId="11534" priority="306" stopIfTrue="1" operator="equal">
      <formula>3</formula>
    </cfRule>
  </conditionalFormatting>
  <conditionalFormatting sqref="O5">
    <cfRule type="cellIs" dxfId="11533" priority="299" stopIfTrue="1" operator="equal">
      <formula>5</formula>
    </cfRule>
    <cfRule type="cellIs" dxfId="11532" priority="300" stopIfTrue="1" operator="equal">
      <formula>4</formula>
    </cfRule>
    <cfRule type="cellIs" dxfId="11531" priority="301" stopIfTrue="1" operator="equal">
      <formula>3</formula>
    </cfRule>
  </conditionalFormatting>
  <conditionalFormatting sqref="O4">
    <cfRule type="expression" dxfId="11530" priority="297" stopIfTrue="1">
      <formula>$D$1&lt;O4</formula>
    </cfRule>
    <cfRule type="expression" dxfId="11529" priority="298" stopIfTrue="1">
      <formula>$D$1&gt;O4</formula>
    </cfRule>
  </conditionalFormatting>
  <conditionalFormatting sqref="O5">
    <cfRule type="cellIs" dxfId="11528" priority="294" stopIfTrue="1" operator="equal">
      <formula>5</formula>
    </cfRule>
    <cfRule type="cellIs" dxfId="11527" priority="295" stopIfTrue="1" operator="equal">
      <formula>4</formula>
    </cfRule>
    <cfRule type="cellIs" dxfId="11526" priority="296" stopIfTrue="1" operator="equal">
      <formula>3</formula>
    </cfRule>
  </conditionalFormatting>
  <conditionalFormatting sqref="O4">
    <cfRule type="expression" dxfId="11525" priority="292" stopIfTrue="1">
      <formula>$D$1&lt;O4</formula>
    </cfRule>
    <cfRule type="expression" dxfId="11524" priority="293" stopIfTrue="1">
      <formula>$D$1&gt;O4</formula>
    </cfRule>
  </conditionalFormatting>
  <conditionalFormatting sqref="O4">
    <cfRule type="expression" dxfId="11523" priority="290" stopIfTrue="1">
      <formula>$D$1&lt;O4</formula>
    </cfRule>
    <cfRule type="expression" dxfId="11522" priority="291" stopIfTrue="1">
      <formula>$D$1&gt;O4</formula>
    </cfRule>
  </conditionalFormatting>
  <conditionalFormatting sqref="O5">
    <cfRule type="cellIs" dxfId="11521" priority="287" stopIfTrue="1" operator="equal">
      <formula>5</formula>
    </cfRule>
    <cfRule type="cellIs" dxfId="11520" priority="288" stopIfTrue="1" operator="equal">
      <formula>4</formula>
    </cfRule>
    <cfRule type="cellIs" dxfId="11519" priority="289" stopIfTrue="1" operator="equal">
      <formula>3</formula>
    </cfRule>
  </conditionalFormatting>
  <conditionalFormatting sqref="O4">
    <cfRule type="expression" dxfId="11518" priority="285" stopIfTrue="1">
      <formula>$D$1&lt;O4</formula>
    </cfRule>
    <cfRule type="expression" dxfId="11517" priority="286" stopIfTrue="1">
      <formula>$D$1&gt;O4</formula>
    </cfRule>
  </conditionalFormatting>
  <conditionalFormatting sqref="O5">
    <cfRule type="cellIs" dxfId="11516" priority="282" stopIfTrue="1" operator="equal">
      <formula>5</formula>
    </cfRule>
    <cfRule type="cellIs" dxfId="11515" priority="283" stopIfTrue="1" operator="equal">
      <formula>4</formula>
    </cfRule>
    <cfRule type="cellIs" dxfId="11514" priority="284" stopIfTrue="1" operator="equal">
      <formula>3</formula>
    </cfRule>
  </conditionalFormatting>
  <conditionalFormatting sqref="O4">
    <cfRule type="expression" dxfId="11513" priority="280" stopIfTrue="1">
      <formula>$D$1&lt;O4</formula>
    </cfRule>
    <cfRule type="expression" dxfId="11512" priority="281" stopIfTrue="1">
      <formula>$D$1&gt;O4</formula>
    </cfRule>
  </conditionalFormatting>
  <conditionalFormatting sqref="O5">
    <cfRule type="cellIs" dxfId="11511" priority="277" stopIfTrue="1" operator="equal">
      <formula>5</formula>
    </cfRule>
    <cfRule type="cellIs" dxfId="11510" priority="278" stopIfTrue="1" operator="equal">
      <formula>4</formula>
    </cfRule>
    <cfRule type="cellIs" dxfId="11509" priority="279" stopIfTrue="1" operator="equal">
      <formula>3</formula>
    </cfRule>
  </conditionalFormatting>
  <conditionalFormatting sqref="O4">
    <cfRule type="expression" dxfId="11508" priority="275" stopIfTrue="1">
      <formula>$D$1&lt;O4</formula>
    </cfRule>
    <cfRule type="expression" dxfId="11507" priority="276" stopIfTrue="1">
      <formula>$D$1&gt;O4</formula>
    </cfRule>
  </conditionalFormatting>
  <conditionalFormatting sqref="O4">
    <cfRule type="expression" dxfId="11506" priority="273" stopIfTrue="1">
      <formula>$D$1&lt;O4</formula>
    </cfRule>
    <cfRule type="expression" dxfId="11505" priority="274" stopIfTrue="1">
      <formula>$D$1&gt;O4</formula>
    </cfRule>
  </conditionalFormatting>
  <conditionalFormatting sqref="O4">
    <cfRule type="expression" dxfId="11504" priority="271" stopIfTrue="1">
      <formula>$D$1&lt;O4</formula>
    </cfRule>
    <cfRule type="expression" dxfId="11503" priority="272" stopIfTrue="1">
      <formula>$D$1&gt;O4</formula>
    </cfRule>
  </conditionalFormatting>
  <conditionalFormatting sqref="O4">
    <cfRule type="expression" dxfId="11502" priority="269" stopIfTrue="1">
      <formula>$D$1&lt;O4</formula>
    </cfRule>
    <cfRule type="expression" dxfId="11501" priority="270" stopIfTrue="1">
      <formula>$D$1&gt;O4</formula>
    </cfRule>
  </conditionalFormatting>
  <conditionalFormatting sqref="O4">
    <cfRule type="expression" dxfId="11500" priority="267" stopIfTrue="1">
      <formula>$D$1&lt;O4</formula>
    </cfRule>
    <cfRule type="expression" dxfId="11499" priority="268" stopIfTrue="1">
      <formula>$D$1&gt;O4</formula>
    </cfRule>
  </conditionalFormatting>
  <conditionalFormatting sqref="O4">
    <cfRule type="expression" dxfId="11498" priority="265" stopIfTrue="1">
      <formula>$D$1&lt;O4</formula>
    </cfRule>
    <cfRule type="expression" dxfId="11497" priority="266" stopIfTrue="1">
      <formula>$D$1&gt;O4</formula>
    </cfRule>
  </conditionalFormatting>
  <conditionalFormatting sqref="O4">
    <cfRule type="expression" dxfId="11496" priority="263" stopIfTrue="1">
      <formula>$D$1&lt;O4</formula>
    </cfRule>
    <cfRule type="expression" dxfId="11495" priority="264" stopIfTrue="1">
      <formula>$D$1&gt;O4</formula>
    </cfRule>
  </conditionalFormatting>
  <conditionalFormatting sqref="O4">
    <cfRule type="expression" dxfId="11494" priority="261" stopIfTrue="1">
      <formula>$D$1&lt;O4</formula>
    </cfRule>
    <cfRule type="expression" dxfId="11493" priority="262" stopIfTrue="1">
      <formula>$D$1&gt;O4</formula>
    </cfRule>
  </conditionalFormatting>
  <conditionalFormatting sqref="O4">
    <cfRule type="expression" dxfId="11492" priority="259" stopIfTrue="1">
      <formula>$D$1&lt;O4</formula>
    </cfRule>
    <cfRule type="expression" dxfId="11491" priority="260" stopIfTrue="1">
      <formula>$D$1&gt;O4</formula>
    </cfRule>
  </conditionalFormatting>
  <conditionalFormatting sqref="O4">
    <cfRule type="expression" dxfId="11490" priority="257" stopIfTrue="1">
      <formula>$D$1&lt;O4</formula>
    </cfRule>
    <cfRule type="expression" dxfId="11489" priority="258" stopIfTrue="1">
      <formula>$D$1&gt;O4</formula>
    </cfRule>
  </conditionalFormatting>
  <conditionalFormatting sqref="O5">
    <cfRule type="cellIs" dxfId="11488" priority="254" stopIfTrue="1" operator="equal">
      <formula>5</formula>
    </cfRule>
    <cfRule type="cellIs" dxfId="11487" priority="255" stopIfTrue="1" operator="equal">
      <formula>4</formula>
    </cfRule>
    <cfRule type="cellIs" dxfId="11486" priority="256" stopIfTrue="1" operator="equal">
      <formula>3</formula>
    </cfRule>
  </conditionalFormatting>
  <conditionalFormatting sqref="O4">
    <cfRule type="expression" dxfId="11485" priority="252" stopIfTrue="1">
      <formula>$D$1&lt;O4</formula>
    </cfRule>
    <cfRule type="expression" dxfId="11484" priority="253" stopIfTrue="1">
      <formula>$D$1&gt;O4</formula>
    </cfRule>
  </conditionalFormatting>
  <conditionalFormatting sqref="O4">
    <cfRule type="expression" dxfId="11483" priority="250" stopIfTrue="1">
      <formula>$D$1&lt;O4</formula>
    </cfRule>
    <cfRule type="expression" dxfId="11482" priority="251" stopIfTrue="1">
      <formula>$D$1&gt;O4</formula>
    </cfRule>
  </conditionalFormatting>
  <conditionalFormatting sqref="O4">
    <cfRule type="expression" dxfId="11481" priority="248" stopIfTrue="1">
      <formula>$D$1&lt;O4</formula>
    </cfRule>
    <cfRule type="expression" dxfId="11480" priority="249" stopIfTrue="1">
      <formula>$D$1&gt;O4</formula>
    </cfRule>
  </conditionalFormatting>
  <conditionalFormatting sqref="O5">
    <cfRule type="cellIs" dxfId="11479" priority="245" stopIfTrue="1" operator="equal">
      <formula>5</formula>
    </cfRule>
    <cfRule type="cellIs" dxfId="11478" priority="246" stopIfTrue="1" operator="equal">
      <formula>4</formula>
    </cfRule>
    <cfRule type="cellIs" dxfId="11477" priority="247" stopIfTrue="1" operator="equal">
      <formula>3</formula>
    </cfRule>
  </conditionalFormatting>
  <conditionalFormatting sqref="O4">
    <cfRule type="expression" dxfId="11476" priority="243" stopIfTrue="1">
      <formula>$D$1&lt;O4</formula>
    </cfRule>
    <cfRule type="expression" dxfId="11475" priority="244" stopIfTrue="1">
      <formula>$D$1&gt;O4</formula>
    </cfRule>
  </conditionalFormatting>
  <conditionalFormatting sqref="O5">
    <cfRule type="cellIs" dxfId="11474" priority="335" stopIfTrue="1" operator="equal">
      <formula>5</formula>
    </cfRule>
    <cfRule type="cellIs" dxfId="11473" priority="336" stopIfTrue="1" operator="equal">
      <formula>4</formula>
    </cfRule>
    <cfRule type="cellIs" dxfId="11472" priority="337" stopIfTrue="1" operator="equal">
      <formula>3</formula>
    </cfRule>
  </conditionalFormatting>
  <conditionalFormatting sqref="O3:O4">
    <cfRule type="expression" dxfId="11471" priority="333" stopIfTrue="1">
      <formula>$D$1&lt;O3</formula>
    </cfRule>
    <cfRule type="expression" dxfId="11470" priority="334" stopIfTrue="1">
      <formula>$D$1&gt;O3</formula>
    </cfRule>
  </conditionalFormatting>
  <conditionalFormatting sqref="O5">
    <cfRule type="cellIs" dxfId="11469" priority="330" stopIfTrue="1" operator="equal">
      <formula>5</formula>
    </cfRule>
    <cfRule type="cellIs" dxfId="11468" priority="331" stopIfTrue="1" operator="equal">
      <formula>4</formula>
    </cfRule>
    <cfRule type="cellIs" dxfId="11467" priority="332" stopIfTrue="1" operator="equal">
      <formula>3</formula>
    </cfRule>
  </conditionalFormatting>
  <conditionalFormatting sqref="O3:O4">
    <cfRule type="expression" dxfId="11466" priority="328" stopIfTrue="1">
      <formula>$D$1&lt;O3</formula>
    </cfRule>
    <cfRule type="expression" dxfId="11465" priority="329" stopIfTrue="1">
      <formula>$D$1&gt;O3</formula>
    </cfRule>
  </conditionalFormatting>
  <conditionalFormatting sqref="O4">
    <cfRule type="expression" dxfId="11464" priority="324" stopIfTrue="1">
      <formula>$D$1&lt;O4</formula>
    </cfRule>
    <cfRule type="expression" dxfId="11463" priority="325" stopIfTrue="1">
      <formula>$D$1&gt;O4</formula>
    </cfRule>
  </conditionalFormatting>
  <conditionalFormatting sqref="T5">
    <cfRule type="expression" dxfId="11462" priority="217" stopIfTrue="1">
      <formula>$D$1&lt;T5</formula>
    </cfRule>
    <cfRule type="expression" dxfId="11461" priority="218" stopIfTrue="1">
      <formula>$D$1&gt;T5</formula>
    </cfRule>
  </conditionalFormatting>
  <conditionalFormatting sqref="T5">
    <cfRule type="expression" dxfId="11460" priority="227" stopIfTrue="1">
      <formula>$D$1&lt;T5</formula>
    </cfRule>
    <cfRule type="expression" dxfId="11459" priority="228" stopIfTrue="1">
      <formula>$D$1&gt;T5</formula>
    </cfRule>
  </conditionalFormatting>
  <conditionalFormatting sqref="T4">
    <cfRule type="expression" dxfId="11458" priority="187" stopIfTrue="1">
      <formula>$D$1&lt;T4</formula>
    </cfRule>
    <cfRule type="expression" dxfId="11457" priority="188" stopIfTrue="1">
      <formula>$D$1&gt;T4</formula>
    </cfRule>
  </conditionalFormatting>
  <conditionalFormatting sqref="T4">
    <cfRule type="expression" dxfId="11456" priority="177" stopIfTrue="1">
      <formula>$D$1&lt;T4</formula>
    </cfRule>
    <cfRule type="expression" dxfId="11455" priority="178" stopIfTrue="1">
      <formula>$D$1&gt;T4</formula>
    </cfRule>
  </conditionalFormatting>
  <conditionalFormatting sqref="T4">
    <cfRule type="expression" dxfId="11454" priority="241" stopIfTrue="1">
      <formula>$D$4&lt;T4</formula>
    </cfRule>
    <cfRule type="expression" dxfId="11453" priority="242" stopIfTrue="1">
      <formula>$D$4&gt;T4</formula>
    </cfRule>
  </conditionalFormatting>
  <conditionalFormatting sqref="T4">
    <cfRule type="expression" dxfId="11452" priority="239" stopIfTrue="1">
      <formula>$D$1&lt;T4</formula>
    </cfRule>
    <cfRule type="expression" dxfId="11451" priority="240" stopIfTrue="1">
      <formula>$D$1&gt;T4</formula>
    </cfRule>
  </conditionalFormatting>
  <conditionalFormatting sqref="T5">
    <cfRule type="expression" dxfId="11450" priority="237" stopIfTrue="1">
      <formula>$D$1&lt;T5</formula>
    </cfRule>
    <cfRule type="expression" dxfId="11449" priority="238" stopIfTrue="1">
      <formula>$D$1&gt;T5</formula>
    </cfRule>
  </conditionalFormatting>
  <conditionalFormatting sqref="T5">
    <cfRule type="expression" dxfId="11448" priority="209" stopIfTrue="1">
      <formula>$D$1&lt;T5</formula>
    </cfRule>
    <cfRule type="expression" dxfId="11447" priority="210" stopIfTrue="1">
      <formula>$D$1&gt;T5</formula>
    </cfRule>
  </conditionalFormatting>
  <conditionalFormatting sqref="T5">
    <cfRule type="expression" dxfId="11446" priority="215" stopIfTrue="1">
      <formula>$D$1&lt;T5</formula>
    </cfRule>
    <cfRule type="expression" dxfId="11445" priority="216" stopIfTrue="1">
      <formula>$D$1&gt;T5</formula>
    </cfRule>
  </conditionalFormatting>
  <conditionalFormatting sqref="T5">
    <cfRule type="expression" dxfId="11444" priority="213" stopIfTrue="1">
      <formula>$D$1&lt;T5</formula>
    </cfRule>
    <cfRule type="expression" dxfId="11443" priority="214" stopIfTrue="1">
      <formula>$D$1&gt;T5</formula>
    </cfRule>
  </conditionalFormatting>
  <conditionalFormatting sqref="T5">
    <cfRule type="expression" dxfId="11442" priority="211" stopIfTrue="1">
      <formula>$D$1&lt;T5</formula>
    </cfRule>
    <cfRule type="expression" dxfId="11441" priority="212" stopIfTrue="1">
      <formula>$D$1&gt;T5</formula>
    </cfRule>
  </conditionalFormatting>
  <conditionalFormatting sqref="T5">
    <cfRule type="expression" dxfId="11440" priority="235" stopIfTrue="1">
      <formula>$D$1&lt;T5</formula>
    </cfRule>
    <cfRule type="expression" dxfId="11439" priority="236" stopIfTrue="1">
      <formula>$D$1&gt;T5</formula>
    </cfRule>
  </conditionalFormatting>
  <conditionalFormatting sqref="T5">
    <cfRule type="expression" dxfId="11438" priority="233" stopIfTrue="1">
      <formula>$D$1&lt;T5</formula>
    </cfRule>
    <cfRule type="expression" dxfId="11437" priority="234" stopIfTrue="1">
      <formula>$D$1&gt;T5</formula>
    </cfRule>
  </conditionalFormatting>
  <conditionalFormatting sqref="T5">
    <cfRule type="expression" dxfId="11436" priority="231" stopIfTrue="1">
      <formula>$D$1&lt;T5</formula>
    </cfRule>
    <cfRule type="expression" dxfId="11435" priority="232" stopIfTrue="1">
      <formula>$D$1&gt;T5</formula>
    </cfRule>
  </conditionalFormatting>
  <conditionalFormatting sqref="T5">
    <cfRule type="expression" dxfId="11434" priority="229" stopIfTrue="1">
      <formula>$D$1&lt;T5</formula>
    </cfRule>
    <cfRule type="expression" dxfId="11433" priority="230" stopIfTrue="1">
      <formula>$D$1&gt;T5</formula>
    </cfRule>
  </conditionalFormatting>
  <conditionalFormatting sqref="T5">
    <cfRule type="expression" dxfId="11432" priority="225" stopIfTrue="1">
      <formula>$D$1&lt;T5</formula>
    </cfRule>
    <cfRule type="expression" dxfId="11431" priority="226" stopIfTrue="1">
      <formula>$D$1&gt;T5</formula>
    </cfRule>
  </conditionalFormatting>
  <conditionalFormatting sqref="T5">
    <cfRule type="expression" dxfId="11430" priority="223" stopIfTrue="1">
      <formula>$D$1&lt;T5</formula>
    </cfRule>
    <cfRule type="expression" dxfId="11429" priority="224" stopIfTrue="1">
      <formula>$D$1&gt;T5</formula>
    </cfRule>
  </conditionalFormatting>
  <conditionalFormatting sqref="T5">
    <cfRule type="expression" dxfId="11428" priority="221" stopIfTrue="1">
      <formula>$D$1&lt;T5</formula>
    </cfRule>
    <cfRule type="expression" dxfId="11427" priority="222" stopIfTrue="1">
      <formula>$D$1&gt;T5</formula>
    </cfRule>
  </conditionalFormatting>
  <conditionalFormatting sqref="T5">
    <cfRule type="expression" dxfId="11426" priority="219" stopIfTrue="1">
      <formula>$D$1&lt;T5</formula>
    </cfRule>
    <cfRule type="expression" dxfId="11425" priority="220" stopIfTrue="1">
      <formula>$D$1&gt;T5</formula>
    </cfRule>
  </conditionalFormatting>
  <conditionalFormatting sqref="T4">
    <cfRule type="expression" dxfId="11424" priority="207" stopIfTrue="1">
      <formula>$D$1&lt;T4</formula>
    </cfRule>
    <cfRule type="expression" dxfId="11423" priority="208" stopIfTrue="1">
      <formula>$D$1&gt;T4</formula>
    </cfRule>
  </conditionalFormatting>
  <conditionalFormatting sqref="T5">
    <cfRule type="cellIs" dxfId="11422" priority="204" stopIfTrue="1" operator="equal">
      <formula>5</formula>
    </cfRule>
    <cfRule type="cellIs" dxfId="11421" priority="205" stopIfTrue="1" operator="equal">
      <formula>4</formula>
    </cfRule>
    <cfRule type="cellIs" dxfId="11420" priority="206" stopIfTrue="1" operator="equal">
      <formula>3</formula>
    </cfRule>
  </conditionalFormatting>
  <conditionalFormatting sqref="T4">
    <cfRule type="expression" dxfId="11419" priority="173" stopIfTrue="1">
      <formula>$D$1&lt;T4</formula>
    </cfRule>
    <cfRule type="expression" dxfId="11418" priority="174" stopIfTrue="1">
      <formula>$D$1&gt;T4</formula>
    </cfRule>
  </conditionalFormatting>
  <conditionalFormatting sqref="T4">
    <cfRule type="expression" dxfId="11417" priority="181" stopIfTrue="1">
      <formula>$D$1&lt;T4</formula>
    </cfRule>
    <cfRule type="expression" dxfId="11416" priority="182" stopIfTrue="1">
      <formula>$D$1&gt;T4</formula>
    </cfRule>
  </conditionalFormatting>
  <conditionalFormatting sqref="T4">
    <cfRule type="expression" dxfId="11415" priority="179" stopIfTrue="1">
      <formula>$D$1&lt;T4</formula>
    </cfRule>
    <cfRule type="expression" dxfId="11414" priority="180" stopIfTrue="1">
      <formula>$D$1&gt;T4</formula>
    </cfRule>
  </conditionalFormatting>
  <conditionalFormatting sqref="T4">
    <cfRule type="expression" dxfId="11413" priority="175" stopIfTrue="1">
      <formula>$D$1&lt;T4</formula>
    </cfRule>
    <cfRule type="expression" dxfId="11412" priority="176" stopIfTrue="1">
      <formula>$D$1&gt;T4</formula>
    </cfRule>
  </conditionalFormatting>
  <conditionalFormatting sqref="T5">
    <cfRule type="cellIs" dxfId="11411" priority="201" stopIfTrue="1" operator="equal">
      <formula>5</formula>
    </cfRule>
    <cfRule type="cellIs" dxfId="11410" priority="202" stopIfTrue="1" operator="equal">
      <formula>4</formula>
    </cfRule>
    <cfRule type="cellIs" dxfId="11409" priority="203" stopIfTrue="1" operator="equal">
      <formula>3</formula>
    </cfRule>
  </conditionalFormatting>
  <conditionalFormatting sqref="T4">
    <cfRule type="expression" dxfId="11408" priority="199" stopIfTrue="1">
      <formula>$D$1&lt;T4</formula>
    </cfRule>
    <cfRule type="expression" dxfId="11407" priority="200" stopIfTrue="1">
      <formula>$D$1&gt;T4</formula>
    </cfRule>
  </conditionalFormatting>
  <conditionalFormatting sqref="T4">
    <cfRule type="expression" dxfId="11406" priority="197" stopIfTrue="1">
      <formula>$D$1&lt;T4</formula>
    </cfRule>
    <cfRule type="expression" dxfId="11405" priority="198" stopIfTrue="1">
      <formula>$D$1&gt;T4</formula>
    </cfRule>
  </conditionalFormatting>
  <conditionalFormatting sqref="T4">
    <cfRule type="expression" dxfId="11404" priority="195" stopIfTrue="1">
      <formula>$D$1&lt;T4</formula>
    </cfRule>
    <cfRule type="expression" dxfId="11403" priority="196" stopIfTrue="1">
      <formula>$D$1&gt;T4</formula>
    </cfRule>
  </conditionalFormatting>
  <conditionalFormatting sqref="T4">
    <cfRule type="expression" dxfId="11402" priority="193" stopIfTrue="1">
      <formula>$D$1&lt;T4</formula>
    </cfRule>
    <cfRule type="expression" dxfId="11401" priority="194" stopIfTrue="1">
      <formula>$D$1&gt;T4</formula>
    </cfRule>
  </conditionalFormatting>
  <conditionalFormatting sqref="T4">
    <cfRule type="expression" dxfId="11400" priority="191" stopIfTrue="1">
      <formula>$D$1&lt;T4</formula>
    </cfRule>
    <cfRule type="expression" dxfId="11399" priority="192" stopIfTrue="1">
      <formula>$D$1&gt;T4</formula>
    </cfRule>
  </conditionalFormatting>
  <conditionalFormatting sqref="T4">
    <cfRule type="expression" dxfId="11398" priority="189" stopIfTrue="1">
      <formula>$D$1&lt;T4</formula>
    </cfRule>
    <cfRule type="expression" dxfId="11397" priority="190" stopIfTrue="1">
      <formula>$D$1&gt;T4</formula>
    </cfRule>
  </conditionalFormatting>
  <conditionalFormatting sqref="T4">
    <cfRule type="expression" dxfId="11396" priority="185" stopIfTrue="1">
      <formula>$D$1&lt;T4</formula>
    </cfRule>
    <cfRule type="expression" dxfId="11395" priority="186" stopIfTrue="1">
      <formula>$D$1&gt;T4</formula>
    </cfRule>
  </conditionalFormatting>
  <conditionalFormatting sqref="T4">
    <cfRule type="expression" dxfId="11394" priority="183" stopIfTrue="1">
      <formula>$D$1&lt;T4</formula>
    </cfRule>
    <cfRule type="expression" dxfId="11393" priority="184" stopIfTrue="1">
      <formula>$D$1&gt;T4</formula>
    </cfRule>
  </conditionalFormatting>
  <conditionalFormatting sqref="P4">
    <cfRule type="expression" dxfId="11392" priority="171" stopIfTrue="1">
      <formula>$D$1&lt;P4</formula>
    </cfRule>
    <cfRule type="expression" dxfId="11391" priority="172" stopIfTrue="1">
      <formula>$D$1&gt;P4</formula>
    </cfRule>
  </conditionalFormatting>
  <conditionalFormatting sqref="P4">
    <cfRule type="expression" dxfId="11390" priority="169" stopIfTrue="1">
      <formula>$D$1&lt;P4</formula>
    </cfRule>
    <cfRule type="expression" dxfId="11389" priority="170" stopIfTrue="1">
      <formula>$D$1&gt;P4</formula>
    </cfRule>
  </conditionalFormatting>
  <conditionalFormatting sqref="P5">
    <cfRule type="expression" dxfId="11388" priority="167" stopIfTrue="1">
      <formula>$D$1&lt;P5</formula>
    </cfRule>
    <cfRule type="expression" dxfId="11387" priority="168" stopIfTrue="1">
      <formula>$D$1&gt;P5</formula>
    </cfRule>
  </conditionalFormatting>
  <conditionalFormatting sqref="P5">
    <cfRule type="expression" dxfId="11386" priority="165" stopIfTrue="1">
      <formula>$D$1&lt;P5</formula>
    </cfRule>
    <cfRule type="expression" dxfId="11385" priority="166" stopIfTrue="1">
      <formula>$D$1&gt;P5</formula>
    </cfRule>
  </conditionalFormatting>
  <conditionalFormatting sqref="P5">
    <cfRule type="expression" dxfId="11384" priority="163" stopIfTrue="1">
      <formula>$D$1&lt;P5</formula>
    </cfRule>
    <cfRule type="expression" dxfId="11383" priority="164" stopIfTrue="1">
      <formula>$D$1&gt;P5</formula>
    </cfRule>
  </conditionalFormatting>
  <conditionalFormatting sqref="P5">
    <cfRule type="expression" dxfId="11382" priority="161" stopIfTrue="1">
      <formula>$D$1&lt;P5</formula>
    </cfRule>
    <cfRule type="expression" dxfId="11381" priority="162" stopIfTrue="1">
      <formula>$D$1&gt;P5</formula>
    </cfRule>
  </conditionalFormatting>
  <conditionalFormatting sqref="P5">
    <cfRule type="expression" dxfId="11380" priority="159" stopIfTrue="1">
      <formula>$D$1&lt;P5</formula>
    </cfRule>
    <cfRule type="expression" dxfId="11379" priority="160" stopIfTrue="1">
      <formula>$D$1&gt;P5</formula>
    </cfRule>
  </conditionalFormatting>
  <conditionalFormatting sqref="P5">
    <cfRule type="expression" dxfId="11378" priority="157" stopIfTrue="1">
      <formula>$D$1&lt;P5</formula>
    </cfRule>
    <cfRule type="expression" dxfId="11377" priority="158" stopIfTrue="1">
      <formula>$D$1&gt;P5</formula>
    </cfRule>
  </conditionalFormatting>
  <conditionalFormatting sqref="P5">
    <cfRule type="expression" dxfId="11376" priority="155" stopIfTrue="1">
      <formula>$D$1&lt;P5</formula>
    </cfRule>
    <cfRule type="expression" dxfId="11375" priority="156" stopIfTrue="1">
      <formula>$D$1&gt;P5</formula>
    </cfRule>
  </conditionalFormatting>
  <conditionalFormatting sqref="P5">
    <cfRule type="expression" dxfId="11374" priority="153" stopIfTrue="1">
      <formula>$D$1&lt;P5</formula>
    </cfRule>
    <cfRule type="expression" dxfId="11373" priority="154" stopIfTrue="1">
      <formula>$D$1&gt;P5</formula>
    </cfRule>
  </conditionalFormatting>
  <conditionalFormatting sqref="P5">
    <cfRule type="expression" dxfId="11372" priority="135" stopIfTrue="1">
      <formula>$D$1&lt;P5</formula>
    </cfRule>
    <cfRule type="expression" dxfId="11371" priority="136" stopIfTrue="1">
      <formula>$D$1&gt;P5</formula>
    </cfRule>
  </conditionalFormatting>
  <conditionalFormatting sqref="P5">
    <cfRule type="expression" dxfId="11370" priority="133" stopIfTrue="1">
      <formula>$D$1&lt;P5</formula>
    </cfRule>
    <cfRule type="expression" dxfId="11369" priority="134" stopIfTrue="1">
      <formula>$D$1&gt;P5</formula>
    </cfRule>
  </conditionalFormatting>
  <conditionalFormatting sqref="P5">
    <cfRule type="expression" dxfId="11368" priority="129" stopIfTrue="1">
      <formula>$D$1&lt;P5</formula>
    </cfRule>
    <cfRule type="expression" dxfId="11367" priority="130" stopIfTrue="1">
      <formula>$D$1&gt;P5</formula>
    </cfRule>
  </conditionalFormatting>
  <conditionalFormatting sqref="P5">
    <cfRule type="expression" dxfId="11366" priority="151" stopIfTrue="1">
      <formula>$D$1&lt;P5</formula>
    </cfRule>
    <cfRule type="expression" dxfId="11365" priority="152" stopIfTrue="1">
      <formula>$D$1&gt;P5</formula>
    </cfRule>
  </conditionalFormatting>
  <conditionalFormatting sqref="P5">
    <cfRule type="expression" dxfId="11364" priority="149" stopIfTrue="1">
      <formula>$D$1&lt;P5</formula>
    </cfRule>
    <cfRule type="expression" dxfId="11363" priority="150" stopIfTrue="1">
      <formula>$D$1&gt;P5</formula>
    </cfRule>
  </conditionalFormatting>
  <conditionalFormatting sqref="P5">
    <cfRule type="expression" dxfId="11362" priority="147" stopIfTrue="1">
      <formula>$D$1&lt;P5</formula>
    </cfRule>
    <cfRule type="expression" dxfId="11361" priority="148" stopIfTrue="1">
      <formula>$D$1&gt;P5</formula>
    </cfRule>
  </conditionalFormatting>
  <conditionalFormatting sqref="P5">
    <cfRule type="expression" dxfId="11360" priority="145" stopIfTrue="1">
      <formula>$D$1&lt;P5</formula>
    </cfRule>
    <cfRule type="expression" dxfId="11359" priority="146" stopIfTrue="1">
      <formula>$D$1&gt;P5</formula>
    </cfRule>
  </conditionalFormatting>
  <conditionalFormatting sqref="P5">
    <cfRule type="expression" dxfId="11358" priority="143" stopIfTrue="1">
      <formula>$D$1&lt;P5</formula>
    </cfRule>
    <cfRule type="expression" dxfId="11357" priority="144" stopIfTrue="1">
      <formula>$D$1&gt;P5</formula>
    </cfRule>
  </conditionalFormatting>
  <conditionalFormatting sqref="P5">
    <cfRule type="expression" dxfId="11356" priority="141" stopIfTrue="1">
      <formula>$D$1&lt;P5</formula>
    </cfRule>
    <cfRule type="expression" dxfId="11355" priority="142" stopIfTrue="1">
      <formula>$D$1&gt;P5</formula>
    </cfRule>
  </conditionalFormatting>
  <conditionalFormatting sqref="P5">
    <cfRule type="expression" dxfId="11354" priority="139" stopIfTrue="1">
      <formula>$D$1&lt;P5</formula>
    </cfRule>
    <cfRule type="expression" dxfId="11353" priority="140" stopIfTrue="1">
      <formula>$D$1&gt;P5</formula>
    </cfRule>
  </conditionalFormatting>
  <conditionalFormatting sqref="P5">
    <cfRule type="expression" dxfId="11352" priority="137" stopIfTrue="1">
      <formula>$D$1&lt;P5</formula>
    </cfRule>
    <cfRule type="expression" dxfId="11351" priority="138" stopIfTrue="1">
      <formula>$D$1&gt;P5</formula>
    </cfRule>
  </conditionalFormatting>
  <conditionalFormatting sqref="P5">
    <cfRule type="expression" dxfId="11350" priority="131" stopIfTrue="1">
      <formula>$D$1&lt;P5</formula>
    </cfRule>
    <cfRule type="expression" dxfId="11349" priority="132" stopIfTrue="1">
      <formula>$D$1&gt;P5</formula>
    </cfRule>
  </conditionalFormatting>
  <conditionalFormatting sqref="P5">
    <cfRule type="expression" dxfId="11348" priority="127" stopIfTrue="1">
      <formula>$D$1&lt;P5</formula>
    </cfRule>
    <cfRule type="expression" dxfId="11347" priority="128" stopIfTrue="1">
      <formula>$D$1&gt;P5</formula>
    </cfRule>
  </conditionalFormatting>
  <conditionalFormatting sqref="P4">
    <cfRule type="expression" dxfId="11346" priority="125" stopIfTrue="1">
      <formula>$D$1&lt;P4</formula>
    </cfRule>
    <cfRule type="expression" dxfId="11345" priority="126" stopIfTrue="1">
      <formula>$D$1&gt;P4</formula>
    </cfRule>
  </conditionalFormatting>
  <conditionalFormatting sqref="P4">
    <cfRule type="expression" dxfId="11344" priority="123" stopIfTrue="1">
      <formula>$D$1&lt;P4</formula>
    </cfRule>
    <cfRule type="expression" dxfId="11343" priority="124" stopIfTrue="1">
      <formula>$D$1&gt;P4</formula>
    </cfRule>
  </conditionalFormatting>
  <conditionalFormatting sqref="P4">
    <cfRule type="expression" dxfId="11342" priority="121" stopIfTrue="1">
      <formula>$D$1&lt;P4</formula>
    </cfRule>
    <cfRule type="expression" dxfId="11341" priority="122" stopIfTrue="1">
      <formula>$D$1&gt;P4</formula>
    </cfRule>
  </conditionalFormatting>
  <conditionalFormatting sqref="P4">
    <cfRule type="expression" dxfId="11340" priority="119" stopIfTrue="1">
      <formula>$D$1&lt;P4</formula>
    </cfRule>
    <cfRule type="expression" dxfId="11339" priority="120" stopIfTrue="1">
      <formula>$D$1&gt;P4</formula>
    </cfRule>
  </conditionalFormatting>
  <conditionalFormatting sqref="P5">
    <cfRule type="cellIs" dxfId="11338" priority="116" stopIfTrue="1" operator="equal">
      <formula>5</formula>
    </cfRule>
    <cfRule type="cellIs" dxfId="11337" priority="117" stopIfTrue="1" operator="equal">
      <formula>4</formula>
    </cfRule>
    <cfRule type="cellIs" dxfId="11336" priority="118" stopIfTrue="1" operator="equal">
      <formula>3</formula>
    </cfRule>
  </conditionalFormatting>
  <conditionalFormatting sqref="P4">
    <cfRule type="expression" dxfId="11335" priority="114" stopIfTrue="1">
      <formula>$D$1&lt;P4</formula>
    </cfRule>
    <cfRule type="expression" dxfId="11334" priority="115" stopIfTrue="1">
      <formula>$D$1&gt;P4</formula>
    </cfRule>
  </conditionalFormatting>
  <conditionalFormatting sqref="P4">
    <cfRule type="expression" dxfId="11333" priority="112" stopIfTrue="1">
      <formula>$D$1&lt;P4</formula>
    </cfRule>
    <cfRule type="expression" dxfId="11332" priority="113" stopIfTrue="1">
      <formula>$D$1&gt;P4</formula>
    </cfRule>
  </conditionalFormatting>
  <conditionalFormatting sqref="P4">
    <cfRule type="expression" dxfId="11331" priority="110" stopIfTrue="1">
      <formula>$D$1&lt;P4</formula>
    </cfRule>
    <cfRule type="expression" dxfId="11330" priority="111" stopIfTrue="1">
      <formula>$D$1&gt;P4</formula>
    </cfRule>
  </conditionalFormatting>
  <conditionalFormatting sqref="P4">
    <cfRule type="expression" dxfId="11329" priority="108" stopIfTrue="1">
      <formula>$D$1&lt;P4</formula>
    </cfRule>
    <cfRule type="expression" dxfId="11328" priority="109" stopIfTrue="1">
      <formula>$D$1&gt;P4</formula>
    </cfRule>
  </conditionalFormatting>
  <conditionalFormatting sqref="P5">
    <cfRule type="cellIs" dxfId="11327" priority="105" stopIfTrue="1" operator="equal">
      <formula>5</formula>
    </cfRule>
    <cfRule type="cellIs" dxfId="11326" priority="106" stopIfTrue="1" operator="equal">
      <formula>4</formula>
    </cfRule>
    <cfRule type="cellIs" dxfId="11325" priority="107" stopIfTrue="1" operator="equal">
      <formula>3</formula>
    </cfRule>
  </conditionalFormatting>
  <conditionalFormatting sqref="P5">
    <cfRule type="cellIs" dxfId="11324" priority="102" stopIfTrue="1" operator="equal">
      <formula>5</formula>
    </cfRule>
    <cfRule type="cellIs" dxfId="11323" priority="103" stopIfTrue="1" operator="equal">
      <formula>4</formula>
    </cfRule>
    <cfRule type="cellIs" dxfId="11322" priority="104" stopIfTrue="1" operator="equal">
      <formula>3</formula>
    </cfRule>
  </conditionalFormatting>
  <conditionalFormatting sqref="P4">
    <cfRule type="expression" dxfId="11321" priority="84" stopIfTrue="1">
      <formula>$D$1&lt;P4</formula>
    </cfRule>
    <cfRule type="expression" dxfId="11320" priority="85" stopIfTrue="1">
      <formula>$D$1&gt;P4</formula>
    </cfRule>
  </conditionalFormatting>
  <conditionalFormatting sqref="P4">
    <cfRule type="expression" dxfId="11319" priority="82" stopIfTrue="1">
      <formula>$D$1&lt;P4</formula>
    </cfRule>
    <cfRule type="expression" dxfId="11318" priority="83" stopIfTrue="1">
      <formula>$D$1&gt;P4</formula>
    </cfRule>
  </conditionalFormatting>
  <conditionalFormatting sqref="P4">
    <cfRule type="expression" dxfId="11317" priority="78" stopIfTrue="1">
      <formula>$D$1&lt;P4</formula>
    </cfRule>
    <cfRule type="expression" dxfId="11316" priority="79" stopIfTrue="1">
      <formula>$D$1&gt;P4</formula>
    </cfRule>
  </conditionalFormatting>
  <conditionalFormatting sqref="P4">
    <cfRule type="expression" dxfId="11315" priority="100" stopIfTrue="1">
      <formula>$D$1&lt;P4</formula>
    </cfRule>
    <cfRule type="expression" dxfId="11314" priority="101" stopIfTrue="1">
      <formula>$D$1&gt;P4</formula>
    </cfRule>
  </conditionalFormatting>
  <conditionalFormatting sqref="P4">
    <cfRule type="expression" dxfId="11313" priority="98" stopIfTrue="1">
      <formula>$D$1&lt;P4</formula>
    </cfRule>
    <cfRule type="expression" dxfId="11312" priority="99" stopIfTrue="1">
      <formula>$D$1&gt;P4</formula>
    </cfRule>
  </conditionalFormatting>
  <conditionalFormatting sqref="P4">
    <cfRule type="expression" dxfId="11311" priority="96" stopIfTrue="1">
      <formula>$D$1&lt;P4</formula>
    </cfRule>
    <cfRule type="expression" dxfId="11310" priority="97" stopIfTrue="1">
      <formula>$D$1&gt;P4</formula>
    </cfRule>
  </conditionalFormatting>
  <conditionalFormatting sqref="P4">
    <cfRule type="expression" dxfId="11309" priority="94" stopIfTrue="1">
      <formula>$D$1&lt;P4</formula>
    </cfRule>
    <cfRule type="expression" dxfId="11308" priority="95" stopIfTrue="1">
      <formula>$D$1&gt;P4</formula>
    </cfRule>
  </conditionalFormatting>
  <conditionalFormatting sqref="P4">
    <cfRule type="expression" dxfId="11307" priority="92" stopIfTrue="1">
      <formula>$D$1&lt;P4</formula>
    </cfRule>
    <cfRule type="expression" dxfId="11306" priority="93" stopIfTrue="1">
      <formula>$D$1&gt;P4</formula>
    </cfRule>
  </conditionalFormatting>
  <conditionalFormatting sqref="P4">
    <cfRule type="expression" dxfId="11305" priority="90" stopIfTrue="1">
      <formula>$D$1&lt;P4</formula>
    </cfRule>
    <cfRule type="expression" dxfId="11304" priority="91" stopIfTrue="1">
      <formula>$D$1&gt;P4</formula>
    </cfRule>
  </conditionalFormatting>
  <conditionalFormatting sqref="P4">
    <cfRule type="expression" dxfId="11303" priority="88" stopIfTrue="1">
      <formula>$D$1&lt;P4</formula>
    </cfRule>
    <cfRule type="expression" dxfId="11302" priority="89" stopIfTrue="1">
      <formula>$D$1&gt;P4</formula>
    </cfRule>
  </conditionalFormatting>
  <conditionalFormatting sqref="P4">
    <cfRule type="expression" dxfId="11301" priority="86" stopIfTrue="1">
      <formula>$D$1&lt;P4</formula>
    </cfRule>
    <cfRule type="expression" dxfId="11300" priority="87" stopIfTrue="1">
      <formula>$D$1&gt;P4</formula>
    </cfRule>
  </conditionalFormatting>
  <conditionalFormatting sqref="P4">
    <cfRule type="expression" dxfId="11299" priority="80" stopIfTrue="1">
      <formula>$D$1&lt;P4</formula>
    </cfRule>
    <cfRule type="expression" dxfId="11298" priority="81" stopIfTrue="1">
      <formula>$D$1&gt;P4</formula>
    </cfRule>
  </conditionalFormatting>
  <conditionalFormatting sqref="P5">
    <cfRule type="cellIs" dxfId="11297" priority="75" stopIfTrue="1" operator="equal">
      <formula>5</formula>
    </cfRule>
    <cfRule type="cellIs" dxfId="11296" priority="76" stopIfTrue="1" operator="equal">
      <formula>4</formula>
    </cfRule>
    <cfRule type="cellIs" dxfId="11295" priority="77" stopIfTrue="1" operator="equal">
      <formula>3</formula>
    </cfRule>
  </conditionalFormatting>
  <conditionalFormatting sqref="P4">
    <cfRule type="expression" dxfId="11294" priority="73" stopIfTrue="1">
      <formula>$D$1&lt;P4</formula>
    </cfRule>
    <cfRule type="expression" dxfId="11293" priority="74" stopIfTrue="1">
      <formula>$D$1&gt;P4</formula>
    </cfRule>
  </conditionalFormatting>
  <conditionalFormatting sqref="P5">
    <cfRule type="cellIs" dxfId="11292" priority="70" stopIfTrue="1" operator="equal">
      <formula>5</formula>
    </cfRule>
    <cfRule type="cellIs" dxfId="11291" priority="71" stopIfTrue="1" operator="equal">
      <formula>4</formula>
    </cfRule>
    <cfRule type="cellIs" dxfId="11290" priority="72" stopIfTrue="1" operator="equal">
      <formula>3</formula>
    </cfRule>
  </conditionalFormatting>
  <conditionalFormatting sqref="F4">
    <cfRule type="expression" dxfId="11289" priority="68" stopIfTrue="1">
      <formula>$D$1&lt;F4</formula>
    </cfRule>
    <cfRule type="expression" dxfId="11288" priority="69" stopIfTrue="1">
      <formula>$D$1&gt;F4</formula>
    </cfRule>
  </conditionalFormatting>
  <conditionalFormatting sqref="F4">
    <cfRule type="expression" dxfId="11287" priority="66" stopIfTrue="1">
      <formula>$D$1&lt;F4</formula>
    </cfRule>
    <cfRule type="expression" dxfId="11286" priority="67" stopIfTrue="1">
      <formula>$D$1&gt;F4</formula>
    </cfRule>
  </conditionalFormatting>
  <conditionalFormatting sqref="F4">
    <cfRule type="expression" dxfId="11285" priority="64" stopIfTrue="1">
      <formula>$D$1&lt;F4</formula>
    </cfRule>
    <cfRule type="expression" dxfId="11284" priority="65" stopIfTrue="1">
      <formula>$D$1&gt;F4</formula>
    </cfRule>
  </conditionalFormatting>
  <conditionalFormatting sqref="F5">
    <cfRule type="expression" dxfId="11283" priority="62" stopIfTrue="1">
      <formula>$D$4&lt;F5</formula>
    </cfRule>
    <cfRule type="expression" dxfId="11282" priority="63" stopIfTrue="1">
      <formula>$D$4&gt;F5</formula>
    </cfRule>
  </conditionalFormatting>
  <conditionalFormatting sqref="F4">
    <cfRule type="expression" dxfId="11281" priority="57" stopIfTrue="1">
      <formula>$D$4&lt;F4</formula>
    </cfRule>
    <cfRule type="expression" dxfId="11280" priority="58" stopIfTrue="1">
      <formula>$D$4&gt;F4</formula>
    </cfRule>
  </conditionalFormatting>
  <conditionalFormatting sqref="F5">
    <cfRule type="cellIs" dxfId="11279" priority="59" stopIfTrue="1" operator="equal">
      <formula>5</formula>
    </cfRule>
    <cfRule type="cellIs" dxfId="11278" priority="60" stopIfTrue="1" operator="equal">
      <formula>4</formula>
    </cfRule>
    <cfRule type="cellIs" dxfId="11277" priority="61" stopIfTrue="1" operator="equal">
      <formula>3</formula>
    </cfRule>
  </conditionalFormatting>
  <conditionalFormatting sqref="Q4">
    <cfRule type="expression" dxfId="11276" priority="48" stopIfTrue="1">
      <formula>$D$1&lt;Q4</formula>
    </cfRule>
    <cfRule type="expression" dxfId="11275" priority="49" stopIfTrue="1">
      <formula>$D$1&gt;Q4</formula>
    </cfRule>
  </conditionalFormatting>
  <conditionalFormatting sqref="Q4">
    <cfRule type="expression" dxfId="11274" priority="55" stopIfTrue="1">
      <formula>$D$1&lt;Q4</formula>
    </cfRule>
    <cfRule type="expression" dxfId="11273" priority="56" stopIfTrue="1">
      <formula>$D$1&gt;Q4</formula>
    </cfRule>
  </conditionalFormatting>
  <conditionalFormatting sqref="Q5">
    <cfRule type="expression" dxfId="11272" priority="53" stopIfTrue="1">
      <formula>$D$1&lt;Q5</formula>
    </cfRule>
    <cfRule type="expression" dxfId="11271" priority="54" stopIfTrue="1">
      <formula>$D$1&gt;Q5</formula>
    </cfRule>
  </conditionalFormatting>
  <conditionalFormatting sqref="Q5">
    <cfRule type="cellIs" dxfId="11270" priority="50" stopIfTrue="1" operator="equal">
      <formula>5</formula>
    </cfRule>
    <cfRule type="cellIs" dxfId="11269" priority="51" stopIfTrue="1" operator="equal">
      <formula>4</formula>
    </cfRule>
    <cfRule type="cellIs" dxfId="11268" priority="52" stopIfTrue="1" operator="equal">
      <formula>3</formula>
    </cfRule>
  </conditionalFormatting>
  <conditionalFormatting sqref="Q5">
    <cfRule type="cellIs" dxfId="11267" priority="45" stopIfTrue="1" operator="equal">
      <formula>5</formula>
    </cfRule>
    <cfRule type="cellIs" dxfId="11266" priority="46" stopIfTrue="1" operator="equal">
      <formula>4</formula>
    </cfRule>
    <cfRule type="cellIs" dxfId="11265" priority="47" stopIfTrue="1" operator="equal">
      <formula>3</formula>
    </cfRule>
  </conditionalFormatting>
  <conditionalFormatting sqref="Q5">
    <cfRule type="cellIs" dxfId="11264" priority="42" stopIfTrue="1" operator="equal">
      <formula>5</formula>
    </cfRule>
    <cfRule type="cellIs" dxfId="11263" priority="43" stopIfTrue="1" operator="equal">
      <formula>4</formula>
    </cfRule>
    <cfRule type="cellIs" dxfId="11262" priority="44" stopIfTrue="1" operator="equal">
      <formula>3</formula>
    </cfRule>
  </conditionalFormatting>
  <conditionalFormatting sqref="Q3">
    <cfRule type="expression" dxfId="11261" priority="36" stopIfTrue="1">
      <formula>$D$1&lt;Q3</formula>
    </cfRule>
    <cfRule type="expression" dxfId="11260" priority="37" stopIfTrue="1">
      <formula>$D$1&gt;Q3</formula>
    </cfRule>
  </conditionalFormatting>
  <conditionalFormatting sqref="Q3">
    <cfRule type="expression" dxfId="11259" priority="40" stopIfTrue="1">
      <formula>$D$1&lt;Q3</formula>
    </cfRule>
    <cfRule type="expression" dxfId="11258" priority="41" stopIfTrue="1">
      <formula>$D$1&gt;Q3</formula>
    </cfRule>
  </conditionalFormatting>
  <conditionalFormatting sqref="Q3">
    <cfRule type="expression" dxfId="11257" priority="38" stopIfTrue="1">
      <formula>$D$1&lt;Q3</formula>
    </cfRule>
    <cfRule type="expression" dxfId="11256" priority="39" stopIfTrue="1">
      <formula>$D$1&gt;Q3</formula>
    </cfRule>
  </conditionalFormatting>
  <conditionalFormatting sqref="R4">
    <cfRule type="expression" dxfId="11255" priority="34" stopIfTrue="1">
      <formula>$D$1&lt;R4</formula>
    </cfRule>
    <cfRule type="expression" dxfId="11254" priority="35" stopIfTrue="1">
      <formula>$D$1&gt;R4</formula>
    </cfRule>
  </conditionalFormatting>
  <conditionalFormatting sqref="R5">
    <cfRule type="expression" dxfId="11253" priority="30" stopIfTrue="1">
      <formula>$D$1&lt;R5</formula>
    </cfRule>
    <cfRule type="expression" dxfId="11252" priority="31" stopIfTrue="1">
      <formula>$D$1&gt;R5</formula>
    </cfRule>
  </conditionalFormatting>
  <conditionalFormatting sqref="R5">
    <cfRule type="expression" dxfId="11251" priority="28" stopIfTrue="1">
      <formula>$D$1&lt;R5</formula>
    </cfRule>
    <cfRule type="expression" dxfId="11250" priority="29" stopIfTrue="1">
      <formula>$D$1&gt;R5</formula>
    </cfRule>
  </conditionalFormatting>
  <conditionalFormatting sqref="R4">
    <cfRule type="expression" dxfId="11249" priority="7" stopIfTrue="1">
      <formula>$D$1&lt;R4</formula>
    </cfRule>
    <cfRule type="expression" dxfId="11248" priority="8" stopIfTrue="1">
      <formula>$D$1&gt;R4</formula>
    </cfRule>
  </conditionalFormatting>
  <conditionalFormatting sqref="R5">
    <cfRule type="expression" dxfId="11247" priority="32" stopIfTrue="1">
      <formula>$D$4&lt;R5</formula>
    </cfRule>
    <cfRule type="expression" dxfId="11246" priority="33" stopIfTrue="1">
      <formula>$D$4&gt;R5</formula>
    </cfRule>
  </conditionalFormatting>
  <conditionalFormatting sqref="R5">
    <cfRule type="cellIs" dxfId="11245" priority="25" stopIfTrue="1" operator="equal">
      <formula>5</formula>
    </cfRule>
    <cfRule type="cellIs" dxfId="11244" priority="26" stopIfTrue="1" operator="equal">
      <formula>4</formula>
    </cfRule>
    <cfRule type="cellIs" dxfId="11243" priority="27" stopIfTrue="1" operator="equal">
      <formula>3</formula>
    </cfRule>
  </conditionalFormatting>
  <conditionalFormatting sqref="R4">
    <cfRule type="expression" dxfId="11242" priority="23" stopIfTrue="1">
      <formula>$D$4&lt;R4</formula>
    </cfRule>
    <cfRule type="expression" dxfId="11241" priority="24" stopIfTrue="1">
      <formula>$D$4&gt;R4</formula>
    </cfRule>
  </conditionalFormatting>
  <conditionalFormatting sqref="R5">
    <cfRule type="cellIs" dxfId="11240" priority="20" stopIfTrue="1" operator="equal">
      <formula>5</formula>
    </cfRule>
    <cfRule type="cellIs" dxfId="11239" priority="21" stopIfTrue="1" operator="equal">
      <formula>4</formula>
    </cfRule>
    <cfRule type="cellIs" dxfId="11238" priority="22" stopIfTrue="1" operator="equal">
      <formula>3</formula>
    </cfRule>
  </conditionalFormatting>
  <conditionalFormatting sqref="R5">
    <cfRule type="cellIs" dxfId="11237" priority="17" stopIfTrue="1" operator="equal">
      <formula>5</formula>
    </cfRule>
    <cfRule type="cellIs" dxfId="11236" priority="18" stopIfTrue="1" operator="equal">
      <formula>4</formula>
    </cfRule>
    <cfRule type="cellIs" dxfId="11235" priority="19" stopIfTrue="1" operator="equal">
      <formula>3</formula>
    </cfRule>
  </conditionalFormatting>
  <conditionalFormatting sqref="R4">
    <cfRule type="expression" dxfId="11234" priority="15" stopIfTrue="1">
      <formula>$D$1&lt;R4</formula>
    </cfRule>
    <cfRule type="expression" dxfId="11233" priority="16" stopIfTrue="1">
      <formula>$D$1&gt;R4</formula>
    </cfRule>
  </conditionalFormatting>
  <conditionalFormatting sqref="R5">
    <cfRule type="cellIs" dxfId="11232" priority="12" stopIfTrue="1" operator="equal">
      <formula>5</formula>
    </cfRule>
    <cfRule type="cellIs" dxfId="11231" priority="13" stopIfTrue="1" operator="equal">
      <formula>4</formula>
    </cfRule>
    <cfRule type="cellIs" dxfId="11230" priority="14" stopIfTrue="1" operator="equal">
      <formula>3</formula>
    </cfRule>
  </conditionalFormatting>
  <conditionalFormatting sqref="R5">
    <cfRule type="cellIs" dxfId="11229" priority="9" stopIfTrue="1" operator="equal">
      <formula>5</formula>
    </cfRule>
    <cfRule type="cellIs" dxfId="11228" priority="10" stopIfTrue="1" operator="equal">
      <formula>4</formula>
    </cfRule>
    <cfRule type="cellIs" dxfId="11227" priority="11" stopIfTrue="1" operator="equal">
      <formula>3</formula>
    </cfRule>
  </conditionalFormatting>
  <conditionalFormatting sqref="R3">
    <cfRule type="expression" dxfId="11226" priority="1" stopIfTrue="1">
      <formula>$D$1&lt;R3</formula>
    </cfRule>
    <cfRule type="expression" dxfId="11225" priority="2" stopIfTrue="1">
      <formula>$D$1&gt;R3</formula>
    </cfRule>
  </conditionalFormatting>
  <conditionalFormatting sqref="R3">
    <cfRule type="expression" dxfId="11224" priority="5" stopIfTrue="1">
      <formula>$D$1&lt;R3</formula>
    </cfRule>
    <cfRule type="expression" dxfId="11223" priority="6" stopIfTrue="1">
      <formula>$D$1&gt;R3</formula>
    </cfRule>
  </conditionalFormatting>
  <conditionalFormatting sqref="R3">
    <cfRule type="expression" dxfId="11222" priority="3" stopIfTrue="1">
      <formula>$D$1&lt;R3</formula>
    </cfRule>
    <cfRule type="expression" dxfId="11221" priority="4" stopIfTrue="1">
      <formula>$D$1&gt;R3</formula>
    </cfRule>
  </conditionalFormatting>
  <pageMargins left="0.70866141732283472" right="0" top="0.74803149606299213" bottom="0" header="0.31496062992125984" footer="0.31496062992125984"/>
  <pageSetup paperSize="9" scale="63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C1" zoomScale="85" zoomScaleSheetLayoutView="85" workbookViewId="0">
      <pane ySplit="5" topLeftCell="A6" activePane="bottomLeft" state="frozen"/>
      <selection activeCell="N22" sqref="N22"/>
      <selection pane="bottomLeft" activeCell="D23" sqref="D23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8.5703125" style="13" customWidth="1"/>
    <col min="5" max="5" width="7.5703125" style="13" hidden="1" customWidth="1"/>
    <col min="6" max="6" width="7.85546875" customWidth="1"/>
    <col min="7" max="7" width="7.85546875" hidden="1" customWidth="1"/>
    <col min="8" max="10" width="7.85546875" customWidth="1"/>
    <col min="11" max="12" width="7.85546875" hidden="1" customWidth="1"/>
    <col min="13" max="18" width="7.85546875" customWidth="1"/>
    <col min="19" max="19" width="7.85546875" hidden="1" customWidth="1"/>
    <col min="20" max="20" width="7.85546875" customWidth="1"/>
    <col min="21" max="21" width="7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17"/>
      <c r="Z1" s="317"/>
      <c r="AA1" s="317"/>
      <c r="AB1" s="317"/>
      <c r="AC1" s="317"/>
      <c r="AD1" s="31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customHeight="1" thickBot="1" x14ac:dyDescent="0.3">
      <c r="A2" s="1"/>
      <c r="B2" s="1"/>
      <c r="C2" s="2"/>
      <c r="D2" s="3"/>
      <c r="E2" s="4"/>
      <c r="F2" s="547" t="s">
        <v>539</v>
      </c>
      <c r="G2" s="548"/>
      <c r="H2" s="549" t="s">
        <v>537</v>
      </c>
      <c r="I2" s="549"/>
      <c r="J2" s="549"/>
      <c r="K2" s="549"/>
      <c r="L2" s="549"/>
      <c r="M2" s="549" t="s">
        <v>545</v>
      </c>
      <c r="N2" s="549"/>
      <c r="O2" s="549"/>
      <c r="P2" s="549"/>
      <c r="Q2" s="549"/>
      <c r="R2" s="549"/>
      <c r="S2" s="338"/>
      <c r="T2" s="341" t="s">
        <v>540</v>
      </c>
      <c r="U2" s="341"/>
      <c r="V2" s="7"/>
      <c r="W2" s="8"/>
      <c r="X2" s="8"/>
      <c r="Y2" s="317"/>
      <c r="Z2" s="317"/>
      <c r="AA2" s="317"/>
      <c r="AB2" s="317"/>
      <c r="AC2" s="317"/>
      <c r="AD2" s="31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2442</v>
      </c>
      <c r="B3" s="528"/>
      <c r="C3" s="528"/>
      <c r="D3" s="211" t="s">
        <v>0</v>
      </c>
      <c r="E3" s="212"/>
      <c r="F3" s="168">
        <v>42923</v>
      </c>
      <c r="G3" s="168"/>
      <c r="H3" s="168">
        <v>42819</v>
      </c>
      <c r="I3" s="168">
        <v>42822</v>
      </c>
      <c r="J3" s="168">
        <v>42907</v>
      </c>
      <c r="K3" s="168"/>
      <c r="L3" s="168"/>
      <c r="M3" s="168">
        <v>42903</v>
      </c>
      <c r="N3" s="168">
        <v>42914</v>
      </c>
      <c r="O3" s="168">
        <v>42920</v>
      </c>
      <c r="P3" s="213">
        <v>42926</v>
      </c>
      <c r="Q3" s="213">
        <v>42919</v>
      </c>
      <c r="R3" s="213">
        <v>42930</v>
      </c>
      <c r="S3" s="213"/>
      <c r="T3" s="67">
        <v>42909</v>
      </c>
      <c r="U3" s="213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17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28"/>
      <c r="B4" s="528"/>
      <c r="C4" s="528"/>
      <c r="D4" s="220" t="s">
        <v>1</v>
      </c>
      <c r="E4" s="212"/>
      <c r="F4" s="312" t="s">
        <v>1444</v>
      </c>
      <c r="G4" s="221"/>
      <c r="H4" s="221" t="s">
        <v>1405</v>
      </c>
      <c r="I4" s="171" t="s">
        <v>1400</v>
      </c>
      <c r="J4" s="221" t="s">
        <v>1436</v>
      </c>
      <c r="K4" s="171"/>
      <c r="L4" s="221"/>
      <c r="M4" s="221" t="s">
        <v>1402</v>
      </c>
      <c r="N4" s="268" t="s">
        <v>1449</v>
      </c>
      <c r="O4" s="171" t="s">
        <v>1421</v>
      </c>
      <c r="P4" s="221" t="s">
        <v>1446</v>
      </c>
      <c r="Q4" s="171" t="s">
        <v>1451</v>
      </c>
      <c r="R4" s="221" t="s">
        <v>1442</v>
      </c>
      <c r="S4" s="221"/>
      <c r="T4" s="221" t="s">
        <v>1440</v>
      </c>
      <c r="U4" s="312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17"/>
      <c r="AG4" s="317"/>
      <c r="AH4" s="317"/>
      <c r="AI4" s="317"/>
      <c r="AJ4" s="317"/>
      <c r="AK4" s="317"/>
      <c r="AL4" s="317"/>
      <c r="AM4" s="317"/>
      <c r="AN4" s="317"/>
      <c r="AO4" s="317"/>
      <c r="AP4" s="317"/>
      <c r="AQ4" s="317"/>
      <c r="AR4" s="317"/>
      <c r="AS4" s="317"/>
      <c r="AT4" s="317"/>
      <c r="AU4" s="317"/>
      <c r="AV4" s="317"/>
      <c r="AW4" s="9"/>
      <c r="AX4" s="315"/>
      <c r="AY4" s="315"/>
      <c r="AZ4" s="315"/>
      <c r="BA4" s="315"/>
      <c r="BB4" s="315"/>
      <c r="BC4" s="315"/>
      <c r="BD4" s="315"/>
      <c r="BE4" s="315"/>
      <c r="BF4" s="315"/>
      <c r="BG4" s="315"/>
      <c r="BH4" s="315"/>
      <c r="BI4" s="315"/>
      <c r="BJ4" s="315"/>
      <c r="BK4" s="315"/>
      <c r="BL4" s="315"/>
      <c r="BM4" s="315"/>
      <c r="BN4" s="11"/>
      <c r="BO4" s="11"/>
      <c r="BP4" s="315"/>
      <c r="BQ4" s="315"/>
      <c r="BR4" s="315"/>
      <c r="BS4" s="315"/>
      <c r="BT4" s="315"/>
      <c r="BU4" s="315"/>
      <c r="BV4" s="315"/>
      <c r="BW4" s="315"/>
      <c r="BX4" s="315"/>
      <c r="BY4" s="315"/>
      <c r="BZ4" s="315"/>
      <c r="CA4" s="315"/>
      <c r="CB4" s="315"/>
      <c r="CC4" s="315"/>
      <c r="CD4" s="315"/>
      <c r="CE4" s="31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118.5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 t="s">
        <v>1445</v>
      </c>
      <c r="G5" s="271"/>
      <c r="H5" s="271" t="s">
        <v>1406</v>
      </c>
      <c r="I5" s="271" t="s">
        <v>1401</v>
      </c>
      <c r="J5" s="275" t="s">
        <v>1437</v>
      </c>
      <c r="K5" s="271"/>
      <c r="L5" s="271"/>
      <c r="M5" s="271" t="s">
        <v>1404</v>
      </c>
      <c r="N5" s="511" t="s">
        <v>1450</v>
      </c>
      <c r="O5" s="271" t="s">
        <v>1431</v>
      </c>
      <c r="P5" s="271" t="s">
        <v>1447</v>
      </c>
      <c r="Q5" s="271" t="s">
        <v>1471</v>
      </c>
      <c r="R5" s="271" t="s">
        <v>1443</v>
      </c>
      <c r="S5" s="290"/>
      <c r="T5" s="271" t="s">
        <v>1441</v>
      </c>
      <c r="U5" s="271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7.25" customHeight="1" x14ac:dyDescent="0.25">
      <c r="A6" s="295">
        <v>1</v>
      </c>
      <c r="B6" s="245" t="s">
        <v>28</v>
      </c>
      <c r="C6" s="320" t="s">
        <v>34</v>
      </c>
      <c r="D6" s="323" t="s">
        <v>614</v>
      </c>
      <c r="E6" s="238">
        <v>2442</v>
      </c>
      <c r="F6" s="91" t="s">
        <v>539</v>
      </c>
      <c r="G6" s="91"/>
      <c r="H6" s="91">
        <v>4</v>
      </c>
      <c r="I6" s="91">
        <v>4</v>
      </c>
      <c r="J6" s="91">
        <v>3</v>
      </c>
      <c r="K6" s="91"/>
      <c r="L6" s="91"/>
      <c r="M6" s="91">
        <v>3</v>
      </c>
      <c r="N6" s="91">
        <v>4</v>
      </c>
      <c r="O6" s="91">
        <v>5</v>
      </c>
      <c r="P6" s="91">
        <v>3</v>
      </c>
      <c r="Q6" s="91">
        <v>3</v>
      </c>
      <c r="R6" s="91">
        <v>4</v>
      </c>
      <c r="S6" s="91"/>
      <c r="T6" s="91">
        <v>3</v>
      </c>
      <c r="U6" s="91"/>
      <c r="V6" s="35">
        <f t="shared" ref="V6:V37" si="0">IF(AC6&gt;0,IF(SUM(X6:Y6)/AC6&gt;0,2,IF(AND(SUM(X6:Y6)/AC6=0,Z6/AC6&gt;0),3,IF(AND((AB6/AC6+AA6/AC6)=1,AA6/AC6&gt;0),4,5))),0)</f>
        <v>3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5</v>
      </c>
      <c r="AA6" s="276">
        <f t="shared" ref="AA6:AA34" si="5">COUNTIF(AG6:AV6,AA$5)</f>
        <v>4</v>
      </c>
      <c r="AB6" s="276">
        <f t="shared" ref="AB6:AB34" si="6">COUNTIF(AG6:AV6,AB$5)</f>
        <v>1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3.6</v>
      </c>
      <c r="AE6" s="278">
        <f t="shared" ref="AE6:AE34" si="8">IF(AX6=5,0.5,IF(AX6=4,0.25,IF(AX6&lt;=3,0)))</f>
        <v>0</v>
      </c>
      <c r="AF6" s="279"/>
      <c r="AG6" s="280" t="str">
        <f t="shared" ref="AG6:AV21" si="9">IF(ISERROR(VALUE(LEFT(F6))),LEFT(F6),VALUE(LEFT(F6)))</f>
        <v>З</v>
      </c>
      <c r="AH6" s="280" t="str">
        <f t="shared" si="9"/>
        <v/>
      </c>
      <c r="AI6" s="280">
        <f t="shared" si="9"/>
        <v>4</v>
      </c>
      <c r="AJ6" s="280">
        <f t="shared" si="9"/>
        <v>4</v>
      </c>
      <c r="AK6" s="280">
        <f t="shared" si="9"/>
        <v>3</v>
      </c>
      <c r="AL6" s="280" t="str">
        <f t="shared" si="9"/>
        <v/>
      </c>
      <c r="AM6" s="280" t="str">
        <f t="shared" si="9"/>
        <v/>
      </c>
      <c r="AN6" s="280">
        <f t="shared" si="9"/>
        <v>3</v>
      </c>
      <c r="AO6" s="280">
        <f t="shared" si="9"/>
        <v>4</v>
      </c>
      <c r="AP6" s="280">
        <f t="shared" si="9"/>
        <v>5</v>
      </c>
      <c r="AQ6" s="280">
        <f t="shared" si="9"/>
        <v>3</v>
      </c>
      <c r="AR6" s="280">
        <f t="shared" si="9"/>
        <v>3</v>
      </c>
      <c r="AS6" s="280">
        <f t="shared" si="9"/>
        <v>4</v>
      </c>
      <c r="AT6" s="280" t="str">
        <f t="shared" si="9"/>
        <v/>
      </c>
      <c r="AU6" s="280">
        <f t="shared" si="9"/>
        <v>3</v>
      </c>
      <c r="AV6" s="280" t="str">
        <f t="shared" si="9"/>
        <v/>
      </c>
      <c r="AW6" s="35">
        <f t="shared" ref="AW6:AW37" si="10">COUNTIF(AG6:AV6,"з")</f>
        <v>1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7.25" customHeight="1" x14ac:dyDescent="0.25">
      <c r="A7" s="295">
        <v>2</v>
      </c>
      <c r="B7" s="245" t="s">
        <v>28</v>
      </c>
      <c r="C7" s="320" t="s">
        <v>34</v>
      </c>
      <c r="D7" s="323" t="s">
        <v>615</v>
      </c>
      <c r="E7" s="238">
        <v>2442</v>
      </c>
      <c r="F7" s="91" t="s">
        <v>539</v>
      </c>
      <c r="G7" s="91"/>
      <c r="H7" s="91">
        <v>5</v>
      </c>
      <c r="I7" s="91">
        <v>4</v>
      </c>
      <c r="J7" s="91">
        <v>3</v>
      </c>
      <c r="K7" s="91"/>
      <c r="L7" s="91"/>
      <c r="M7" s="91">
        <v>3</v>
      </c>
      <c r="N7" s="91">
        <v>3</v>
      </c>
      <c r="O7" s="91">
        <v>5</v>
      </c>
      <c r="P7" s="91">
        <v>3</v>
      </c>
      <c r="Q7" s="91">
        <v>3</v>
      </c>
      <c r="R7" s="91">
        <v>3</v>
      </c>
      <c r="S7" s="91"/>
      <c r="T7" s="91">
        <v>3</v>
      </c>
      <c r="U7" s="91"/>
      <c r="V7" s="35">
        <f t="shared" si="0"/>
        <v>3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7</v>
      </c>
      <c r="AA7" s="276">
        <f t="shared" si="5"/>
        <v>1</v>
      </c>
      <c r="AB7" s="276">
        <f t="shared" si="6"/>
        <v>2</v>
      </c>
      <c r="AC7" s="276">
        <f t="shared" si="7"/>
        <v>10</v>
      </c>
      <c r="AD7" s="277">
        <f t="shared" ref="AD7:AD37" si="11">IF(ISERROR(((X7+Y7)*2+Z7*3+AA7*4+AB7*5)/SUM(X7,Y7:AB7)),"",((X7+Y7)*2+Z7*3+AA7*4+AB7*5)/SUM(X7,Y7:AB7))</f>
        <v>3.5</v>
      </c>
      <c r="AE7" s="278">
        <f t="shared" si="8"/>
        <v>0</v>
      </c>
      <c r="AF7" s="279"/>
      <c r="AG7" s="280" t="str">
        <f t="shared" si="9"/>
        <v>З</v>
      </c>
      <c r="AH7" s="280" t="str">
        <f t="shared" si="9"/>
        <v/>
      </c>
      <c r="AI7" s="280">
        <f t="shared" si="9"/>
        <v>5</v>
      </c>
      <c r="AJ7" s="280">
        <f t="shared" si="9"/>
        <v>4</v>
      </c>
      <c r="AK7" s="280">
        <f t="shared" si="9"/>
        <v>3</v>
      </c>
      <c r="AL7" s="280" t="str">
        <f t="shared" si="9"/>
        <v/>
      </c>
      <c r="AM7" s="280" t="str">
        <f t="shared" si="9"/>
        <v/>
      </c>
      <c r="AN7" s="280">
        <f t="shared" si="9"/>
        <v>3</v>
      </c>
      <c r="AO7" s="280">
        <f t="shared" si="9"/>
        <v>3</v>
      </c>
      <c r="AP7" s="280">
        <f t="shared" si="9"/>
        <v>5</v>
      </c>
      <c r="AQ7" s="280">
        <f t="shared" si="9"/>
        <v>3</v>
      </c>
      <c r="AR7" s="280">
        <f t="shared" si="9"/>
        <v>3</v>
      </c>
      <c r="AS7" s="280">
        <f t="shared" si="9"/>
        <v>3</v>
      </c>
      <c r="AT7" s="280" t="str">
        <f t="shared" si="9"/>
        <v/>
      </c>
      <c r="AU7" s="280">
        <f t="shared" si="9"/>
        <v>3</v>
      </c>
      <c r="AV7" s="280" t="str">
        <f t="shared" si="9"/>
        <v/>
      </c>
      <c r="AW7" s="35">
        <f t="shared" si="10"/>
        <v>1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7.25" customHeight="1" x14ac:dyDescent="0.25">
      <c r="A8" s="295">
        <v>3</v>
      </c>
      <c r="B8" s="245" t="s">
        <v>28</v>
      </c>
      <c r="C8" s="320" t="s">
        <v>34</v>
      </c>
      <c r="D8" s="323" t="s">
        <v>616</v>
      </c>
      <c r="E8" s="238">
        <v>2442</v>
      </c>
      <c r="F8" s="91" t="s">
        <v>539</v>
      </c>
      <c r="G8" s="91"/>
      <c r="H8" s="91">
        <v>4</v>
      </c>
      <c r="I8" s="91">
        <v>3</v>
      </c>
      <c r="J8" s="91">
        <v>3</v>
      </c>
      <c r="K8" s="91"/>
      <c r="L8" s="91"/>
      <c r="M8" s="91">
        <v>3</v>
      </c>
      <c r="N8" s="91">
        <v>3</v>
      </c>
      <c r="O8" s="91">
        <v>5</v>
      </c>
      <c r="P8" s="91">
        <v>3</v>
      </c>
      <c r="Q8" s="91">
        <v>3</v>
      </c>
      <c r="R8" s="91">
        <v>4</v>
      </c>
      <c r="S8" s="91"/>
      <c r="T8" s="91">
        <v>3</v>
      </c>
      <c r="U8" s="91"/>
      <c r="V8" s="35">
        <f t="shared" si="0"/>
        <v>3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7</v>
      </c>
      <c r="AA8" s="276">
        <f t="shared" si="5"/>
        <v>2</v>
      </c>
      <c r="AB8" s="276">
        <f t="shared" si="6"/>
        <v>1</v>
      </c>
      <c r="AC8" s="276">
        <f t="shared" si="7"/>
        <v>10</v>
      </c>
      <c r="AD8" s="277">
        <f t="shared" si="11"/>
        <v>3.4</v>
      </c>
      <c r="AE8" s="278">
        <f t="shared" si="8"/>
        <v>0</v>
      </c>
      <c r="AF8" s="279"/>
      <c r="AG8" s="280" t="str">
        <f t="shared" si="9"/>
        <v>З</v>
      </c>
      <c r="AH8" s="280" t="str">
        <f t="shared" si="9"/>
        <v/>
      </c>
      <c r="AI8" s="280">
        <f t="shared" si="9"/>
        <v>4</v>
      </c>
      <c r="AJ8" s="280">
        <f t="shared" si="9"/>
        <v>3</v>
      </c>
      <c r="AK8" s="280">
        <f t="shared" si="9"/>
        <v>3</v>
      </c>
      <c r="AL8" s="280" t="str">
        <f t="shared" si="9"/>
        <v/>
      </c>
      <c r="AM8" s="280" t="str">
        <f t="shared" si="9"/>
        <v/>
      </c>
      <c r="AN8" s="280">
        <f t="shared" si="9"/>
        <v>3</v>
      </c>
      <c r="AO8" s="280">
        <f t="shared" si="9"/>
        <v>3</v>
      </c>
      <c r="AP8" s="280">
        <f t="shared" si="9"/>
        <v>5</v>
      </c>
      <c r="AQ8" s="280">
        <f t="shared" si="9"/>
        <v>3</v>
      </c>
      <c r="AR8" s="280">
        <f t="shared" si="9"/>
        <v>3</v>
      </c>
      <c r="AS8" s="280">
        <f t="shared" si="9"/>
        <v>4</v>
      </c>
      <c r="AT8" s="280" t="str">
        <f t="shared" si="9"/>
        <v/>
      </c>
      <c r="AU8" s="280">
        <f t="shared" si="9"/>
        <v>3</v>
      </c>
      <c r="AV8" s="280" t="str">
        <f t="shared" si="9"/>
        <v/>
      </c>
      <c r="AW8" s="35">
        <f t="shared" si="10"/>
        <v>1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7.25" customHeight="1" x14ac:dyDescent="0.25">
      <c r="A9" s="295">
        <v>4</v>
      </c>
      <c r="B9" s="245" t="s">
        <v>28</v>
      </c>
      <c r="C9" s="320" t="s">
        <v>34</v>
      </c>
      <c r="D9" s="323" t="s">
        <v>617</v>
      </c>
      <c r="E9" s="238">
        <v>2442</v>
      </c>
      <c r="F9" s="91" t="s">
        <v>539</v>
      </c>
      <c r="G9" s="91"/>
      <c r="H9" s="91">
        <v>4</v>
      </c>
      <c r="I9" s="91">
        <v>5</v>
      </c>
      <c r="J9" s="91">
        <v>3</v>
      </c>
      <c r="K9" s="91"/>
      <c r="L9" s="91"/>
      <c r="M9" s="91">
        <v>3</v>
      </c>
      <c r="N9" s="91">
        <v>3</v>
      </c>
      <c r="O9" s="91">
        <v>5</v>
      </c>
      <c r="P9" s="91">
        <v>3</v>
      </c>
      <c r="Q9" s="91">
        <v>3</v>
      </c>
      <c r="R9" s="91">
        <v>5</v>
      </c>
      <c r="S9" s="91"/>
      <c r="T9" s="91">
        <v>3</v>
      </c>
      <c r="U9" s="91"/>
      <c r="V9" s="35">
        <f t="shared" si="0"/>
        <v>3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6</v>
      </c>
      <c r="AA9" s="276">
        <f t="shared" si="5"/>
        <v>1</v>
      </c>
      <c r="AB9" s="276">
        <f t="shared" si="6"/>
        <v>3</v>
      </c>
      <c r="AC9" s="276">
        <f t="shared" si="7"/>
        <v>10</v>
      </c>
      <c r="AD9" s="277">
        <f t="shared" si="11"/>
        <v>3.7</v>
      </c>
      <c r="AE9" s="278">
        <f t="shared" si="8"/>
        <v>0</v>
      </c>
      <c r="AF9" s="279"/>
      <c r="AG9" s="280" t="str">
        <f t="shared" si="9"/>
        <v>З</v>
      </c>
      <c r="AH9" s="280" t="str">
        <f t="shared" si="9"/>
        <v/>
      </c>
      <c r="AI9" s="280">
        <f t="shared" si="9"/>
        <v>4</v>
      </c>
      <c r="AJ9" s="280">
        <f t="shared" si="9"/>
        <v>5</v>
      </c>
      <c r="AK9" s="280">
        <f t="shared" si="9"/>
        <v>3</v>
      </c>
      <c r="AL9" s="280" t="str">
        <f t="shared" si="9"/>
        <v/>
      </c>
      <c r="AM9" s="280" t="str">
        <f t="shared" si="9"/>
        <v/>
      </c>
      <c r="AN9" s="280">
        <f t="shared" si="9"/>
        <v>3</v>
      </c>
      <c r="AO9" s="280">
        <f t="shared" si="9"/>
        <v>3</v>
      </c>
      <c r="AP9" s="280">
        <f t="shared" si="9"/>
        <v>5</v>
      </c>
      <c r="AQ9" s="280">
        <f t="shared" si="9"/>
        <v>3</v>
      </c>
      <c r="AR9" s="280">
        <f t="shared" si="9"/>
        <v>3</v>
      </c>
      <c r="AS9" s="280">
        <f t="shared" si="9"/>
        <v>5</v>
      </c>
      <c r="AT9" s="280" t="str">
        <f t="shared" si="9"/>
        <v/>
      </c>
      <c r="AU9" s="280">
        <f t="shared" si="9"/>
        <v>3</v>
      </c>
      <c r="AV9" s="280" t="str">
        <f t="shared" si="9"/>
        <v/>
      </c>
      <c r="AW9" s="35">
        <f t="shared" si="10"/>
        <v>1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7.25" customHeight="1" x14ac:dyDescent="0.25">
      <c r="A10" s="295">
        <v>5</v>
      </c>
      <c r="B10" s="245" t="s">
        <v>28</v>
      </c>
      <c r="C10" s="320" t="s">
        <v>34</v>
      </c>
      <c r="D10" s="323" t="s">
        <v>618</v>
      </c>
      <c r="E10" s="238">
        <v>2442</v>
      </c>
      <c r="F10" s="91" t="s">
        <v>539</v>
      </c>
      <c r="G10" s="91"/>
      <c r="H10" s="91">
        <v>4</v>
      </c>
      <c r="I10" s="91">
        <v>4</v>
      </c>
      <c r="J10" s="91">
        <v>3</v>
      </c>
      <c r="K10" s="91"/>
      <c r="L10" s="91"/>
      <c r="M10" s="91">
        <v>3</v>
      </c>
      <c r="N10" s="91" t="s">
        <v>1477</v>
      </c>
      <c r="O10" s="91">
        <v>5</v>
      </c>
      <c r="P10" s="91">
        <v>4</v>
      </c>
      <c r="Q10" s="91">
        <v>3</v>
      </c>
      <c r="R10" s="91">
        <v>4</v>
      </c>
      <c r="S10" s="91"/>
      <c r="T10" s="91" t="s">
        <v>1477</v>
      </c>
      <c r="U10" s="91"/>
      <c r="V10" s="35">
        <f t="shared" si="0"/>
        <v>3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3</v>
      </c>
      <c r="AA10" s="276">
        <f t="shared" si="5"/>
        <v>4</v>
      </c>
      <c r="AB10" s="276">
        <f t="shared" si="6"/>
        <v>1</v>
      </c>
      <c r="AC10" s="276">
        <f t="shared" si="7"/>
        <v>8</v>
      </c>
      <c r="AD10" s="277">
        <f t="shared" si="11"/>
        <v>3.75</v>
      </c>
      <c r="AE10" s="278">
        <f t="shared" si="8"/>
        <v>0</v>
      </c>
      <c r="AF10" s="279"/>
      <c r="AG10" s="280" t="str">
        <f t="shared" si="9"/>
        <v>З</v>
      </c>
      <c r="AH10" s="280" t="str">
        <f t="shared" si="9"/>
        <v/>
      </c>
      <c r="AI10" s="280">
        <f t="shared" si="9"/>
        <v>4</v>
      </c>
      <c r="AJ10" s="280">
        <f t="shared" si="9"/>
        <v>4</v>
      </c>
      <c r="AK10" s="280">
        <f t="shared" si="9"/>
        <v>3</v>
      </c>
      <c r="AL10" s="280" t="str">
        <f t="shared" si="9"/>
        <v/>
      </c>
      <c r="AM10" s="280" t="str">
        <f t="shared" si="9"/>
        <v/>
      </c>
      <c r="AN10" s="280">
        <f t="shared" si="9"/>
        <v>3</v>
      </c>
      <c r="AO10" s="280" t="str">
        <f t="shared" si="9"/>
        <v>а</v>
      </c>
      <c r="AP10" s="280">
        <f t="shared" si="9"/>
        <v>5</v>
      </c>
      <c r="AQ10" s="280">
        <f t="shared" si="9"/>
        <v>4</v>
      </c>
      <c r="AR10" s="280">
        <f t="shared" si="9"/>
        <v>3</v>
      </c>
      <c r="AS10" s="280">
        <f t="shared" si="9"/>
        <v>4</v>
      </c>
      <c r="AT10" s="280" t="str">
        <f t="shared" si="9"/>
        <v/>
      </c>
      <c r="AU10" s="280" t="str">
        <f t="shared" si="9"/>
        <v>а</v>
      </c>
      <c r="AV10" s="280" t="str">
        <f t="shared" si="9"/>
        <v/>
      </c>
      <c r="AW10" s="35">
        <f t="shared" si="10"/>
        <v>1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7.25" customHeight="1" x14ac:dyDescent="0.25">
      <c r="A11" s="295">
        <v>6</v>
      </c>
      <c r="B11" s="245" t="s">
        <v>28</v>
      </c>
      <c r="C11" s="320" t="s">
        <v>34</v>
      </c>
      <c r="D11" s="366" t="s">
        <v>619</v>
      </c>
      <c r="E11" s="238">
        <v>2442</v>
      </c>
      <c r="F11" s="91" t="s">
        <v>539</v>
      </c>
      <c r="G11" s="91"/>
      <c r="H11" s="91">
        <v>5</v>
      </c>
      <c r="I11" s="91">
        <v>5</v>
      </c>
      <c r="J11" s="91">
        <v>5</v>
      </c>
      <c r="K11" s="91"/>
      <c r="L11" s="91"/>
      <c r="M11" s="91">
        <v>4</v>
      </c>
      <c r="N11" s="91">
        <v>4</v>
      </c>
      <c r="O11" s="91" t="s">
        <v>1417</v>
      </c>
      <c r="P11" s="91">
        <v>4</v>
      </c>
      <c r="Q11" s="91">
        <v>4</v>
      </c>
      <c r="R11" s="91">
        <v>5</v>
      </c>
      <c r="S11" s="91"/>
      <c r="T11" s="91">
        <v>5</v>
      </c>
      <c r="U11" s="91"/>
      <c r="V11" s="35">
        <f t="shared" si="0"/>
        <v>4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0</v>
      </c>
      <c r="AA11" s="286">
        <f t="shared" si="5"/>
        <v>4</v>
      </c>
      <c r="AB11" s="286">
        <f t="shared" si="6"/>
        <v>5</v>
      </c>
      <c r="AC11" s="276">
        <f t="shared" si="7"/>
        <v>9</v>
      </c>
      <c r="AD11" s="277">
        <f t="shared" si="11"/>
        <v>4.5555555555555554</v>
      </c>
      <c r="AE11" s="287">
        <f t="shared" si="8"/>
        <v>0</v>
      </c>
      <c r="AG11" s="280" t="str">
        <f t="shared" si="9"/>
        <v>З</v>
      </c>
      <c r="AH11" s="280" t="str">
        <f t="shared" si="9"/>
        <v/>
      </c>
      <c r="AI11" s="280">
        <f t="shared" si="9"/>
        <v>5</v>
      </c>
      <c r="AJ11" s="280">
        <f t="shared" si="9"/>
        <v>5</v>
      </c>
      <c r="AK11" s="280">
        <f t="shared" si="9"/>
        <v>5</v>
      </c>
      <c r="AL11" s="280" t="str">
        <f t="shared" si="9"/>
        <v/>
      </c>
      <c r="AM11" s="280" t="str">
        <f t="shared" si="9"/>
        <v/>
      </c>
      <c r="AN11" s="280">
        <f t="shared" si="9"/>
        <v>4</v>
      </c>
      <c r="AO11" s="280">
        <f t="shared" si="9"/>
        <v>4</v>
      </c>
      <c r="AP11" s="280" t="str">
        <f t="shared" si="9"/>
        <v>а</v>
      </c>
      <c r="AQ11" s="280">
        <f t="shared" si="9"/>
        <v>4</v>
      </c>
      <c r="AR11" s="280">
        <f t="shared" si="9"/>
        <v>4</v>
      </c>
      <c r="AS11" s="280">
        <f t="shared" si="9"/>
        <v>5</v>
      </c>
      <c r="AT11" s="280" t="str">
        <f t="shared" si="9"/>
        <v/>
      </c>
      <c r="AU11" s="280">
        <f t="shared" si="9"/>
        <v>5</v>
      </c>
      <c r="AV11" s="280" t="str">
        <f t="shared" si="9"/>
        <v/>
      </c>
      <c r="AW11" s="35">
        <f t="shared" si="10"/>
        <v>1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7.25" customHeight="1" x14ac:dyDescent="0.25">
      <c r="A12" s="295">
        <v>7</v>
      </c>
      <c r="B12" s="245" t="s">
        <v>28</v>
      </c>
      <c r="C12" s="320" t="s">
        <v>34</v>
      </c>
      <c r="D12" s="323" t="s">
        <v>620</v>
      </c>
      <c r="E12" s="238">
        <v>2442</v>
      </c>
      <c r="F12" s="91" t="s">
        <v>539</v>
      </c>
      <c r="G12" s="91"/>
      <c r="H12" s="91">
        <v>4</v>
      </c>
      <c r="I12" s="91">
        <v>4</v>
      </c>
      <c r="J12" s="91">
        <v>3</v>
      </c>
      <c r="K12" s="91"/>
      <c r="L12" s="91"/>
      <c r="M12" s="91">
        <v>3</v>
      </c>
      <c r="N12" s="91">
        <v>3</v>
      </c>
      <c r="O12" s="91">
        <v>5</v>
      </c>
      <c r="P12" s="91">
        <v>3</v>
      </c>
      <c r="Q12" s="91">
        <v>3</v>
      </c>
      <c r="R12" s="91">
        <v>3</v>
      </c>
      <c r="S12" s="91"/>
      <c r="T12" s="91">
        <v>3</v>
      </c>
      <c r="U12" s="91"/>
      <c r="V12" s="35">
        <f t="shared" si="0"/>
        <v>3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7</v>
      </c>
      <c r="AA12" s="276">
        <f t="shared" si="5"/>
        <v>2</v>
      </c>
      <c r="AB12" s="276">
        <f t="shared" si="6"/>
        <v>1</v>
      </c>
      <c r="AC12" s="276">
        <f t="shared" si="7"/>
        <v>10</v>
      </c>
      <c r="AD12" s="277">
        <f t="shared" si="11"/>
        <v>3.4</v>
      </c>
      <c r="AE12" s="278">
        <f t="shared" si="8"/>
        <v>0</v>
      </c>
      <c r="AF12" s="279"/>
      <c r="AG12" s="280" t="str">
        <f t="shared" si="9"/>
        <v>З</v>
      </c>
      <c r="AH12" s="280" t="str">
        <f t="shared" si="9"/>
        <v/>
      </c>
      <c r="AI12" s="280">
        <f t="shared" si="9"/>
        <v>4</v>
      </c>
      <c r="AJ12" s="280">
        <f t="shared" si="9"/>
        <v>4</v>
      </c>
      <c r="AK12" s="280">
        <f t="shared" si="9"/>
        <v>3</v>
      </c>
      <c r="AL12" s="280" t="str">
        <f t="shared" si="9"/>
        <v/>
      </c>
      <c r="AM12" s="280" t="str">
        <f t="shared" si="9"/>
        <v/>
      </c>
      <c r="AN12" s="280">
        <f t="shared" si="9"/>
        <v>3</v>
      </c>
      <c r="AO12" s="280">
        <f t="shared" si="9"/>
        <v>3</v>
      </c>
      <c r="AP12" s="280">
        <f t="shared" si="9"/>
        <v>5</v>
      </c>
      <c r="AQ12" s="280">
        <f t="shared" si="9"/>
        <v>3</v>
      </c>
      <c r="AR12" s="280">
        <f t="shared" si="9"/>
        <v>3</v>
      </c>
      <c r="AS12" s="280">
        <f t="shared" si="9"/>
        <v>3</v>
      </c>
      <c r="AT12" s="280" t="str">
        <f t="shared" si="9"/>
        <v/>
      </c>
      <c r="AU12" s="280">
        <f t="shared" si="9"/>
        <v>3</v>
      </c>
      <c r="AV12" s="280" t="str">
        <f t="shared" si="9"/>
        <v/>
      </c>
      <c r="AW12" s="35">
        <f t="shared" si="10"/>
        <v>1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7.25" customHeight="1" x14ac:dyDescent="0.25">
      <c r="A13" s="295">
        <v>8</v>
      </c>
      <c r="B13" s="245" t="s">
        <v>28</v>
      </c>
      <c r="C13" s="320" t="s">
        <v>34</v>
      </c>
      <c r="D13" s="323" t="s">
        <v>621</v>
      </c>
      <c r="E13" s="238">
        <v>2442</v>
      </c>
      <c r="F13" s="91" t="s">
        <v>539</v>
      </c>
      <c r="G13" s="91"/>
      <c r="H13" s="91">
        <v>5</v>
      </c>
      <c r="I13" s="91">
        <v>4</v>
      </c>
      <c r="J13" s="91">
        <v>3</v>
      </c>
      <c r="K13" s="91"/>
      <c r="L13" s="91"/>
      <c r="M13" s="91">
        <v>4</v>
      </c>
      <c r="N13" s="91">
        <v>3</v>
      </c>
      <c r="O13" s="91">
        <v>5</v>
      </c>
      <c r="P13" s="91">
        <v>3</v>
      </c>
      <c r="Q13" s="91">
        <v>3</v>
      </c>
      <c r="R13" s="91">
        <v>4</v>
      </c>
      <c r="S13" s="91"/>
      <c r="T13" s="91">
        <v>4</v>
      </c>
      <c r="U13" s="91"/>
      <c r="V13" s="35">
        <f t="shared" si="0"/>
        <v>3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4</v>
      </c>
      <c r="AA13" s="276">
        <f t="shared" si="5"/>
        <v>4</v>
      </c>
      <c r="AB13" s="276">
        <f t="shared" si="6"/>
        <v>2</v>
      </c>
      <c r="AC13" s="276">
        <f t="shared" si="7"/>
        <v>10</v>
      </c>
      <c r="AD13" s="277">
        <f t="shared" si="11"/>
        <v>3.8</v>
      </c>
      <c r="AE13" s="278">
        <f t="shared" si="8"/>
        <v>0</v>
      </c>
      <c r="AF13" s="279"/>
      <c r="AG13" s="280" t="str">
        <f t="shared" si="9"/>
        <v>З</v>
      </c>
      <c r="AH13" s="280" t="str">
        <f t="shared" si="9"/>
        <v/>
      </c>
      <c r="AI13" s="280">
        <f t="shared" si="9"/>
        <v>5</v>
      </c>
      <c r="AJ13" s="280">
        <f t="shared" si="9"/>
        <v>4</v>
      </c>
      <c r="AK13" s="280">
        <f t="shared" si="9"/>
        <v>3</v>
      </c>
      <c r="AL13" s="280" t="str">
        <f t="shared" si="9"/>
        <v/>
      </c>
      <c r="AM13" s="280" t="str">
        <f t="shared" si="9"/>
        <v/>
      </c>
      <c r="AN13" s="280">
        <f t="shared" si="9"/>
        <v>4</v>
      </c>
      <c r="AO13" s="280">
        <f t="shared" si="9"/>
        <v>3</v>
      </c>
      <c r="AP13" s="280">
        <f t="shared" si="9"/>
        <v>5</v>
      </c>
      <c r="AQ13" s="280">
        <f t="shared" si="9"/>
        <v>3</v>
      </c>
      <c r="AR13" s="280">
        <f t="shared" si="9"/>
        <v>3</v>
      </c>
      <c r="AS13" s="280">
        <f t="shared" si="9"/>
        <v>4</v>
      </c>
      <c r="AT13" s="280" t="str">
        <f t="shared" si="9"/>
        <v/>
      </c>
      <c r="AU13" s="280">
        <f t="shared" si="9"/>
        <v>4</v>
      </c>
      <c r="AV13" s="280" t="str">
        <f t="shared" si="9"/>
        <v/>
      </c>
      <c r="AW13" s="35">
        <f t="shared" si="10"/>
        <v>1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7.25" customHeight="1" x14ac:dyDescent="0.25">
      <c r="A14" s="295">
        <v>9</v>
      </c>
      <c r="B14" s="243"/>
      <c r="C14" s="320" t="s">
        <v>34</v>
      </c>
      <c r="D14" s="323" t="s">
        <v>622</v>
      </c>
      <c r="E14" s="238">
        <v>2442</v>
      </c>
      <c r="F14" s="91" t="s">
        <v>539</v>
      </c>
      <c r="G14" s="91"/>
      <c r="H14" s="91">
        <v>4</v>
      </c>
      <c r="I14" s="91">
        <v>5</v>
      </c>
      <c r="J14" s="91">
        <v>3</v>
      </c>
      <c r="K14" s="91"/>
      <c r="L14" s="91"/>
      <c r="M14" s="91">
        <v>3</v>
      </c>
      <c r="N14" s="91">
        <v>3</v>
      </c>
      <c r="O14" s="91">
        <v>5</v>
      </c>
      <c r="P14" s="91">
        <v>4</v>
      </c>
      <c r="Q14" s="91">
        <v>4</v>
      </c>
      <c r="R14" s="94">
        <v>4</v>
      </c>
      <c r="S14" s="91"/>
      <c r="T14" s="91">
        <v>4</v>
      </c>
      <c r="U14" s="91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3</v>
      </c>
      <c r="AA14" s="92">
        <f t="shared" si="5"/>
        <v>5</v>
      </c>
      <c r="AB14" s="92">
        <f t="shared" si="6"/>
        <v>2</v>
      </c>
      <c r="AC14" s="92">
        <f t="shared" si="7"/>
        <v>10</v>
      </c>
      <c r="AD14" s="225">
        <f t="shared" si="11"/>
        <v>3.9</v>
      </c>
      <c r="AE14" s="16">
        <f t="shared" si="8"/>
        <v>0</v>
      </c>
      <c r="AF14" s="9"/>
      <c r="AG14" s="280" t="str">
        <f t="shared" si="9"/>
        <v>З</v>
      </c>
      <c r="AH14" s="280" t="str">
        <f t="shared" si="9"/>
        <v/>
      </c>
      <c r="AI14" s="280">
        <f t="shared" si="9"/>
        <v>4</v>
      </c>
      <c r="AJ14" s="280">
        <f t="shared" si="9"/>
        <v>5</v>
      </c>
      <c r="AK14" s="280">
        <f t="shared" si="9"/>
        <v>3</v>
      </c>
      <c r="AL14" s="280" t="str">
        <f t="shared" si="9"/>
        <v/>
      </c>
      <c r="AM14" s="280" t="str">
        <f t="shared" si="9"/>
        <v/>
      </c>
      <c r="AN14" s="280">
        <f t="shared" si="9"/>
        <v>3</v>
      </c>
      <c r="AO14" s="280">
        <f t="shared" si="9"/>
        <v>3</v>
      </c>
      <c r="AP14" s="280">
        <f t="shared" si="9"/>
        <v>5</v>
      </c>
      <c r="AQ14" s="280">
        <f t="shared" si="9"/>
        <v>4</v>
      </c>
      <c r="AR14" s="280">
        <f t="shared" si="9"/>
        <v>4</v>
      </c>
      <c r="AS14" s="280">
        <f t="shared" si="9"/>
        <v>4</v>
      </c>
      <c r="AT14" s="280" t="str">
        <f t="shared" si="9"/>
        <v/>
      </c>
      <c r="AU14" s="280">
        <f t="shared" si="9"/>
        <v>4</v>
      </c>
      <c r="AV14" s="280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295">
        <v>10</v>
      </c>
      <c r="B15" s="243"/>
      <c r="C15" s="320" t="s">
        <v>34</v>
      </c>
      <c r="D15" s="323" t="s">
        <v>645</v>
      </c>
      <c r="E15" s="238">
        <v>2442</v>
      </c>
      <c r="F15" s="91" t="s">
        <v>539</v>
      </c>
      <c r="G15" s="91"/>
      <c r="H15" s="91">
        <v>4</v>
      </c>
      <c r="I15" s="91">
        <v>3</v>
      </c>
      <c r="J15" s="91">
        <v>3</v>
      </c>
      <c r="K15" s="91"/>
      <c r="L15" s="91"/>
      <c r="M15" s="91">
        <v>3</v>
      </c>
      <c r="N15" s="91">
        <v>3</v>
      </c>
      <c r="O15" s="91">
        <v>5</v>
      </c>
      <c r="P15" s="91">
        <v>3</v>
      </c>
      <c r="Q15" s="91">
        <v>3</v>
      </c>
      <c r="R15" s="94">
        <v>3</v>
      </c>
      <c r="S15" s="91"/>
      <c r="T15" s="91">
        <v>3</v>
      </c>
      <c r="U15" s="91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8</v>
      </c>
      <c r="AA15" s="92">
        <f t="shared" si="5"/>
        <v>1</v>
      </c>
      <c r="AB15" s="92">
        <f t="shared" si="6"/>
        <v>1</v>
      </c>
      <c r="AC15" s="92">
        <f t="shared" si="7"/>
        <v>10</v>
      </c>
      <c r="AD15" s="225">
        <f t="shared" si="11"/>
        <v>3.3</v>
      </c>
      <c r="AE15" s="16">
        <f t="shared" si="8"/>
        <v>0</v>
      </c>
      <c r="AF15" s="9"/>
      <c r="AG15" s="280" t="str">
        <f t="shared" si="9"/>
        <v>З</v>
      </c>
      <c r="AH15" s="280" t="str">
        <f t="shared" si="9"/>
        <v/>
      </c>
      <c r="AI15" s="280">
        <f t="shared" si="9"/>
        <v>4</v>
      </c>
      <c r="AJ15" s="280">
        <f t="shared" si="9"/>
        <v>3</v>
      </c>
      <c r="AK15" s="280">
        <f t="shared" si="9"/>
        <v>3</v>
      </c>
      <c r="AL15" s="280" t="str">
        <f t="shared" si="9"/>
        <v/>
      </c>
      <c r="AM15" s="280" t="str">
        <f t="shared" si="9"/>
        <v/>
      </c>
      <c r="AN15" s="280">
        <f t="shared" si="9"/>
        <v>3</v>
      </c>
      <c r="AO15" s="280">
        <f t="shared" si="9"/>
        <v>3</v>
      </c>
      <c r="AP15" s="280">
        <f t="shared" si="9"/>
        <v>5</v>
      </c>
      <c r="AQ15" s="280">
        <f t="shared" si="9"/>
        <v>3</v>
      </c>
      <c r="AR15" s="280">
        <f t="shared" si="9"/>
        <v>3</v>
      </c>
      <c r="AS15" s="280">
        <f t="shared" si="9"/>
        <v>3</v>
      </c>
      <c r="AT15" s="280" t="str">
        <f t="shared" si="9"/>
        <v/>
      </c>
      <c r="AU15" s="280">
        <f t="shared" si="9"/>
        <v>3</v>
      </c>
      <c r="AV15" s="280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295">
        <v>11</v>
      </c>
      <c r="B16" s="243"/>
      <c r="C16" s="320" t="s">
        <v>34</v>
      </c>
      <c r="D16" s="323" t="s">
        <v>623</v>
      </c>
      <c r="E16" s="238">
        <v>2442</v>
      </c>
      <c r="F16" s="91" t="s">
        <v>539</v>
      </c>
      <c r="G16" s="91"/>
      <c r="H16" s="91">
        <v>4</v>
      </c>
      <c r="I16" s="91">
        <v>3</v>
      </c>
      <c r="J16" s="91">
        <v>4</v>
      </c>
      <c r="K16" s="91"/>
      <c r="L16" s="91"/>
      <c r="M16" s="91">
        <v>5</v>
      </c>
      <c r="N16" s="91">
        <v>3</v>
      </c>
      <c r="O16" s="91">
        <v>5</v>
      </c>
      <c r="P16" s="91">
        <v>3</v>
      </c>
      <c r="Q16" s="91">
        <v>3</v>
      </c>
      <c r="R16" s="94">
        <v>4</v>
      </c>
      <c r="S16" s="91"/>
      <c r="T16" s="91">
        <v>4</v>
      </c>
      <c r="U16" s="91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4</v>
      </c>
      <c r="AA16" s="92">
        <f t="shared" si="5"/>
        <v>4</v>
      </c>
      <c r="AB16" s="92">
        <f t="shared" si="6"/>
        <v>2</v>
      </c>
      <c r="AC16" s="92">
        <f t="shared" si="7"/>
        <v>10</v>
      </c>
      <c r="AD16" s="225">
        <f t="shared" si="11"/>
        <v>3.8</v>
      </c>
      <c r="AE16" s="16">
        <f t="shared" si="8"/>
        <v>0</v>
      </c>
      <c r="AF16" s="9"/>
      <c r="AG16" s="280" t="str">
        <f t="shared" si="9"/>
        <v>З</v>
      </c>
      <c r="AH16" s="280" t="str">
        <f t="shared" si="9"/>
        <v/>
      </c>
      <c r="AI16" s="280">
        <f t="shared" si="9"/>
        <v>4</v>
      </c>
      <c r="AJ16" s="280">
        <f t="shared" si="9"/>
        <v>3</v>
      </c>
      <c r="AK16" s="280">
        <f t="shared" si="9"/>
        <v>4</v>
      </c>
      <c r="AL16" s="280" t="str">
        <f t="shared" si="9"/>
        <v/>
      </c>
      <c r="AM16" s="280" t="str">
        <f t="shared" si="9"/>
        <v/>
      </c>
      <c r="AN16" s="280">
        <f t="shared" si="9"/>
        <v>5</v>
      </c>
      <c r="AO16" s="280">
        <f t="shared" si="9"/>
        <v>3</v>
      </c>
      <c r="AP16" s="280">
        <f t="shared" si="9"/>
        <v>5</v>
      </c>
      <c r="AQ16" s="280">
        <f t="shared" si="9"/>
        <v>3</v>
      </c>
      <c r="AR16" s="280">
        <f t="shared" si="9"/>
        <v>3</v>
      </c>
      <c r="AS16" s="280">
        <f t="shared" si="9"/>
        <v>4</v>
      </c>
      <c r="AT16" s="280" t="str">
        <f t="shared" si="9"/>
        <v/>
      </c>
      <c r="AU16" s="280">
        <f t="shared" si="9"/>
        <v>4</v>
      </c>
      <c r="AV16" s="280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295">
        <v>12</v>
      </c>
      <c r="B17" s="240"/>
      <c r="C17" s="320" t="s">
        <v>34</v>
      </c>
      <c r="D17" s="323" t="s">
        <v>624</v>
      </c>
      <c r="E17" s="238">
        <v>2442</v>
      </c>
      <c r="F17" s="91" t="s">
        <v>539</v>
      </c>
      <c r="G17" s="91"/>
      <c r="H17" s="91">
        <v>4</v>
      </c>
      <c r="I17" s="91">
        <v>4</v>
      </c>
      <c r="J17" s="91">
        <v>3</v>
      </c>
      <c r="K17" s="91"/>
      <c r="L17" s="91"/>
      <c r="M17" s="91">
        <v>3</v>
      </c>
      <c r="N17" s="91">
        <v>3</v>
      </c>
      <c r="O17" s="91">
        <v>5</v>
      </c>
      <c r="P17" s="91">
        <v>4</v>
      </c>
      <c r="Q17" s="91">
        <v>3</v>
      </c>
      <c r="R17" s="94">
        <v>4</v>
      </c>
      <c r="S17" s="91"/>
      <c r="T17" s="91">
        <v>3</v>
      </c>
      <c r="U17" s="91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5</v>
      </c>
      <c r="AA17" s="92">
        <f t="shared" si="5"/>
        <v>4</v>
      </c>
      <c r="AB17" s="92">
        <f t="shared" si="6"/>
        <v>1</v>
      </c>
      <c r="AC17" s="92">
        <f t="shared" si="7"/>
        <v>10</v>
      </c>
      <c r="AD17" s="225">
        <f t="shared" si="11"/>
        <v>3.6</v>
      </c>
      <c r="AE17" s="16">
        <f t="shared" si="8"/>
        <v>0</v>
      </c>
      <c r="AF17" s="9"/>
      <c r="AG17" s="280" t="str">
        <f t="shared" si="9"/>
        <v>З</v>
      </c>
      <c r="AH17" s="280" t="str">
        <f t="shared" si="9"/>
        <v/>
      </c>
      <c r="AI17" s="280">
        <f t="shared" si="9"/>
        <v>4</v>
      </c>
      <c r="AJ17" s="280">
        <f t="shared" si="9"/>
        <v>4</v>
      </c>
      <c r="AK17" s="280">
        <f t="shared" si="9"/>
        <v>3</v>
      </c>
      <c r="AL17" s="280" t="str">
        <f t="shared" si="9"/>
        <v/>
      </c>
      <c r="AM17" s="280" t="str">
        <f t="shared" si="9"/>
        <v/>
      </c>
      <c r="AN17" s="280">
        <f t="shared" si="9"/>
        <v>3</v>
      </c>
      <c r="AO17" s="280">
        <f t="shared" si="9"/>
        <v>3</v>
      </c>
      <c r="AP17" s="280">
        <f t="shared" si="9"/>
        <v>5</v>
      </c>
      <c r="AQ17" s="280">
        <f t="shared" si="9"/>
        <v>4</v>
      </c>
      <c r="AR17" s="280">
        <f t="shared" si="9"/>
        <v>3</v>
      </c>
      <c r="AS17" s="280">
        <f t="shared" si="9"/>
        <v>4</v>
      </c>
      <c r="AT17" s="280" t="str">
        <f t="shared" si="9"/>
        <v/>
      </c>
      <c r="AU17" s="280">
        <f t="shared" si="9"/>
        <v>3</v>
      </c>
      <c r="AV17" s="280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295">
        <v>13</v>
      </c>
      <c r="B18" s="178"/>
      <c r="C18" s="320" t="s">
        <v>34</v>
      </c>
      <c r="D18" s="323" t="s">
        <v>625</v>
      </c>
      <c r="E18" s="238">
        <v>2442</v>
      </c>
      <c r="F18" s="91" t="s">
        <v>539</v>
      </c>
      <c r="G18" s="91"/>
      <c r="H18" s="91">
        <v>4</v>
      </c>
      <c r="I18" s="91">
        <v>5</v>
      </c>
      <c r="J18" s="91">
        <v>5</v>
      </c>
      <c r="K18" s="91"/>
      <c r="L18" s="91"/>
      <c r="M18" s="91">
        <v>4</v>
      </c>
      <c r="N18" s="91">
        <v>4</v>
      </c>
      <c r="O18" s="91">
        <v>5</v>
      </c>
      <c r="P18" s="91">
        <v>4</v>
      </c>
      <c r="Q18" s="91">
        <v>4</v>
      </c>
      <c r="R18" s="94">
        <v>5</v>
      </c>
      <c r="S18" s="91"/>
      <c r="T18" s="91">
        <v>5</v>
      </c>
      <c r="U18" s="91"/>
      <c r="V18" s="18">
        <f t="shared" si="0"/>
        <v>4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0</v>
      </c>
      <c r="AA18" s="92">
        <f t="shared" si="5"/>
        <v>5</v>
      </c>
      <c r="AB18" s="92">
        <f t="shared" si="6"/>
        <v>5</v>
      </c>
      <c r="AC18" s="92">
        <f t="shared" si="7"/>
        <v>10</v>
      </c>
      <c r="AD18" s="225">
        <f t="shared" si="11"/>
        <v>4.5</v>
      </c>
      <c r="AE18" s="16">
        <f t="shared" si="8"/>
        <v>0</v>
      </c>
      <c r="AF18" s="9"/>
      <c r="AG18" s="280" t="str">
        <f t="shared" si="9"/>
        <v>З</v>
      </c>
      <c r="AH18" s="280" t="str">
        <f t="shared" si="9"/>
        <v/>
      </c>
      <c r="AI18" s="280">
        <f t="shared" si="9"/>
        <v>4</v>
      </c>
      <c r="AJ18" s="280">
        <f t="shared" si="9"/>
        <v>5</v>
      </c>
      <c r="AK18" s="280">
        <f t="shared" si="9"/>
        <v>5</v>
      </c>
      <c r="AL18" s="280" t="str">
        <f t="shared" si="9"/>
        <v/>
      </c>
      <c r="AM18" s="280" t="str">
        <f t="shared" si="9"/>
        <v/>
      </c>
      <c r="AN18" s="280">
        <f t="shared" si="9"/>
        <v>4</v>
      </c>
      <c r="AO18" s="280">
        <f t="shared" si="9"/>
        <v>4</v>
      </c>
      <c r="AP18" s="280">
        <f t="shared" si="9"/>
        <v>5</v>
      </c>
      <c r="AQ18" s="280">
        <f t="shared" si="9"/>
        <v>4</v>
      </c>
      <c r="AR18" s="280">
        <f t="shared" si="9"/>
        <v>4</v>
      </c>
      <c r="AS18" s="280">
        <f t="shared" si="9"/>
        <v>5</v>
      </c>
      <c r="AT18" s="280" t="str">
        <f t="shared" si="9"/>
        <v/>
      </c>
      <c r="AU18" s="280">
        <f t="shared" si="9"/>
        <v>5</v>
      </c>
      <c r="AV18" s="280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295">
        <v>14</v>
      </c>
      <c r="B19" s="178"/>
      <c r="C19" s="330" t="s">
        <v>34</v>
      </c>
      <c r="D19" s="332" t="s">
        <v>626</v>
      </c>
      <c r="E19" s="238">
        <v>2442</v>
      </c>
      <c r="F19" s="91" t="s">
        <v>539</v>
      </c>
      <c r="G19" s="91"/>
      <c r="H19" s="91">
        <v>5</v>
      </c>
      <c r="I19" s="91">
        <v>5</v>
      </c>
      <c r="J19" s="91">
        <v>5</v>
      </c>
      <c r="K19" s="91"/>
      <c r="L19" s="91"/>
      <c r="M19" s="91">
        <v>5</v>
      </c>
      <c r="N19" s="91">
        <v>5</v>
      </c>
      <c r="O19" s="91">
        <v>5</v>
      </c>
      <c r="P19" s="91">
        <v>5</v>
      </c>
      <c r="Q19" s="91">
        <v>5</v>
      </c>
      <c r="R19" s="91">
        <v>5</v>
      </c>
      <c r="S19" s="91"/>
      <c r="T19" s="91">
        <v>5</v>
      </c>
      <c r="U19" s="91"/>
      <c r="V19" s="18">
        <f t="shared" si="0"/>
        <v>5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0</v>
      </c>
      <c r="AA19" s="92">
        <f t="shared" si="5"/>
        <v>0</v>
      </c>
      <c r="AB19" s="92">
        <f t="shared" si="6"/>
        <v>10</v>
      </c>
      <c r="AC19" s="92">
        <f t="shared" si="7"/>
        <v>10</v>
      </c>
      <c r="AD19" s="225">
        <f t="shared" si="11"/>
        <v>5</v>
      </c>
      <c r="AE19" s="16">
        <f t="shared" si="8"/>
        <v>0</v>
      </c>
      <c r="AF19" s="9"/>
      <c r="AG19" s="280" t="str">
        <f t="shared" si="9"/>
        <v>З</v>
      </c>
      <c r="AH19" s="280" t="str">
        <f t="shared" si="9"/>
        <v/>
      </c>
      <c r="AI19" s="280">
        <f t="shared" si="9"/>
        <v>5</v>
      </c>
      <c r="AJ19" s="280">
        <f t="shared" si="9"/>
        <v>5</v>
      </c>
      <c r="AK19" s="280">
        <f t="shared" si="9"/>
        <v>5</v>
      </c>
      <c r="AL19" s="280" t="str">
        <f t="shared" si="9"/>
        <v/>
      </c>
      <c r="AM19" s="280" t="str">
        <f t="shared" si="9"/>
        <v/>
      </c>
      <c r="AN19" s="280">
        <f t="shared" si="9"/>
        <v>5</v>
      </c>
      <c r="AO19" s="280">
        <f t="shared" si="9"/>
        <v>5</v>
      </c>
      <c r="AP19" s="280">
        <f t="shared" si="9"/>
        <v>5</v>
      </c>
      <c r="AQ19" s="280">
        <f t="shared" si="9"/>
        <v>5</v>
      </c>
      <c r="AR19" s="280">
        <f t="shared" si="9"/>
        <v>5</v>
      </c>
      <c r="AS19" s="280">
        <f t="shared" si="9"/>
        <v>5</v>
      </c>
      <c r="AT19" s="280" t="str">
        <f t="shared" si="9"/>
        <v/>
      </c>
      <c r="AU19" s="280">
        <f t="shared" si="9"/>
        <v>5</v>
      </c>
      <c r="AV19" s="280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295">
        <v>15</v>
      </c>
      <c r="B20" s="178"/>
      <c r="C20" s="330" t="s">
        <v>34</v>
      </c>
      <c r="D20" s="332" t="s">
        <v>627</v>
      </c>
      <c r="E20" s="238">
        <v>2442</v>
      </c>
      <c r="F20" s="91" t="s">
        <v>539</v>
      </c>
      <c r="G20" s="91"/>
      <c r="H20" s="91">
        <v>5</v>
      </c>
      <c r="I20" s="91">
        <v>5</v>
      </c>
      <c r="J20" s="91">
        <v>5</v>
      </c>
      <c r="K20" s="91"/>
      <c r="L20" s="91"/>
      <c r="M20" s="91">
        <v>5</v>
      </c>
      <c r="N20" s="91">
        <v>5</v>
      </c>
      <c r="O20" s="91">
        <v>3</v>
      </c>
      <c r="P20" s="91">
        <v>5</v>
      </c>
      <c r="Q20" s="91">
        <v>5</v>
      </c>
      <c r="R20" s="94">
        <v>5</v>
      </c>
      <c r="S20" s="91"/>
      <c r="T20" s="91">
        <v>5</v>
      </c>
      <c r="U20" s="91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1</v>
      </c>
      <c r="AA20" s="92">
        <f t="shared" si="5"/>
        <v>0</v>
      </c>
      <c r="AB20" s="92">
        <f t="shared" si="6"/>
        <v>9</v>
      </c>
      <c r="AC20" s="92">
        <f t="shared" si="7"/>
        <v>10</v>
      </c>
      <c r="AD20" s="225">
        <f t="shared" si="11"/>
        <v>4.8</v>
      </c>
      <c r="AE20" s="16">
        <f t="shared" si="8"/>
        <v>0</v>
      </c>
      <c r="AF20" s="9"/>
      <c r="AG20" s="280" t="str">
        <f t="shared" si="9"/>
        <v>З</v>
      </c>
      <c r="AH20" s="280" t="str">
        <f t="shared" si="9"/>
        <v/>
      </c>
      <c r="AI20" s="280">
        <f t="shared" si="9"/>
        <v>5</v>
      </c>
      <c r="AJ20" s="280">
        <f t="shared" si="9"/>
        <v>5</v>
      </c>
      <c r="AK20" s="280">
        <f t="shared" si="9"/>
        <v>5</v>
      </c>
      <c r="AL20" s="280" t="str">
        <f t="shared" si="9"/>
        <v/>
      </c>
      <c r="AM20" s="280" t="str">
        <f t="shared" si="9"/>
        <v/>
      </c>
      <c r="AN20" s="280">
        <f t="shared" si="9"/>
        <v>5</v>
      </c>
      <c r="AO20" s="280">
        <f t="shared" si="9"/>
        <v>5</v>
      </c>
      <c r="AP20" s="280">
        <f t="shared" si="9"/>
        <v>3</v>
      </c>
      <c r="AQ20" s="280">
        <f t="shared" si="9"/>
        <v>5</v>
      </c>
      <c r="AR20" s="280">
        <f t="shared" si="9"/>
        <v>5</v>
      </c>
      <c r="AS20" s="280">
        <f t="shared" si="9"/>
        <v>5</v>
      </c>
      <c r="AT20" s="280" t="str">
        <f t="shared" si="9"/>
        <v/>
      </c>
      <c r="AU20" s="280">
        <f t="shared" si="9"/>
        <v>5</v>
      </c>
      <c r="AV20" s="280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295">
        <v>16</v>
      </c>
      <c r="B21" s="178"/>
      <c r="C21" s="320" t="s">
        <v>34</v>
      </c>
      <c r="D21" s="323" t="s">
        <v>628</v>
      </c>
      <c r="E21" s="238">
        <v>2442</v>
      </c>
      <c r="F21" s="91" t="s">
        <v>539</v>
      </c>
      <c r="G21" s="91"/>
      <c r="H21" s="91">
        <v>4</v>
      </c>
      <c r="I21" s="91">
        <v>4</v>
      </c>
      <c r="J21" s="91">
        <v>3</v>
      </c>
      <c r="K21" s="91"/>
      <c r="L21" s="91"/>
      <c r="M21" s="91">
        <v>3</v>
      </c>
      <c r="N21" s="91">
        <v>3</v>
      </c>
      <c r="O21" s="91">
        <v>5</v>
      </c>
      <c r="P21" s="91">
        <v>4</v>
      </c>
      <c r="Q21" s="91">
        <v>3</v>
      </c>
      <c r="R21" s="94">
        <v>4</v>
      </c>
      <c r="S21" s="91"/>
      <c r="T21" s="91">
        <v>4</v>
      </c>
      <c r="U21" s="91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4</v>
      </c>
      <c r="AA21" s="92">
        <f t="shared" si="5"/>
        <v>5</v>
      </c>
      <c r="AB21" s="92">
        <f t="shared" si="6"/>
        <v>1</v>
      </c>
      <c r="AC21" s="92">
        <f t="shared" si="7"/>
        <v>10</v>
      </c>
      <c r="AD21" s="225">
        <f t="shared" si="11"/>
        <v>3.7</v>
      </c>
      <c r="AE21" s="16">
        <f t="shared" si="8"/>
        <v>0</v>
      </c>
      <c r="AF21" s="9"/>
      <c r="AG21" s="280" t="str">
        <f t="shared" si="9"/>
        <v>З</v>
      </c>
      <c r="AH21" s="280" t="str">
        <f t="shared" si="9"/>
        <v/>
      </c>
      <c r="AI21" s="280">
        <f t="shared" si="9"/>
        <v>4</v>
      </c>
      <c r="AJ21" s="280">
        <f t="shared" si="9"/>
        <v>4</v>
      </c>
      <c r="AK21" s="280">
        <f t="shared" si="9"/>
        <v>3</v>
      </c>
      <c r="AL21" s="280" t="str">
        <f t="shared" si="9"/>
        <v/>
      </c>
      <c r="AM21" s="280" t="str">
        <f t="shared" si="9"/>
        <v/>
      </c>
      <c r="AN21" s="280">
        <f t="shared" si="9"/>
        <v>3</v>
      </c>
      <c r="AO21" s="280">
        <f t="shared" si="9"/>
        <v>3</v>
      </c>
      <c r="AP21" s="280">
        <f t="shared" si="9"/>
        <v>5</v>
      </c>
      <c r="AQ21" s="280">
        <f t="shared" si="9"/>
        <v>4</v>
      </c>
      <c r="AR21" s="280">
        <f t="shared" si="9"/>
        <v>3</v>
      </c>
      <c r="AS21" s="280">
        <f t="shared" si="9"/>
        <v>4</v>
      </c>
      <c r="AT21" s="280" t="str">
        <f t="shared" si="9"/>
        <v/>
      </c>
      <c r="AU21" s="280">
        <f t="shared" si="9"/>
        <v>4</v>
      </c>
      <c r="AV21" s="280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295">
        <v>17</v>
      </c>
      <c r="B22" s="178"/>
      <c r="C22" s="320" t="s">
        <v>34</v>
      </c>
      <c r="D22" s="323" t="s">
        <v>629</v>
      </c>
      <c r="E22" s="238">
        <v>2442</v>
      </c>
      <c r="F22" s="91" t="s">
        <v>539</v>
      </c>
      <c r="G22" s="91"/>
      <c r="H22" s="91">
        <v>5</v>
      </c>
      <c r="I22" s="91">
        <v>5</v>
      </c>
      <c r="J22" s="91">
        <v>5</v>
      </c>
      <c r="K22" s="91"/>
      <c r="L22" s="91"/>
      <c r="M22" s="91">
        <v>5</v>
      </c>
      <c r="N22" s="91">
        <v>4</v>
      </c>
      <c r="O22" s="91">
        <v>5</v>
      </c>
      <c r="P22" s="91">
        <v>4</v>
      </c>
      <c r="Q22" s="91">
        <v>4</v>
      </c>
      <c r="R22" s="94">
        <v>5</v>
      </c>
      <c r="S22" s="91"/>
      <c r="T22" s="91">
        <v>4</v>
      </c>
      <c r="U22" s="91"/>
      <c r="V22" s="18">
        <f t="shared" si="0"/>
        <v>4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0</v>
      </c>
      <c r="AA22" s="92">
        <f t="shared" si="5"/>
        <v>4</v>
      </c>
      <c r="AB22" s="92">
        <f t="shared" si="6"/>
        <v>6</v>
      </c>
      <c r="AC22" s="92">
        <f t="shared" si="7"/>
        <v>10</v>
      </c>
      <c r="AD22" s="225">
        <f t="shared" si="11"/>
        <v>4.5999999999999996</v>
      </c>
      <c r="AE22" s="16">
        <f t="shared" si="8"/>
        <v>0</v>
      </c>
      <c r="AF22" s="9"/>
      <c r="AG22" s="280" t="str">
        <f t="shared" si="13"/>
        <v>З</v>
      </c>
      <c r="AH22" s="280" t="str">
        <f t="shared" si="13"/>
        <v/>
      </c>
      <c r="AI22" s="280">
        <f t="shared" si="13"/>
        <v>5</v>
      </c>
      <c r="AJ22" s="280">
        <f t="shared" si="13"/>
        <v>5</v>
      </c>
      <c r="AK22" s="280">
        <f t="shared" si="13"/>
        <v>5</v>
      </c>
      <c r="AL22" s="280" t="str">
        <f t="shared" si="13"/>
        <v/>
      </c>
      <c r="AM22" s="280" t="str">
        <f t="shared" si="13"/>
        <v/>
      </c>
      <c r="AN22" s="280">
        <f t="shared" si="13"/>
        <v>5</v>
      </c>
      <c r="AO22" s="280">
        <f t="shared" si="13"/>
        <v>4</v>
      </c>
      <c r="AP22" s="280">
        <f t="shared" si="13"/>
        <v>5</v>
      </c>
      <c r="AQ22" s="280">
        <f t="shared" si="13"/>
        <v>4</v>
      </c>
      <c r="AR22" s="280">
        <f t="shared" si="13"/>
        <v>4</v>
      </c>
      <c r="AS22" s="280">
        <f t="shared" si="13"/>
        <v>5</v>
      </c>
      <c r="AT22" s="280" t="str">
        <f t="shared" si="13"/>
        <v/>
      </c>
      <c r="AU22" s="280">
        <f t="shared" si="13"/>
        <v>4</v>
      </c>
      <c r="AV22" s="280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295">
        <v>18</v>
      </c>
      <c r="B23" s="178"/>
      <c r="C23" s="330" t="s">
        <v>34</v>
      </c>
      <c r="D23" s="332" t="s">
        <v>630</v>
      </c>
      <c r="E23" s="238">
        <v>2442</v>
      </c>
      <c r="F23" s="91" t="s">
        <v>539</v>
      </c>
      <c r="G23" s="91"/>
      <c r="H23" s="91">
        <v>5</v>
      </c>
      <c r="I23" s="91">
        <v>5</v>
      </c>
      <c r="J23" s="91">
        <v>5</v>
      </c>
      <c r="K23" s="91"/>
      <c r="L23" s="91"/>
      <c r="M23" s="91">
        <v>5</v>
      </c>
      <c r="N23" s="91">
        <v>5</v>
      </c>
      <c r="O23" s="91">
        <v>5</v>
      </c>
      <c r="P23" s="91">
        <v>5</v>
      </c>
      <c r="Q23" s="91">
        <v>4</v>
      </c>
      <c r="R23" s="94">
        <v>5</v>
      </c>
      <c r="S23" s="91"/>
      <c r="T23" s="91">
        <v>5</v>
      </c>
      <c r="U23" s="91"/>
      <c r="V23" s="18">
        <f t="shared" si="0"/>
        <v>4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0</v>
      </c>
      <c r="AA23" s="92">
        <f t="shared" si="5"/>
        <v>1</v>
      </c>
      <c r="AB23" s="92">
        <f t="shared" si="6"/>
        <v>9</v>
      </c>
      <c r="AC23" s="92">
        <f t="shared" si="7"/>
        <v>10</v>
      </c>
      <c r="AD23" s="225">
        <f t="shared" si="11"/>
        <v>4.9000000000000004</v>
      </c>
      <c r="AE23" s="16">
        <f t="shared" si="8"/>
        <v>0</v>
      </c>
      <c r="AF23" s="9"/>
      <c r="AG23" s="280" t="str">
        <f t="shared" si="13"/>
        <v>З</v>
      </c>
      <c r="AH23" s="280" t="str">
        <f t="shared" si="13"/>
        <v/>
      </c>
      <c r="AI23" s="280">
        <f t="shared" si="13"/>
        <v>5</v>
      </c>
      <c r="AJ23" s="280">
        <f t="shared" si="13"/>
        <v>5</v>
      </c>
      <c r="AK23" s="280">
        <f t="shared" si="13"/>
        <v>5</v>
      </c>
      <c r="AL23" s="280" t="str">
        <f t="shared" si="13"/>
        <v/>
      </c>
      <c r="AM23" s="280" t="str">
        <f t="shared" si="13"/>
        <v/>
      </c>
      <c r="AN23" s="280">
        <f t="shared" si="13"/>
        <v>5</v>
      </c>
      <c r="AO23" s="280">
        <f t="shared" si="13"/>
        <v>5</v>
      </c>
      <c r="AP23" s="280">
        <f t="shared" si="13"/>
        <v>5</v>
      </c>
      <c r="AQ23" s="280">
        <f t="shared" si="13"/>
        <v>5</v>
      </c>
      <c r="AR23" s="280">
        <f t="shared" si="13"/>
        <v>4</v>
      </c>
      <c r="AS23" s="280">
        <f t="shared" si="13"/>
        <v>5</v>
      </c>
      <c r="AT23" s="280" t="str">
        <f t="shared" si="13"/>
        <v/>
      </c>
      <c r="AU23" s="280">
        <f t="shared" si="13"/>
        <v>5</v>
      </c>
      <c r="AV23" s="280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295">
        <v>19</v>
      </c>
      <c r="B24" s="178"/>
      <c r="C24" s="320" t="s">
        <v>34</v>
      </c>
      <c r="D24" s="323" t="s">
        <v>631</v>
      </c>
      <c r="E24" s="238">
        <v>2442</v>
      </c>
      <c r="F24" s="91" t="s">
        <v>539</v>
      </c>
      <c r="G24" s="91"/>
      <c r="H24" s="91">
        <v>4</v>
      </c>
      <c r="I24" s="91">
        <v>4</v>
      </c>
      <c r="J24" s="91">
        <v>4</v>
      </c>
      <c r="K24" s="91"/>
      <c r="L24" s="91"/>
      <c r="M24" s="91">
        <v>4</v>
      </c>
      <c r="N24" s="91">
        <v>4</v>
      </c>
      <c r="O24" s="91">
        <v>5</v>
      </c>
      <c r="P24" s="91">
        <v>4</v>
      </c>
      <c r="Q24" s="91">
        <v>5</v>
      </c>
      <c r="R24" s="94">
        <v>4</v>
      </c>
      <c r="S24" s="91"/>
      <c r="T24" s="91">
        <v>4</v>
      </c>
      <c r="U24" s="91"/>
      <c r="V24" s="18">
        <f t="shared" si="0"/>
        <v>4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0</v>
      </c>
      <c r="AA24" s="92">
        <f t="shared" si="5"/>
        <v>8</v>
      </c>
      <c r="AB24" s="92">
        <f t="shared" si="6"/>
        <v>2</v>
      </c>
      <c r="AC24" s="92">
        <f t="shared" si="7"/>
        <v>10</v>
      </c>
      <c r="AD24" s="225">
        <f t="shared" si="11"/>
        <v>4.2</v>
      </c>
      <c r="AE24" s="16">
        <f t="shared" si="8"/>
        <v>0</v>
      </c>
      <c r="AF24" s="9"/>
      <c r="AG24" s="280" t="str">
        <f t="shared" si="13"/>
        <v>З</v>
      </c>
      <c r="AH24" s="280" t="str">
        <f t="shared" si="13"/>
        <v/>
      </c>
      <c r="AI24" s="280">
        <f t="shared" si="13"/>
        <v>4</v>
      </c>
      <c r="AJ24" s="280">
        <f t="shared" si="13"/>
        <v>4</v>
      </c>
      <c r="AK24" s="280">
        <f t="shared" si="13"/>
        <v>4</v>
      </c>
      <c r="AL24" s="280" t="str">
        <f t="shared" si="13"/>
        <v/>
      </c>
      <c r="AM24" s="280" t="str">
        <f t="shared" si="13"/>
        <v/>
      </c>
      <c r="AN24" s="280">
        <f t="shared" si="13"/>
        <v>4</v>
      </c>
      <c r="AO24" s="280">
        <f t="shared" si="13"/>
        <v>4</v>
      </c>
      <c r="AP24" s="280">
        <f t="shared" si="13"/>
        <v>5</v>
      </c>
      <c r="AQ24" s="280">
        <f t="shared" si="13"/>
        <v>4</v>
      </c>
      <c r="AR24" s="280">
        <f t="shared" si="13"/>
        <v>5</v>
      </c>
      <c r="AS24" s="280">
        <f t="shared" si="13"/>
        <v>4</v>
      </c>
      <c r="AT24" s="280" t="str">
        <f t="shared" si="13"/>
        <v/>
      </c>
      <c r="AU24" s="280">
        <f t="shared" si="13"/>
        <v>4</v>
      </c>
      <c r="AV24" s="280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295">
        <v>20</v>
      </c>
      <c r="B25" s="178"/>
      <c r="C25" s="320" t="s">
        <v>34</v>
      </c>
      <c r="D25" s="323" t="s">
        <v>632</v>
      </c>
      <c r="E25" s="238">
        <v>2442</v>
      </c>
      <c r="F25" s="91" t="s">
        <v>539</v>
      </c>
      <c r="G25" s="91"/>
      <c r="H25" s="91">
        <v>4</v>
      </c>
      <c r="I25" s="91">
        <v>4</v>
      </c>
      <c r="J25" s="91">
        <v>4</v>
      </c>
      <c r="K25" s="91"/>
      <c r="L25" s="91"/>
      <c r="M25" s="91">
        <v>4</v>
      </c>
      <c r="N25" s="91">
        <v>3</v>
      </c>
      <c r="O25" s="91">
        <v>5</v>
      </c>
      <c r="P25" s="91">
        <v>3</v>
      </c>
      <c r="Q25" s="91">
        <v>3</v>
      </c>
      <c r="R25" s="94">
        <v>5</v>
      </c>
      <c r="S25" s="91"/>
      <c r="T25" s="91">
        <v>4</v>
      </c>
      <c r="U25" s="91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3</v>
      </c>
      <c r="AA25" s="92">
        <f t="shared" si="5"/>
        <v>5</v>
      </c>
      <c r="AB25" s="92">
        <f t="shared" si="6"/>
        <v>2</v>
      </c>
      <c r="AC25" s="92">
        <f t="shared" si="7"/>
        <v>10</v>
      </c>
      <c r="AD25" s="225">
        <f t="shared" si="11"/>
        <v>3.9</v>
      </c>
      <c r="AE25" s="16">
        <f t="shared" si="8"/>
        <v>0</v>
      </c>
      <c r="AF25" s="9"/>
      <c r="AG25" s="280" t="str">
        <f t="shared" si="13"/>
        <v>З</v>
      </c>
      <c r="AH25" s="280" t="str">
        <f t="shared" si="13"/>
        <v/>
      </c>
      <c r="AI25" s="280">
        <f t="shared" si="13"/>
        <v>4</v>
      </c>
      <c r="AJ25" s="280">
        <f t="shared" si="13"/>
        <v>4</v>
      </c>
      <c r="AK25" s="280">
        <f t="shared" si="13"/>
        <v>4</v>
      </c>
      <c r="AL25" s="280" t="str">
        <f t="shared" si="13"/>
        <v/>
      </c>
      <c r="AM25" s="280" t="str">
        <f t="shared" si="13"/>
        <v/>
      </c>
      <c r="AN25" s="280">
        <f t="shared" si="13"/>
        <v>4</v>
      </c>
      <c r="AO25" s="280">
        <f t="shared" si="13"/>
        <v>3</v>
      </c>
      <c r="AP25" s="280">
        <f t="shared" si="13"/>
        <v>5</v>
      </c>
      <c r="AQ25" s="280">
        <f t="shared" si="13"/>
        <v>3</v>
      </c>
      <c r="AR25" s="280">
        <f t="shared" si="13"/>
        <v>3</v>
      </c>
      <c r="AS25" s="280">
        <f t="shared" si="13"/>
        <v>5</v>
      </c>
      <c r="AT25" s="280" t="str">
        <f t="shared" si="13"/>
        <v/>
      </c>
      <c r="AU25" s="280">
        <f t="shared" si="13"/>
        <v>4</v>
      </c>
      <c r="AV25" s="280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295">
        <v>21</v>
      </c>
      <c r="B26" s="178"/>
      <c r="C26" s="330" t="s">
        <v>34</v>
      </c>
      <c r="D26" s="332" t="s">
        <v>633</v>
      </c>
      <c r="E26" s="238">
        <v>2442</v>
      </c>
      <c r="F26" s="91" t="s">
        <v>539</v>
      </c>
      <c r="G26" s="91"/>
      <c r="H26" s="91">
        <v>5</v>
      </c>
      <c r="I26" s="91">
        <v>5</v>
      </c>
      <c r="J26" s="91">
        <v>4</v>
      </c>
      <c r="K26" s="91"/>
      <c r="L26" s="91"/>
      <c r="M26" s="91">
        <v>4</v>
      </c>
      <c r="N26" s="91">
        <v>4</v>
      </c>
      <c r="O26" s="91">
        <v>5</v>
      </c>
      <c r="P26" s="91">
        <v>4</v>
      </c>
      <c r="Q26" s="91">
        <v>3</v>
      </c>
      <c r="R26" s="94">
        <v>5</v>
      </c>
      <c r="S26" s="91"/>
      <c r="T26" s="91">
        <v>5</v>
      </c>
      <c r="U26" s="91"/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1</v>
      </c>
      <c r="AA26" s="92">
        <f t="shared" si="5"/>
        <v>4</v>
      </c>
      <c r="AB26" s="92">
        <f t="shared" si="6"/>
        <v>5</v>
      </c>
      <c r="AC26" s="92">
        <f t="shared" si="7"/>
        <v>10</v>
      </c>
      <c r="AD26" s="225">
        <f t="shared" si="11"/>
        <v>4.4000000000000004</v>
      </c>
      <c r="AE26" s="16">
        <f t="shared" si="8"/>
        <v>0</v>
      </c>
      <c r="AF26" s="9"/>
      <c r="AG26" s="280" t="str">
        <f t="shared" si="13"/>
        <v>З</v>
      </c>
      <c r="AH26" s="280" t="str">
        <f t="shared" si="13"/>
        <v/>
      </c>
      <c r="AI26" s="280">
        <f t="shared" si="13"/>
        <v>5</v>
      </c>
      <c r="AJ26" s="280">
        <f t="shared" si="13"/>
        <v>5</v>
      </c>
      <c r="AK26" s="280">
        <f t="shared" si="13"/>
        <v>4</v>
      </c>
      <c r="AL26" s="280" t="str">
        <f t="shared" si="13"/>
        <v/>
      </c>
      <c r="AM26" s="280" t="str">
        <f t="shared" si="13"/>
        <v/>
      </c>
      <c r="AN26" s="280">
        <f t="shared" si="13"/>
        <v>4</v>
      </c>
      <c r="AO26" s="280">
        <f t="shared" si="13"/>
        <v>4</v>
      </c>
      <c r="AP26" s="280">
        <f t="shared" si="13"/>
        <v>5</v>
      </c>
      <c r="AQ26" s="280">
        <f t="shared" si="13"/>
        <v>4</v>
      </c>
      <c r="AR26" s="280">
        <f t="shared" si="13"/>
        <v>3</v>
      </c>
      <c r="AS26" s="280">
        <f t="shared" si="13"/>
        <v>5</v>
      </c>
      <c r="AT26" s="280" t="str">
        <f t="shared" si="13"/>
        <v/>
      </c>
      <c r="AU26" s="280">
        <f t="shared" si="13"/>
        <v>5</v>
      </c>
      <c r="AV26" s="280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customHeight="1" x14ac:dyDescent="0.25">
      <c r="A27" s="295">
        <v>22</v>
      </c>
      <c r="B27" s="178"/>
      <c r="C27" s="330" t="s">
        <v>34</v>
      </c>
      <c r="D27" s="332" t="s">
        <v>634</v>
      </c>
      <c r="E27" s="238">
        <v>2442</v>
      </c>
      <c r="F27" s="91" t="s">
        <v>539</v>
      </c>
      <c r="G27" s="91"/>
      <c r="H27" s="91">
        <v>5</v>
      </c>
      <c r="I27" s="91">
        <v>5</v>
      </c>
      <c r="J27" s="91">
        <v>4</v>
      </c>
      <c r="K27" s="91"/>
      <c r="L27" s="91"/>
      <c r="M27" s="91">
        <v>4</v>
      </c>
      <c r="N27" s="91" t="s">
        <v>1417</v>
      </c>
      <c r="O27" s="91">
        <v>5</v>
      </c>
      <c r="P27" s="91">
        <v>4</v>
      </c>
      <c r="Q27" s="91">
        <v>3</v>
      </c>
      <c r="R27" s="94">
        <v>5</v>
      </c>
      <c r="S27" s="91"/>
      <c r="T27" s="91" t="s">
        <v>1417</v>
      </c>
      <c r="U27" s="91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1</v>
      </c>
      <c r="AA27" s="92">
        <f t="shared" si="5"/>
        <v>3</v>
      </c>
      <c r="AB27" s="92">
        <f t="shared" si="6"/>
        <v>4</v>
      </c>
      <c r="AC27" s="92">
        <f t="shared" si="7"/>
        <v>8</v>
      </c>
      <c r="AD27" s="225">
        <f t="shared" si="11"/>
        <v>4.375</v>
      </c>
      <c r="AE27" s="16">
        <f t="shared" si="8"/>
        <v>0</v>
      </c>
      <c r="AF27" s="9"/>
      <c r="AG27" s="280" t="str">
        <f t="shared" si="13"/>
        <v>З</v>
      </c>
      <c r="AH27" s="280" t="str">
        <f t="shared" si="13"/>
        <v/>
      </c>
      <c r="AI27" s="280">
        <f t="shared" si="13"/>
        <v>5</v>
      </c>
      <c r="AJ27" s="280">
        <f t="shared" si="13"/>
        <v>5</v>
      </c>
      <c r="AK27" s="280">
        <f t="shared" si="13"/>
        <v>4</v>
      </c>
      <c r="AL27" s="280" t="str">
        <f t="shared" si="13"/>
        <v/>
      </c>
      <c r="AM27" s="280" t="str">
        <f t="shared" si="13"/>
        <v/>
      </c>
      <c r="AN27" s="280">
        <f t="shared" si="13"/>
        <v>4</v>
      </c>
      <c r="AO27" s="280" t="str">
        <f t="shared" si="13"/>
        <v>а</v>
      </c>
      <c r="AP27" s="280">
        <f t="shared" si="13"/>
        <v>5</v>
      </c>
      <c r="AQ27" s="280">
        <f t="shared" si="13"/>
        <v>4</v>
      </c>
      <c r="AR27" s="280">
        <f t="shared" si="13"/>
        <v>3</v>
      </c>
      <c r="AS27" s="280">
        <f t="shared" si="13"/>
        <v>5</v>
      </c>
      <c r="AT27" s="280" t="str">
        <f t="shared" si="13"/>
        <v/>
      </c>
      <c r="AU27" s="280" t="str">
        <f t="shared" si="13"/>
        <v>а</v>
      </c>
      <c r="AV27" s="280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hidden="1" x14ac:dyDescent="0.25">
      <c r="A28" s="295">
        <v>23</v>
      </c>
      <c r="B28" s="178"/>
      <c r="C28" s="330"/>
      <c r="D28" s="332"/>
      <c r="E28" s="238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4"/>
      <c r="S28" s="91"/>
      <c r="T28" s="91"/>
      <c r="U28" s="91"/>
      <c r="V28" s="18">
        <f t="shared" si="0"/>
        <v>0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0</v>
      </c>
      <c r="AA28" s="92">
        <f t="shared" si="5"/>
        <v>0</v>
      </c>
      <c r="AB28" s="92">
        <f t="shared" si="6"/>
        <v>0</v>
      </c>
      <c r="AC28" s="92">
        <f t="shared" si="7"/>
        <v>0</v>
      </c>
      <c r="AD28" s="225" t="str">
        <f t="shared" si="11"/>
        <v/>
      </c>
      <c r="AE28" s="16">
        <f t="shared" si="8"/>
        <v>0</v>
      </c>
      <c r="AF28" s="9"/>
      <c r="AG28" s="280" t="str">
        <f t="shared" si="13"/>
        <v/>
      </c>
      <c r="AH28" s="280" t="str">
        <f t="shared" si="13"/>
        <v/>
      </c>
      <c r="AI28" s="280" t="str">
        <f t="shared" si="13"/>
        <v/>
      </c>
      <c r="AJ28" s="280" t="str">
        <f t="shared" si="13"/>
        <v/>
      </c>
      <c r="AK28" s="280" t="str">
        <f t="shared" si="13"/>
        <v/>
      </c>
      <c r="AL28" s="280" t="str">
        <f t="shared" si="13"/>
        <v/>
      </c>
      <c r="AM28" s="280" t="str">
        <f t="shared" si="13"/>
        <v/>
      </c>
      <c r="AN28" s="280" t="str">
        <f t="shared" si="13"/>
        <v/>
      </c>
      <c r="AO28" s="280" t="str">
        <f t="shared" si="13"/>
        <v/>
      </c>
      <c r="AP28" s="280" t="str">
        <f t="shared" si="13"/>
        <v/>
      </c>
      <c r="AQ28" s="280" t="str">
        <f t="shared" si="13"/>
        <v/>
      </c>
      <c r="AR28" s="280" t="str">
        <f t="shared" si="13"/>
        <v/>
      </c>
      <c r="AS28" s="280" t="str">
        <f t="shared" si="13"/>
        <v/>
      </c>
      <c r="AT28" s="280" t="str">
        <f t="shared" si="13"/>
        <v/>
      </c>
      <c r="AU28" s="280" t="str">
        <f t="shared" si="13"/>
        <v/>
      </c>
      <c r="AV28" s="280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295">
        <v>24</v>
      </c>
      <c r="B29" s="176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4"/>
      <c r="S29" s="91"/>
      <c r="T29" s="91"/>
      <c r="U29" s="23"/>
      <c r="V29" s="18">
        <f t="shared" si="0"/>
        <v>0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0</v>
      </c>
      <c r="AC29" s="92">
        <f t="shared" si="7"/>
        <v>0</v>
      </c>
      <c r="AD29" s="225" t="str">
        <f t="shared" si="11"/>
        <v/>
      </c>
      <c r="AE29" s="16">
        <f t="shared" si="8"/>
        <v>0</v>
      </c>
      <c r="AF29" s="9"/>
      <c r="AG29" s="280" t="str">
        <f t="shared" si="13"/>
        <v/>
      </c>
      <c r="AH29" s="280" t="str">
        <f t="shared" si="13"/>
        <v/>
      </c>
      <c r="AI29" s="280" t="str">
        <f t="shared" si="13"/>
        <v/>
      </c>
      <c r="AJ29" s="280" t="str">
        <f t="shared" si="13"/>
        <v/>
      </c>
      <c r="AK29" s="280" t="str">
        <f t="shared" si="13"/>
        <v/>
      </c>
      <c r="AL29" s="280" t="str">
        <f t="shared" si="13"/>
        <v/>
      </c>
      <c r="AM29" s="280" t="str">
        <f t="shared" si="13"/>
        <v/>
      </c>
      <c r="AN29" s="280" t="str">
        <f t="shared" si="13"/>
        <v/>
      </c>
      <c r="AO29" s="280" t="str">
        <f t="shared" si="13"/>
        <v/>
      </c>
      <c r="AP29" s="280" t="str">
        <f t="shared" si="13"/>
        <v/>
      </c>
      <c r="AQ29" s="280" t="str">
        <f t="shared" si="13"/>
        <v/>
      </c>
      <c r="AR29" s="280" t="str">
        <f t="shared" si="13"/>
        <v/>
      </c>
      <c r="AS29" s="280" t="str">
        <f t="shared" si="13"/>
        <v/>
      </c>
      <c r="AT29" s="280" t="str">
        <f t="shared" si="13"/>
        <v/>
      </c>
      <c r="AU29" s="280" t="str">
        <f t="shared" si="13"/>
        <v/>
      </c>
      <c r="AV29" s="280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5">
      <c r="A30" s="295">
        <v>25</v>
      </c>
      <c r="B30" s="176"/>
      <c r="C30" s="320"/>
      <c r="D30" s="323"/>
      <c r="E30" s="238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4"/>
      <c r="S30" s="91"/>
      <c r="T30" s="91"/>
      <c r="U30" s="23"/>
      <c r="V30" s="18">
        <f t="shared" si="0"/>
        <v>0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25" t="str">
        <f t="shared" si="11"/>
        <v/>
      </c>
      <c r="AE30" s="16">
        <f t="shared" si="8"/>
        <v>0</v>
      </c>
      <c r="AF30" s="9"/>
      <c r="AG30" s="280" t="str">
        <f t="shared" si="13"/>
        <v/>
      </c>
      <c r="AH30" s="280" t="str">
        <f t="shared" si="13"/>
        <v/>
      </c>
      <c r="AI30" s="280" t="str">
        <f t="shared" si="13"/>
        <v/>
      </c>
      <c r="AJ30" s="280" t="str">
        <f t="shared" si="13"/>
        <v/>
      </c>
      <c r="AK30" s="280" t="str">
        <f t="shared" si="13"/>
        <v/>
      </c>
      <c r="AL30" s="280" t="str">
        <f t="shared" si="13"/>
        <v/>
      </c>
      <c r="AM30" s="280" t="str">
        <f t="shared" si="13"/>
        <v/>
      </c>
      <c r="AN30" s="280" t="str">
        <f t="shared" si="13"/>
        <v/>
      </c>
      <c r="AO30" s="280" t="str">
        <f t="shared" si="13"/>
        <v/>
      </c>
      <c r="AP30" s="280" t="str">
        <f t="shared" si="13"/>
        <v/>
      </c>
      <c r="AQ30" s="280" t="str">
        <f t="shared" si="13"/>
        <v/>
      </c>
      <c r="AR30" s="280" t="str">
        <f t="shared" si="13"/>
        <v/>
      </c>
      <c r="AS30" s="280" t="str">
        <f t="shared" si="13"/>
        <v/>
      </c>
      <c r="AT30" s="280" t="str">
        <f t="shared" si="13"/>
        <v/>
      </c>
      <c r="AU30" s="280" t="str">
        <f t="shared" si="13"/>
        <v/>
      </c>
      <c r="AV30" s="280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295">
        <v>26</v>
      </c>
      <c r="B31" s="176"/>
      <c r="C31" s="305"/>
      <c r="D31" s="305"/>
      <c r="E31" s="238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25" t="str">
        <f t="shared" si="11"/>
        <v/>
      </c>
      <c r="AE31" s="16">
        <f t="shared" si="8"/>
        <v>0</v>
      </c>
      <c r="AF31" s="9"/>
      <c r="AG31" s="280" t="str">
        <f t="shared" si="13"/>
        <v/>
      </c>
      <c r="AH31" s="280" t="str">
        <f t="shared" si="13"/>
        <v/>
      </c>
      <c r="AI31" s="280" t="str">
        <f t="shared" si="13"/>
        <v/>
      </c>
      <c r="AJ31" s="280" t="str">
        <f t="shared" si="13"/>
        <v/>
      </c>
      <c r="AK31" s="280" t="str">
        <f t="shared" si="13"/>
        <v/>
      </c>
      <c r="AL31" s="280" t="str">
        <f t="shared" si="13"/>
        <v/>
      </c>
      <c r="AM31" s="280" t="str">
        <f t="shared" si="13"/>
        <v/>
      </c>
      <c r="AN31" s="280" t="str">
        <f t="shared" si="13"/>
        <v/>
      </c>
      <c r="AO31" s="280" t="str">
        <f t="shared" si="13"/>
        <v/>
      </c>
      <c r="AP31" s="280" t="str">
        <f t="shared" si="13"/>
        <v/>
      </c>
      <c r="AQ31" s="280" t="str">
        <f t="shared" si="13"/>
        <v/>
      </c>
      <c r="AR31" s="280" t="str">
        <f t="shared" si="13"/>
        <v/>
      </c>
      <c r="AS31" s="280" t="str">
        <f t="shared" si="13"/>
        <v/>
      </c>
      <c r="AT31" s="280" t="str">
        <f t="shared" si="13"/>
        <v/>
      </c>
      <c r="AU31" s="280" t="str">
        <f t="shared" si="13"/>
        <v/>
      </c>
      <c r="AV31" s="280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295"/>
      <c r="B32" s="226"/>
      <c r="C32" s="226"/>
      <c r="D32" s="226"/>
      <c r="E32" s="23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25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295"/>
      <c r="B33" s="226"/>
      <c r="C33" s="226"/>
      <c r="D33" s="226"/>
      <c r="E33" s="23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25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295"/>
      <c r="B34" s="227"/>
      <c r="C34" s="228"/>
      <c r="D34" s="229"/>
      <c r="E34" s="238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295"/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295"/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COUNTIF(E6:E36,"2442")</f>
        <v>22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 t="str">
        <f t="array" ref="F38:U45">AG38:AV45</f>
        <v xml:space="preserve"> </v>
      </c>
      <c r="G38" s="196" t="str">
        <v xml:space="preserve"> </v>
      </c>
      <c r="H38" s="196">
        <v>4.4090909090909092</v>
      </c>
      <c r="I38" s="196">
        <v>4.3181818181818183</v>
      </c>
      <c r="J38" s="196">
        <v>3.7727272727272729</v>
      </c>
      <c r="K38" s="196" t="str">
        <v xml:space="preserve"> </v>
      </c>
      <c r="L38" s="196" t="str">
        <v xml:space="preserve"> </v>
      </c>
      <c r="M38" s="196">
        <v>3.7727272727272729</v>
      </c>
      <c r="N38" s="196">
        <v>3.6</v>
      </c>
      <c r="O38" s="231">
        <v>4.9047619047619051</v>
      </c>
      <c r="P38" s="198">
        <v>3.7272727272727271</v>
      </c>
      <c r="Q38" s="198">
        <v>3.5</v>
      </c>
      <c r="R38" s="198">
        <v>4.3181818181818183</v>
      </c>
      <c r="S38" s="196" t="str">
        <v xml:space="preserve"> </v>
      </c>
      <c r="T38" s="196">
        <v>3.95</v>
      </c>
      <c r="U38" s="196" t="str">
        <v xml:space="preserve"> </v>
      </c>
      <c r="V38" s="18">
        <f>сводн.!T31</f>
        <v>3</v>
      </c>
      <c r="W38" s="92">
        <f>SUM(W6:W37)</f>
        <v>0</v>
      </c>
      <c r="X38" s="92">
        <f>SUM(X6:X37)</f>
        <v>0</v>
      </c>
      <c r="Y38" s="92">
        <f>SUM(Y6:Y37)-X38</f>
        <v>0</v>
      </c>
      <c r="Z38" s="92">
        <f>SUM(Z6:Z37)</f>
        <v>69</v>
      </c>
      <c r="AA38" s="92">
        <f>SUM(AA6:AA37)</f>
        <v>71</v>
      </c>
      <c r="AB38" s="92">
        <f>SUM(AB6:AB37)</f>
        <v>75</v>
      </c>
      <c r="AC38" s="92">
        <f t="shared" si="7"/>
        <v>215</v>
      </c>
      <c r="AD38" s="225">
        <f>IF(ISERROR(((X38+Y38)*2+Z38*3+AA38*4+AB38*5)/SUM(X38,Y38:AB38)),"",((X38+Y38)*2+Z38*3+AA38*4+AB38*5)/SUM(X38,Y38:AB38))</f>
        <v>4.0279069767441857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4.4090909090909092</v>
      </c>
      <c r="AJ38" s="33">
        <f t="shared" si="15"/>
        <v>4.3181818181818183</v>
      </c>
      <c r="AK38" s="33">
        <f t="shared" si="15"/>
        <v>3.7727272727272729</v>
      </c>
      <c r="AL38" s="33" t="str">
        <f t="shared" si="15"/>
        <v xml:space="preserve"> </v>
      </c>
      <c r="AM38" s="33" t="str">
        <f t="shared" si="15"/>
        <v xml:space="preserve"> </v>
      </c>
      <c r="AN38" s="33">
        <f t="shared" si="15"/>
        <v>3.7727272727272729</v>
      </c>
      <c r="AO38" s="33">
        <f t="shared" si="15"/>
        <v>3.6</v>
      </c>
      <c r="AP38" s="33">
        <f t="shared" si="15"/>
        <v>4.9047619047619051</v>
      </c>
      <c r="AQ38" s="33">
        <f t="shared" si="15"/>
        <v>3.7272727272727271</v>
      </c>
      <c r="AR38" s="33">
        <f t="shared" si="15"/>
        <v>3.5</v>
      </c>
      <c r="AS38" s="33">
        <f t="shared" si="15"/>
        <v>4.3181818181818183</v>
      </c>
      <c r="AT38" s="33" t="str">
        <f t="shared" si="15"/>
        <v xml:space="preserve"> </v>
      </c>
      <c r="AU38" s="33">
        <f t="shared" si="15"/>
        <v>3.95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 t="str">
        <v>0</v>
      </c>
      <c r="G39" s="95" t="str">
        <v>0</v>
      </c>
      <c r="H39" s="95">
        <v>9</v>
      </c>
      <c r="I39" s="95">
        <v>10</v>
      </c>
      <c r="J39" s="95">
        <v>6</v>
      </c>
      <c r="K39" s="95" t="str">
        <v>0</v>
      </c>
      <c r="L39" s="95" t="str">
        <v>0</v>
      </c>
      <c r="M39" s="95">
        <v>5</v>
      </c>
      <c r="N39" s="95">
        <v>3</v>
      </c>
      <c r="O39" s="96">
        <v>20</v>
      </c>
      <c r="P39" s="96">
        <v>3</v>
      </c>
      <c r="Q39" s="96">
        <v>3</v>
      </c>
      <c r="R39" s="96">
        <v>10</v>
      </c>
      <c r="S39" s="95" t="str">
        <v>0</v>
      </c>
      <c r="T39" s="95">
        <v>6</v>
      </c>
      <c r="U39" s="95" t="str">
        <v xml:space="preserve"> </v>
      </c>
      <c r="V39" s="232">
        <f>IF(COUNTIF(V6:V37,5)=0,"0",COUNTIF(V6:V37,5))</f>
        <v>1</v>
      </c>
      <c r="W39" s="192"/>
      <c r="X39" s="527">
        <f>SUM(X38:AB38)</f>
        <v>215</v>
      </c>
      <c r="Y39" s="527"/>
      <c r="Z39" s="527"/>
      <c r="AA39" s="527"/>
      <c r="AB39" s="527"/>
      <c r="AC39" s="316"/>
      <c r="AD39" s="225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>
        <f t="shared" si="17"/>
        <v>9</v>
      </c>
      <c r="AJ39" s="38">
        <f t="shared" si="17"/>
        <v>10</v>
      </c>
      <c r="AK39" s="38">
        <f t="shared" si="17"/>
        <v>6</v>
      </c>
      <c r="AL39" s="38" t="str">
        <f t="shared" si="17"/>
        <v>0</v>
      </c>
      <c r="AM39" s="38" t="str">
        <f t="shared" si="17"/>
        <v>0</v>
      </c>
      <c r="AN39" s="38">
        <f t="shared" si="17"/>
        <v>5</v>
      </c>
      <c r="AO39" s="38">
        <f t="shared" si="17"/>
        <v>3</v>
      </c>
      <c r="AP39" s="38">
        <f t="shared" si="17"/>
        <v>20</v>
      </c>
      <c r="AQ39" s="38">
        <f t="shared" si="17"/>
        <v>3</v>
      </c>
      <c r="AR39" s="38">
        <f t="shared" si="17"/>
        <v>3</v>
      </c>
      <c r="AS39" s="38">
        <f t="shared" si="17"/>
        <v>10</v>
      </c>
      <c r="AT39" s="38" t="str">
        <f t="shared" si="17"/>
        <v>0</v>
      </c>
      <c r="AU39" s="38">
        <f t="shared" si="17"/>
        <v>6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 t="str">
        <v>0</v>
      </c>
      <c r="G40" s="97" t="str">
        <v>0</v>
      </c>
      <c r="H40" s="97">
        <v>13</v>
      </c>
      <c r="I40" s="97">
        <v>9</v>
      </c>
      <c r="J40" s="97">
        <v>5</v>
      </c>
      <c r="K40" s="97" t="str">
        <v>0</v>
      </c>
      <c r="L40" s="97" t="str">
        <v>0</v>
      </c>
      <c r="M40" s="97">
        <v>7</v>
      </c>
      <c r="N40" s="97">
        <v>6</v>
      </c>
      <c r="O40" s="98" t="str">
        <v>0</v>
      </c>
      <c r="P40" s="98">
        <v>10</v>
      </c>
      <c r="Q40" s="98">
        <v>5</v>
      </c>
      <c r="R40" s="98">
        <v>9</v>
      </c>
      <c r="S40" s="97" t="str">
        <v>0</v>
      </c>
      <c r="T40" s="97">
        <v>7</v>
      </c>
      <c r="U40" s="97" t="str">
        <v xml:space="preserve"> </v>
      </c>
      <c r="V40" s="233">
        <f>IF(COUNTIF(V6:V37,4)=0,"0",COUNTIF(V6:V37,4))</f>
        <v>5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8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>
        <f t="shared" si="18"/>
        <v>13</v>
      </c>
      <c r="AJ40" s="44">
        <f t="shared" si="18"/>
        <v>9</v>
      </c>
      <c r="AK40" s="44">
        <f t="shared" si="18"/>
        <v>5</v>
      </c>
      <c r="AL40" s="44" t="str">
        <f t="shared" si="18"/>
        <v>0</v>
      </c>
      <c r="AM40" s="44" t="str">
        <f t="shared" si="18"/>
        <v>0</v>
      </c>
      <c r="AN40" s="44">
        <f t="shared" si="18"/>
        <v>7</v>
      </c>
      <c r="AO40" s="44">
        <f t="shared" si="18"/>
        <v>6</v>
      </c>
      <c r="AP40" s="44" t="str">
        <f t="shared" si="18"/>
        <v>0</v>
      </c>
      <c r="AQ40" s="44">
        <f t="shared" si="18"/>
        <v>10</v>
      </c>
      <c r="AR40" s="44">
        <f t="shared" si="18"/>
        <v>5</v>
      </c>
      <c r="AS40" s="44">
        <f t="shared" si="18"/>
        <v>9</v>
      </c>
      <c r="AT40" s="44" t="str">
        <f t="shared" si="18"/>
        <v>0</v>
      </c>
      <c r="AU40" s="44">
        <f t="shared" si="18"/>
        <v>7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 t="str">
        <v>0</v>
      </c>
      <c r="H41" s="99" t="str">
        <v>0</v>
      </c>
      <c r="I41" s="99">
        <v>3</v>
      </c>
      <c r="J41" s="99">
        <v>11</v>
      </c>
      <c r="K41" s="99" t="str">
        <v>0</v>
      </c>
      <c r="L41" s="99" t="str">
        <v>0</v>
      </c>
      <c r="M41" s="99">
        <v>10</v>
      </c>
      <c r="N41" s="99">
        <v>11</v>
      </c>
      <c r="O41" s="100">
        <v>1</v>
      </c>
      <c r="P41" s="100">
        <v>9</v>
      </c>
      <c r="Q41" s="100">
        <v>14</v>
      </c>
      <c r="R41" s="100">
        <v>3</v>
      </c>
      <c r="S41" s="99" t="str">
        <v>0</v>
      </c>
      <c r="T41" s="99">
        <v>7</v>
      </c>
      <c r="U41" s="99" t="str">
        <v xml:space="preserve"> </v>
      </c>
      <c r="V41" s="234">
        <f>IF(COUNTIF(V6:V37,3)=0,"0",COUNTIF(V6:V37,3))</f>
        <v>16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1</v>
      </c>
      <c r="AB41" s="52">
        <f>IF(COUNTIF(AB6:AB37,3)=0," ",COUNTIF(AB6:AB37,3))</f>
        <v>1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 t="str">
        <f t="shared" si="19"/>
        <v>0</v>
      </c>
      <c r="AJ41" s="52">
        <f t="shared" si="19"/>
        <v>3</v>
      </c>
      <c r="AK41" s="52">
        <f t="shared" si="19"/>
        <v>11</v>
      </c>
      <c r="AL41" s="52" t="str">
        <f t="shared" si="19"/>
        <v>0</v>
      </c>
      <c r="AM41" s="52" t="str">
        <f t="shared" si="19"/>
        <v>0</v>
      </c>
      <c r="AN41" s="52">
        <f t="shared" si="19"/>
        <v>10</v>
      </c>
      <c r="AO41" s="52">
        <f t="shared" si="19"/>
        <v>11</v>
      </c>
      <c r="AP41" s="52">
        <f t="shared" si="19"/>
        <v>1</v>
      </c>
      <c r="AQ41" s="52">
        <f t="shared" si="19"/>
        <v>9</v>
      </c>
      <c r="AR41" s="52">
        <f t="shared" si="19"/>
        <v>14</v>
      </c>
      <c r="AS41" s="52">
        <f t="shared" si="19"/>
        <v>3</v>
      </c>
      <c r="AT41" s="52" t="str">
        <f t="shared" si="19"/>
        <v>0</v>
      </c>
      <c r="AU41" s="52">
        <f t="shared" si="19"/>
        <v>7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 t="str">
        <f>IF(COUNTIF(Z6:Z37,2)=0," ",COUNTIF(Z6:Z37,2))</f>
        <v xml:space="preserve"> </v>
      </c>
      <c r="AA42" s="35">
        <f>IF(COUNTIF(AA6:AA37,2)=0," ",COUNTIF(AA6:AA37,2))</f>
        <v>2</v>
      </c>
      <c r="AB42" s="35">
        <f>IF(COUNTIF(AB6:AB37,2)=0," ",COUNTIF(AB6:AB37,2))</f>
        <v>6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2</v>
      </c>
      <c r="O43" s="24">
        <v>1</v>
      </c>
      <c r="P43" s="24">
        <v>0</v>
      </c>
      <c r="Q43" s="24">
        <v>0</v>
      </c>
      <c r="R43" s="24">
        <v>0</v>
      </c>
      <c r="S43" s="23">
        <v>0</v>
      </c>
      <c r="T43" s="23">
        <v>2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COUNTBLANK(AD6:AD27)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2</v>
      </c>
      <c r="AP43" s="60">
        <f t="shared" si="22"/>
        <v>1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2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>
        <v>22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22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17"/>
      <c r="X46" s="317"/>
      <c r="Y46" s="317"/>
      <c r="Z46" s="317"/>
      <c r="AA46" s="317"/>
      <c r="AB46" s="317"/>
      <c r="AC46" s="317"/>
      <c r="AD46" s="31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17"/>
      <c r="X47" s="317"/>
      <c r="Y47" s="317"/>
      <c r="Z47" s="317"/>
      <c r="AA47" s="317"/>
      <c r="AB47" s="317"/>
      <c r="AC47" s="317"/>
      <c r="AD47" s="31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17"/>
      <c r="X48" s="317"/>
      <c r="Y48" s="317"/>
      <c r="Z48" s="317"/>
      <c r="AA48" s="317"/>
      <c r="AB48" s="317"/>
      <c r="AC48" s="317"/>
      <c r="AD48" s="31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17"/>
      <c r="X49" s="317"/>
      <c r="Y49" s="317"/>
      <c r="Z49" s="317"/>
      <c r="AA49" s="317"/>
      <c r="AB49" s="317"/>
      <c r="AC49" s="317"/>
      <c r="AD49" s="31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17"/>
      <c r="X50" s="317"/>
      <c r="Y50" s="317"/>
      <c r="Z50" s="317"/>
      <c r="AA50" s="317"/>
      <c r="AB50" s="317"/>
      <c r="AC50" s="317"/>
      <c r="AD50" s="31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17"/>
      <c r="X51" s="317"/>
      <c r="Y51" s="317"/>
      <c r="Z51" s="317"/>
      <c r="AA51" s="317"/>
      <c r="AB51" s="317"/>
      <c r="AC51" s="317"/>
      <c r="AD51" s="31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17"/>
      <c r="X52" s="317"/>
      <c r="Y52" s="317"/>
      <c r="Z52" s="317"/>
      <c r="AA52" s="317"/>
      <c r="AB52" s="317"/>
      <c r="AC52" s="317"/>
      <c r="AD52" s="31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17"/>
      <c r="X53" s="317"/>
      <c r="Y53" s="317"/>
      <c r="Z53" s="317"/>
      <c r="AA53" s="317"/>
      <c r="AB53" s="317"/>
      <c r="AC53" s="317"/>
      <c r="AD53" s="31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17"/>
      <c r="X54" s="317"/>
      <c r="Y54" s="317"/>
      <c r="Z54" s="317"/>
      <c r="AA54" s="317"/>
      <c r="AB54" s="317"/>
      <c r="AC54" s="317"/>
      <c r="AD54" s="31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BP3:CE3"/>
    <mergeCell ref="X39:AB39"/>
    <mergeCell ref="A3:C4"/>
    <mergeCell ref="AD3:AD5"/>
    <mergeCell ref="AG3:AW3"/>
    <mergeCell ref="AX3:BM3"/>
    <mergeCell ref="F2:G2"/>
    <mergeCell ref="H2:L2"/>
    <mergeCell ref="M2:R2"/>
  </mergeCells>
  <conditionalFormatting sqref="C5 Y5 AI5 AG5 S5">
    <cfRule type="cellIs" dxfId="11220" priority="3485" stopIfTrue="1" operator="equal">
      <formula>5</formula>
    </cfRule>
    <cfRule type="cellIs" dxfId="11219" priority="3486" stopIfTrue="1" operator="equal">
      <formula>4</formula>
    </cfRule>
    <cfRule type="cellIs" dxfId="11218" priority="3487" stopIfTrue="1" operator="equal">
      <formula>3</formula>
    </cfRule>
  </conditionalFormatting>
  <conditionalFormatting sqref="E30:E45 E6:E28">
    <cfRule type="cellIs" dxfId="11217" priority="3483" stopIfTrue="1" operator="equal">
      <formula>4</formula>
    </cfRule>
    <cfRule type="cellIs" dxfId="11216" priority="3484" stopIfTrue="1" operator="equal">
      <formula>3</formula>
    </cfRule>
  </conditionalFormatting>
  <conditionalFormatting sqref="Z5:AC5 W40:AF43 AE6:AE39 W39 R29:V45 F34:Q45 AG43:CB43 W44:AW45 AG6:AW42 R6:T28 V6:V28 F27:Q31 G6:Q26">
    <cfRule type="cellIs" dxfId="11215" priority="3480" stopIfTrue="1" operator="equal">
      <formula>5</formula>
    </cfRule>
    <cfRule type="cellIs" dxfId="11214" priority="3481" stopIfTrue="1" operator="equal">
      <formula>4</formula>
    </cfRule>
    <cfRule type="cellIs" dxfId="11213" priority="3482" stopIfTrue="1" operator="equal">
      <formula>3</formula>
    </cfRule>
  </conditionalFormatting>
  <conditionalFormatting sqref="AF6:AF37">
    <cfRule type="expression" dxfId="11212" priority="3478" stopIfTrue="1">
      <formula>VALUE(RIGHT(AF6))&gt;AE6</formula>
    </cfRule>
    <cfRule type="expression" dxfId="11211" priority="3479" stopIfTrue="1">
      <formula>EXACT(RIGHT(AF6,3),"зач")</formula>
    </cfRule>
  </conditionalFormatting>
  <conditionalFormatting sqref="AE3:AJ4 Q3:T3 V3:AC4">
    <cfRule type="expression" dxfId="11210" priority="3476" stopIfTrue="1">
      <formula>$D$1&lt;Q3</formula>
    </cfRule>
    <cfRule type="expression" dxfId="11209" priority="3477" stopIfTrue="1">
      <formula>$D$1&gt;Q3</formula>
    </cfRule>
  </conditionalFormatting>
  <conditionalFormatting sqref="S4">
    <cfRule type="expression" dxfId="11208" priority="3366" stopIfTrue="1">
      <formula>$D$1&lt;S4</formula>
    </cfRule>
    <cfRule type="expression" dxfId="11207" priority="3367" stopIfTrue="1">
      <formula>$D$1&gt;S4</formula>
    </cfRule>
  </conditionalFormatting>
  <conditionalFormatting sqref="S4">
    <cfRule type="expression" dxfId="11206" priority="3364" stopIfTrue="1">
      <formula>$D$1&lt;S4</formula>
    </cfRule>
    <cfRule type="expression" dxfId="11205" priority="3365" stopIfTrue="1">
      <formula>$D$1&gt;S4</formula>
    </cfRule>
  </conditionalFormatting>
  <conditionalFormatting sqref="S4">
    <cfRule type="expression" dxfId="11204" priority="3362" stopIfTrue="1">
      <formula>$D$1&lt;S4</formula>
    </cfRule>
    <cfRule type="expression" dxfId="11203" priority="3363" stopIfTrue="1">
      <formula>$D$1&gt;S4</formula>
    </cfRule>
  </conditionalFormatting>
  <conditionalFormatting sqref="S4">
    <cfRule type="expression" dxfId="11202" priority="3360" stopIfTrue="1">
      <formula>$D$1&lt;S4</formula>
    </cfRule>
    <cfRule type="expression" dxfId="11201" priority="3361" stopIfTrue="1">
      <formula>$D$1&gt;S4</formula>
    </cfRule>
  </conditionalFormatting>
  <conditionalFormatting sqref="S4">
    <cfRule type="expression" dxfId="11200" priority="3358" stopIfTrue="1">
      <formula>$D$1&lt;S4</formula>
    </cfRule>
    <cfRule type="expression" dxfId="11199" priority="3359" stopIfTrue="1">
      <formula>$D$1&gt;S4</formula>
    </cfRule>
  </conditionalFormatting>
  <conditionalFormatting sqref="S4">
    <cfRule type="expression" dxfId="11198" priority="3356" stopIfTrue="1">
      <formula>$D$1&lt;S4</formula>
    </cfRule>
    <cfRule type="expression" dxfId="11197" priority="3357" stopIfTrue="1">
      <formula>$D$1&gt;S4</formula>
    </cfRule>
  </conditionalFormatting>
  <conditionalFormatting sqref="N3">
    <cfRule type="expression" dxfId="11196" priority="1269" stopIfTrue="1">
      <formula>$D$1&lt;N3</formula>
    </cfRule>
    <cfRule type="expression" dxfId="11195" priority="1270" stopIfTrue="1">
      <formula>$D$1&gt;N3</formula>
    </cfRule>
  </conditionalFormatting>
  <conditionalFormatting sqref="N3">
    <cfRule type="expression" dxfId="11194" priority="1264" stopIfTrue="1">
      <formula>$D$1&lt;N3</formula>
    </cfRule>
    <cfRule type="expression" dxfId="11193" priority="1265" stopIfTrue="1">
      <formula>$D$1&gt;N3</formula>
    </cfRule>
  </conditionalFormatting>
  <conditionalFormatting sqref="U3">
    <cfRule type="expression" dxfId="11192" priority="3196" stopIfTrue="1">
      <formula>$D$1&lt;U3</formula>
    </cfRule>
    <cfRule type="expression" dxfId="11191" priority="3197" stopIfTrue="1">
      <formula>$D$1&gt;U3</formula>
    </cfRule>
  </conditionalFormatting>
  <conditionalFormatting sqref="U4">
    <cfRule type="expression" dxfId="11190" priority="3194" stopIfTrue="1">
      <formula>$D$4&lt;U4</formula>
    </cfRule>
    <cfRule type="expression" dxfId="11189" priority="3195" stopIfTrue="1">
      <formula>$D$4&gt;U4</formula>
    </cfRule>
  </conditionalFormatting>
  <conditionalFormatting sqref="U6:U28">
    <cfRule type="cellIs" dxfId="11188" priority="3198" stopIfTrue="1" operator="equal">
      <formula>5</formula>
    </cfRule>
    <cfRule type="cellIs" dxfId="11187" priority="3199" stopIfTrue="1" operator="equal">
      <formula>4</formula>
    </cfRule>
    <cfRule type="cellIs" dxfId="11186" priority="3200" stopIfTrue="1" operator="equal">
      <formula>3</formula>
    </cfRule>
  </conditionalFormatting>
  <conditionalFormatting sqref="U4">
    <cfRule type="expression" dxfId="11185" priority="3192" stopIfTrue="1">
      <formula>$D$1&lt;U4</formula>
    </cfRule>
    <cfRule type="expression" dxfId="11184" priority="3193" stopIfTrue="1">
      <formula>$D$1&gt;U4</formula>
    </cfRule>
  </conditionalFormatting>
  <conditionalFormatting sqref="U4">
    <cfRule type="expression" dxfId="11183" priority="3190" stopIfTrue="1">
      <formula>$D$4&lt;U4</formula>
    </cfRule>
    <cfRule type="expression" dxfId="11182" priority="3191" stopIfTrue="1">
      <formula>$D$4&gt;U4</formula>
    </cfRule>
  </conditionalFormatting>
  <conditionalFormatting sqref="U5">
    <cfRule type="cellIs" dxfId="11181" priority="3187" stopIfTrue="1" operator="equal">
      <formula>5</formula>
    </cfRule>
    <cfRule type="cellIs" dxfId="11180" priority="3188" stopIfTrue="1" operator="equal">
      <formula>4</formula>
    </cfRule>
    <cfRule type="cellIs" dxfId="11179" priority="3189" stopIfTrue="1" operator="equal">
      <formula>3</formula>
    </cfRule>
  </conditionalFormatting>
  <conditionalFormatting sqref="L3">
    <cfRule type="expression" dxfId="11178" priority="1081" stopIfTrue="1">
      <formula>$D$1&lt;L3</formula>
    </cfRule>
    <cfRule type="expression" dxfId="11177" priority="1082" stopIfTrue="1">
      <formula>$D$1&gt;L3</formula>
    </cfRule>
  </conditionalFormatting>
  <conditionalFormatting sqref="Q5">
    <cfRule type="cellIs" dxfId="11176" priority="3115" stopIfTrue="1" operator="equal">
      <formula>5</formula>
    </cfRule>
    <cfRule type="cellIs" dxfId="11175" priority="3116" stopIfTrue="1" operator="equal">
      <formula>4</formula>
    </cfRule>
    <cfRule type="cellIs" dxfId="11174" priority="3117" stopIfTrue="1" operator="equal">
      <formula>3</formula>
    </cfRule>
  </conditionalFormatting>
  <conditionalFormatting sqref="Q5">
    <cfRule type="cellIs" dxfId="11173" priority="3112" stopIfTrue="1" operator="equal">
      <formula>5</formula>
    </cfRule>
    <cfRule type="cellIs" dxfId="11172" priority="3113" stopIfTrue="1" operator="equal">
      <formula>4</formula>
    </cfRule>
    <cfRule type="cellIs" dxfId="11171" priority="3114" stopIfTrue="1" operator="equal">
      <formula>3</formula>
    </cfRule>
  </conditionalFormatting>
  <conditionalFormatting sqref="Q5">
    <cfRule type="cellIs" dxfId="11170" priority="3109" stopIfTrue="1" operator="equal">
      <formula>5</formula>
    </cfRule>
    <cfRule type="cellIs" dxfId="11169" priority="3110" stopIfTrue="1" operator="equal">
      <formula>4</formula>
    </cfRule>
    <cfRule type="cellIs" dxfId="11168" priority="3111" stopIfTrue="1" operator="equal">
      <formula>3</formula>
    </cfRule>
  </conditionalFormatting>
  <conditionalFormatting sqref="J3">
    <cfRule type="expression" dxfId="11167" priority="1862" stopIfTrue="1">
      <formula>$D$1&lt;J3</formula>
    </cfRule>
    <cfRule type="expression" dxfId="11166" priority="1863" stopIfTrue="1">
      <formula>$D$1&gt;J3</formula>
    </cfRule>
  </conditionalFormatting>
  <conditionalFormatting sqref="K3">
    <cfRule type="expression" dxfId="11165" priority="1830" stopIfTrue="1">
      <formula>$D$1&lt;K3</formula>
    </cfRule>
    <cfRule type="expression" dxfId="11164" priority="1831" stopIfTrue="1">
      <formula>$D$1&gt;K3</formula>
    </cfRule>
  </conditionalFormatting>
  <conditionalFormatting sqref="N3">
    <cfRule type="expression" dxfId="11163" priority="2017" stopIfTrue="1">
      <formula>$D$1&lt;N3</formula>
    </cfRule>
    <cfRule type="expression" dxfId="11162" priority="2018" stopIfTrue="1">
      <formula>$D$1&gt;N3</formula>
    </cfRule>
  </conditionalFormatting>
  <conditionalFormatting sqref="N3">
    <cfRule type="expression" dxfId="11161" priority="2012" stopIfTrue="1">
      <formula>$D$1&lt;N3</formula>
    </cfRule>
    <cfRule type="expression" dxfId="11160" priority="2013" stopIfTrue="1">
      <formula>$D$1&gt;N3</formula>
    </cfRule>
  </conditionalFormatting>
  <conditionalFormatting sqref="O4">
    <cfRule type="expression" dxfId="11159" priority="1997" stopIfTrue="1">
      <formula>$D$1&lt;O4</formula>
    </cfRule>
    <cfRule type="expression" dxfId="11158" priority="1998" stopIfTrue="1">
      <formula>$D$1&gt;O4</formula>
    </cfRule>
  </conditionalFormatting>
  <conditionalFormatting sqref="N3">
    <cfRule type="expression" dxfId="11157" priority="1972" stopIfTrue="1">
      <formula>$D$1&lt;N3</formula>
    </cfRule>
    <cfRule type="expression" dxfId="11156" priority="1973" stopIfTrue="1">
      <formula>$D$1&gt;N3</formula>
    </cfRule>
  </conditionalFormatting>
  <conditionalFormatting sqref="N3">
    <cfRule type="expression" dxfId="11155" priority="1967" stopIfTrue="1">
      <formula>$D$1&lt;N3</formula>
    </cfRule>
    <cfRule type="expression" dxfId="11154" priority="1968" stopIfTrue="1">
      <formula>$D$1&gt;N3</formula>
    </cfRule>
  </conditionalFormatting>
  <conditionalFormatting sqref="H5">
    <cfRule type="cellIs" dxfId="11153" priority="1964" stopIfTrue="1" operator="equal">
      <formula>5</formula>
    </cfRule>
    <cfRule type="cellIs" dxfId="11152" priority="1965" stopIfTrue="1" operator="equal">
      <formula>4</formula>
    </cfRule>
    <cfRule type="cellIs" dxfId="11151" priority="1966" stopIfTrue="1" operator="equal">
      <formula>3</formula>
    </cfRule>
  </conditionalFormatting>
  <conditionalFormatting sqref="I3">
    <cfRule type="expression" dxfId="11150" priority="1882" stopIfTrue="1">
      <formula>$D$1&lt;I3</formula>
    </cfRule>
    <cfRule type="expression" dxfId="11149" priority="1883" stopIfTrue="1">
      <formula>$D$1&gt;I3</formula>
    </cfRule>
  </conditionalFormatting>
  <conditionalFormatting sqref="I3">
    <cfRule type="expression" dxfId="11148" priority="1877" stopIfTrue="1">
      <formula>$D$1&lt;I3</formula>
    </cfRule>
    <cfRule type="expression" dxfId="11147" priority="1878" stopIfTrue="1">
      <formula>$D$1&gt;I3</formula>
    </cfRule>
  </conditionalFormatting>
  <conditionalFormatting sqref="I3">
    <cfRule type="expression" dxfId="11146" priority="1872" stopIfTrue="1">
      <formula>$D$1&lt;I3</formula>
    </cfRule>
    <cfRule type="expression" dxfId="11145" priority="1873" stopIfTrue="1">
      <formula>$D$1&gt;I3</formula>
    </cfRule>
  </conditionalFormatting>
  <conditionalFormatting sqref="J3">
    <cfRule type="expression" dxfId="11144" priority="1867" stopIfTrue="1">
      <formula>$D$1&lt;J3</formula>
    </cfRule>
    <cfRule type="expression" dxfId="11143" priority="1868" stopIfTrue="1">
      <formula>$D$1&gt;J3</formula>
    </cfRule>
  </conditionalFormatting>
  <conditionalFormatting sqref="K3">
    <cfRule type="expression" dxfId="11142" priority="1828" stopIfTrue="1">
      <formula>$D$1&lt;K3</formula>
    </cfRule>
    <cfRule type="expression" dxfId="11141" priority="1829" stopIfTrue="1">
      <formula>$D$1&gt;K3</formula>
    </cfRule>
  </conditionalFormatting>
  <conditionalFormatting sqref="K3">
    <cfRule type="expression" dxfId="11140" priority="1822" stopIfTrue="1">
      <formula>$D$1&lt;K3</formula>
    </cfRule>
    <cfRule type="expression" dxfId="11139" priority="1823" stopIfTrue="1">
      <formula>$D$1&gt;K3</formula>
    </cfRule>
  </conditionalFormatting>
  <conditionalFormatting sqref="L3">
    <cfRule type="expression" dxfId="11138" priority="1790" stopIfTrue="1">
      <formula>$D$1&lt;L3</formula>
    </cfRule>
    <cfRule type="expression" dxfId="11137" priority="1791" stopIfTrue="1">
      <formula>$D$1&gt;L3</formula>
    </cfRule>
  </conditionalFormatting>
  <conditionalFormatting sqref="L3">
    <cfRule type="expression" dxfId="11136" priority="1785" stopIfTrue="1">
      <formula>$D$1&lt;L3</formula>
    </cfRule>
    <cfRule type="expression" dxfId="11135" priority="1786" stopIfTrue="1">
      <formula>$D$1&gt;L3</formula>
    </cfRule>
  </conditionalFormatting>
  <conditionalFormatting sqref="K3">
    <cfRule type="expression" dxfId="11134" priority="1615" stopIfTrue="1">
      <formula>$D$1&lt;K3</formula>
    </cfRule>
    <cfRule type="expression" dxfId="11133" priority="1616" stopIfTrue="1">
      <formula>$D$1&gt;K3</formula>
    </cfRule>
  </conditionalFormatting>
  <conditionalFormatting sqref="L3">
    <cfRule type="expression" dxfId="11132" priority="1583" stopIfTrue="1">
      <formula>$D$1&lt;L3</formula>
    </cfRule>
    <cfRule type="expression" dxfId="11131" priority="1584" stopIfTrue="1">
      <formula>$D$1&gt;L3</formula>
    </cfRule>
  </conditionalFormatting>
  <conditionalFormatting sqref="N3">
    <cfRule type="expression" dxfId="11130" priority="1778" stopIfTrue="1">
      <formula>$D$1&lt;N3</formula>
    </cfRule>
    <cfRule type="expression" dxfId="11129" priority="1779" stopIfTrue="1">
      <formula>$D$1&gt;N3</formula>
    </cfRule>
  </conditionalFormatting>
  <conditionalFormatting sqref="N3">
    <cfRule type="expression" dxfId="11128" priority="1773" stopIfTrue="1">
      <formula>$D$1&lt;N3</formula>
    </cfRule>
    <cfRule type="expression" dxfId="11127" priority="1774" stopIfTrue="1">
      <formula>$D$1&gt;N3</formula>
    </cfRule>
  </conditionalFormatting>
  <conditionalFormatting sqref="O5">
    <cfRule type="cellIs" dxfId="11126" priority="1768" stopIfTrue="1" operator="equal">
      <formula>5</formula>
    </cfRule>
    <cfRule type="cellIs" dxfId="11125" priority="1769" stopIfTrue="1" operator="equal">
      <formula>4</formula>
    </cfRule>
    <cfRule type="cellIs" dxfId="11124" priority="1770" stopIfTrue="1" operator="equal">
      <formula>3</formula>
    </cfRule>
  </conditionalFormatting>
  <conditionalFormatting sqref="O3:O4">
    <cfRule type="expression" dxfId="11123" priority="1766" stopIfTrue="1">
      <formula>$D$1&lt;O3</formula>
    </cfRule>
    <cfRule type="expression" dxfId="11122" priority="1767" stopIfTrue="1">
      <formula>$D$1&gt;O3</formula>
    </cfRule>
  </conditionalFormatting>
  <conditionalFormatting sqref="O5">
    <cfRule type="cellIs" dxfId="11121" priority="1763" stopIfTrue="1" operator="equal">
      <formula>5</formula>
    </cfRule>
    <cfRule type="cellIs" dxfId="11120" priority="1764" stopIfTrue="1" operator="equal">
      <formula>4</formula>
    </cfRule>
    <cfRule type="cellIs" dxfId="11119" priority="1765" stopIfTrue="1" operator="equal">
      <formula>3</formula>
    </cfRule>
  </conditionalFormatting>
  <conditionalFormatting sqref="O3:O4">
    <cfRule type="expression" dxfId="11118" priority="1761" stopIfTrue="1">
      <formula>$D$1&lt;O3</formula>
    </cfRule>
    <cfRule type="expression" dxfId="11117" priority="1762" stopIfTrue="1">
      <formula>$D$1&gt;O3</formula>
    </cfRule>
  </conditionalFormatting>
  <conditionalFormatting sqref="O4">
    <cfRule type="expression" dxfId="11116" priority="1759" stopIfTrue="1">
      <formula>$D$1&lt;O4</formula>
    </cfRule>
    <cfRule type="expression" dxfId="11115" priority="1760" stopIfTrue="1">
      <formula>$D$1&gt;O4</formula>
    </cfRule>
  </conditionalFormatting>
  <conditionalFormatting sqref="O3:O4">
    <cfRule type="expression" dxfId="11114" priority="1737" stopIfTrue="1">
      <formula>$D$1&lt;O3</formula>
    </cfRule>
    <cfRule type="expression" dxfId="11113" priority="1738" stopIfTrue="1">
      <formula>$D$1&gt;O3</formula>
    </cfRule>
  </conditionalFormatting>
  <conditionalFormatting sqref="O5">
    <cfRule type="cellIs" dxfId="11112" priority="1744" stopIfTrue="1" operator="equal">
      <formula>5</formula>
    </cfRule>
    <cfRule type="cellIs" dxfId="11111" priority="1745" stopIfTrue="1" operator="equal">
      <formula>4</formula>
    </cfRule>
    <cfRule type="cellIs" dxfId="11110" priority="1746" stopIfTrue="1" operator="equal">
      <formula>3</formula>
    </cfRule>
  </conditionalFormatting>
  <conditionalFormatting sqref="O3:O4">
    <cfRule type="expression" dxfId="11109" priority="1742" stopIfTrue="1">
      <formula>$D$1&lt;O3</formula>
    </cfRule>
    <cfRule type="expression" dxfId="11108" priority="1743" stopIfTrue="1">
      <formula>$D$1&gt;O3</formula>
    </cfRule>
  </conditionalFormatting>
  <conditionalFormatting sqref="O5">
    <cfRule type="cellIs" dxfId="11107" priority="1739" stopIfTrue="1" operator="equal">
      <formula>5</formula>
    </cfRule>
    <cfRule type="cellIs" dxfId="11106" priority="1740" stopIfTrue="1" operator="equal">
      <formula>4</formula>
    </cfRule>
    <cfRule type="cellIs" dxfId="11105" priority="1741" stopIfTrue="1" operator="equal">
      <formula>3</formula>
    </cfRule>
  </conditionalFormatting>
  <conditionalFormatting sqref="O5">
    <cfRule type="cellIs" dxfId="11104" priority="1722" stopIfTrue="1" operator="equal">
      <formula>5</formula>
    </cfRule>
    <cfRule type="cellIs" dxfId="11103" priority="1723" stopIfTrue="1" operator="equal">
      <formula>4</formula>
    </cfRule>
    <cfRule type="cellIs" dxfId="11102" priority="1724" stopIfTrue="1" operator="equal">
      <formula>3</formula>
    </cfRule>
  </conditionalFormatting>
  <conditionalFormatting sqref="O4">
    <cfRule type="expression" dxfId="11101" priority="1720" stopIfTrue="1">
      <formula>$D$1&lt;O4</formula>
    </cfRule>
    <cfRule type="expression" dxfId="11100" priority="1721" stopIfTrue="1">
      <formula>$D$1&gt;O4</formula>
    </cfRule>
  </conditionalFormatting>
  <conditionalFormatting sqref="O5">
    <cfRule type="cellIs" dxfId="11099" priority="1717" stopIfTrue="1" operator="equal">
      <formula>5</formula>
    </cfRule>
    <cfRule type="cellIs" dxfId="11098" priority="1718" stopIfTrue="1" operator="equal">
      <formula>4</formula>
    </cfRule>
    <cfRule type="cellIs" dxfId="11097" priority="1719" stopIfTrue="1" operator="equal">
      <formula>3</formula>
    </cfRule>
  </conditionalFormatting>
  <conditionalFormatting sqref="O4">
    <cfRule type="expression" dxfId="11096" priority="1715" stopIfTrue="1">
      <formula>$D$1&lt;O4</formula>
    </cfRule>
    <cfRule type="expression" dxfId="11095" priority="1716" stopIfTrue="1">
      <formula>$D$1&gt;O4</formula>
    </cfRule>
  </conditionalFormatting>
  <conditionalFormatting sqref="O4">
    <cfRule type="expression" dxfId="11094" priority="1713" stopIfTrue="1">
      <formula>$D$1&lt;O4</formula>
    </cfRule>
    <cfRule type="expression" dxfId="11093" priority="1714" stopIfTrue="1">
      <formula>$D$1&gt;O4</formula>
    </cfRule>
  </conditionalFormatting>
  <conditionalFormatting sqref="O5">
    <cfRule type="cellIs" dxfId="11092" priority="1710" stopIfTrue="1" operator="equal">
      <formula>5</formula>
    </cfRule>
    <cfRule type="cellIs" dxfId="11091" priority="1711" stopIfTrue="1" operator="equal">
      <formula>4</formula>
    </cfRule>
    <cfRule type="cellIs" dxfId="11090" priority="1712" stopIfTrue="1" operator="equal">
      <formula>3</formula>
    </cfRule>
  </conditionalFormatting>
  <conditionalFormatting sqref="O4">
    <cfRule type="expression" dxfId="11089" priority="1708" stopIfTrue="1">
      <formula>$D$1&lt;O4</formula>
    </cfRule>
    <cfRule type="expression" dxfId="11088" priority="1709" stopIfTrue="1">
      <formula>$D$1&gt;O4</formula>
    </cfRule>
  </conditionalFormatting>
  <conditionalFormatting sqref="O5">
    <cfRule type="cellIs" dxfId="11087" priority="1705" stopIfTrue="1" operator="equal">
      <formula>5</formula>
    </cfRule>
    <cfRule type="cellIs" dxfId="11086" priority="1706" stopIfTrue="1" operator="equal">
      <formula>4</formula>
    </cfRule>
    <cfRule type="cellIs" dxfId="11085" priority="1707" stopIfTrue="1" operator="equal">
      <formula>3</formula>
    </cfRule>
  </conditionalFormatting>
  <conditionalFormatting sqref="O4">
    <cfRule type="expression" dxfId="11084" priority="1703" stopIfTrue="1">
      <formula>$D$1&lt;O4</formula>
    </cfRule>
    <cfRule type="expression" dxfId="11083" priority="1704" stopIfTrue="1">
      <formula>$D$1&gt;O4</formula>
    </cfRule>
  </conditionalFormatting>
  <conditionalFormatting sqref="O5">
    <cfRule type="cellIs" dxfId="11082" priority="1700" stopIfTrue="1" operator="equal">
      <formula>5</formula>
    </cfRule>
    <cfRule type="cellIs" dxfId="11081" priority="1701" stopIfTrue="1" operator="equal">
      <formula>4</formula>
    </cfRule>
    <cfRule type="cellIs" dxfId="11080" priority="1702" stopIfTrue="1" operator="equal">
      <formula>3</formula>
    </cfRule>
  </conditionalFormatting>
  <conditionalFormatting sqref="O4">
    <cfRule type="expression" dxfId="11079" priority="1698" stopIfTrue="1">
      <formula>$D$1&lt;O4</formula>
    </cfRule>
    <cfRule type="expression" dxfId="11078" priority="1699" stopIfTrue="1">
      <formula>$D$1&gt;O4</formula>
    </cfRule>
  </conditionalFormatting>
  <conditionalFormatting sqref="O4">
    <cfRule type="expression" dxfId="11077" priority="1696" stopIfTrue="1">
      <formula>$D$1&lt;O4</formula>
    </cfRule>
    <cfRule type="expression" dxfId="11076" priority="1697" stopIfTrue="1">
      <formula>$D$1&gt;O4</formula>
    </cfRule>
  </conditionalFormatting>
  <conditionalFormatting sqref="O4">
    <cfRule type="expression" dxfId="11075" priority="1694" stopIfTrue="1">
      <formula>$D$1&lt;O4</formula>
    </cfRule>
    <cfRule type="expression" dxfId="11074" priority="1695" stopIfTrue="1">
      <formula>$D$1&gt;O4</formula>
    </cfRule>
  </conditionalFormatting>
  <conditionalFormatting sqref="O4">
    <cfRule type="expression" dxfId="11073" priority="1692" stopIfTrue="1">
      <formula>$D$1&lt;O4</formula>
    </cfRule>
    <cfRule type="expression" dxfId="11072" priority="1693" stopIfTrue="1">
      <formula>$D$1&gt;O4</formula>
    </cfRule>
  </conditionalFormatting>
  <conditionalFormatting sqref="O4">
    <cfRule type="expression" dxfId="11071" priority="1690" stopIfTrue="1">
      <formula>$D$1&lt;O4</formula>
    </cfRule>
    <cfRule type="expression" dxfId="11070" priority="1691" stopIfTrue="1">
      <formula>$D$1&gt;O4</formula>
    </cfRule>
  </conditionalFormatting>
  <conditionalFormatting sqref="O4">
    <cfRule type="expression" dxfId="11069" priority="1688" stopIfTrue="1">
      <formula>$D$1&lt;O4</formula>
    </cfRule>
    <cfRule type="expression" dxfId="11068" priority="1689" stopIfTrue="1">
      <formula>$D$1&gt;O4</formula>
    </cfRule>
  </conditionalFormatting>
  <conditionalFormatting sqref="O4">
    <cfRule type="expression" dxfId="11067" priority="1686" stopIfTrue="1">
      <formula>$D$1&lt;O4</formula>
    </cfRule>
    <cfRule type="expression" dxfId="11066" priority="1687" stopIfTrue="1">
      <formula>$D$1&gt;O4</formula>
    </cfRule>
  </conditionalFormatting>
  <conditionalFormatting sqref="O4">
    <cfRule type="expression" dxfId="11065" priority="1684" stopIfTrue="1">
      <formula>$D$1&lt;O4</formula>
    </cfRule>
    <cfRule type="expression" dxfId="11064" priority="1685" stopIfTrue="1">
      <formula>$D$1&gt;O4</formula>
    </cfRule>
  </conditionalFormatting>
  <conditionalFormatting sqref="O4">
    <cfRule type="expression" dxfId="11063" priority="1682" stopIfTrue="1">
      <formula>$D$1&lt;O4</formula>
    </cfRule>
    <cfRule type="expression" dxfId="11062" priority="1683" stopIfTrue="1">
      <formula>$D$1&gt;O4</formula>
    </cfRule>
  </conditionalFormatting>
  <conditionalFormatting sqref="O4">
    <cfRule type="expression" dxfId="11061" priority="1680" stopIfTrue="1">
      <formula>$D$1&lt;O4</formula>
    </cfRule>
    <cfRule type="expression" dxfId="11060" priority="1681" stopIfTrue="1">
      <formula>$D$1&gt;O4</formula>
    </cfRule>
  </conditionalFormatting>
  <conditionalFormatting sqref="I3">
    <cfRule type="expression" dxfId="11059" priority="1675" stopIfTrue="1">
      <formula>$D$1&lt;I3</formula>
    </cfRule>
    <cfRule type="expression" dxfId="11058" priority="1676" stopIfTrue="1">
      <formula>$D$1&gt;I3</formula>
    </cfRule>
  </conditionalFormatting>
  <conditionalFormatting sqref="J3">
    <cfRule type="expression" dxfId="11057" priority="1635" stopIfTrue="1">
      <formula>$D$1&lt;J3</formula>
    </cfRule>
    <cfRule type="expression" dxfId="11056" priority="1636" stopIfTrue="1">
      <formula>$D$1&gt;J3</formula>
    </cfRule>
  </conditionalFormatting>
  <conditionalFormatting sqref="J3">
    <cfRule type="expression" dxfId="11055" priority="1630" stopIfTrue="1">
      <formula>$D$1&lt;J3</formula>
    </cfRule>
    <cfRule type="expression" dxfId="11054" priority="1631" stopIfTrue="1">
      <formula>$D$1&gt;J3</formula>
    </cfRule>
  </conditionalFormatting>
  <conditionalFormatting sqref="J3">
    <cfRule type="expression" dxfId="11053" priority="1625" stopIfTrue="1">
      <formula>$D$1&lt;J3</formula>
    </cfRule>
    <cfRule type="expression" dxfId="11052" priority="1626" stopIfTrue="1">
      <formula>$D$1&gt;J3</formula>
    </cfRule>
  </conditionalFormatting>
  <conditionalFormatting sqref="K3">
    <cfRule type="expression" dxfId="11051" priority="1620" stopIfTrue="1">
      <formula>$D$1&lt;K3</formula>
    </cfRule>
    <cfRule type="expression" dxfId="11050" priority="1621" stopIfTrue="1">
      <formula>$D$1&gt;K3</formula>
    </cfRule>
  </conditionalFormatting>
  <conditionalFormatting sqref="L3">
    <cfRule type="expression" dxfId="11049" priority="1581" stopIfTrue="1">
      <formula>$D$1&lt;L3</formula>
    </cfRule>
    <cfRule type="expression" dxfId="11048" priority="1582" stopIfTrue="1">
      <formula>$D$1&gt;L3</formula>
    </cfRule>
  </conditionalFormatting>
  <conditionalFormatting sqref="L3">
    <cfRule type="expression" dxfId="11047" priority="1575" stopIfTrue="1">
      <formula>$D$1&lt;L3</formula>
    </cfRule>
    <cfRule type="expression" dxfId="11046" priority="1576" stopIfTrue="1">
      <formula>$D$1&gt;L3</formula>
    </cfRule>
  </conditionalFormatting>
  <conditionalFormatting sqref="M3">
    <cfRule type="expression" dxfId="11045" priority="1543" stopIfTrue="1">
      <formula>$D$1&lt;M3</formula>
    </cfRule>
    <cfRule type="expression" dxfId="11044" priority="1544" stopIfTrue="1">
      <formula>$D$1&gt;M3</formula>
    </cfRule>
  </conditionalFormatting>
  <conditionalFormatting sqref="M3">
    <cfRule type="expression" dxfId="11043" priority="1538" stopIfTrue="1">
      <formula>$D$1&lt;M3</formula>
    </cfRule>
    <cfRule type="expression" dxfId="11042" priority="1539" stopIfTrue="1">
      <formula>$D$1&gt;M3</formula>
    </cfRule>
  </conditionalFormatting>
  <conditionalFormatting sqref="G5">
    <cfRule type="cellIs" dxfId="11041" priority="1526" stopIfTrue="1" operator="equal">
      <formula>5</formula>
    </cfRule>
    <cfRule type="cellIs" dxfId="11040" priority="1527" stopIfTrue="1" operator="equal">
      <formula>4</formula>
    </cfRule>
    <cfRule type="cellIs" dxfId="11039" priority="1528" stopIfTrue="1" operator="equal">
      <formula>3</formula>
    </cfRule>
  </conditionalFormatting>
  <conditionalFormatting sqref="G3">
    <cfRule type="expression" dxfId="11038" priority="1534" stopIfTrue="1">
      <formula>$D$1&lt;G3</formula>
    </cfRule>
    <cfRule type="expression" dxfId="11037" priority="1535" stopIfTrue="1">
      <formula>$D$1&gt;G3</formula>
    </cfRule>
  </conditionalFormatting>
  <conditionalFormatting sqref="G5">
    <cfRule type="cellIs" dxfId="11036" priority="1531" stopIfTrue="1" operator="equal">
      <formula>5</formula>
    </cfRule>
    <cfRule type="cellIs" dxfId="11035" priority="1532" stopIfTrue="1" operator="equal">
      <formula>4</formula>
    </cfRule>
    <cfRule type="cellIs" dxfId="11034" priority="1533" stopIfTrue="1" operator="equal">
      <formula>3</formula>
    </cfRule>
  </conditionalFormatting>
  <conditionalFormatting sqref="G4">
    <cfRule type="expression" dxfId="11033" priority="1529" stopIfTrue="1">
      <formula>$D$1&lt;G4</formula>
    </cfRule>
    <cfRule type="expression" dxfId="11032" priority="1530" stopIfTrue="1">
      <formula>$D$1&gt;G4</formula>
    </cfRule>
  </conditionalFormatting>
  <conditionalFormatting sqref="G4">
    <cfRule type="expression" dxfId="11031" priority="1524" stopIfTrue="1">
      <formula>$D$1&lt;G4</formula>
    </cfRule>
    <cfRule type="expression" dxfId="11030" priority="1525" stopIfTrue="1">
      <formula>$D$1&gt;G4</formula>
    </cfRule>
  </conditionalFormatting>
  <conditionalFormatting sqref="G5">
    <cfRule type="cellIs" dxfId="11029" priority="1521" stopIfTrue="1" operator="equal">
      <formula>5</formula>
    </cfRule>
    <cfRule type="cellIs" dxfId="11028" priority="1522" stopIfTrue="1" operator="equal">
      <formula>4</formula>
    </cfRule>
    <cfRule type="cellIs" dxfId="11027" priority="1523" stopIfTrue="1" operator="equal">
      <formula>3</formula>
    </cfRule>
  </conditionalFormatting>
  <conditionalFormatting sqref="G4">
    <cfRule type="expression" dxfId="11026" priority="1519" stopIfTrue="1">
      <formula>$D$1&lt;G4</formula>
    </cfRule>
    <cfRule type="expression" dxfId="11025" priority="1520" stopIfTrue="1">
      <formula>$D$1&gt;G4</formula>
    </cfRule>
  </conditionalFormatting>
  <conditionalFormatting sqref="G5">
    <cfRule type="cellIs" dxfId="11024" priority="1516" stopIfTrue="1" operator="equal">
      <formula>5</formula>
    </cfRule>
    <cfRule type="cellIs" dxfId="11023" priority="1517" stopIfTrue="1" operator="equal">
      <formula>4</formula>
    </cfRule>
    <cfRule type="cellIs" dxfId="11022" priority="1518" stopIfTrue="1" operator="equal">
      <formula>3</formula>
    </cfRule>
  </conditionalFormatting>
  <conditionalFormatting sqref="G4">
    <cfRule type="expression" dxfId="11021" priority="1514" stopIfTrue="1">
      <formula>$D$1&lt;G4</formula>
    </cfRule>
    <cfRule type="expression" dxfId="11020" priority="1515" stopIfTrue="1">
      <formula>$D$1&gt;G4</formula>
    </cfRule>
  </conditionalFormatting>
  <conditionalFormatting sqref="G4">
    <cfRule type="expression" dxfId="11019" priority="1512" stopIfTrue="1">
      <formula>$D$1&lt;G4</formula>
    </cfRule>
    <cfRule type="expression" dxfId="11018" priority="1513" stopIfTrue="1">
      <formula>$D$1&gt;G4</formula>
    </cfRule>
  </conditionalFormatting>
  <conditionalFormatting sqref="G4">
    <cfRule type="expression" dxfId="11017" priority="1510" stopIfTrue="1">
      <formula>$D$1&lt;G4</formula>
    </cfRule>
    <cfRule type="expression" dxfId="11016" priority="1511" stopIfTrue="1">
      <formula>$D$1&gt;G4</formula>
    </cfRule>
  </conditionalFormatting>
  <conditionalFormatting sqref="G4">
    <cfRule type="expression" dxfId="11015" priority="1508" stopIfTrue="1">
      <formula>$D$1&lt;G4</formula>
    </cfRule>
    <cfRule type="expression" dxfId="11014" priority="1509" stopIfTrue="1">
      <formula>$D$1&gt;G4</formula>
    </cfRule>
  </conditionalFormatting>
  <conditionalFormatting sqref="G4">
    <cfRule type="expression" dxfId="11013" priority="1506" stopIfTrue="1">
      <formula>$D$1&lt;G4</formula>
    </cfRule>
    <cfRule type="expression" dxfId="11012" priority="1507" stopIfTrue="1">
      <formula>$D$1&gt;G4</formula>
    </cfRule>
  </conditionalFormatting>
  <conditionalFormatting sqref="G4">
    <cfRule type="expression" dxfId="11011" priority="1504" stopIfTrue="1">
      <formula>$D$1&lt;G4</formula>
    </cfRule>
    <cfRule type="expression" dxfId="11010" priority="1505" stopIfTrue="1">
      <formula>$D$1&gt;G4</formula>
    </cfRule>
  </conditionalFormatting>
  <conditionalFormatting sqref="G4">
    <cfRule type="expression" dxfId="11009" priority="1502" stopIfTrue="1">
      <formula>$D$1&lt;G4</formula>
    </cfRule>
    <cfRule type="expression" dxfId="11008" priority="1503" stopIfTrue="1">
      <formula>$D$1&gt;G4</formula>
    </cfRule>
  </conditionalFormatting>
  <conditionalFormatting sqref="G4">
    <cfRule type="expression" dxfId="11007" priority="1500" stopIfTrue="1">
      <formula>$D$1&lt;G4</formula>
    </cfRule>
    <cfRule type="expression" dxfId="11006" priority="1501" stopIfTrue="1">
      <formula>$D$1&gt;G4</formula>
    </cfRule>
  </conditionalFormatting>
  <conditionalFormatting sqref="G4">
    <cfRule type="expression" dxfId="11005" priority="1498" stopIfTrue="1">
      <formula>$D$1&lt;G4</formula>
    </cfRule>
    <cfRule type="expression" dxfId="11004" priority="1499" stopIfTrue="1">
      <formula>$D$1&gt;G4</formula>
    </cfRule>
  </conditionalFormatting>
  <conditionalFormatting sqref="G4">
    <cfRule type="expression" dxfId="11003" priority="1496" stopIfTrue="1">
      <formula>$D$1&lt;G4</formula>
    </cfRule>
    <cfRule type="expression" dxfId="11002" priority="1497" stopIfTrue="1">
      <formula>$D$1&gt;G4</formula>
    </cfRule>
  </conditionalFormatting>
  <conditionalFormatting sqref="G4">
    <cfRule type="expression" dxfId="11001" priority="1494" stopIfTrue="1">
      <formula>$D$1&lt;G4</formula>
    </cfRule>
    <cfRule type="expression" dxfId="11000" priority="1495" stopIfTrue="1">
      <formula>$D$1&gt;G4</formula>
    </cfRule>
  </conditionalFormatting>
  <conditionalFormatting sqref="P3">
    <cfRule type="expression" dxfId="10999" priority="1492" stopIfTrue="1">
      <formula>$D$1&lt;P3</formula>
    </cfRule>
    <cfRule type="expression" dxfId="10998" priority="1493" stopIfTrue="1">
      <formula>$D$1&gt;P3</formula>
    </cfRule>
  </conditionalFormatting>
  <conditionalFormatting sqref="I3">
    <cfRule type="expression" dxfId="10997" priority="1365" stopIfTrue="1">
      <formula>$D$1&lt;I3</formula>
    </cfRule>
    <cfRule type="expression" dxfId="10996" priority="1366" stopIfTrue="1">
      <formula>$D$1&gt;I3</formula>
    </cfRule>
  </conditionalFormatting>
  <conditionalFormatting sqref="J3">
    <cfRule type="expression" dxfId="10995" priority="1333" stopIfTrue="1">
      <formula>$D$1&lt;J3</formula>
    </cfRule>
    <cfRule type="expression" dxfId="10994" priority="1334" stopIfTrue="1">
      <formula>$D$1&gt;J3</formula>
    </cfRule>
  </conditionalFormatting>
  <conditionalFormatting sqref="L3">
    <cfRule type="expression" dxfId="10993" priority="1487" stopIfTrue="1">
      <formula>$D$1&lt;L3</formula>
    </cfRule>
    <cfRule type="expression" dxfId="10992" priority="1488" stopIfTrue="1">
      <formula>$D$1&gt;L3</formula>
    </cfRule>
  </conditionalFormatting>
  <conditionalFormatting sqref="L3">
    <cfRule type="expression" dxfId="10991" priority="1482" stopIfTrue="1">
      <formula>$D$1&lt;L3</formula>
    </cfRule>
    <cfRule type="expression" dxfId="10990" priority="1483" stopIfTrue="1">
      <formula>$D$1&gt;L3</formula>
    </cfRule>
  </conditionalFormatting>
  <conditionalFormatting sqref="M3">
    <cfRule type="expression" dxfId="10989" priority="1475" stopIfTrue="1">
      <formula>$D$1&lt;M3</formula>
    </cfRule>
    <cfRule type="expression" dxfId="10988" priority="1476" stopIfTrue="1">
      <formula>$D$1&gt;M3</formula>
    </cfRule>
  </conditionalFormatting>
  <conditionalFormatting sqref="M3">
    <cfRule type="expression" dxfId="10987" priority="1470" stopIfTrue="1">
      <formula>$D$1&lt;M3</formula>
    </cfRule>
    <cfRule type="expression" dxfId="10986" priority="1471" stopIfTrue="1">
      <formula>$D$1&gt;M3</formula>
    </cfRule>
  </conditionalFormatting>
  <conditionalFormatting sqref="M3">
    <cfRule type="expression" dxfId="10985" priority="1446" stopIfTrue="1">
      <formula>$D$1&lt;M3</formula>
    </cfRule>
    <cfRule type="expression" dxfId="10984" priority="1447" stopIfTrue="1">
      <formula>$D$1&gt;M3</formula>
    </cfRule>
  </conditionalFormatting>
  <conditionalFormatting sqref="M3">
    <cfRule type="expression" dxfId="10983" priority="1451" stopIfTrue="1">
      <formula>$D$1&lt;M3</formula>
    </cfRule>
    <cfRule type="expression" dxfId="10982" priority="1452" stopIfTrue="1">
      <formula>$D$1&gt;M3</formula>
    </cfRule>
  </conditionalFormatting>
  <conditionalFormatting sqref="O5">
    <cfRule type="cellIs" dxfId="10981" priority="1386" stopIfTrue="1" operator="equal">
      <formula>5</formula>
    </cfRule>
    <cfRule type="cellIs" dxfId="10980" priority="1387" stopIfTrue="1" operator="equal">
      <formula>4</formula>
    </cfRule>
    <cfRule type="cellIs" dxfId="10979" priority="1388" stopIfTrue="1" operator="equal">
      <formula>3</formula>
    </cfRule>
  </conditionalFormatting>
  <conditionalFormatting sqref="O4">
    <cfRule type="expression" dxfId="10978" priority="1384" stopIfTrue="1">
      <formula>$D$1&lt;O4</formula>
    </cfRule>
    <cfRule type="expression" dxfId="10977" priority="1385" stopIfTrue="1">
      <formula>$D$1&gt;O4</formula>
    </cfRule>
  </conditionalFormatting>
  <conditionalFormatting sqref="O4">
    <cfRule type="expression" dxfId="10976" priority="1382" stopIfTrue="1">
      <formula>$D$1&lt;O4</formula>
    </cfRule>
    <cfRule type="expression" dxfId="10975" priority="1383" stopIfTrue="1">
      <formula>$D$1&gt;O4</formula>
    </cfRule>
  </conditionalFormatting>
  <conditionalFormatting sqref="O4">
    <cfRule type="expression" dxfId="10974" priority="1380" stopIfTrue="1">
      <formula>$D$1&lt;O4</formula>
    </cfRule>
    <cfRule type="expression" dxfId="10973" priority="1381" stopIfTrue="1">
      <formula>$D$1&gt;O4</formula>
    </cfRule>
  </conditionalFormatting>
  <conditionalFormatting sqref="O5">
    <cfRule type="cellIs" dxfId="10972" priority="1377" stopIfTrue="1" operator="equal">
      <formula>5</formula>
    </cfRule>
    <cfRule type="cellIs" dxfId="10971" priority="1378" stopIfTrue="1" operator="equal">
      <formula>4</formula>
    </cfRule>
    <cfRule type="cellIs" dxfId="10970" priority="1379" stopIfTrue="1" operator="equal">
      <formula>3</formula>
    </cfRule>
  </conditionalFormatting>
  <conditionalFormatting sqref="O4">
    <cfRule type="expression" dxfId="10969" priority="1375" stopIfTrue="1">
      <formula>$D$1&lt;O4</formula>
    </cfRule>
    <cfRule type="expression" dxfId="10968" priority="1376" stopIfTrue="1">
      <formula>$D$1&gt;O4</formula>
    </cfRule>
  </conditionalFormatting>
  <conditionalFormatting sqref="I3">
    <cfRule type="expression" dxfId="10967" priority="1370" stopIfTrue="1">
      <formula>$D$1&lt;I3</formula>
    </cfRule>
    <cfRule type="expression" dxfId="10966" priority="1371" stopIfTrue="1">
      <formula>$D$1&gt;I3</formula>
    </cfRule>
  </conditionalFormatting>
  <conditionalFormatting sqref="J3">
    <cfRule type="expression" dxfId="10965" priority="1331" stopIfTrue="1">
      <formula>$D$1&lt;J3</formula>
    </cfRule>
    <cfRule type="expression" dxfId="10964" priority="1332" stopIfTrue="1">
      <formula>$D$1&gt;J3</formula>
    </cfRule>
  </conditionalFormatting>
  <conditionalFormatting sqref="J3">
    <cfRule type="expression" dxfId="10963" priority="1325" stopIfTrue="1">
      <formula>$D$1&lt;J3</formula>
    </cfRule>
    <cfRule type="expression" dxfId="10962" priority="1326" stopIfTrue="1">
      <formula>$D$1&gt;J3</formula>
    </cfRule>
  </conditionalFormatting>
  <conditionalFormatting sqref="K3">
    <cfRule type="expression" dxfId="10961" priority="1293" stopIfTrue="1">
      <formula>$D$1&lt;K3</formula>
    </cfRule>
    <cfRule type="expression" dxfId="10960" priority="1294" stopIfTrue="1">
      <formula>$D$1&gt;K3</formula>
    </cfRule>
  </conditionalFormatting>
  <conditionalFormatting sqref="K3">
    <cfRule type="expression" dxfId="10959" priority="1288" stopIfTrue="1">
      <formula>$D$1&lt;K3</formula>
    </cfRule>
    <cfRule type="expression" dxfId="10958" priority="1289" stopIfTrue="1">
      <formula>$D$1&gt;K3</formula>
    </cfRule>
  </conditionalFormatting>
  <conditionalFormatting sqref="J3">
    <cfRule type="expression" dxfId="10957" priority="1158" stopIfTrue="1">
      <formula>$D$1&lt;J3</formula>
    </cfRule>
    <cfRule type="expression" dxfId="10956" priority="1159" stopIfTrue="1">
      <formula>$D$1&gt;J3</formula>
    </cfRule>
  </conditionalFormatting>
  <conditionalFormatting sqref="K3">
    <cfRule type="expression" dxfId="10955" priority="1126" stopIfTrue="1">
      <formula>$D$1&lt;K3</formula>
    </cfRule>
    <cfRule type="expression" dxfId="10954" priority="1127" stopIfTrue="1">
      <formula>$D$1&gt;K3</formula>
    </cfRule>
  </conditionalFormatting>
  <conditionalFormatting sqref="M3">
    <cfRule type="expression" dxfId="10953" priority="1281" stopIfTrue="1">
      <formula>$D$1&lt;M3</formula>
    </cfRule>
    <cfRule type="expression" dxfId="10952" priority="1282" stopIfTrue="1">
      <formula>$D$1&gt;M3</formula>
    </cfRule>
  </conditionalFormatting>
  <conditionalFormatting sqref="M3">
    <cfRule type="expression" dxfId="10951" priority="1276" stopIfTrue="1">
      <formula>$D$1&lt;M3</formula>
    </cfRule>
    <cfRule type="expression" dxfId="10950" priority="1277" stopIfTrue="1">
      <formula>$D$1&gt;M3</formula>
    </cfRule>
  </conditionalFormatting>
  <conditionalFormatting sqref="N3">
    <cfRule type="expression" dxfId="10949" priority="1240" stopIfTrue="1">
      <formula>$D$1&lt;N3</formula>
    </cfRule>
    <cfRule type="expression" dxfId="10948" priority="1241" stopIfTrue="1">
      <formula>$D$1&gt;N3</formula>
    </cfRule>
  </conditionalFormatting>
  <conditionalFormatting sqref="N3">
    <cfRule type="expression" dxfId="10947" priority="1245" stopIfTrue="1">
      <formula>$D$1&lt;N3</formula>
    </cfRule>
    <cfRule type="expression" dxfId="10946" priority="1246" stopIfTrue="1">
      <formula>$D$1&gt;N3</formula>
    </cfRule>
  </conditionalFormatting>
  <conditionalFormatting sqref="L3">
    <cfRule type="expression" dxfId="10945" priority="1086" stopIfTrue="1">
      <formula>$D$1&lt;L3</formula>
    </cfRule>
    <cfRule type="expression" dxfId="10944" priority="1087" stopIfTrue="1">
      <formula>$D$1&gt;L3</formula>
    </cfRule>
  </conditionalFormatting>
  <conditionalFormatting sqref="I3">
    <cfRule type="expression" dxfId="10943" priority="1178" stopIfTrue="1">
      <formula>$D$1&lt;I3</formula>
    </cfRule>
    <cfRule type="expression" dxfId="10942" priority="1179" stopIfTrue="1">
      <formula>$D$1&gt;I3</formula>
    </cfRule>
  </conditionalFormatting>
  <conditionalFormatting sqref="I3">
    <cfRule type="expression" dxfId="10941" priority="1173" stopIfTrue="1">
      <formula>$D$1&lt;I3</formula>
    </cfRule>
    <cfRule type="expression" dxfId="10940" priority="1174" stopIfTrue="1">
      <formula>$D$1&gt;I3</formula>
    </cfRule>
  </conditionalFormatting>
  <conditionalFormatting sqref="I3">
    <cfRule type="expression" dxfId="10939" priority="1168" stopIfTrue="1">
      <formula>$D$1&lt;I3</formula>
    </cfRule>
    <cfRule type="expression" dxfId="10938" priority="1169" stopIfTrue="1">
      <formula>$D$1&gt;I3</formula>
    </cfRule>
  </conditionalFormatting>
  <conditionalFormatting sqref="J3">
    <cfRule type="expression" dxfId="10937" priority="1163" stopIfTrue="1">
      <formula>$D$1&lt;J3</formula>
    </cfRule>
    <cfRule type="expression" dxfId="10936" priority="1164" stopIfTrue="1">
      <formula>$D$1&gt;J3</formula>
    </cfRule>
  </conditionalFormatting>
  <conditionalFormatting sqref="K3">
    <cfRule type="expression" dxfId="10935" priority="1124" stopIfTrue="1">
      <formula>$D$1&lt;K3</formula>
    </cfRule>
    <cfRule type="expression" dxfId="10934" priority="1125" stopIfTrue="1">
      <formula>$D$1&gt;K3</formula>
    </cfRule>
  </conditionalFormatting>
  <conditionalFormatting sqref="K3">
    <cfRule type="expression" dxfId="10933" priority="1118" stopIfTrue="1">
      <formula>$D$1&lt;K3</formula>
    </cfRule>
    <cfRule type="expression" dxfId="10932" priority="1119" stopIfTrue="1">
      <formula>$D$1&gt;K3</formula>
    </cfRule>
  </conditionalFormatting>
  <conditionalFormatting sqref="H5">
    <cfRule type="cellIs" dxfId="10931" priority="2041" stopIfTrue="1" operator="equal">
      <formula>5</formula>
    </cfRule>
    <cfRule type="cellIs" dxfId="10930" priority="2042" stopIfTrue="1" operator="equal">
      <formula>4</formula>
    </cfRule>
    <cfRule type="cellIs" dxfId="10929" priority="2043" stopIfTrue="1" operator="equal">
      <formula>3</formula>
    </cfRule>
  </conditionalFormatting>
  <conditionalFormatting sqref="H3:H4">
    <cfRule type="expression" dxfId="10928" priority="2039" stopIfTrue="1">
      <formula>$D$1&lt;H3</formula>
    </cfRule>
    <cfRule type="expression" dxfId="10927" priority="2040" stopIfTrue="1">
      <formula>$D$1&gt;H3</formula>
    </cfRule>
  </conditionalFormatting>
  <conditionalFormatting sqref="O5">
    <cfRule type="cellIs" dxfId="10926" priority="2036" stopIfTrue="1" operator="equal">
      <formula>5</formula>
    </cfRule>
    <cfRule type="cellIs" dxfId="10925" priority="2037" stopIfTrue="1" operator="equal">
      <formula>4</formula>
    </cfRule>
    <cfRule type="cellIs" dxfId="10924" priority="2038" stopIfTrue="1" operator="equal">
      <formula>3</formula>
    </cfRule>
  </conditionalFormatting>
  <conditionalFormatting sqref="L3:P3 O4">
    <cfRule type="expression" dxfId="10923" priority="2034" stopIfTrue="1">
      <formula>$D$1&lt;L3</formula>
    </cfRule>
    <cfRule type="expression" dxfId="10922" priority="2035" stopIfTrue="1">
      <formula>$D$1&gt;L3</formula>
    </cfRule>
  </conditionalFormatting>
  <conditionalFormatting sqref="M3">
    <cfRule type="expression" dxfId="10921" priority="2029" stopIfTrue="1">
      <formula>$D$1&lt;M3</formula>
    </cfRule>
    <cfRule type="expression" dxfId="10920" priority="2030" stopIfTrue="1">
      <formula>$D$1&gt;M3</formula>
    </cfRule>
  </conditionalFormatting>
  <conditionalFormatting sqref="M3">
    <cfRule type="expression" dxfId="10919" priority="2024" stopIfTrue="1">
      <formula>$D$1&lt;M3</formula>
    </cfRule>
    <cfRule type="expression" dxfId="10918" priority="2025" stopIfTrue="1">
      <formula>$D$1&gt;M3</formula>
    </cfRule>
  </conditionalFormatting>
  <conditionalFormatting sqref="O5">
    <cfRule type="cellIs" dxfId="10917" priority="2001" stopIfTrue="1" operator="equal">
      <formula>5</formula>
    </cfRule>
    <cfRule type="cellIs" dxfId="10916" priority="2002" stopIfTrue="1" operator="equal">
      <formula>4</formula>
    </cfRule>
    <cfRule type="cellIs" dxfId="10915" priority="2003" stopIfTrue="1" operator="equal">
      <formula>3</formula>
    </cfRule>
  </conditionalFormatting>
  <conditionalFormatting sqref="N3:P3 O4">
    <cfRule type="expression" dxfId="10914" priority="1999" stopIfTrue="1">
      <formula>$D$1&lt;N3</formula>
    </cfRule>
    <cfRule type="expression" dxfId="10913" priority="2000" stopIfTrue="1">
      <formula>$D$1&gt;N3</formula>
    </cfRule>
  </conditionalFormatting>
  <conditionalFormatting sqref="O4">
    <cfRule type="expression" dxfId="10912" priority="1995" stopIfTrue="1">
      <formula>$D$1&lt;O4</formula>
    </cfRule>
    <cfRule type="expression" dxfId="10911" priority="1996" stopIfTrue="1">
      <formula>$D$1&gt;O4</formula>
    </cfRule>
  </conditionalFormatting>
  <conditionalFormatting sqref="H5">
    <cfRule type="cellIs" dxfId="10910" priority="1961" stopIfTrue="1" operator="equal">
      <formula>5</formula>
    </cfRule>
    <cfRule type="cellIs" dxfId="10909" priority="1962" stopIfTrue="1" operator="equal">
      <formula>4</formula>
    </cfRule>
    <cfRule type="cellIs" dxfId="10908" priority="1963" stopIfTrue="1" operator="equal">
      <formula>3</formula>
    </cfRule>
  </conditionalFormatting>
  <conditionalFormatting sqref="H5">
    <cfRule type="cellIs" dxfId="10907" priority="1958" stopIfTrue="1" operator="equal">
      <formula>5</formula>
    </cfRule>
    <cfRule type="cellIs" dxfId="10906" priority="1959" stopIfTrue="1" operator="equal">
      <formula>4</formula>
    </cfRule>
    <cfRule type="cellIs" dxfId="10905" priority="1960" stopIfTrue="1" operator="equal">
      <formula>3</formula>
    </cfRule>
  </conditionalFormatting>
  <conditionalFormatting sqref="I5">
    <cfRule type="cellIs" dxfId="10904" priority="931" stopIfTrue="1" operator="equal">
      <formula>5</formula>
    </cfRule>
    <cfRule type="cellIs" dxfId="10903" priority="932" stopIfTrue="1" operator="equal">
      <formula>4</formula>
    </cfRule>
    <cfRule type="cellIs" dxfId="10902" priority="933" stopIfTrue="1" operator="equal">
      <formula>3</formula>
    </cfRule>
  </conditionalFormatting>
  <conditionalFormatting sqref="I4">
    <cfRule type="expression" dxfId="10901" priority="929" stopIfTrue="1">
      <formula>$D$1&lt;I4</formula>
    </cfRule>
    <cfRule type="expression" dxfId="10900" priority="930" stopIfTrue="1">
      <formula>$D$1&gt;I4</formula>
    </cfRule>
  </conditionalFormatting>
  <conditionalFormatting sqref="I5">
    <cfRule type="cellIs" dxfId="10899" priority="926" stopIfTrue="1" operator="equal">
      <formula>5</formula>
    </cfRule>
    <cfRule type="cellIs" dxfId="10898" priority="927" stopIfTrue="1" operator="equal">
      <formula>4</formula>
    </cfRule>
    <cfRule type="cellIs" dxfId="10897" priority="928" stopIfTrue="1" operator="equal">
      <formula>3</formula>
    </cfRule>
  </conditionalFormatting>
  <conditionalFormatting sqref="I4">
    <cfRule type="expression" dxfId="10896" priority="924" stopIfTrue="1">
      <formula>$D$1&lt;I4</formula>
    </cfRule>
    <cfRule type="expression" dxfId="10895" priority="925" stopIfTrue="1">
      <formula>$D$1&gt;I4</formula>
    </cfRule>
  </conditionalFormatting>
  <conditionalFormatting sqref="I4">
    <cfRule type="expression" dxfId="10894" priority="901" stopIfTrue="1">
      <formula>$D$1&lt;I4</formula>
    </cfRule>
    <cfRule type="expression" dxfId="10893" priority="902" stopIfTrue="1">
      <formula>$D$1&gt;I4</formula>
    </cfRule>
  </conditionalFormatting>
  <conditionalFormatting sqref="I4">
    <cfRule type="expression" dxfId="10892" priority="899" stopIfTrue="1">
      <formula>$D$1&lt;I4</formula>
    </cfRule>
    <cfRule type="expression" dxfId="10891" priority="900" stopIfTrue="1">
      <formula>$D$1&gt;I4</formula>
    </cfRule>
  </conditionalFormatting>
  <conditionalFormatting sqref="I4">
    <cfRule type="expression" dxfId="10890" priority="874" stopIfTrue="1">
      <formula>$D$1&lt;I4</formula>
    </cfRule>
    <cfRule type="expression" dxfId="10889" priority="875" stopIfTrue="1">
      <formula>$D$1&gt;I4</formula>
    </cfRule>
  </conditionalFormatting>
  <conditionalFormatting sqref="I5">
    <cfRule type="cellIs" dxfId="10888" priority="871" stopIfTrue="1" operator="equal">
      <formula>5</formula>
    </cfRule>
    <cfRule type="cellIs" dxfId="10887" priority="872" stopIfTrue="1" operator="equal">
      <formula>4</formula>
    </cfRule>
    <cfRule type="cellIs" dxfId="10886" priority="873" stopIfTrue="1" operator="equal">
      <formula>3</formula>
    </cfRule>
  </conditionalFormatting>
  <conditionalFormatting sqref="I4">
    <cfRule type="expression" dxfId="10885" priority="867" stopIfTrue="1">
      <formula>$D$1&lt;I4</formula>
    </cfRule>
    <cfRule type="expression" dxfId="10884" priority="868" stopIfTrue="1">
      <formula>$D$1&gt;I4</formula>
    </cfRule>
  </conditionalFormatting>
  <conditionalFormatting sqref="I5">
    <cfRule type="cellIs" dxfId="10883" priority="921" stopIfTrue="1" operator="equal">
      <formula>5</formula>
    </cfRule>
    <cfRule type="cellIs" dxfId="10882" priority="922" stopIfTrue="1" operator="equal">
      <formula>4</formula>
    </cfRule>
    <cfRule type="cellIs" dxfId="10881" priority="923" stopIfTrue="1" operator="equal">
      <formula>3</formula>
    </cfRule>
  </conditionalFormatting>
  <conditionalFormatting sqref="I4">
    <cfRule type="expression" dxfId="10880" priority="919" stopIfTrue="1">
      <formula>$D$1&lt;I4</formula>
    </cfRule>
    <cfRule type="expression" dxfId="10879" priority="920" stopIfTrue="1">
      <formula>$D$1&gt;I4</formula>
    </cfRule>
  </conditionalFormatting>
  <conditionalFormatting sqref="I5">
    <cfRule type="cellIs" dxfId="10878" priority="916" stopIfTrue="1" operator="equal">
      <formula>5</formula>
    </cfRule>
    <cfRule type="cellIs" dxfId="10877" priority="917" stopIfTrue="1" operator="equal">
      <formula>4</formula>
    </cfRule>
    <cfRule type="cellIs" dxfId="10876" priority="918" stopIfTrue="1" operator="equal">
      <formula>3</formula>
    </cfRule>
  </conditionalFormatting>
  <conditionalFormatting sqref="I4">
    <cfRule type="expression" dxfId="10875" priority="914" stopIfTrue="1">
      <formula>$D$1&lt;I4</formula>
    </cfRule>
    <cfRule type="expression" dxfId="10874" priority="915" stopIfTrue="1">
      <formula>$D$1&gt;I4</formula>
    </cfRule>
  </conditionalFormatting>
  <conditionalFormatting sqref="I5">
    <cfRule type="cellIs" dxfId="10873" priority="911" stopIfTrue="1" operator="equal">
      <formula>5</formula>
    </cfRule>
    <cfRule type="cellIs" dxfId="10872" priority="912" stopIfTrue="1" operator="equal">
      <formula>4</formula>
    </cfRule>
    <cfRule type="cellIs" dxfId="10871" priority="913" stopIfTrue="1" operator="equal">
      <formula>3</formula>
    </cfRule>
  </conditionalFormatting>
  <conditionalFormatting sqref="I4">
    <cfRule type="expression" dxfId="10870" priority="909" stopIfTrue="1">
      <formula>$D$1&lt;I4</formula>
    </cfRule>
    <cfRule type="expression" dxfId="10869" priority="910" stopIfTrue="1">
      <formula>$D$1&gt;I4</formula>
    </cfRule>
  </conditionalFormatting>
  <conditionalFormatting sqref="I4">
    <cfRule type="expression" dxfId="10868" priority="907" stopIfTrue="1">
      <formula>$D$1&lt;I4</formula>
    </cfRule>
    <cfRule type="expression" dxfId="10867" priority="908" stopIfTrue="1">
      <formula>$D$1&gt;I4</formula>
    </cfRule>
  </conditionalFormatting>
  <conditionalFormatting sqref="I4">
    <cfRule type="expression" dxfId="10866" priority="905" stopIfTrue="1">
      <formula>$D$1&lt;I4</formula>
    </cfRule>
    <cfRule type="expression" dxfId="10865" priority="906" stopIfTrue="1">
      <formula>$D$1&gt;I4</formula>
    </cfRule>
  </conditionalFormatting>
  <conditionalFormatting sqref="I4">
    <cfRule type="expression" dxfId="10864" priority="903" stopIfTrue="1">
      <formula>$D$1&lt;I4</formula>
    </cfRule>
    <cfRule type="expression" dxfId="10863" priority="904" stopIfTrue="1">
      <formula>$D$1&gt;I4</formula>
    </cfRule>
  </conditionalFormatting>
  <conditionalFormatting sqref="I4">
    <cfRule type="expression" dxfId="10862" priority="897" stopIfTrue="1">
      <formula>$D$1&lt;I4</formula>
    </cfRule>
    <cfRule type="expression" dxfId="10861" priority="898" stopIfTrue="1">
      <formula>$D$1&gt;I4</formula>
    </cfRule>
  </conditionalFormatting>
  <conditionalFormatting sqref="I4">
    <cfRule type="expression" dxfId="10860" priority="895" stopIfTrue="1">
      <formula>$D$1&lt;I4</formula>
    </cfRule>
    <cfRule type="expression" dxfId="10859" priority="896" stopIfTrue="1">
      <formula>$D$1&gt;I4</formula>
    </cfRule>
  </conditionalFormatting>
  <conditionalFormatting sqref="I4">
    <cfRule type="expression" dxfId="10858" priority="893" stopIfTrue="1">
      <formula>$D$1&lt;I4</formula>
    </cfRule>
    <cfRule type="expression" dxfId="10857" priority="894" stopIfTrue="1">
      <formula>$D$1&gt;I4</formula>
    </cfRule>
  </conditionalFormatting>
  <conditionalFormatting sqref="I4">
    <cfRule type="expression" dxfId="10856" priority="891" stopIfTrue="1">
      <formula>$D$1&lt;I4</formula>
    </cfRule>
    <cfRule type="expression" dxfId="10855" priority="892" stopIfTrue="1">
      <formula>$D$1&gt;I4</formula>
    </cfRule>
  </conditionalFormatting>
  <conditionalFormatting sqref="I4">
    <cfRule type="expression" dxfId="10854" priority="889" stopIfTrue="1">
      <formula>$D$1&lt;I4</formula>
    </cfRule>
    <cfRule type="expression" dxfId="10853" priority="890" stopIfTrue="1">
      <formula>$D$1&gt;I4</formula>
    </cfRule>
  </conditionalFormatting>
  <conditionalFormatting sqref="I5">
    <cfRule type="cellIs" dxfId="10852" priority="886" stopIfTrue="1" operator="equal">
      <formula>5</formula>
    </cfRule>
    <cfRule type="cellIs" dxfId="10851" priority="887" stopIfTrue="1" operator="equal">
      <formula>4</formula>
    </cfRule>
    <cfRule type="cellIs" dxfId="10850" priority="888" stopIfTrue="1" operator="equal">
      <formula>3</formula>
    </cfRule>
  </conditionalFormatting>
  <conditionalFormatting sqref="I4">
    <cfRule type="expression" dxfId="10849" priority="884" stopIfTrue="1">
      <formula>$D$1&lt;I4</formula>
    </cfRule>
    <cfRule type="expression" dxfId="10848" priority="885" stopIfTrue="1">
      <formula>$D$1&gt;I4</formula>
    </cfRule>
  </conditionalFormatting>
  <conditionalFormatting sqref="I5">
    <cfRule type="cellIs" dxfId="10847" priority="881" stopIfTrue="1" operator="equal">
      <formula>5</formula>
    </cfRule>
    <cfRule type="cellIs" dxfId="10846" priority="882" stopIfTrue="1" operator="equal">
      <formula>4</formula>
    </cfRule>
    <cfRule type="cellIs" dxfId="10845" priority="883" stopIfTrue="1" operator="equal">
      <formula>3</formula>
    </cfRule>
  </conditionalFormatting>
  <conditionalFormatting sqref="I4">
    <cfRule type="expression" dxfId="10844" priority="879" stopIfTrue="1">
      <formula>$D$1&lt;I4</formula>
    </cfRule>
    <cfRule type="expression" dxfId="10843" priority="880" stopIfTrue="1">
      <formula>$D$1&gt;I4</formula>
    </cfRule>
  </conditionalFormatting>
  <conditionalFormatting sqref="I5">
    <cfRule type="cellIs" dxfId="10842" priority="876" stopIfTrue="1" operator="equal">
      <formula>5</formula>
    </cfRule>
    <cfRule type="cellIs" dxfId="10841" priority="877" stopIfTrue="1" operator="equal">
      <formula>4</formula>
    </cfRule>
    <cfRule type="cellIs" dxfId="10840" priority="878" stopIfTrue="1" operator="equal">
      <formula>3</formula>
    </cfRule>
  </conditionalFormatting>
  <conditionalFormatting sqref="I4">
    <cfRule type="expression" dxfId="10839" priority="869" stopIfTrue="1">
      <formula>$D$1&lt;I4</formula>
    </cfRule>
    <cfRule type="expression" dxfId="10838" priority="870" stopIfTrue="1">
      <formula>$D$1&gt;I4</formula>
    </cfRule>
  </conditionalFormatting>
  <conditionalFormatting sqref="I4">
    <cfRule type="expression" dxfId="10837" priority="865" stopIfTrue="1">
      <formula>$D$1&lt;I4</formula>
    </cfRule>
    <cfRule type="expression" dxfId="10836" priority="866" stopIfTrue="1">
      <formula>$D$1&gt;I4</formula>
    </cfRule>
  </conditionalFormatting>
  <conditionalFormatting sqref="I4">
    <cfRule type="expression" dxfId="10835" priority="863" stopIfTrue="1">
      <formula>$D$1&lt;I4</formula>
    </cfRule>
    <cfRule type="expression" dxfId="10834" priority="864" stopIfTrue="1">
      <formula>$D$1&gt;I4</formula>
    </cfRule>
  </conditionalFormatting>
  <conditionalFormatting sqref="I4">
    <cfRule type="expression" dxfId="10833" priority="861" stopIfTrue="1">
      <formula>$D$1&lt;I4</formula>
    </cfRule>
    <cfRule type="expression" dxfId="10832" priority="862" stopIfTrue="1">
      <formula>$D$1&gt;I4</formula>
    </cfRule>
  </conditionalFormatting>
  <conditionalFormatting sqref="I4">
    <cfRule type="expression" dxfId="10831" priority="859" stopIfTrue="1">
      <formula>$D$1&lt;I4</formula>
    </cfRule>
    <cfRule type="expression" dxfId="10830" priority="860" stopIfTrue="1">
      <formula>$D$1&gt;I4</formula>
    </cfRule>
  </conditionalFormatting>
  <conditionalFormatting sqref="I4">
    <cfRule type="expression" dxfId="10829" priority="857" stopIfTrue="1">
      <formula>$D$1&lt;I4</formula>
    </cfRule>
    <cfRule type="expression" dxfId="10828" priority="858" stopIfTrue="1">
      <formula>$D$1&gt;I4</formula>
    </cfRule>
  </conditionalFormatting>
  <conditionalFormatting sqref="I4">
    <cfRule type="expression" dxfId="10827" priority="855" stopIfTrue="1">
      <formula>$D$1&lt;I4</formula>
    </cfRule>
    <cfRule type="expression" dxfId="10826" priority="856" stopIfTrue="1">
      <formula>$D$1&gt;I4</formula>
    </cfRule>
  </conditionalFormatting>
  <conditionalFormatting sqref="I4">
    <cfRule type="expression" dxfId="10825" priority="853" stopIfTrue="1">
      <formula>$D$1&lt;I4</formula>
    </cfRule>
    <cfRule type="expression" dxfId="10824" priority="854" stopIfTrue="1">
      <formula>$D$1&gt;I4</formula>
    </cfRule>
  </conditionalFormatting>
  <conditionalFormatting sqref="I4">
    <cfRule type="expression" dxfId="10823" priority="851" stopIfTrue="1">
      <formula>$D$1&lt;I4</formula>
    </cfRule>
    <cfRule type="expression" dxfId="10822" priority="852" stopIfTrue="1">
      <formula>$D$1&gt;I4</formula>
    </cfRule>
  </conditionalFormatting>
  <conditionalFormatting sqref="I4">
    <cfRule type="expression" dxfId="10821" priority="849" stopIfTrue="1">
      <formula>$D$1&lt;I4</formula>
    </cfRule>
    <cfRule type="expression" dxfId="10820" priority="850" stopIfTrue="1">
      <formula>$D$1&gt;I4</formula>
    </cfRule>
  </conditionalFormatting>
  <conditionalFormatting sqref="I5">
    <cfRule type="cellIs" dxfId="10819" priority="846" stopIfTrue="1" operator="equal">
      <formula>5</formula>
    </cfRule>
    <cfRule type="cellIs" dxfId="10818" priority="847" stopIfTrue="1" operator="equal">
      <formula>4</formula>
    </cfRule>
    <cfRule type="cellIs" dxfId="10817" priority="848" stopIfTrue="1" operator="equal">
      <formula>3</formula>
    </cfRule>
  </conditionalFormatting>
  <conditionalFormatting sqref="I4">
    <cfRule type="expression" dxfId="10816" priority="844" stopIfTrue="1">
      <formula>$D$1&lt;I4</formula>
    </cfRule>
    <cfRule type="expression" dxfId="10815" priority="845" stopIfTrue="1">
      <formula>$D$1&gt;I4</formula>
    </cfRule>
  </conditionalFormatting>
  <conditionalFormatting sqref="I5">
    <cfRule type="cellIs" dxfId="10814" priority="841" stopIfTrue="1" operator="equal">
      <formula>5</formula>
    </cfRule>
    <cfRule type="cellIs" dxfId="10813" priority="842" stopIfTrue="1" operator="equal">
      <formula>4</formula>
    </cfRule>
    <cfRule type="cellIs" dxfId="10812" priority="843" stopIfTrue="1" operator="equal">
      <formula>3</formula>
    </cfRule>
  </conditionalFormatting>
  <conditionalFormatting sqref="I4">
    <cfRule type="expression" dxfId="10811" priority="839" stopIfTrue="1">
      <formula>$D$1&lt;I4</formula>
    </cfRule>
    <cfRule type="expression" dxfId="10810" priority="840" stopIfTrue="1">
      <formula>$D$1&gt;I4</formula>
    </cfRule>
  </conditionalFormatting>
  <conditionalFormatting sqref="I5">
    <cfRule type="cellIs" dxfId="10809" priority="836" stopIfTrue="1" operator="equal">
      <formula>5</formula>
    </cfRule>
    <cfRule type="cellIs" dxfId="10808" priority="837" stopIfTrue="1" operator="equal">
      <formula>4</formula>
    </cfRule>
    <cfRule type="cellIs" dxfId="10807" priority="838" stopIfTrue="1" operator="equal">
      <formula>3</formula>
    </cfRule>
  </conditionalFormatting>
  <conditionalFormatting sqref="I4">
    <cfRule type="expression" dxfId="10806" priority="834" stopIfTrue="1">
      <formula>$D$1&lt;I4</formula>
    </cfRule>
    <cfRule type="expression" dxfId="10805" priority="835" stopIfTrue="1">
      <formula>$D$1&gt;I4</formula>
    </cfRule>
  </conditionalFormatting>
  <conditionalFormatting sqref="I5">
    <cfRule type="cellIs" dxfId="10804" priority="831" stopIfTrue="1" operator="equal">
      <formula>5</formula>
    </cfRule>
    <cfRule type="cellIs" dxfId="10803" priority="832" stopIfTrue="1" operator="equal">
      <formula>4</formula>
    </cfRule>
    <cfRule type="cellIs" dxfId="10802" priority="833" stopIfTrue="1" operator="equal">
      <formula>3</formula>
    </cfRule>
  </conditionalFormatting>
  <conditionalFormatting sqref="I4">
    <cfRule type="expression" dxfId="10801" priority="829" stopIfTrue="1">
      <formula>$D$1&lt;I4</formula>
    </cfRule>
    <cfRule type="expression" dxfId="10800" priority="830" stopIfTrue="1">
      <formula>$D$1&gt;I4</formula>
    </cfRule>
  </conditionalFormatting>
  <conditionalFormatting sqref="I5">
    <cfRule type="cellIs" dxfId="10799" priority="826" stopIfTrue="1" operator="equal">
      <formula>5</formula>
    </cfRule>
    <cfRule type="cellIs" dxfId="10798" priority="827" stopIfTrue="1" operator="equal">
      <formula>4</formula>
    </cfRule>
    <cfRule type="cellIs" dxfId="10797" priority="828" stopIfTrue="1" operator="equal">
      <formula>3</formula>
    </cfRule>
  </conditionalFormatting>
  <conditionalFormatting sqref="I4">
    <cfRule type="expression" dxfId="10796" priority="824" stopIfTrue="1">
      <formula>$D$1&lt;I4</formula>
    </cfRule>
    <cfRule type="expression" dxfId="10795" priority="825" stopIfTrue="1">
      <formula>$D$1&gt;I4</formula>
    </cfRule>
  </conditionalFormatting>
  <conditionalFormatting sqref="I5">
    <cfRule type="cellIs" dxfId="10794" priority="821" stopIfTrue="1" operator="equal">
      <formula>5</formula>
    </cfRule>
    <cfRule type="cellIs" dxfId="10793" priority="822" stopIfTrue="1" operator="equal">
      <formula>4</formula>
    </cfRule>
    <cfRule type="cellIs" dxfId="10792" priority="823" stopIfTrue="1" operator="equal">
      <formula>3</formula>
    </cfRule>
  </conditionalFormatting>
  <conditionalFormatting sqref="M5 K5">
    <cfRule type="cellIs" dxfId="10791" priority="818" stopIfTrue="1" operator="equal">
      <formula>5</formula>
    </cfRule>
    <cfRule type="cellIs" dxfId="10790" priority="819" stopIfTrue="1" operator="equal">
      <formula>4</formula>
    </cfRule>
    <cfRule type="cellIs" dxfId="10789" priority="820" stopIfTrue="1" operator="equal">
      <formula>3</formula>
    </cfRule>
  </conditionalFormatting>
  <conditionalFormatting sqref="K4:M4">
    <cfRule type="expression" dxfId="10788" priority="816" stopIfTrue="1">
      <formula>$D$1&lt;K4</formula>
    </cfRule>
    <cfRule type="expression" dxfId="10787" priority="817" stopIfTrue="1">
      <formula>$D$1&gt;K4</formula>
    </cfRule>
  </conditionalFormatting>
  <conditionalFormatting sqref="M5">
    <cfRule type="cellIs" dxfId="10786" priority="813" stopIfTrue="1" operator="equal">
      <formula>5</formula>
    </cfRule>
    <cfRule type="cellIs" dxfId="10785" priority="814" stopIfTrue="1" operator="equal">
      <formula>4</formula>
    </cfRule>
    <cfRule type="cellIs" dxfId="10784" priority="815" stopIfTrue="1" operator="equal">
      <formula>3</formula>
    </cfRule>
  </conditionalFormatting>
  <conditionalFormatting sqref="M4">
    <cfRule type="expression" dxfId="10783" priority="811" stopIfTrue="1">
      <formula>$D$1&lt;M4</formula>
    </cfRule>
    <cfRule type="expression" dxfId="10782" priority="812" stopIfTrue="1">
      <formula>$D$1&gt;M4</formula>
    </cfRule>
  </conditionalFormatting>
  <conditionalFormatting sqref="M4">
    <cfRule type="expression" dxfId="10781" priority="809" stopIfTrue="1">
      <formula>$D$1&lt;M4</formula>
    </cfRule>
    <cfRule type="expression" dxfId="10780" priority="810" stopIfTrue="1">
      <formula>$D$1&gt;M4</formula>
    </cfRule>
  </conditionalFormatting>
  <conditionalFormatting sqref="M4">
    <cfRule type="expression" dxfId="10779" priority="776" stopIfTrue="1">
      <formula>$D$1&lt;M4</formula>
    </cfRule>
    <cfRule type="expression" dxfId="10778" priority="777" stopIfTrue="1">
      <formula>$D$1&gt;M4</formula>
    </cfRule>
  </conditionalFormatting>
  <conditionalFormatting sqref="M5">
    <cfRule type="cellIs" dxfId="10777" priority="806" stopIfTrue="1" operator="equal">
      <formula>5</formula>
    </cfRule>
    <cfRule type="cellIs" dxfId="10776" priority="807" stopIfTrue="1" operator="equal">
      <formula>4</formula>
    </cfRule>
    <cfRule type="cellIs" dxfId="10775" priority="808" stopIfTrue="1" operator="equal">
      <formula>3</formula>
    </cfRule>
  </conditionalFormatting>
  <conditionalFormatting sqref="M4">
    <cfRule type="expression" dxfId="10774" priority="804" stopIfTrue="1">
      <formula>$D$1&lt;M4</formula>
    </cfRule>
    <cfRule type="expression" dxfId="10773" priority="805" stopIfTrue="1">
      <formula>$D$1&gt;M4</formula>
    </cfRule>
  </conditionalFormatting>
  <conditionalFormatting sqref="M5">
    <cfRule type="cellIs" dxfId="10772" priority="801" stopIfTrue="1" operator="equal">
      <formula>5</formula>
    </cfRule>
    <cfRule type="cellIs" dxfId="10771" priority="802" stopIfTrue="1" operator="equal">
      <formula>4</formula>
    </cfRule>
    <cfRule type="cellIs" dxfId="10770" priority="803" stopIfTrue="1" operator="equal">
      <formula>3</formula>
    </cfRule>
  </conditionalFormatting>
  <conditionalFormatting sqref="M4">
    <cfRule type="expression" dxfId="10769" priority="799" stopIfTrue="1">
      <formula>$D$1&lt;M4</formula>
    </cfRule>
    <cfRule type="expression" dxfId="10768" priority="800" stopIfTrue="1">
      <formula>$D$1&gt;M4</formula>
    </cfRule>
  </conditionalFormatting>
  <conditionalFormatting sqref="M5">
    <cfRule type="cellIs" dxfId="10767" priority="796" stopIfTrue="1" operator="equal">
      <formula>5</formula>
    </cfRule>
    <cfRule type="cellIs" dxfId="10766" priority="797" stopIfTrue="1" operator="equal">
      <formula>4</formula>
    </cfRule>
    <cfRule type="cellIs" dxfId="10765" priority="798" stopIfTrue="1" operator="equal">
      <formula>3</formula>
    </cfRule>
  </conditionalFormatting>
  <conditionalFormatting sqref="M4">
    <cfRule type="expression" dxfId="10764" priority="794" stopIfTrue="1">
      <formula>$D$1&lt;M4</formula>
    </cfRule>
    <cfRule type="expression" dxfId="10763" priority="795" stopIfTrue="1">
      <formula>$D$1&gt;M4</formula>
    </cfRule>
  </conditionalFormatting>
  <conditionalFormatting sqref="M4">
    <cfRule type="expression" dxfId="10762" priority="792" stopIfTrue="1">
      <formula>$D$1&lt;M4</formula>
    </cfRule>
    <cfRule type="expression" dxfId="10761" priority="793" stopIfTrue="1">
      <formula>$D$1&gt;M4</formula>
    </cfRule>
  </conditionalFormatting>
  <conditionalFormatting sqref="M4">
    <cfRule type="expression" dxfId="10760" priority="790" stopIfTrue="1">
      <formula>$D$1&lt;M4</formula>
    </cfRule>
    <cfRule type="expression" dxfId="10759" priority="791" stopIfTrue="1">
      <formula>$D$1&gt;M4</formula>
    </cfRule>
  </conditionalFormatting>
  <conditionalFormatting sqref="M4">
    <cfRule type="expression" dxfId="10758" priority="788" stopIfTrue="1">
      <formula>$D$1&lt;M4</formula>
    </cfRule>
    <cfRule type="expression" dxfId="10757" priority="789" stopIfTrue="1">
      <formula>$D$1&gt;M4</formula>
    </cfRule>
  </conditionalFormatting>
  <conditionalFormatting sqref="M4">
    <cfRule type="expression" dxfId="10756" priority="786" stopIfTrue="1">
      <formula>$D$1&lt;M4</formula>
    </cfRule>
    <cfRule type="expression" dxfId="10755" priority="787" stopIfTrue="1">
      <formula>$D$1&gt;M4</formula>
    </cfRule>
  </conditionalFormatting>
  <conditionalFormatting sqref="M4">
    <cfRule type="expression" dxfId="10754" priority="784" stopIfTrue="1">
      <formula>$D$1&lt;M4</formula>
    </cfRule>
    <cfRule type="expression" dxfId="10753" priority="785" stopIfTrue="1">
      <formula>$D$1&gt;M4</formula>
    </cfRule>
  </conditionalFormatting>
  <conditionalFormatting sqref="M4">
    <cfRule type="expression" dxfId="10752" priority="782" stopIfTrue="1">
      <formula>$D$1&lt;M4</formula>
    </cfRule>
    <cfRule type="expression" dxfId="10751" priority="783" stopIfTrue="1">
      <formula>$D$1&gt;M4</formula>
    </cfRule>
  </conditionalFormatting>
  <conditionalFormatting sqref="M4">
    <cfRule type="expression" dxfId="10750" priority="780" stopIfTrue="1">
      <formula>$D$1&lt;M4</formula>
    </cfRule>
    <cfRule type="expression" dxfId="10749" priority="781" stopIfTrue="1">
      <formula>$D$1&gt;M4</formula>
    </cfRule>
  </conditionalFormatting>
  <conditionalFormatting sqref="M4">
    <cfRule type="expression" dxfId="10748" priority="778" stopIfTrue="1">
      <formula>$D$1&lt;M4</formula>
    </cfRule>
    <cfRule type="expression" dxfId="10747" priority="779" stopIfTrue="1">
      <formula>$D$1&gt;M4</formula>
    </cfRule>
  </conditionalFormatting>
  <conditionalFormatting sqref="L5">
    <cfRule type="cellIs" dxfId="10746" priority="773" stopIfTrue="1" operator="equal">
      <formula>5</formula>
    </cfRule>
    <cfRule type="cellIs" dxfId="10745" priority="774" stopIfTrue="1" operator="equal">
      <formula>4</formula>
    </cfRule>
    <cfRule type="cellIs" dxfId="10744" priority="775" stopIfTrue="1" operator="equal">
      <formula>3</formula>
    </cfRule>
  </conditionalFormatting>
  <conditionalFormatting sqref="L4">
    <cfRule type="expression" dxfId="10743" priority="771" stopIfTrue="1">
      <formula>$D$1&lt;L4</formula>
    </cfRule>
    <cfRule type="expression" dxfId="10742" priority="772" stopIfTrue="1">
      <formula>$D$1&gt;L4</formula>
    </cfRule>
  </conditionalFormatting>
  <conditionalFormatting sqref="L4">
    <cfRule type="expression" dxfId="10741" priority="769" stopIfTrue="1">
      <formula>$D$1&lt;L4</formula>
    </cfRule>
    <cfRule type="expression" dxfId="10740" priority="770" stopIfTrue="1">
      <formula>$D$1&gt;L4</formula>
    </cfRule>
  </conditionalFormatting>
  <conditionalFormatting sqref="L4">
    <cfRule type="expression" dxfId="10739" priority="767" stopIfTrue="1">
      <formula>$D$1&lt;L4</formula>
    </cfRule>
    <cfRule type="expression" dxfId="10738" priority="768" stopIfTrue="1">
      <formula>$D$1&gt;L4</formula>
    </cfRule>
  </conditionalFormatting>
  <conditionalFormatting sqref="L4">
    <cfRule type="expression" dxfId="10737" priority="765" stopIfTrue="1">
      <formula>$D$1&lt;L4</formula>
    </cfRule>
    <cfRule type="expression" dxfId="10736" priority="766" stopIfTrue="1">
      <formula>$D$1&gt;L4</formula>
    </cfRule>
  </conditionalFormatting>
  <conditionalFormatting sqref="L4">
    <cfRule type="expression" dxfId="10735" priority="763" stopIfTrue="1">
      <formula>$D$1&lt;L4</formula>
    </cfRule>
    <cfRule type="expression" dxfId="10734" priority="764" stopIfTrue="1">
      <formula>$D$1&gt;L4</formula>
    </cfRule>
  </conditionalFormatting>
  <conditionalFormatting sqref="L5">
    <cfRule type="cellIs" dxfId="10733" priority="760" stopIfTrue="1" operator="equal">
      <formula>5</formula>
    </cfRule>
    <cfRule type="cellIs" dxfId="10732" priority="761" stopIfTrue="1" operator="equal">
      <formula>4</formula>
    </cfRule>
    <cfRule type="cellIs" dxfId="10731" priority="762" stopIfTrue="1" operator="equal">
      <formula>3</formula>
    </cfRule>
  </conditionalFormatting>
  <conditionalFormatting sqref="L4">
    <cfRule type="expression" dxfId="10730" priority="758" stopIfTrue="1">
      <formula>$D$1&lt;L4</formula>
    </cfRule>
    <cfRule type="expression" dxfId="10729" priority="759" stopIfTrue="1">
      <formula>$D$1&gt;L4</formula>
    </cfRule>
  </conditionalFormatting>
  <conditionalFormatting sqref="L5">
    <cfRule type="cellIs" dxfId="10728" priority="755" stopIfTrue="1" operator="equal">
      <formula>5</formula>
    </cfRule>
    <cfRule type="cellIs" dxfId="10727" priority="756" stopIfTrue="1" operator="equal">
      <formula>4</formula>
    </cfRule>
    <cfRule type="cellIs" dxfId="10726" priority="757" stopIfTrue="1" operator="equal">
      <formula>3</formula>
    </cfRule>
  </conditionalFormatting>
  <conditionalFormatting sqref="L4">
    <cfRule type="expression" dxfId="10725" priority="753" stopIfTrue="1">
      <formula>$D$1&lt;L4</formula>
    </cfRule>
    <cfRule type="expression" dxfId="10724" priority="754" stopIfTrue="1">
      <formula>$D$1&gt;L4</formula>
    </cfRule>
  </conditionalFormatting>
  <conditionalFormatting sqref="L5">
    <cfRule type="cellIs" dxfId="10723" priority="750" stopIfTrue="1" operator="equal">
      <formula>5</formula>
    </cfRule>
    <cfRule type="cellIs" dxfId="10722" priority="751" stopIfTrue="1" operator="equal">
      <formula>4</formula>
    </cfRule>
    <cfRule type="cellIs" dxfId="10721" priority="752" stopIfTrue="1" operator="equal">
      <formula>3</formula>
    </cfRule>
  </conditionalFormatting>
  <conditionalFormatting sqref="L4">
    <cfRule type="expression" dxfId="10720" priority="748" stopIfTrue="1">
      <formula>$D$1&lt;L4</formula>
    </cfRule>
    <cfRule type="expression" dxfId="10719" priority="749" stopIfTrue="1">
      <formula>$D$1&gt;L4</formula>
    </cfRule>
  </conditionalFormatting>
  <conditionalFormatting sqref="L4">
    <cfRule type="expression" dxfId="10718" priority="746" stopIfTrue="1">
      <formula>$D$1&lt;L4</formula>
    </cfRule>
    <cfRule type="expression" dxfId="10717" priority="747" stopIfTrue="1">
      <formula>$D$1&gt;L4</formula>
    </cfRule>
  </conditionalFormatting>
  <conditionalFormatting sqref="L4">
    <cfRule type="expression" dxfId="10716" priority="744" stopIfTrue="1">
      <formula>$D$1&lt;L4</formula>
    </cfRule>
    <cfRule type="expression" dxfId="10715" priority="745" stopIfTrue="1">
      <formula>$D$1&gt;L4</formula>
    </cfRule>
  </conditionalFormatting>
  <conditionalFormatting sqref="L4">
    <cfRule type="expression" dxfId="10714" priority="742" stopIfTrue="1">
      <formula>$D$1&lt;L4</formula>
    </cfRule>
    <cfRule type="expression" dxfId="10713" priority="743" stopIfTrue="1">
      <formula>$D$1&gt;L4</formula>
    </cfRule>
  </conditionalFormatting>
  <conditionalFormatting sqref="L4">
    <cfRule type="expression" dxfId="10712" priority="740" stopIfTrue="1">
      <formula>$D$1&lt;L4</formula>
    </cfRule>
    <cfRule type="expression" dxfId="10711" priority="741" stopIfTrue="1">
      <formula>$D$1&gt;L4</formula>
    </cfRule>
  </conditionalFormatting>
  <conditionalFormatting sqref="L4">
    <cfRule type="expression" dxfId="10710" priority="738" stopIfTrue="1">
      <formula>$D$1&lt;L4</formula>
    </cfRule>
    <cfRule type="expression" dxfId="10709" priority="739" stopIfTrue="1">
      <formula>$D$1&gt;L4</formula>
    </cfRule>
  </conditionalFormatting>
  <conditionalFormatting sqref="L4">
    <cfRule type="expression" dxfId="10708" priority="736" stopIfTrue="1">
      <formula>$D$1&lt;L4</formula>
    </cfRule>
    <cfRule type="expression" dxfId="10707" priority="737" stopIfTrue="1">
      <formula>$D$1&gt;L4</formula>
    </cfRule>
  </conditionalFormatting>
  <conditionalFormatting sqref="L4">
    <cfRule type="expression" dxfId="10706" priority="734" stopIfTrue="1">
      <formula>$D$1&lt;L4</formula>
    </cfRule>
    <cfRule type="expression" dxfId="10705" priority="735" stopIfTrue="1">
      <formula>$D$1&gt;L4</formula>
    </cfRule>
  </conditionalFormatting>
  <conditionalFormatting sqref="L4">
    <cfRule type="expression" dxfId="10704" priority="732" stopIfTrue="1">
      <formula>$D$1&lt;L4</formula>
    </cfRule>
    <cfRule type="expression" dxfId="10703" priority="733" stopIfTrue="1">
      <formula>$D$1&gt;L4</formula>
    </cfRule>
  </conditionalFormatting>
  <conditionalFormatting sqref="L4">
    <cfRule type="expression" dxfId="10702" priority="730" stopIfTrue="1">
      <formula>$D$1&lt;L4</formula>
    </cfRule>
    <cfRule type="expression" dxfId="10701" priority="731" stopIfTrue="1">
      <formula>$D$1&gt;L4</formula>
    </cfRule>
  </conditionalFormatting>
  <conditionalFormatting sqref="L4">
    <cfRule type="expression" dxfId="10700" priority="728" stopIfTrue="1">
      <formula>$D$1&lt;L4</formula>
    </cfRule>
    <cfRule type="expression" dxfId="10699" priority="729" stopIfTrue="1">
      <formula>$D$1&gt;L4</formula>
    </cfRule>
  </conditionalFormatting>
  <conditionalFormatting sqref="L4">
    <cfRule type="expression" dxfId="10698" priority="726" stopIfTrue="1">
      <formula>$D$1&lt;L4</formula>
    </cfRule>
    <cfRule type="expression" dxfId="10697" priority="727" stopIfTrue="1">
      <formula>$D$1&gt;L4</formula>
    </cfRule>
  </conditionalFormatting>
  <conditionalFormatting sqref="L4">
    <cfRule type="expression" dxfId="10696" priority="724" stopIfTrue="1">
      <formula>$D$1&lt;L4</formula>
    </cfRule>
    <cfRule type="expression" dxfId="10695" priority="725" stopIfTrue="1">
      <formula>$D$1&gt;L4</formula>
    </cfRule>
  </conditionalFormatting>
  <conditionalFormatting sqref="L4">
    <cfRule type="expression" dxfId="10694" priority="722" stopIfTrue="1">
      <formula>$D$1&lt;L4</formula>
    </cfRule>
    <cfRule type="expression" dxfId="10693" priority="723" stopIfTrue="1">
      <formula>$D$1&gt;L4</formula>
    </cfRule>
  </conditionalFormatting>
  <conditionalFormatting sqref="L4">
    <cfRule type="expression" dxfId="10692" priority="720" stopIfTrue="1">
      <formula>$D$1&lt;L4</formula>
    </cfRule>
    <cfRule type="expression" dxfId="10691" priority="721" stopIfTrue="1">
      <formula>$D$1&gt;L4</formula>
    </cfRule>
  </conditionalFormatting>
  <conditionalFormatting sqref="L4">
    <cfRule type="expression" dxfId="10690" priority="718" stopIfTrue="1">
      <formula>$D$1&lt;L4</formula>
    </cfRule>
    <cfRule type="expression" dxfId="10689" priority="719" stopIfTrue="1">
      <formula>$D$1&gt;L4</formula>
    </cfRule>
  </conditionalFormatting>
  <conditionalFormatting sqref="L4">
    <cfRule type="expression" dxfId="10688" priority="716" stopIfTrue="1">
      <formula>$D$1&lt;L4</formula>
    </cfRule>
    <cfRule type="expression" dxfId="10687" priority="717" stopIfTrue="1">
      <formula>$D$1&gt;L4</formula>
    </cfRule>
  </conditionalFormatting>
  <conditionalFormatting sqref="L4">
    <cfRule type="expression" dxfId="10686" priority="714" stopIfTrue="1">
      <formula>$D$1&lt;L4</formula>
    </cfRule>
    <cfRule type="expression" dxfId="10685" priority="715" stopIfTrue="1">
      <formula>$D$1&gt;L4</formula>
    </cfRule>
  </conditionalFormatting>
  <conditionalFormatting sqref="K4">
    <cfRule type="expression" dxfId="10684" priority="693" stopIfTrue="1">
      <formula>$D$1&lt;K4</formula>
    </cfRule>
    <cfRule type="expression" dxfId="10683" priority="694" stopIfTrue="1">
      <formula>$D$1&gt;K4</formula>
    </cfRule>
  </conditionalFormatting>
  <conditionalFormatting sqref="K4">
    <cfRule type="expression" dxfId="10682" priority="691" stopIfTrue="1">
      <formula>$D$1&lt;K4</formula>
    </cfRule>
    <cfRule type="expression" dxfId="10681" priority="692" stopIfTrue="1">
      <formula>$D$1&gt;K4</formula>
    </cfRule>
  </conditionalFormatting>
  <conditionalFormatting sqref="K4">
    <cfRule type="expression" dxfId="10680" priority="689" stopIfTrue="1">
      <formula>$D$1&lt;K4</formula>
    </cfRule>
    <cfRule type="expression" dxfId="10679" priority="690" stopIfTrue="1">
      <formula>$D$1&gt;K4</formula>
    </cfRule>
  </conditionalFormatting>
  <conditionalFormatting sqref="K4">
    <cfRule type="expression" dxfId="10678" priority="712" stopIfTrue="1">
      <formula>$D$1&lt;K4</formula>
    </cfRule>
    <cfRule type="expression" dxfId="10677" priority="713" stopIfTrue="1">
      <formula>$D$1&gt;K4</formula>
    </cfRule>
  </conditionalFormatting>
  <conditionalFormatting sqref="K4">
    <cfRule type="expression" dxfId="10676" priority="710" stopIfTrue="1">
      <formula>$D$1&lt;K4</formula>
    </cfRule>
    <cfRule type="expression" dxfId="10675" priority="711" stopIfTrue="1">
      <formula>$D$1&gt;K4</formula>
    </cfRule>
  </conditionalFormatting>
  <conditionalFormatting sqref="K4">
    <cfRule type="expression" dxfId="10674" priority="708" stopIfTrue="1">
      <formula>$D$1&lt;K4</formula>
    </cfRule>
    <cfRule type="expression" dxfId="10673" priority="709" stopIfTrue="1">
      <formula>$D$1&gt;K4</formula>
    </cfRule>
  </conditionalFormatting>
  <conditionalFormatting sqref="K4">
    <cfRule type="expression" dxfId="10672" priority="706" stopIfTrue="1">
      <formula>$D$1&lt;K4</formula>
    </cfRule>
    <cfRule type="expression" dxfId="10671" priority="707" stopIfTrue="1">
      <formula>$D$1&gt;K4</formula>
    </cfRule>
  </conditionalFormatting>
  <conditionalFormatting sqref="K5">
    <cfRule type="cellIs" dxfId="10670" priority="703" stopIfTrue="1" operator="equal">
      <formula>5</formula>
    </cfRule>
    <cfRule type="cellIs" dxfId="10669" priority="704" stopIfTrue="1" operator="equal">
      <formula>4</formula>
    </cfRule>
    <cfRule type="cellIs" dxfId="10668" priority="705" stopIfTrue="1" operator="equal">
      <formula>3</formula>
    </cfRule>
  </conditionalFormatting>
  <conditionalFormatting sqref="K4">
    <cfRule type="expression" dxfId="10667" priority="701" stopIfTrue="1">
      <formula>$D$1&lt;K4</formula>
    </cfRule>
    <cfRule type="expression" dxfId="10666" priority="702" stopIfTrue="1">
      <formula>$D$1&gt;K4</formula>
    </cfRule>
  </conditionalFormatting>
  <conditionalFormatting sqref="K4">
    <cfRule type="expression" dxfId="10665" priority="699" stopIfTrue="1">
      <formula>$D$1&lt;K4</formula>
    </cfRule>
    <cfRule type="expression" dxfId="10664" priority="700" stopIfTrue="1">
      <formula>$D$1&gt;K4</formula>
    </cfRule>
  </conditionalFormatting>
  <conditionalFormatting sqref="K4">
    <cfRule type="expression" dxfId="10663" priority="697" stopIfTrue="1">
      <formula>$D$1&lt;K4</formula>
    </cfRule>
    <cfRule type="expression" dxfId="10662" priority="698" stopIfTrue="1">
      <formula>$D$1&gt;K4</formula>
    </cfRule>
  </conditionalFormatting>
  <conditionalFormatting sqref="K4">
    <cfRule type="expression" dxfId="10661" priority="695" stopIfTrue="1">
      <formula>$D$1&lt;K4</formula>
    </cfRule>
    <cfRule type="expression" dxfId="10660" priority="696" stopIfTrue="1">
      <formula>$D$1&gt;K4</formula>
    </cfRule>
  </conditionalFormatting>
  <conditionalFormatting sqref="K4">
    <cfRule type="expression" dxfId="10659" priority="687" stopIfTrue="1">
      <formula>$D$1&lt;K4</formula>
    </cfRule>
    <cfRule type="expression" dxfId="10658" priority="688" stopIfTrue="1">
      <formula>$D$1&gt;K4</formula>
    </cfRule>
  </conditionalFormatting>
  <conditionalFormatting sqref="K4">
    <cfRule type="expression" dxfId="10657" priority="685" stopIfTrue="1">
      <formula>$D$1&lt;K4</formula>
    </cfRule>
    <cfRule type="expression" dxfId="10656" priority="686" stopIfTrue="1">
      <formula>$D$1&gt;K4</formula>
    </cfRule>
  </conditionalFormatting>
  <conditionalFormatting sqref="K5">
    <cfRule type="cellIs" dxfId="10655" priority="682" stopIfTrue="1" operator="equal">
      <formula>5</formula>
    </cfRule>
    <cfRule type="cellIs" dxfId="10654" priority="683" stopIfTrue="1" operator="equal">
      <formula>4</formula>
    </cfRule>
    <cfRule type="cellIs" dxfId="10653" priority="684" stopIfTrue="1" operator="equal">
      <formula>3</formula>
    </cfRule>
  </conditionalFormatting>
  <conditionalFormatting sqref="K4">
    <cfRule type="expression" dxfId="10652" priority="680" stopIfTrue="1">
      <formula>$D$1&lt;K4</formula>
    </cfRule>
    <cfRule type="expression" dxfId="10651" priority="681" stopIfTrue="1">
      <formula>$D$1&gt;K4</formula>
    </cfRule>
  </conditionalFormatting>
  <conditionalFormatting sqref="K4">
    <cfRule type="expression" dxfId="10650" priority="678" stopIfTrue="1">
      <formula>$D$1&lt;K4</formula>
    </cfRule>
    <cfRule type="expression" dxfId="10649" priority="679" stopIfTrue="1">
      <formula>$D$1&gt;K4</formula>
    </cfRule>
  </conditionalFormatting>
  <conditionalFormatting sqref="K4">
    <cfRule type="expression" dxfId="10648" priority="645" stopIfTrue="1">
      <formula>$D$1&lt;K4</formula>
    </cfRule>
    <cfRule type="expression" dxfId="10647" priority="646" stopIfTrue="1">
      <formula>$D$1&gt;K4</formula>
    </cfRule>
  </conditionalFormatting>
  <conditionalFormatting sqref="K5">
    <cfRule type="cellIs" dxfId="10646" priority="675" stopIfTrue="1" operator="equal">
      <formula>5</formula>
    </cfRule>
    <cfRule type="cellIs" dxfId="10645" priority="676" stopIfTrue="1" operator="equal">
      <formula>4</formula>
    </cfRule>
    <cfRule type="cellIs" dxfId="10644" priority="677" stopIfTrue="1" operator="equal">
      <formula>3</formula>
    </cfRule>
  </conditionalFormatting>
  <conditionalFormatting sqref="K4">
    <cfRule type="expression" dxfId="10643" priority="673" stopIfTrue="1">
      <formula>$D$1&lt;K4</formula>
    </cfRule>
    <cfRule type="expression" dxfId="10642" priority="674" stopIfTrue="1">
      <formula>$D$1&gt;K4</formula>
    </cfRule>
  </conditionalFormatting>
  <conditionalFormatting sqref="K5">
    <cfRule type="cellIs" dxfId="10641" priority="670" stopIfTrue="1" operator="equal">
      <formula>5</formula>
    </cfRule>
    <cfRule type="cellIs" dxfId="10640" priority="671" stopIfTrue="1" operator="equal">
      <formula>4</formula>
    </cfRule>
    <cfRule type="cellIs" dxfId="10639" priority="672" stopIfTrue="1" operator="equal">
      <formula>3</formula>
    </cfRule>
  </conditionalFormatting>
  <conditionalFormatting sqref="K4">
    <cfRule type="expression" dxfId="10638" priority="668" stopIfTrue="1">
      <formula>$D$1&lt;K4</formula>
    </cfRule>
    <cfRule type="expression" dxfId="10637" priority="669" stopIfTrue="1">
      <formula>$D$1&gt;K4</formula>
    </cfRule>
  </conditionalFormatting>
  <conditionalFormatting sqref="K5">
    <cfRule type="cellIs" dxfId="10636" priority="665" stopIfTrue="1" operator="equal">
      <formula>5</formula>
    </cfRule>
    <cfRule type="cellIs" dxfId="10635" priority="666" stopIfTrue="1" operator="equal">
      <formula>4</formula>
    </cfRule>
    <cfRule type="cellIs" dxfId="10634" priority="667" stopIfTrue="1" operator="equal">
      <formula>3</formula>
    </cfRule>
  </conditionalFormatting>
  <conditionalFormatting sqref="K4">
    <cfRule type="expression" dxfId="10633" priority="663" stopIfTrue="1">
      <formula>$D$1&lt;K4</formula>
    </cfRule>
    <cfRule type="expression" dxfId="10632" priority="664" stopIfTrue="1">
      <formula>$D$1&gt;K4</formula>
    </cfRule>
  </conditionalFormatting>
  <conditionalFormatting sqref="K4">
    <cfRule type="expression" dxfId="10631" priority="661" stopIfTrue="1">
      <formula>$D$1&lt;K4</formula>
    </cfRule>
    <cfRule type="expression" dxfId="10630" priority="662" stopIfTrue="1">
      <formula>$D$1&gt;K4</formula>
    </cfRule>
  </conditionalFormatting>
  <conditionalFormatting sqref="K4">
    <cfRule type="expression" dxfId="10629" priority="659" stopIfTrue="1">
      <formula>$D$1&lt;K4</formula>
    </cfRule>
    <cfRule type="expression" dxfId="10628" priority="660" stopIfTrue="1">
      <formula>$D$1&gt;K4</formula>
    </cfRule>
  </conditionalFormatting>
  <conditionalFormatting sqref="K4">
    <cfRule type="expression" dxfId="10627" priority="657" stopIfTrue="1">
      <formula>$D$1&lt;K4</formula>
    </cfRule>
    <cfRule type="expression" dxfId="10626" priority="658" stopIfTrue="1">
      <formula>$D$1&gt;K4</formula>
    </cfRule>
  </conditionalFormatting>
  <conditionalFormatting sqref="K4">
    <cfRule type="expression" dxfId="10625" priority="655" stopIfTrue="1">
      <formula>$D$1&lt;K4</formula>
    </cfRule>
    <cfRule type="expression" dxfId="10624" priority="656" stopIfTrue="1">
      <formula>$D$1&gt;K4</formula>
    </cfRule>
  </conditionalFormatting>
  <conditionalFormatting sqref="K4">
    <cfRule type="expression" dxfId="10623" priority="653" stopIfTrue="1">
      <formula>$D$1&lt;K4</formula>
    </cfRule>
    <cfRule type="expression" dxfId="10622" priority="654" stopIfTrue="1">
      <formula>$D$1&gt;K4</formula>
    </cfRule>
  </conditionalFormatting>
  <conditionalFormatting sqref="K4">
    <cfRule type="expression" dxfId="10621" priority="651" stopIfTrue="1">
      <formula>$D$1&lt;K4</formula>
    </cfRule>
    <cfRule type="expression" dxfId="10620" priority="652" stopIfTrue="1">
      <formula>$D$1&gt;K4</formula>
    </cfRule>
  </conditionalFormatting>
  <conditionalFormatting sqref="K4">
    <cfRule type="expression" dxfId="10619" priority="649" stopIfTrue="1">
      <formula>$D$1&lt;K4</formula>
    </cfRule>
    <cfRule type="expression" dxfId="10618" priority="650" stopIfTrue="1">
      <formula>$D$1&gt;K4</formula>
    </cfRule>
  </conditionalFormatting>
  <conditionalFormatting sqref="K4">
    <cfRule type="expression" dxfId="10617" priority="647" stopIfTrue="1">
      <formula>$D$1&lt;K4</formula>
    </cfRule>
    <cfRule type="expression" dxfId="10616" priority="648" stopIfTrue="1">
      <formula>$D$1&gt;K4</formula>
    </cfRule>
  </conditionalFormatting>
  <conditionalFormatting sqref="M5">
    <cfRule type="cellIs" dxfId="10615" priority="642" stopIfTrue="1" operator="equal">
      <formula>5</formula>
    </cfRule>
    <cfRule type="cellIs" dxfId="10614" priority="643" stopIfTrue="1" operator="equal">
      <formula>4</formula>
    </cfRule>
    <cfRule type="cellIs" dxfId="10613" priority="644" stopIfTrue="1" operator="equal">
      <formula>3</formula>
    </cfRule>
  </conditionalFormatting>
  <conditionalFormatting sqref="M4">
    <cfRule type="expression" dxfId="10612" priority="640" stopIfTrue="1">
      <formula>$D$1&lt;M4</formula>
    </cfRule>
    <cfRule type="expression" dxfId="10611" priority="641" stopIfTrue="1">
      <formula>$D$1&gt;M4</formula>
    </cfRule>
  </conditionalFormatting>
  <conditionalFormatting sqref="M5">
    <cfRule type="cellIs" dxfId="10610" priority="637" stopIfTrue="1" operator="equal">
      <formula>5</formula>
    </cfRule>
    <cfRule type="cellIs" dxfId="10609" priority="638" stopIfTrue="1" operator="equal">
      <formula>4</formula>
    </cfRule>
    <cfRule type="cellIs" dxfId="10608" priority="639" stopIfTrue="1" operator="equal">
      <formula>3</formula>
    </cfRule>
  </conditionalFormatting>
  <conditionalFormatting sqref="M4">
    <cfRule type="expression" dxfId="10607" priority="604" stopIfTrue="1">
      <formula>$D$1&lt;M4</formula>
    </cfRule>
    <cfRule type="expression" dxfId="10606" priority="605" stopIfTrue="1">
      <formula>$D$1&gt;M4</formula>
    </cfRule>
  </conditionalFormatting>
  <conditionalFormatting sqref="M5">
    <cfRule type="cellIs" dxfId="10605" priority="634" stopIfTrue="1" operator="equal">
      <formula>5</formula>
    </cfRule>
    <cfRule type="cellIs" dxfId="10604" priority="635" stopIfTrue="1" operator="equal">
      <formula>4</formula>
    </cfRule>
    <cfRule type="cellIs" dxfId="10603" priority="636" stopIfTrue="1" operator="equal">
      <formula>3</formula>
    </cfRule>
  </conditionalFormatting>
  <conditionalFormatting sqref="M4">
    <cfRule type="expression" dxfId="10602" priority="632" stopIfTrue="1">
      <formula>$D$1&lt;M4</formula>
    </cfRule>
    <cfRule type="expression" dxfId="10601" priority="633" stopIfTrue="1">
      <formula>$D$1&gt;M4</formula>
    </cfRule>
  </conditionalFormatting>
  <conditionalFormatting sqref="M5">
    <cfRule type="cellIs" dxfId="10600" priority="629" stopIfTrue="1" operator="equal">
      <formula>5</formula>
    </cfRule>
    <cfRule type="cellIs" dxfId="10599" priority="630" stopIfTrue="1" operator="equal">
      <formula>4</formula>
    </cfRule>
    <cfRule type="cellIs" dxfId="10598" priority="631" stopIfTrue="1" operator="equal">
      <formula>3</formula>
    </cfRule>
  </conditionalFormatting>
  <conditionalFormatting sqref="M4">
    <cfRule type="expression" dxfId="10597" priority="627" stopIfTrue="1">
      <formula>$D$1&lt;M4</formula>
    </cfRule>
    <cfRule type="expression" dxfId="10596" priority="628" stopIfTrue="1">
      <formula>$D$1&gt;M4</formula>
    </cfRule>
  </conditionalFormatting>
  <conditionalFormatting sqref="M5">
    <cfRule type="cellIs" dxfId="10595" priority="624" stopIfTrue="1" operator="equal">
      <formula>5</formula>
    </cfRule>
    <cfRule type="cellIs" dxfId="10594" priority="625" stopIfTrue="1" operator="equal">
      <formula>4</formula>
    </cfRule>
    <cfRule type="cellIs" dxfId="10593" priority="626" stopIfTrue="1" operator="equal">
      <formula>3</formula>
    </cfRule>
  </conditionalFormatting>
  <conditionalFormatting sqref="M4">
    <cfRule type="expression" dxfId="10592" priority="622" stopIfTrue="1">
      <formula>$D$1&lt;M4</formula>
    </cfRule>
    <cfRule type="expression" dxfId="10591" priority="623" stopIfTrue="1">
      <formula>$D$1&gt;M4</formula>
    </cfRule>
  </conditionalFormatting>
  <conditionalFormatting sqref="M4">
    <cfRule type="expression" dxfId="10590" priority="620" stopIfTrue="1">
      <formula>$D$1&lt;M4</formula>
    </cfRule>
    <cfRule type="expression" dxfId="10589" priority="621" stopIfTrue="1">
      <formula>$D$1&gt;M4</formula>
    </cfRule>
  </conditionalFormatting>
  <conditionalFormatting sqref="M4">
    <cfRule type="expression" dxfId="10588" priority="618" stopIfTrue="1">
      <formula>$D$1&lt;M4</formula>
    </cfRule>
    <cfRule type="expression" dxfId="10587" priority="619" stopIfTrue="1">
      <formula>$D$1&gt;M4</formula>
    </cfRule>
  </conditionalFormatting>
  <conditionalFormatting sqref="M4">
    <cfRule type="expression" dxfId="10586" priority="616" stopIfTrue="1">
      <formula>$D$1&lt;M4</formula>
    </cfRule>
    <cfRule type="expression" dxfId="10585" priority="617" stopIfTrue="1">
      <formula>$D$1&gt;M4</formula>
    </cfRule>
  </conditionalFormatting>
  <conditionalFormatting sqref="M4">
    <cfRule type="expression" dxfId="10584" priority="614" stopIfTrue="1">
      <formula>$D$1&lt;M4</formula>
    </cfRule>
    <cfRule type="expression" dxfId="10583" priority="615" stopIfTrue="1">
      <formula>$D$1&gt;M4</formula>
    </cfRule>
  </conditionalFormatting>
  <conditionalFormatting sqref="M4">
    <cfRule type="expression" dxfId="10582" priority="612" stopIfTrue="1">
      <formula>$D$1&lt;M4</formula>
    </cfRule>
    <cfRule type="expression" dxfId="10581" priority="613" stopIfTrue="1">
      <formula>$D$1&gt;M4</formula>
    </cfRule>
  </conditionalFormatting>
  <conditionalFormatting sqref="M4">
    <cfRule type="expression" dxfId="10580" priority="610" stopIfTrue="1">
      <formula>$D$1&lt;M4</formula>
    </cfRule>
    <cfRule type="expression" dxfId="10579" priority="611" stopIfTrue="1">
      <formula>$D$1&gt;M4</formula>
    </cfRule>
  </conditionalFormatting>
  <conditionalFormatting sqref="M4">
    <cfRule type="expression" dxfId="10578" priority="608" stopIfTrue="1">
      <formula>$D$1&lt;M4</formula>
    </cfRule>
    <cfRule type="expression" dxfId="10577" priority="609" stopIfTrue="1">
      <formula>$D$1&gt;M4</formula>
    </cfRule>
  </conditionalFormatting>
  <conditionalFormatting sqref="M4">
    <cfRule type="expression" dxfId="10576" priority="606" stopIfTrue="1">
      <formula>$D$1&lt;M4</formula>
    </cfRule>
    <cfRule type="expression" dxfId="10575" priority="607" stopIfTrue="1">
      <formula>$D$1&gt;M4</formula>
    </cfRule>
  </conditionalFormatting>
  <conditionalFormatting sqref="J4">
    <cfRule type="expression" dxfId="10574" priority="568" stopIfTrue="1">
      <formula>$D$1&lt;J4</formula>
    </cfRule>
    <cfRule type="expression" dxfId="10573" priority="569" stopIfTrue="1">
      <formula>$D$1&gt;J4</formula>
    </cfRule>
  </conditionalFormatting>
  <conditionalFormatting sqref="J4">
    <cfRule type="expression" dxfId="10572" priority="520" stopIfTrue="1">
      <formula>$D$1&lt;J4</formula>
    </cfRule>
    <cfRule type="expression" dxfId="10571" priority="521" stopIfTrue="1">
      <formula>$D$1&gt;J4</formula>
    </cfRule>
  </conditionalFormatting>
  <conditionalFormatting sqref="J5">
    <cfRule type="cellIs" dxfId="10570" priority="601" stopIfTrue="1" operator="equal">
      <formula>5</formula>
    </cfRule>
    <cfRule type="cellIs" dxfId="10569" priority="602" stopIfTrue="1" operator="equal">
      <formula>4</formula>
    </cfRule>
    <cfRule type="cellIs" dxfId="10568" priority="603" stopIfTrue="1" operator="equal">
      <formula>3</formula>
    </cfRule>
  </conditionalFormatting>
  <conditionalFormatting sqref="J4">
    <cfRule type="expression" dxfId="10567" priority="599" stopIfTrue="1">
      <formula>$D$1&lt;J4</formula>
    </cfRule>
    <cfRule type="expression" dxfId="10566" priority="600" stopIfTrue="1">
      <formula>$D$1&gt;J4</formula>
    </cfRule>
  </conditionalFormatting>
  <conditionalFormatting sqref="J4">
    <cfRule type="expression" dxfId="10565" priority="589" stopIfTrue="1">
      <formula>$D$1&lt;J4</formula>
    </cfRule>
    <cfRule type="expression" dxfId="10564" priority="590" stopIfTrue="1">
      <formula>$D$1&gt;J4</formula>
    </cfRule>
  </conditionalFormatting>
  <conditionalFormatting sqref="J4">
    <cfRule type="expression" dxfId="10563" priority="522" stopIfTrue="1">
      <formula>$D$1&lt;J4</formula>
    </cfRule>
    <cfRule type="expression" dxfId="10562" priority="523" stopIfTrue="1">
      <formula>$D$1&gt;J4</formula>
    </cfRule>
  </conditionalFormatting>
  <conditionalFormatting sqref="J4">
    <cfRule type="expression" dxfId="10561" priority="539" stopIfTrue="1">
      <formula>$D$1&lt;J4</formula>
    </cfRule>
    <cfRule type="expression" dxfId="10560" priority="540" stopIfTrue="1">
      <formula>$D$1&gt;J4</formula>
    </cfRule>
  </conditionalFormatting>
  <conditionalFormatting sqref="J5">
    <cfRule type="cellIs" dxfId="10559" priority="586" stopIfTrue="1" operator="equal">
      <formula>5</formula>
    </cfRule>
    <cfRule type="cellIs" dxfId="10558" priority="587" stopIfTrue="1" operator="equal">
      <formula>4</formula>
    </cfRule>
    <cfRule type="cellIs" dxfId="10557" priority="588" stopIfTrue="1" operator="equal">
      <formula>3</formula>
    </cfRule>
  </conditionalFormatting>
  <conditionalFormatting sqref="J4">
    <cfRule type="expression" dxfId="10556" priority="584" stopIfTrue="1">
      <formula>$D$1&lt;J4</formula>
    </cfRule>
    <cfRule type="expression" dxfId="10555" priority="585" stopIfTrue="1">
      <formula>$D$1&gt;J4</formula>
    </cfRule>
  </conditionalFormatting>
  <conditionalFormatting sqref="J4">
    <cfRule type="expression" dxfId="10554" priority="574" stopIfTrue="1">
      <formula>$D$1&lt;J4</formula>
    </cfRule>
    <cfRule type="expression" dxfId="10553" priority="575" stopIfTrue="1">
      <formula>$D$1&gt;J4</formula>
    </cfRule>
  </conditionalFormatting>
  <conditionalFormatting sqref="J4">
    <cfRule type="expression" dxfId="10552" priority="572" stopIfTrue="1">
      <formula>$D$1&lt;J4</formula>
    </cfRule>
    <cfRule type="expression" dxfId="10551" priority="573" stopIfTrue="1">
      <formula>$D$1&gt;J4</formula>
    </cfRule>
  </conditionalFormatting>
  <conditionalFormatting sqref="J4">
    <cfRule type="expression" dxfId="10550" priority="570" stopIfTrue="1">
      <formula>$D$1&lt;J4</formula>
    </cfRule>
    <cfRule type="expression" dxfId="10549" priority="571" stopIfTrue="1">
      <formula>$D$1&gt;J4</formula>
    </cfRule>
  </conditionalFormatting>
  <conditionalFormatting sqref="J4">
    <cfRule type="expression" dxfId="10548" priority="558" stopIfTrue="1">
      <formula>$D$1&lt;J4</formula>
    </cfRule>
    <cfRule type="expression" dxfId="10547" priority="559" stopIfTrue="1">
      <formula>$D$1&gt;J4</formula>
    </cfRule>
  </conditionalFormatting>
  <conditionalFormatting sqref="J4">
    <cfRule type="expression" dxfId="10546" priority="530" stopIfTrue="1">
      <formula>$D$1&lt;J4</formula>
    </cfRule>
    <cfRule type="expression" dxfId="10545" priority="531" stopIfTrue="1">
      <formula>$D$1&gt;J4</formula>
    </cfRule>
  </conditionalFormatting>
  <conditionalFormatting sqref="J4">
    <cfRule type="expression" dxfId="10544" priority="528" stopIfTrue="1">
      <formula>$D$1&lt;J4</formula>
    </cfRule>
    <cfRule type="expression" dxfId="10543" priority="529" stopIfTrue="1">
      <formula>$D$1&gt;J4</formula>
    </cfRule>
  </conditionalFormatting>
  <conditionalFormatting sqref="J4">
    <cfRule type="expression" dxfId="10542" priority="526" stopIfTrue="1">
      <formula>$D$1&lt;J4</formula>
    </cfRule>
    <cfRule type="expression" dxfId="10541" priority="527" stopIfTrue="1">
      <formula>$D$1&gt;J4</formula>
    </cfRule>
  </conditionalFormatting>
  <conditionalFormatting sqref="J4">
    <cfRule type="expression" dxfId="10540" priority="524" stopIfTrue="1">
      <formula>$D$1&lt;J4</formula>
    </cfRule>
    <cfRule type="expression" dxfId="10539" priority="525" stopIfTrue="1">
      <formula>$D$1&gt;J4</formula>
    </cfRule>
  </conditionalFormatting>
  <conditionalFormatting sqref="J4">
    <cfRule type="expression" dxfId="10538" priority="518" stopIfTrue="1">
      <formula>$D$1&lt;J4</formula>
    </cfRule>
    <cfRule type="expression" dxfId="10537" priority="519" stopIfTrue="1">
      <formula>$D$1&gt;J4</formula>
    </cfRule>
  </conditionalFormatting>
  <conditionalFormatting sqref="J4">
    <cfRule type="expression" dxfId="10536" priority="516" stopIfTrue="1">
      <formula>$D$1&lt;J4</formula>
    </cfRule>
    <cfRule type="expression" dxfId="10535" priority="517" stopIfTrue="1">
      <formula>$D$1&gt;J4</formula>
    </cfRule>
  </conditionalFormatting>
  <conditionalFormatting sqref="J4">
    <cfRule type="expression" dxfId="10534" priority="514" stopIfTrue="1">
      <formula>$D$1&lt;J4</formula>
    </cfRule>
    <cfRule type="expression" dxfId="10533" priority="515" stopIfTrue="1">
      <formula>$D$1&gt;J4</formula>
    </cfRule>
  </conditionalFormatting>
  <conditionalFormatting sqref="J4">
    <cfRule type="expression" dxfId="10532" priority="576" stopIfTrue="1">
      <formula>$D$1&lt;J4</formula>
    </cfRule>
    <cfRule type="expression" dxfId="10531" priority="577" stopIfTrue="1">
      <formula>$D$1&gt;J4</formula>
    </cfRule>
  </conditionalFormatting>
  <conditionalFormatting sqref="J4">
    <cfRule type="expression" dxfId="10530" priority="597" stopIfTrue="1">
      <formula>$D$1&lt;J4</formula>
    </cfRule>
    <cfRule type="expression" dxfId="10529" priority="598" stopIfTrue="1">
      <formula>$D$1&gt;J4</formula>
    </cfRule>
  </conditionalFormatting>
  <conditionalFormatting sqref="J4">
    <cfRule type="expression" dxfId="10528" priority="595" stopIfTrue="1">
      <formula>$D$1&lt;J4</formula>
    </cfRule>
    <cfRule type="expression" dxfId="10527" priority="596" stopIfTrue="1">
      <formula>$D$1&gt;J4</formula>
    </cfRule>
  </conditionalFormatting>
  <conditionalFormatting sqref="J4">
    <cfRule type="expression" dxfId="10526" priority="593" stopIfTrue="1">
      <formula>$D$1&lt;J4</formula>
    </cfRule>
    <cfRule type="expression" dxfId="10525" priority="594" stopIfTrue="1">
      <formula>$D$1&gt;J4</formula>
    </cfRule>
  </conditionalFormatting>
  <conditionalFormatting sqref="J4">
    <cfRule type="expression" dxfId="10524" priority="591" stopIfTrue="1">
      <formula>$D$1&lt;J4</formula>
    </cfRule>
    <cfRule type="expression" dxfId="10523" priority="592" stopIfTrue="1">
      <formula>$D$1&gt;J4</formula>
    </cfRule>
  </conditionalFormatting>
  <conditionalFormatting sqref="J4">
    <cfRule type="expression" dxfId="10522" priority="582" stopIfTrue="1">
      <formula>$D$1&lt;J4</formula>
    </cfRule>
    <cfRule type="expression" dxfId="10521" priority="583" stopIfTrue="1">
      <formula>$D$1&gt;J4</formula>
    </cfRule>
  </conditionalFormatting>
  <conditionalFormatting sqref="J4">
    <cfRule type="expression" dxfId="10520" priority="580" stopIfTrue="1">
      <formula>$D$1&lt;J4</formula>
    </cfRule>
    <cfRule type="expression" dxfId="10519" priority="581" stopIfTrue="1">
      <formula>$D$1&gt;J4</formula>
    </cfRule>
  </conditionalFormatting>
  <conditionalFormatting sqref="J4">
    <cfRule type="expression" dxfId="10518" priority="578" stopIfTrue="1">
      <formula>$D$1&lt;J4</formula>
    </cfRule>
    <cfRule type="expression" dxfId="10517" priority="579" stopIfTrue="1">
      <formula>$D$1&gt;J4</formula>
    </cfRule>
  </conditionalFormatting>
  <conditionalFormatting sqref="J5">
    <cfRule type="cellIs" dxfId="10516" priority="565" stopIfTrue="1" operator="equal">
      <formula>5</formula>
    </cfRule>
    <cfRule type="cellIs" dxfId="10515" priority="566" stopIfTrue="1" operator="equal">
      <formula>4</formula>
    </cfRule>
    <cfRule type="cellIs" dxfId="10514" priority="567" stopIfTrue="1" operator="equal">
      <formula>3</formula>
    </cfRule>
  </conditionalFormatting>
  <conditionalFormatting sqref="J4">
    <cfRule type="expression" dxfId="10513" priority="563" stopIfTrue="1">
      <formula>$D$1&lt;J4</formula>
    </cfRule>
    <cfRule type="expression" dxfId="10512" priority="564" stopIfTrue="1">
      <formula>$D$1&gt;J4</formula>
    </cfRule>
  </conditionalFormatting>
  <conditionalFormatting sqref="J5">
    <cfRule type="cellIs" dxfId="10511" priority="560" stopIfTrue="1" operator="equal">
      <formula>5</formula>
    </cfRule>
    <cfRule type="cellIs" dxfId="10510" priority="561" stopIfTrue="1" operator="equal">
      <formula>4</formula>
    </cfRule>
    <cfRule type="cellIs" dxfId="10509" priority="562" stopIfTrue="1" operator="equal">
      <formula>3</formula>
    </cfRule>
  </conditionalFormatting>
  <conditionalFormatting sqref="J5">
    <cfRule type="cellIs" dxfId="10508" priority="555" stopIfTrue="1" operator="equal">
      <formula>5</formula>
    </cfRule>
    <cfRule type="cellIs" dxfId="10507" priority="556" stopIfTrue="1" operator="equal">
      <formula>4</formula>
    </cfRule>
    <cfRule type="cellIs" dxfId="10506" priority="557" stopIfTrue="1" operator="equal">
      <formula>3</formula>
    </cfRule>
  </conditionalFormatting>
  <conditionalFormatting sqref="J4">
    <cfRule type="expression" dxfId="10505" priority="553" stopIfTrue="1">
      <formula>$D$1&lt;J4</formula>
    </cfRule>
    <cfRule type="expression" dxfId="10504" priority="554" stopIfTrue="1">
      <formula>$D$1&gt;J4</formula>
    </cfRule>
  </conditionalFormatting>
  <conditionalFormatting sqref="J5">
    <cfRule type="cellIs" dxfId="10503" priority="550" stopIfTrue="1" operator="equal">
      <formula>5</formula>
    </cfRule>
    <cfRule type="cellIs" dxfId="10502" priority="551" stopIfTrue="1" operator="equal">
      <formula>4</formula>
    </cfRule>
    <cfRule type="cellIs" dxfId="10501" priority="552" stopIfTrue="1" operator="equal">
      <formula>3</formula>
    </cfRule>
  </conditionalFormatting>
  <conditionalFormatting sqref="J4">
    <cfRule type="expression" dxfId="10500" priority="548" stopIfTrue="1">
      <formula>$D$1&lt;J4</formula>
    </cfRule>
    <cfRule type="expression" dxfId="10499" priority="549" stopIfTrue="1">
      <formula>$D$1&gt;J4</formula>
    </cfRule>
  </conditionalFormatting>
  <conditionalFormatting sqref="J5">
    <cfRule type="cellIs" dxfId="10498" priority="545" stopIfTrue="1" operator="equal">
      <formula>5</formula>
    </cfRule>
    <cfRule type="cellIs" dxfId="10497" priority="546" stopIfTrue="1" operator="equal">
      <formula>4</formula>
    </cfRule>
    <cfRule type="cellIs" dxfId="10496" priority="547" stopIfTrue="1" operator="equal">
      <formula>3</formula>
    </cfRule>
  </conditionalFormatting>
  <conditionalFormatting sqref="J4">
    <cfRule type="expression" dxfId="10495" priority="543" stopIfTrue="1">
      <formula>$D$1&lt;J4</formula>
    </cfRule>
    <cfRule type="expression" dxfId="10494" priority="544" stopIfTrue="1">
      <formula>$D$1&gt;J4</formula>
    </cfRule>
  </conditionalFormatting>
  <conditionalFormatting sqref="J4">
    <cfRule type="expression" dxfId="10493" priority="541" stopIfTrue="1">
      <formula>$D$1&lt;J4</formula>
    </cfRule>
    <cfRule type="expression" dxfId="10492" priority="542" stopIfTrue="1">
      <formula>$D$1&gt;J4</formula>
    </cfRule>
  </conditionalFormatting>
  <conditionalFormatting sqref="J4">
    <cfRule type="expression" dxfId="10491" priority="537" stopIfTrue="1">
      <formula>$D$1&lt;J4</formula>
    </cfRule>
    <cfRule type="expression" dxfId="10490" priority="538" stopIfTrue="1">
      <formula>$D$1&gt;J4</formula>
    </cfRule>
  </conditionalFormatting>
  <conditionalFormatting sqref="J4">
    <cfRule type="expression" dxfId="10489" priority="535" stopIfTrue="1">
      <formula>$D$1&lt;J4</formula>
    </cfRule>
    <cfRule type="expression" dxfId="10488" priority="536" stopIfTrue="1">
      <formula>$D$1&gt;J4</formula>
    </cfRule>
  </conditionalFormatting>
  <conditionalFormatting sqref="J5">
    <cfRule type="cellIs" dxfId="10487" priority="532" stopIfTrue="1" operator="equal">
      <formula>5</formula>
    </cfRule>
    <cfRule type="cellIs" dxfId="10486" priority="533" stopIfTrue="1" operator="equal">
      <formula>4</formula>
    </cfRule>
    <cfRule type="cellIs" dxfId="10485" priority="534" stopIfTrue="1" operator="equal">
      <formula>3</formula>
    </cfRule>
  </conditionalFormatting>
  <conditionalFormatting sqref="N5">
    <cfRule type="expression" dxfId="10484" priority="486" stopIfTrue="1">
      <formula>$D$1&lt;N5</formula>
    </cfRule>
    <cfRule type="expression" dxfId="10483" priority="487" stopIfTrue="1">
      <formula>$D$1&gt;N5</formula>
    </cfRule>
  </conditionalFormatting>
  <conditionalFormatting sqref="N5">
    <cfRule type="expression" dxfId="10482" priority="504" stopIfTrue="1">
      <formula>$D$1&lt;N5</formula>
    </cfRule>
    <cfRule type="expression" dxfId="10481" priority="505" stopIfTrue="1">
      <formula>$D$1&gt;N5</formula>
    </cfRule>
  </conditionalFormatting>
  <conditionalFormatting sqref="N5">
    <cfRule type="expression" dxfId="10480" priority="502" stopIfTrue="1">
      <formula>$D$1&lt;N5</formula>
    </cfRule>
    <cfRule type="expression" dxfId="10479" priority="503" stopIfTrue="1">
      <formula>$D$1&gt;N5</formula>
    </cfRule>
  </conditionalFormatting>
  <conditionalFormatting sqref="N5">
    <cfRule type="expression" dxfId="10478" priority="500" stopIfTrue="1">
      <formula>$D$1&lt;N5</formula>
    </cfRule>
    <cfRule type="expression" dxfId="10477" priority="501" stopIfTrue="1">
      <formula>$D$1&gt;N5</formula>
    </cfRule>
  </conditionalFormatting>
  <conditionalFormatting sqref="N5">
    <cfRule type="expression" dxfId="10476" priority="498" stopIfTrue="1">
      <formula>$D$1&lt;N5</formula>
    </cfRule>
    <cfRule type="expression" dxfId="10475" priority="499" stopIfTrue="1">
      <formula>$D$1&gt;N5</formula>
    </cfRule>
  </conditionalFormatting>
  <conditionalFormatting sqref="N5">
    <cfRule type="expression" dxfId="10474" priority="496" stopIfTrue="1">
      <formula>$D$1&lt;N5</formula>
    </cfRule>
    <cfRule type="expression" dxfId="10473" priority="497" stopIfTrue="1">
      <formula>$D$1&gt;N5</formula>
    </cfRule>
  </conditionalFormatting>
  <conditionalFormatting sqref="N5">
    <cfRule type="expression" dxfId="10472" priority="494" stopIfTrue="1">
      <formula>$D$1&lt;N5</formula>
    </cfRule>
    <cfRule type="expression" dxfId="10471" priority="495" stopIfTrue="1">
      <formula>$D$1&gt;N5</formula>
    </cfRule>
  </conditionalFormatting>
  <conditionalFormatting sqref="N5">
    <cfRule type="expression" dxfId="10470" priority="492" stopIfTrue="1">
      <formula>$D$1&lt;N5</formula>
    </cfRule>
    <cfRule type="expression" dxfId="10469" priority="493" stopIfTrue="1">
      <formula>$D$1&gt;N5</formula>
    </cfRule>
  </conditionalFormatting>
  <conditionalFormatting sqref="N5">
    <cfRule type="expression" dxfId="10468" priority="490" stopIfTrue="1">
      <formula>$D$1&lt;N5</formula>
    </cfRule>
    <cfRule type="expression" dxfId="10467" priority="491" stopIfTrue="1">
      <formula>$D$1&gt;N5</formula>
    </cfRule>
  </conditionalFormatting>
  <conditionalFormatting sqref="N5">
    <cfRule type="expression" dxfId="10466" priority="488" stopIfTrue="1">
      <formula>$D$1&lt;N5</formula>
    </cfRule>
    <cfRule type="expression" dxfId="10465" priority="489" stopIfTrue="1">
      <formula>$D$1&gt;N5</formula>
    </cfRule>
  </conditionalFormatting>
  <conditionalFormatting sqref="N4">
    <cfRule type="expression" dxfId="10464" priority="421" stopIfTrue="1">
      <formula>$D$1&lt;N4</formula>
    </cfRule>
    <cfRule type="expression" dxfId="10463" priority="422" stopIfTrue="1">
      <formula>$D$1&gt;N4</formula>
    </cfRule>
  </conditionalFormatting>
  <conditionalFormatting sqref="N4">
    <cfRule type="expression" dxfId="10462" priority="466" stopIfTrue="1">
      <formula>$D$1&lt;N4</formula>
    </cfRule>
    <cfRule type="expression" dxfId="10461" priority="467" stopIfTrue="1">
      <formula>$D$1&gt;N4</formula>
    </cfRule>
  </conditionalFormatting>
  <conditionalFormatting sqref="N4">
    <cfRule type="expression" dxfId="10460" priority="464" stopIfTrue="1">
      <formula>$D$1&lt;N4</formula>
    </cfRule>
    <cfRule type="expression" dxfId="10459" priority="465" stopIfTrue="1">
      <formula>$D$1&gt;N4</formula>
    </cfRule>
  </conditionalFormatting>
  <conditionalFormatting sqref="N4">
    <cfRule type="expression" dxfId="10458" priority="462" stopIfTrue="1">
      <formula>$D$1&lt;N4</formula>
    </cfRule>
    <cfRule type="expression" dxfId="10457" priority="463" stopIfTrue="1">
      <formula>$D$1&gt;N4</formula>
    </cfRule>
  </conditionalFormatting>
  <conditionalFormatting sqref="N4">
    <cfRule type="expression" dxfId="10456" priority="460" stopIfTrue="1">
      <formula>$D$1&lt;N4</formula>
    </cfRule>
    <cfRule type="expression" dxfId="10455" priority="461" stopIfTrue="1">
      <formula>$D$1&gt;N4</formula>
    </cfRule>
  </conditionalFormatting>
  <conditionalFormatting sqref="N4">
    <cfRule type="expression" dxfId="10454" priority="435" stopIfTrue="1">
      <formula>$D$1&lt;N4</formula>
    </cfRule>
    <cfRule type="expression" dxfId="10453" priority="436" stopIfTrue="1">
      <formula>$D$1&gt;N4</formula>
    </cfRule>
  </conditionalFormatting>
  <conditionalFormatting sqref="N4">
    <cfRule type="expression" dxfId="10452" priority="425" stopIfTrue="1">
      <formula>$D$1&lt;N4</formula>
    </cfRule>
    <cfRule type="expression" dxfId="10451" priority="426" stopIfTrue="1">
      <formula>$D$1&gt;N4</formula>
    </cfRule>
  </conditionalFormatting>
  <conditionalFormatting sqref="N4">
    <cfRule type="expression" dxfId="10450" priority="423" stopIfTrue="1">
      <formula>$D$1&lt;N4</formula>
    </cfRule>
    <cfRule type="expression" dxfId="10449" priority="424" stopIfTrue="1">
      <formula>$D$1&gt;N4</formula>
    </cfRule>
  </conditionalFormatting>
  <conditionalFormatting sqref="N4">
    <cfRule type="expression" dxfId="10448" priority="419" stopIfTrue="1">
      <formula>$D$1&lt;N4</formula>
    </cfRule>
    <cfRule type="expression" dxfId="10447" priority="420" stopIfTrue="1">
      <formula>$D$1&gt;N4</formula>
    </cfRule>
  </conditionalFormatting>
  <conditionalFormatting sqref="N4">
    <cfRule type="expression" dxfId="10446" priority="512" stopIfTrue="1">
      <formula>$D$1&lt;N4</formula>
    </cfRule>
    <cfRule type="expression" dxfId="10445" priority="513" stopIfTrue="1">
      <formula>$D$1&gt;N4</formula>
    </cfRule>
  </conditionalFormatting>
  <conditionalFormatting sqref="N4">
    <cfRule type="expression" dxfId="10444" priority="510" stopIfTrue="1">
      <formula>$D$1&lt;N4</formula>
    </cfRule>
    <cfRule type="expression" dxfId="10443" priority="511" stopIfTrue="1">
      <formula>$D$1&gt;N4</formula>
    </cfRule>
  </conditionalFormatting>
  <conditionalFormatting sqref="N5">
    <cfRule type="expression" dxfId="10442" priority="508" stopIfTrue="1">
      <formula>$D$1&lt;N5</formula>
    </cfRule>
    <cfRule type="expression" dxfId="10441" priority="509" stopIfTrue="1">
      <formula>$D$1&gt;N5</formula>
    </cfRule>
  </conditionalFormatting>
  <conditionalFormatting sqref="N5">
    <cfRule type="expression" dxfId="10440" priority="506" stopIfTrue="1">
      <formula>$D$1&lt;N5</formula>
    </cfRule>
    <cfRule type="expression" dxfId="10439" priority="507" stopIfTrue="1">
      <formula>$D$1&gt;N5</formula>
    </cfRule>
  </conditionalFormatting>
  <conditionalFormatting sqref="N5">
    <cfRule type="expression" dxfId="10438" priority="476" stopIfTrue="1">
      <formula>$D$1&lt;N5</formula>
    </cfRule>
    <cfRule type="expression" dxfId="10437" priority="477" stopIfTrue="1">
      <formula>$D$1&gt;N5</formula>
    </cfRule>
  </conditionalFormatting>
  <conditionalFormatting sqref="N5">
    <cfRule type="expression" dxfId="10436" priority="474" stopIfTrue="1">
      <formula>$D$1&lt;N5</formula>
    </cfRule>
    <cfRule type="expression" dxfId="10435" priority="475" stopIfTrue="1">
      <formula>$D$1&gt;N5</formula>
    </cfRule>
  </conditionalFormatting>
  <conditionalFormatting sqref="N5">
    <cfRule type="expression" dxfId="10434" priority="470" stopIfTrue="1">
      <formula>$D$1&lt;N5</formula>
    </cfRule>
    <cfRule type="expression" dxfId="10433" priority="471" stopIfTrue="1">
      <formula>$D$1&gt;N5</formula>
    </cfRule>
  </conditionalFormatting>
  <conditionalFormatting sqref="N5">
    <cfRule type="expression" dxfId="10432" priority="484" stopIfTrue="1">
      <formula>$D$1&lt;N5</formula>
    </cfRule>
    <cfRule type="expression" dxfId="10431" priority="485" stopIfTrue="1">
      <formula>$D$1&gt;N5</formula>
    </cfRule>
  </conditionalFormatting>
  <conditionalFormatting sqref="N5">
    <cfRule type="expression" dxfId="10430" priority="482" stopIfTrue="1">
      <formula>$D$1&lt;N5</formula>
    </cfRule>
    <cfRule type="expression" dxfId="10429" priority="483" stopIfTrue="1">
      <formula>$D$1&gt;N5</formula>
    </cfRule>
  </conditionalFormatting>
  <conditionalFormatting sqref="N5">
    <cfRule type="expression" dxfId="10428" priority="480" stopIfTrue="1">
      <formula>$D$1&lt;N5</formula>
    </cfRule>
    <cfRule type="expression" dxfId="10427" priority="481" stopIfTrue="1">
      <formula>$D$1&gt;N5</formula>
    </cfRule>
  </conditionalFormatting>
  <conditionalFormatting sqref="N5">
    <cfRule type="expression" dxfId="10426" priority="478" stopIfTrue="1">
      <formula>$D$1&lt;N5</formula>
    </cfRule>
    <cfRule type="expression" dxfId="10425" priority="479" stopIfTrue="1">
      <formula>$D$1&gt;N5</formula>
    </cfRule>
  </conditionalFormatting>
  <conditionalFormatting sqref="N5">
    <cfRule type="expression" dxfId="10424" priority="472" stopIfTrue="1">
      <formula>$D$1&lt;N5</formula>
    </cfRule>
    <cfRule type="expression" dxfId="10423" priority="473" stopIfTrue="1">
      <formula>$D$1&gt;N5</formula>
    </cfRule>
  </conditionalFormatting>
  <conditionalFormatting sqref="N5">
    <cfRule type="expression" dxfId="10422" priority="468" stopIfTrue="1">
      <formula>$D$1&lt;N5</formula>
    </cfRule>
    <cfRule type="expression" dxfId="10421" priority="469" stopIfTrue="1">
      <formula>$D$1&gt;N5</formula>
    </cfRule>
  </conditionalFormatting>
  <conditionalFormatting sqref="N5">
    <cfRule type="cellIs" dxfId="10420" priority="457" stopIfTrue="1" operator="equal">
      <formula>5</formula>
    </cfRule>
    <cfRule type="cellIs" dxfId="10419" priority="458" stopIfTrue="1" operator="equal">
      <formula>4</formula>
    </cfRule>
    <cfRule type="cellIs" dxfId="10418" priority="459" stopIfTrue="1" operator="equal">
      <formula>3</formula>
    </cfRule>
  </conditionalFormatting>
  <conditionalFormatting sqref="N4">
    <cfRule type="expression" dxfId="10417" priority="455" stopIfTrue="1">
      <formula>$D$1&lt;N4</formula>
    </cfRule>
    <cfRule type="expression" dxfId="10416" priority="456" stopIfTrue="1">
      <formula>$D$1&gt;N4</formula>
    </cfRule>
  </conditionalFormatting>
  <conditionalFormatting sqref="N4">
    <cfRule type="expression" dxfId="10415" priority="453" stopIfTrue="1">
      <formula>$D$1&lt;N4</formula>
    </cfRule>
    <cfRule type="expression" dxfId="10414" priority="454" stopIfTrue="1">
      <formula>$D$1&gt;N4</formula>
    </cfRule>
  </conditionalFormatting>
  <conditionalFormatting sqref="N4">
    <cfRule type="expression" dxfId="10413" priority="451" stopIfTrue="1">
      <formula>$D$1&lt;N4</formula>
    </cfRule>
    <cfRule type="expression" dxfId="10412" priority="452" stopIfTrue="1">
      <formula>$D$1&gt;N4</formula>
    </cfRule>
  </conditionalFormatting>
  <conditionalFormatting sqref="N4">
    <cfRule type="expression" dxfId="10411" priority="449" stopIfTrue="1">
      <formula>$D$1&lt;N4</formula>
    </cfRule>
    <cfRule type="expression" dxfId="10410" priority="450" stopIfTrue="1">
      <formula>$D$1&gt;N4</formula>
    </cfRule>
  </conditionalFormatting>
  <conditionalFormatting sqref="N5">
    <cfRule type="cellIs" dxfId="10409" priority="446" stopIfTrue="1" operator="equal">
      <formula>5</formula>
    </cfRule>
    <cfRule type="cellIs" dxfId="10408" priority="447" stopIfTrue="1" operator="equal">
      <formula>4</formula>
    </cfRule>
    <cfRule type="cellIs" dxfId="10407" priority="448" stopIfTrue="1" operator="equal">
      <formula>3</formula>
    </cfRule>
  </conditionalFormatting>
  <conditionalFormatting sqref="N5">
    <cfRule type="cellIs" dxfId="10406" priority="443" stopIfTrue="1" operator="equal">
      <formula>5</formula>
    </cfRule>
    <cfRule type="cellIs" dxfId="10405" priority="444" stopIfTrue="1" operator="equal">
      <formula>4</formula>
    </cfRule>
    <cfRule type="cellIs" dxfId="10404" priority="445" stopIfTrue="1" operator="equal">
      <formula>3</formula>
    </cfRule>
  </conditionalFormatting>
  <conditionalFormatting sqref="N4">
    <cfRule type="expression" dxfId="10403" priority="441" stopIfTrue="1">
      <formula>$D$1&lt;N4</formula>
    </cfRule>
    <cfRule type="expression" dxfId="10402" priority="442" stopIfTrue="1">
      <formula>$D$1&gt;N4</formula>
    </cfRule>
  </conditionalFormatting>
  <conditionalFormatting sqref="N4">
    <cfRule type="expression" dxfId="10401" priority="439" stopIfTrue="1">
      <formula>$D$1&lt;N4</formula>
    </cfRule>
    <cfRule type="expression" dxfId="10400" priority="440" stopIfTrue="1">
      <formula>$D$1&gt;N4</formula>
    </cfRule>
  </conditionalFormatting>
  <conditionalFormatting sqref="N4">
    <cfRule type="expression" dxfId="10399" priority="437" stopIfTrue="1">
      <formula>$D$1&lt;N4</formula>
    </cfRule>
    <cfRule type="expression" dxfId="10398" priority="438" stopIfTrue="1">
      <formula>$D$1&gt;N4</formula>
    </cfRule>
  </conditionalFormatting>
  <conditionalFormatting sqref="N4">
    <cfRule type="expression" dxfId="10397" priority="433" stopIfTrue="1">
      <formula>$D$1&lt;N4</formula>
    </cfRule>
    <cfRule type="expression" dxfId="10396" priority="434" stopIfTrue="1">
      <formula>$D$1&gt;N4</formula>
    </cfRule>
  </conditionalFormatting>
  <conditionalFormatting sqref="N4">
    <cfRule type="expression" dxfId="10395" priority="431" stopIfTrue="1">
      <formula>$D$1&lt;N4</formula>
    </cfRule>
    <cfRule type="expression" dxfId="10394" priority="432" stopIfTrue="1">
      <formula>$D$1&gt;N4</formula>
    </cfRule>
  </conditionalFormatting>
  <conditionalFormatting sqref="N4">
    <cfRule type="expression" dxfId="10393" priority="429" stopIfTrue="1">
      <formula>$D$1&lt;N4</formula>
    </cfRule>
    <cfRule type="expression" dxfId="10392" priority="430" stopIfTrue="1">
      <formula>$D$1&gt;N4</formula>
    </cfRule>
  </conditionalFormatting>
  <conditionalFormatting sqref="N4">
    <cfRule type="expression" dxfId="10391" priority="427" stopIfTrue="1">
      <formula>$D$1&lt;N4</formula>
    </cfRule>
    <cfRule type="expression" dxfId="10390" priority="428" stopIfTrue="1">
      <formula>$D$1&gt;N4</formula>
    </cfRule>
  </conditionalFormatting>
  <conditionalFormatting sqref="N5">
    <cfRule type="cellIs" dxfId="10389" priority="416" stopIfTrue="1" operator="equal">
      <formula>5</formula>
    </cfRule>
    <cfRule type="cellIs" dxfId="10388" priority="417" stopIfTrue="1" operator="equal">
      <formula>4</formula>
    </cfRule>
    <cfRule type="cellIs" dxfId="10387" priority="418" stopIfTrue="1" operator="equal">
      <formula>3</formula>
    </cfRule>
  </conditionalFormatting>
  <conditionalFormatting sqref="N4">
    <cfRule type="expression" dxfId="10386" priority="414" stopIfTrue="1">
      <formula>$D$1&lt;N4</formula>
    </cfRule>
    <cfRule type="expression" dxfId="10385" priority="415" stopIfTrue="1">
      <formula>$D$1&gt;N4</formula>
    </cfRule>
  </conditionalFormatting>
  <conditionalFormatting sqref="N5">
    <cfRule type="cellIs" dxfId="10384" priority="411" stopIfTrue="1" operator="equal">
      <formula>5</formula>
    </cfRule>
    <cfRule type="cellIs" dxfId="10383" priority="412" stopIfTrue="1" operator="equal">
      <formula>4</formula>
    </cfRule>
    <cfRule type="cellIs" dxfId="10382" priority="413" stopIfTrue="1" operator="equal">
      <formula>3</formula>
    </cfRule>
  </conditionalFormatting>
  <conditionalFormatting sqref="F6:F26">
    <cfRule type="cellIs" dxfId="10381" priority="408" stopIfTrue="1" operator="equal">
      <formula>5</formula>
    </cfRule>
    <cfRule type="cellIs" dxfId="10380" priority="409" stopIfTrue="1" operator="equal">
      <formula>4</formula>
    </cfRule>
    <cfRule type="cellIs" dxfId="10379" priority="410" stopIfTrue="1" operator="equal">
      <formula>3</formula>
    </cfRule>
  </conditionalFormatting>
  <conditionalFormatting sqref="F3">
    <cfRule type="expression" dxfId="10378" priority="406" stopIfTrue="1">
      <formula>$D$1&lt;F3</formula>
    </cfRule>
    <cfRule type="expression" dxfId="10377" priority="407" stopIfTrue="1">
      <formula>$D$1&gt;F3</formula>
    </cfRule>
  </conditionalFormatting>
  <conditionalFormatting sqref="F4">
    <cfRule type="expression" dxfId="10376" priority="404" stopIfTrue="1">
      <formula>$D$1&lt;F4</formula>
    </cfRule>
    <cfRule type="expression" dxfId="10375" priority="405" stopIfTrue="1">
      <formula>$D$1&gt;F4</formula>
    </cfRule>
  </conditionalFormatting>
  <conditionalFormatting sqref="F4">
    <cfRule type="expression" dxfId="10374" priority="402" stopIfTrue="1">
      <formula>$D$1&lt;F4</formula>
    </cfRule>
    <cfRule type="expression" dxfId="10373" priority="403" stopIfTrue="1">
      <formula>$D$1&gt;F4</formula>
    </cfRule>
  </conditionalFormatting>
  <conditionalFormatting sqref="F4">
    <cfRule type="expression" dxfId="10372" priority="400" stopIfTrue="1">
      <formula>$D$1&lt;F4</formula>
    </cfRule>
    <cfRule type="expression" dxfId="10371" priority="401" stopIfTrue="1">
      <formula>$D$1&gt;F4</formula>
    </cfRule>
  </conditionalFormatting>
  <conditionalFormatting sqref="F5">
    <cfRule type="expression" dxfId="10370" priority="398" stopIfTrue="1">
      <formula>$D$4&lt;F5</formula>
    </cfRule>
    <cfRule type="expression" dxfId="10369" priority="399" stopIfTrue="1">
      <formula>$D$4&gt;F5</formula>
    </cfRule>
  </conditionalFormatting>
  <conditionalFormatting sqref="F4">
    <cfRule type="expression" dxfId="10368" priority="393" stopIfTrue="1">
      <formula>$D$4&lt;F4</formula>
    </cfRule>
    <cfRule type="expression" dxfId="10367" priority="394" stopIfTrue="1">
      <formula>$D$4&gt;F4</formula>
    </cfRule>
  </conditionalFormatting>
  <conditionalFormatting sqref="F5">
    <cfRule type="cellIs" dxfId="10366" priority="395" stopIfTrue="1" operator="equal">
      <formula>5</formula>
    </cfRule>
    <cfRule type="cellIs" dxfId="10365" priority="396" stopIfTrue="1" operator="equal">
      <formula>4</formula>
    </cfRule>
    <cfRule type="cellIs" dxfId="10364" priority="397" stopIfTrue="1" operator="equal">
      <formula>3</formula>
    </cfRule>
  </conditionalFormatting>
  <conditionalFormatting sqref="P5">
    <cfRule type="cellIs" dxfId="10363" priority="352" stopIfTrue="1" operator="equal">
      <formula>5</formula>
    </cfRule>
    <cfRule type="cellIs" dxfId="10362" priority="353" stopIfTrue="1" operator="equal">
      <formula>4</formula>
    </cfRule>
    <cfRule type="cellIs" dxfId="10361" priority="354" stopIfTrue="1" operator="equal">
      <formula>3</formula>
    </cfRule>
  </conditionalFormatting>
  <conditionalFormatting sqref="P4">
    <cfRule type="expression" dxfId="10360" priority="310" stopIfTrue="1">
      <formula>$D$1&lt;P4</formula>
    </cfRule>
    <cfRule type="expression" dxfId="10359" priority="311" stopIfTrue="1">
      <formula>$D$1&gt;P4</formula>
    </cfRule>
  </conditionalFormatting>
  <conditionalFormatting sqref="P5">
    <cfRule type="cellIs" dxfId="10358" priority="390" stopIfTrue="1" operator="equal">
      <formula>5</formula>
    </cfRule>
    <cfRule type="cellIs" dxfId="10357" priority="391" stopIfTrue="1" operator="equal">
      <formula>4</formula>
    </cfRule>
    <cfRule type="cellIs" dxfId="10356" priority="392" stopIfTrue="1" operator="equal">
      <formula>3</formula>
    </cfRule>
  </conditionalFormatting>
  <conditionalFormatting sqref="P4">
    <cfRule type="expression" dxfId="10355" priority="388" stopIfTrue="1">
      <formula>$D$1&lt;P4</formula>
    </cfRule>
    <cfRule type="expression" dxfId="10354" priority="389" stopIfTrue="1">
      <formula>$D$1&gt;P4</formula>
    </cfRule>
  </conditionalFormatting>
  <conditionalFormatting sqref="P5">
    <cfRule type="cellIs" dxfId="10353" priority="385" stopIfTrue="1" operator="equal">
      <formula>5</formula>
    </cfRule>
    <cfRule type="cellIs" dxfId="10352" priority="386" stopIfTrue="1" operator="equal">
      <formula>4</formula>
    </cfRule>
    <cfRule type="cellIs" dxfId="10351" priority="387" stopIfTrue="1" operator="equal">
      <formula>3</formula>
    </cfRule>
  </conditionalFormatting>
  <conditionalFormatting sqref="P4">
    <cfRule type="expression" dxfId="10350" priority="383" stopIfTrue="1">
      <formula>$D$1&lt;P4</formula>
    </cfRule>
    <cfRule type="expression" dxfId="10349" priority="384" stopIfTrue="1">
      <formula>$D$1&gt;P4</formula>
    </cfRule>
  </conditionalFormatting>
  <conditionalFormatting sqref="P4">
    <cfRule type="expression" dxfId="10348" priority="381" stopIfTrue="1">
      <formula>$D$1&lt;P4</formula>
    </cfRule>
    <cfRule type="expression" dxfId="10347" priority="382" stopIfTrue="1">
      <formula>$D$1&gt;P4</formula>
    </cfRule>
  </conditionalFormatting>
  <conditionalFormatting sqref="P4">
    <cfRule type="expression" dxfId="10346" priority="379" stopIfTrue="1">
      <formula>$D$1&lt;P4</formula>
    </cfRule>
    <cfRule type="expression" dxfId="10345" priority="380" stopIfTrue="1">
      <formula>$D$1&gt;P4</formula>
    </cfRule>
  </conditionalFormatting>
  <conditionalFormatting sqref="P5">
    <cfRule type="cellIs" dxfId="10344" priority="376" stopIfTrue="1" operator="equal">
      <formula>5</formula>
    </cfRule>
    <cfRule type="cellIs" dxfId="10343" priority="377" stopIfTrue="1" operator="equal">
      <formula>4</formula>
    </cfRule>
    <cfRule type="cellIs" dxfId="10342" priority="378" stopIfTrue="1" operator="equal">
      <formula>3</formula>
    </cfRule>
  </conditionalFormatting>
  <conditionalFormatting sqref="P4">
    <cfRule type="expression" dxfId="10341" priority="374" stopIfTrue="1">
      <formula>$D$1&lt;P4</formula>
    </cfRule>
    <cfRule type="expression" dxfId="10340" priority="375" stopIfTrue="1">
      <formula>$D$1&gt;P4</formula>
    </cfRule>
  </conditionalFormatting>
  <conditionalFormatting sqref="P4">
    <cfRule type="expression" dxfId="10339" priority="372" stopIfTrue="1">
      <formula>$D$1&lt;P4</formula>
    </cfRule>
    <cfRule type="expression" dxfId="10338" priority="373" stopIfTrue="1">
      <formula>$D$1&gt;P4</formula>
    </cfRule>
  </conditionalFormatting>
  <conditionalFormatting sqref="P4">
    <cfRule type="expression" dxfId="10337" priority="370" stopIfTrue="1">
      <formula>$D$1&lt;P4</formula>
    </cfRule>
    <cfRule type="expression" dxfId="10336" priority="371" stopIfTrue="1">
      <formula>$D$1&gt;P4</formula>
    </cfRule>
  </conditionalFormatting>
  <conditionalFormatting sqref="P5">
    <cfRule type="cellIs" dxfId="10335" priority="367" stopIfTrue="1" operator="equal">
      <formula>5</formula>
    </cfRule>
    <cfRule type="cellIs" dxfId="10334" priority="368" stopIfTrue="1" operator="equal">
      <formula>4</formula>
    </cfRule>
    <cfRule type="cellIs" dxfId="10333" priority="369" stopIfTrue="1" operator="equal">
      <formula>3</formula>
    </cfRule>
  </conditionalFormatting>
  <conditionalFormatting sqref="P4">
    <cfRule type="expression" dxfId="10332" priority="365" stopIfTrue="1">
      <formula>$D$1&lt;P4</formula>
    </cfRule>
    <cfRule type="expression" dxfId="10331" priority="366" stopIfTrue="1">
      <formula>$D$1&gt;P4</formula>
    </cfRule>
  </conditionalFormatting>
  <conditionalFormatting sqref="P5">
    <cfRule type="cellIs" dxfId="10330" priority="362" stopIfTrue="1" operator="equal">
      <formula>5</formula>
    </cfRule>
    <cfRule type="cellIs" dxfId="10329" priority="363" stopIfTrue="1" operator="equal">
      <formula>4</formula>
    </cfRule>
    <cfRule type="cellIs" dxfId="10328" priority="364" stopIfTrue="1" operator="equal">
      <formula>3</formula>
    </cfRule>
  </conditionalFormatting>
  <conditionalFormatting sqref="P4">
    <cfRule type="expression" dxfId="10327" priority="360" stopIfTrue="1">
      <formula>$D$1&lt;P4</formula>
    </cfRule>
    <cfRule type="expression" dxfId="10326" priority="361" stopIfTrue="1">
      <formula>$D$1&gt;P4</formula>
    </cfRule>
  </conditionalFormatting>
  <conditionalFormatting sqref="P5">
    <cfRule type="cellIs" dxfId="10325" priority="357" stopIfTrue="1" operator="equal">
      <formula>5</formula>
    </cfRule>
    <cfRule type="cellIs" dxfId="10324" priority="358" stopIfTrue="1" operator="equal">
      <formula>4</formula>
    </cfRule>
    <cfRule type="cellIs" dxfId="10323" priority="359" stopIfTrue="1" operator="equal">
      <formula>3</formula>
    </cfRule>
  </conditionalFormatting>
  <conditionalFormatting sqref="P4">
    <cfRule type="expression" dxfId="10322" priority="355" stopIfTrue="1">
      <formula>$D$1&lt;P4</formula>
    </cfRule>
    <cfRule type="expression" dxfId="10321" priority="356" stopIfTrue="1">
      <formula>$D$1&gt;P4</formula>
    </cfRule>
  </conditionalFormatting>
  <conditionalFormatting sqref="P4">
    <cfRule type="expression" dxfId="10320" priority="350" stopIfTrue="1">
      <formula>$D$1&lt;P4</formula>
    </cfRule>
    <cfRule type="expression" dxfId="10319" priority="351" stopIfTrue="1">
      <formula>$D$1&gt;P4</formula>
    </cfRule>
  </conditionalFormatting>
  <conditionalFormatting sqref="P5">
    <cfRule type="cellIs" dxfId="10318" priority="347" stopIfTrue="1" operator="equal">
      <formula>5</formula>
    </cfRule>
    <cfRule type="cellIs" dxfId="10317" priority="348" stopIfTrue="1" operator="equal">
      <formula>4</formula>
    </cfRule>
    <cfRule type="cellIs" dxfId="10316" priority="349" stopIfTrue="1" operator="equal">
      <formula>3</formula>
    </cfRule>
  </conditionalFormatting>
  <conditionalFormatting sqref="P4">
    <cfRule type="expression" dxfId="10315" priority="345" stopIfTrue="1">
      <formula>$D$1&lt;P4</formula>
    </cfRule>
    <cfRule type="expression" dxfId="10314" priority="346" stopIfTrue="1">
      <formula>$D$1&gt;P4</formula>
    </cfRule>
  </conditionalFormatting>
  <conditionalFormatting sqref="P5">
    <cfRule type="cellIs" dxfId="10313" priority="342" stopIfTrue="1" operator="equal">
      <formula>5</formula>
    </cfRule>
    <cfRule type="cellIs" dxfId="10312" priority="343" stopIfTrue="1" operator="equal">
      <formula>4</formula>
    </cfRule>
    <cfRule type="cellIs" dxfId="10311" priority="344" stopIfTrue="1" operator="equal">
      <formula>3</formula>
    </cfRule>
  </conditionalFormatting>
  <conditionalFormatting sqref="P4">
    <cfRule type="expression" dxfId="10310" priority="340" stopIfTrue="1">
      <formula>$D$1&lt;P4</formula>
    </cfRule>
    <cfRule type="expression" dxfId="10309" priority="341" stopIfTrue="1">
      <formula>$D$1&gt;P4</formula>
    </cfRule>
  </conditionalFormatting>
  <conditionalFormatting sqref="P5">
    <cfRule type="cellIs" dxfId="10308" priority="337" stopIfTrue="1" operator="equal">
      <formula>5</formula>
    </cfRule>
    <cfRule type="cellIs" dxfId="10307" priority="338" stopIfTrue="1" operator="equal">
      <formula>4</formula>
    </cfRule>
    <cfRule type="cellIs" dxfId="10306" priority="339" stopIfTrue="1" operator="equal">
      <formula>3</formula>
    </cfRule>
  </conditionalFormatting>
  <conditionalFormatting sqref="P4">
    <cfRule type="expression" dxfId="10305" priority="335" stopIfTrue="1">
      <formula>$D$1&lt;P4</formula>
    </cfRule>
    <cfRule type="expression" dxfId="10304" priority="336" stopIfTrue="1">
      <formula>$D$1&gt;P4</formula>
    </cfRule>
  </conditionalFormatting>
  <conditionalFormatting sqref="P5">
    <cfRule type="cellIs" dxfId="10303" priority="332" stopIfTrue="1" operator="equal">
      <formula>5</formula>
    </cfRule>
    <cfRule type="cellIs" dxfId="10302" priority="333" stopIfTrue="1" operator="equal">
      <formula>4</formula>
    </cfRule>
    <cfRule type="cellIs" dxfId="10301" priority="334" stopIfTrue="1" operator="equal">
      <formula>3</formula>
    </cfRule>
  </conditionalFormatting>
  <conditionalFormatting sqref="P4">
    <cfRule type="expression" dxfId="10300" priority="330" stopIfTrue="1">
      <formula>$D$1&lt;P4</formula>
    </cfRule>
    <cfRule type="expression" dxfId="10299" priority="331" stopIfTrue="1">
      <formula>$D$1&gt;P4</formula>
    </cfRule>
  </conditionalFormatting>
  <conditionalFormatting sqref="P4">
    <cfRule type="expression" dxfId="10298" priority="328" stopIfTrue="1">
      <formula>$D$1&lt;P4</formula>
    </cfRule>
    <cfRule type="expression" dxfId="10297" priority="329" stopIfTrue="1">
      <formula>$D$1&gt;P4</formula>
    </cfRule>
  </conditionalFormatting>
  <conditionalFormatting sqref="P4">
    <cfRule type="expression" dxfId="10296" priority="326" stopIfTrue="1">
      <formula>$D$1&lt;P4</formula>
    </cfRule>
    <cfRule type="expression" dxfId="10295" priority="327" stopIfTrue="1">
      <formula>$D$1&gt;P4</formula>
    </cfRule>
  </conditionalFormatting>
  <conditionalFormatting sqref="P4">
    <cfRule type="expression" dxfId="10294" priority="324" stopIfTrue="1">
      <formula>$D$1&lt;P4</formula>
    </cfRule>
    <cfRule type="expression" dxfId="10293" priority="325" stopIfTrue="1">
      <formula>$D$1&gt;P4</formula>
    </cfRule>
  </conditionalFormatting>
  <conditionalFormatting sqref="P4">
    <cfRule type="expression" dxfId="10292" priority="322" stopIfTrue="1">
      <formula>$D$1&lt;P4</formula>
    </cfRule>
    <cfRule type="expression" dxfId="10291" priority="323" stopIfTrue="1">
      <formula>$D$1&gt;P4</formula>
    </cfRule>
  </conditionalFormatting>
  <conditionalFormatting sqref="P4">
    <cfRule type="expression" dxfId="10290" priority="320" stopIfTrue="1">
      <formula>$D$1&lt;P4</formula>
    </cfRule>
    <cfRule type="expression" dxfId="10289" priority="321" stopIfTrue="1">
      <formula>$D$1&gt;P4</formula>
    </cfRule>
  </conditionalFormatting>
  <conditionalFormatting sqref="P4">
    <cfRule type="expression" dxfId="10288" priority="318" stopIfTrue="1">
      <formula>$D$1&lt;P4</formula>
    </cfRule>
    <cfRule type="expression" dxfId="10287" priority="319" stopIfTrue="1">
      <formula>$D$1&gt;P4</formula>
    </cfRule>
  </conditionalFormatting>
  <conditionalFormatting sqref="P4">
    <cfRule type="expression" dxfId="10286" priority="316" stopIfTrue="1">
      <formula>$D$1&lt;P4</formula>
    </cfRule>
    <cfRule type="expression" dxfId="10285" priority="317" stopIfTrue="1">
      <formula>$D$1&gt;P4</formula>
    </cfRule>
  </conditionalFormatting>
  <conditionalFormatting sqref="P4">
    <cfRule type="expression" dxfId="10284" priority="314" stopIfTrue="1">
      <formula>$D$1&lt;P4</formula>
    </cfRule>
    <cfRule type="expression" dxfId="10283" priority="315" stopIfTrue="1">
      <formula>$D$1&gt;P4</formula>
    </cfRule>
  </conditionalFormatting>
  <conditionalFormatting sqref="P4">
    <cfRule type="expression" dxfId="10282" priority="312" stopIfTrue="1">
      <formula>$D$1&lt;P4</formula>
    </cfRule>
    <cfRule type="expression" dxfId="10281" priority="313" stopIfTrue="1">
      <formula>$D$1&gt;P4</formula>
    </cfRule>
  </conditionalFormatting>
  <conditionalFormatting sqref="T5">
    <cfRule type="expression" dxfId="10280" priority="284" stopIfTrue="1">
      <formula>$D$1&lt;T5</formula>
    </cfRule>
    <cfRule type="expression" dxfId="10279" priority="285" stopIfTrue="1">
      <formula>$D$1&gt;T5</formula>
    </cfRule>
  </conditionalFormatting>
  <conditionalFormatting sqref="T5">
    <cfRule type="expression" dxfId="10278" priority="294" stopIfTrue="1">
      <formula>$D$1&lt;T5</formula>
    </cfRule>
    <cfRule type="expression" dxfId="10277" priority="295" stopIfTrue="1">
      <formula>$D$1&gt;T5</formula>
    </cfRule>
  </conditionalFormatting>
  <conditionalFormatting sqref="T4">
    <cfRule type="expression" dxfId="10276" priority="254" stopIfTrue="1">
      <formula>$D$1&lt;T4</formula>
    </cfRule>
    <cfRule type="expression" dxfId="10275" priority="255" stopIfTrue="1">
      <formula>$D$1&gt;T4</formula>
    </cfRule>
  </conditionalFormatting>
  <conditionalFormatting sqref="T4">
    <cfRule type="expression" dxfId="10274" priority="244" stopIfTrue="1">
      <formula>$D$1&lt;T4</formula>
    </cfRule>
    <cfRule type="expression" dxfId="10273" priority="245" stopIfTrue="1">
      <formula>$D$1&gt;T4</formula>
    </cfRule>
  </conditionalFormatting>
  <conditionalFormatting sqref="T4">
    <cfRule type="expression" dxfId="10272" priority="308" stopIfTrue="1">
      <formula>$D$4&lt;T4</formula>
    </cfRule>
    <cfRule type="expression" dxfId="10271" priority="309" stopIfTrue="1">
      <formula>$D$4&gt;T4</formula>
    </cfRule>
  </conditionalFormatting>
  <conditionalFormatting sqref="T4">
    <cfRule type="expression" dxfId="10270" priority="306" stopIfTrue="1">
      <formula>$D$1&lt;T4</formula>
    </cfRule>
    <cfRule type="expression" dxfId="10269" priority="307" stopIfTrue="1">
      <formula>$D$1&gt;T4</formula>
    </cfRule>
  </conditionalFormatting>
  <conditionalFormatting sqref="T5">
    <cfRule type="expression" dxfId="10268" priority="304" stopIfTrue="1">
      <formula>$D$1&lt;T5</formula>
    </cfRule>
    <cfRule type="expression" dxfId="10267" priority="305" stopIfTrue="1">
      <formula>$D$1&gt;T5</formula>
    </cfRule>
  </conditionalFormatting>
  <conditionalFormatting sqref="T5">
    <cfRule type="expression" dxfId="10266" priority="276" stopIfTrue="1">
      <formula>$D$1&lt;T5</formula>
    </cfRule>
    <cfRule type="expression" dxfId="10265" priority="277" stopIfTrue="1">
      <formula>$D$1&gt;T5</formula>
    </cfRule>
  </conditionalFormatting>
  <conditionalFormatting sqref="T5">
    <cfRule type="expression" dxfId="10264" priority="282" stopIfTrue="1">
      <formula>$D$1&lt;T5</formula>
    </cfRule>
    <cfRule type="expression" dxfId="10263" priority="283" stopIfTrue="1">
      <formula>$D$1&gt;T5</formula>
    </cfRule>
  </conditionalFormatting>
  <conditionalFormatting sqref="T5">
    <cfRule type="expression" dxfId="10262" priority="280" stopIfTrue="1">
      <formula>$D$1&lt;T5</formula>
    </cfRule>
    <cfRule type="expression" dxfId="10261" priority="281" stopIfTrue="1">
      <formula>$D$1&gt;T5</formula>
    </cfRule>
  </conditionalFormatting>
  <conditionalFormatting sqref="T5">
    <cfRule type="expression" dxfId="10260" priority="278" stopIfTrue="1">
      <formula>$D$1&lt;T5</formula>
    </cfRule>
    <cfRule type="expression" dxfId="10259" priority="279" stopIfTrue="1">
      <formula>$D$1&gt;T5</formula>
    </cfRule>
  </conditionalFormatting>
  <conditionalFormatting sqref="T5">
    <cfRule type="expression" dxfId="10258" priority="302" stopIfTrue="1">
      <formula>$D$1&lt;T5</formula>
    </cfRule>
    <cfRule type="expression" dxfId="10257" priority="303" stopIfTrue="1">
      <formula>$D$1&gt;T5</formula>
    </cfRule>
  </conditionalFormatting>
  <conditionalFormatting sqref="T5">
    <cfRule type="expression" dxfId="10256" priority="300" stopIfTrue="1">
      <formula>$D$1&lt;T5</formula>
    </cfRule>
    <cfRule type="expression" dxfId="10255" priority="301" stopIfTrue="1">
      <formula>$D$1&gt;T5</formula>
    </cfRule>
  </conditionalFormatting>
  <conditionalFormatting sqref="T5">
    <cfRule type="expression" dxfId="10254" priority="298" stopIfTrue="1">
      <formula>$D$1&lt;T5</formula>
    </cfRule>
    <cfRule type="expression" dxfId="10253" priority="299" stopIfTrue="1">
      <formula>$D$1&gt;T5</formula>
    </cfRule>
  </conditionalFormatting>
  <conditionalFormatting sqref="T5">
    <cfRule type="expression" dxfId="10252" priority="296" stopIfTrue="1">
      <formula>$D$1&lt;T5</formula>
    </cfRule>
    <cfRule type="expression" dxfId="10251" priority="297" stopIfTrue="1">
      <formula>$D$1&gt;T5</formula>
    </cfRule>
  </conditionalFormatting>
  <conditionalFormatting sqref="T5">
    <cfRule type="expression" dxfId="10250" priority="292" stopIfTrue="1">
      <formula>$D$1&lt;T5</formula>
    </cfRule>
    <cfRule type="expression" dxfId="10249" priority="293" stopIfTrue="1">
      <formula>$D$1&gt;T5</formula>
    </cfRule>
  </conditionalFormatting>
  <conditionalFormatting sqref="T5">
    <cfRule type="expression" dxfId="10248" priority="290" stopIfTrue="1">
      <formula>$D$1&lt;T5</formula>
    </cfRule>
    <cfRule type="expression" dxfId="10247" priority="291" stopIfTrue="1">
      <formula>$D$1&gt;T5</formula>
    </cfRule>
  </conditionalFormatting>
  <conditionalFormatting sqref="T5">
    <cfRule type="expression" dxfId="10246" priority="288" stopIfTrue="1">
      <formula>$D$1&lt;T5</formula>
    </cfRule>
    <cfRule type="expression" dxfId="10245" priority="289" stopIfTrue="1">
      <formula>$D$1&gt;T5</formula>
    </cfRule>
  </conditionalFormatting>
  <conditionalFormatting sqref="T5">
    <cfRule type="expression" dxfId="10244" priority="286" stopIfTrue="1">
      <formula>$D$1&lt;T5</formula>
    </cfRule>
    <cfRule type="expression" dxfId="10243" priority="287" stopIfTrue="1">
      <formula>$D$1&gt;T5</formula>
    </cfRule>
  </conditionalFormatting>
  <conditionalFormatting sqref="T4">
    <cfRule type="expression" dxfId="10242" priority="274" stopIfTrue="1">
      <formula>$D$1&lt;T4</formula>
    </cfRule>
    <cfRule type="expression" dxfId="10241" priority="275" stopIfTrue="1">
      <formula>$D$1&gt;T4</formula>
    </cfRule>
  </conditionalFormatting>
  <conditionalFormatting sqref="T5">
    <cfRule type="cellIs" dxfId="10240" priority="271" stopIfTrue="1" operator="equal">
      <formula>5</formula>
    </cfRule>
    <cfRule type="cellIs" dxfId="10239" priority="272" stopIfTrue="1" operator="equal">
      <formula>4</formula>
    </cfRule>
    <cfRule type="cellIs" dxfId="10238" priority="273" stopIfTrue="1" operator="equal">
      <formula>3</formula>
    </cfRule>
  </conditionalFormatting>
  <conditionalFormatting sqref="T4">
    <cfRule type="expression" dxfId="10237" priority="240" stopIfTrue="1">
      <formula>$D$1&lt;T4</formula>
    </cfRule>
    <cfRule type="expression" dxfId="10236" priority="241" stopIfTrue="1">
      <formula>$D$1&gt;T4</formula>
    </cfRule>
  </conditionalFormatting>
  <conditionalFormatting sqref="T4">
    <cfRule type="expression" dxfId="10235" priority="248" stopIfTrue="1">
      <formula>$D$1&lt;T4</formula>
    </cfRule>
    <cfRule type="expression" dxfId="10234" priority="249" stopIfTrue="1">
      <formula>$D$1&gt;T4</formula>
    </cfRule>
  </conditionalFormatting>
  <conditionalFormatting sqref="T4">
    <cfRule type="expression" dxfId="10233" priority="246" stopIfTrue="1">
      <formula>$D$1&lt;T4</formula>
    </cfRule>
    <cfRule type="expression" dxfId="10232" priority="247" stopIfTrue="1">
      <formula>$D$1&gt;T4</formula>
    </cfRule>
  </conditionalFormatting>
  <conditionalFormatting sqref="T4">
    <cfRule type="expression" dxfId="10231" priority="242" stopIfTrue="1">
      <formula>$D$1&lt;T4</formula>
    </cfRule>
    <cfRule type="expression" dxfId="10230" priority="243" stopIfTrue="1">
      <formula>$D$1&gt;T4</formula>
    </cfRule>
  </conditionalFormatting>
  <conditionalFormatting sqref="T5">
    <cfRule type="cellIs" dxfId="10229" priority="268" stopIfTrue="1" operator="equal">
      <formula>5</formula>
    </cfRule>
    <cfRule type="cellIs" dxfId="10228" priority="269" stopIfTrue="1" operator="equal">
      <formula>4</formula>
    </cfRule>
    <cfRule type="cellIs" dxfId="10227" priority="270" stopIfTrue="1" operator="equal">
      <formula>3</formula>
    </cfRule>
  </conditionalFormatting>
  <conditionalFormatting sqref="T4">
    <cfRule type="expression" dxfId="10226" priority="266" stopIfTrue="1">
      <formula>$D$1&lt;T4</formula>
    </cfRule>
    <cfRule type="expression" dxfId="10225" priority="267" stopIfTrue="1">
      <formula>$D$1&gt;T4</formula>
    </cfRule>
  </conditionalFormatting>
  <conditionalFormatting sqref="T4">
    <cfRule type="expression" dxfId="10224" priority="264" stopIfTrue="1">
      <formula>$D$1&lt;T4</formula>
    </cfRule>
    <cfRule type="expression" dxfId="10223" priority="265" stopIfTrue="1">
      <formula>$D$1&gt;T4</formula>
    </cfRule>
  </conditionalFormatting>
  <conditionalFormatting sqref="T4">
    <cfRule type="expression" dxfId="10222" priority="262" stopIfTrue="1">
      <formula>$D$1&lt;T4</formula>
    </cfRule>
    <cfRule type="expression" dxfId="10221" priority="263" stopIfTrue="1">
      <formula>$D$1&gt;T4</formula>
    </cfRule>
  </conditionalFormatting>
  <conditionalFormatting sqref="T4">
    <cfRule type="expression" dxfId="10220" priority="260" stopIfTrue="1">
      <formula>$D$1&lt;T4</formula>
    </cfRule>
    <cfRule type="expression" dxfId="10219" priority="261" stopIfTrue="1">
      <formula>$D$1&gt;T4</formula>
    </cfRule>
  </conditionalFormatting>
  <conditionalFormatting sqref="T4">
    <cfRule type="expression" dxfId="10218" priority="258" stopIfTrue="1">
      <formula>$D$1&lt;T4</formula>
    </cfRule>
    <cfRule type="expression" dxfId="10217" priority="259" stopIfTrue="1">
      <formula>$D$1&gt;T4</formula>
    </cfRule>
  </conditionalFormatting>
  <conditionalFormatting sqref="T4">
    <cfRule type="expression" dxfId="10216" priority="256" stopIfTrue="1">
      <formula>$D$1&lt;T4</formula>
    </cfRule>
    <cfRule type="expression" dxfId="10215" priority="257" stopIfTrue="1">
      <formula>$D$1&gt;T4</formula>
    </cfRule>
  </conditionalFormatting>
  <conditionalFormatting sqref="T4">
    <cfRule type="expression" dxfId="10214" priority="252" stopIfTrue="1">
      <formula>$D$1&lt;T4</formula>
    </cfRule>
    <cfRule type="expression" dxfId="10213" priority="253" stopIfTrue="1">
      <formula>$D$1&gt;T4</formula>
    </cfRule>
  </conditionalFormatting>
  <conditionalFormatting sqref="T4">
    <cfRule type="expression" dxfId="10212" priority="250" stopIfTrue="1">
      <formula>$D$1&lt;T4</formula>
    </cfRule>
    <cfRule type="expression" dxfId="10211" priority="251" stopIfTrue="1">
      <formula>$D$1&gt;T4</formula>
    </cfRule>
  </conditionalFormatting>
  <conditionalFormatting sqref="Q4">
    <cfRule type="expression" dxfId="10210" priority="238" stopIfTrue="1">
      <formula>$D$1&lt;Q4</formula>
    </cfRule>
    <cfRule type="expression" dxfId="10209" priority="239" stopIfTrue="1">
      <formula>$D$1&gt;Q4</formula>
    </cfRule>
  </conditionalFormatting>
  <conditionalFormatting sqref="Q4">
    <cfRule type="expression" dxfId="10208" priority="236" stopIfTrue="1">
      <formula>$D$1&lt;Q4</formula>
    </cfRule>
    <cfRule type="expression" dxfId="10207" priority="237" stopIfTrue="1">
      <formula>$D$1&gt;Q4</formula>
    </cfRule>
  </conditionalFormatting>
  <conditionalFormatting sqref="Q4">
    <cfRule type="expression" dxfId="10206" priority="234" stopIfTrue="1">
      <formula>$D$1&lt;Q4</formula>
    </cfRule>
    <cfRule type="expression" dxfId="10205" priority="235" stopIfTrue="1">
      <formula>$D$1&gt;Q4</formula>
    </cfRule>
  </conditionalFormatting>
  <conditionalFormatting sqref="Q4">
    <cfRule type="expression" dxfId="10204" priority="232" stopIfTrue="1">
      <formula>$D$1&lt;Q4</formula>
    </cfRule>
    <cfRule type="expression" dxfId="10203" priority="233" stopIfTrue="1">
      <formula>$D$1&gt;Q4</formula>
    </cfRule>
  </conditionalFormatting>
  <conditionalFormatting sqref="Q4">
    <cfRule type="expression" dxfId="10202" priority="230" stopIfTrue="1">
      <formula>$D$1&lt;Q4</formula>
    </cfRule>
    <cfRule type="expression" dxfId="10201" priority="231" stopIfTrue="1">
      <formula>$D$1&gt;Q4</formula>
    </cfRule>
  </conditionalFormatting>
  <conditionalFormatting sqref="Q4">
    <cfRule type="expression" dxfId="10200" priority="228" stopIfTrue="1">
      <formula>$D$1&lt;Q4</formula>
    </cfRule>
    <cfRule type="expression" dxfId="10199" priority="229" stopIfTrue="1">
      <formula>$D$1&gt;Q4</formula>
    </cfRule>
  </conditionalFormatting>
  <conditionalFormatting sqref="Q4">
    <cfRule type="expression" dxfId="10198" priority="226" stopIfTrue="1">
      <formula>$D$1&lt;Q4</formula>
    </cfRule>
    <cfRule type="expression" dxfId="10197" priority="227" stopIfTrue="1">
      <formula>$D$1&gt;Q4</formula>
    </cfRule>
  </conditionalFormatting>
  <conditionalFormatting sqref="Q4">
    <cfRule type="expression" dxfId="10196" priority="200" stopIfTrue="1">
      <formula>$D$1&lt;Q4</formula>
    </cfRule>
    <cfRule type="expression" dxfId="10195" priority="201" stopIfTrue="1">
      <formula>$D$1&gt;Q4</formula>
    </cfRule>
  </conditionalFormatting>
  <conditionalFormatting sqref="Q4">
    <cfRule type="expression" dxfId="10194" priority="198" stopIfTrue="1">
      <formula>$D$1&lt;Q4</formula>
    </cfRule>
    <cfRule type="expression" dxfId="10193" priority="199" stopIfTrue="1">
      <formula>$D$1&gt;Q4</formula>
    </cfRule>
  </conditionalFormatting>
  <conditionalFormatting sqref="Q4">
    <cfRule type="expression" dxfId="10192" priority="196" stopIfTrue="1">
      <formula>$D$1&lt;Q4</formula>
    </cfRule>
    <cfRule type="expression" dxfId="10191" priority="197" stopIfTrue="1">
      <formula>$D$1&gt;Q4</formula>
    </cfRule>
  </conditionalFormatting>
  <conditionalFormatting sqref="Q4">
    <cfRule type="expression" dxfId="10190" priority="222" stopIfTrue="1">
      <formula>$D$1&lt;Q4</formula>
    </cfRule>
    <cfRule type="expression" dxfId="10189" priority="223" stopIfTrue="1">
      <formula>$D$1&gt;Q4</formula>
    </cfRule>
  </conditionalFormatting>
  <conditionalFormatting sqref="Q4">
    <cfRule type="expression" dxfId="10188" priority="194" stopIfTrue="1">
      <formula>$D$1&lt;Q4</formula>
    </cfRule>
    <cfRule type="expression" dxfId="10187" priority="195" stopIfTrue="1">
      <formula>$D$1&gt;Q4</formula>
    </cfRule>
  </conditionalFormatting>
  <conditionalFormatting sqref="Q4">
    <cfRule type="expression" dxfId="10186" priority="192" stopIfTrue="1">
      <formula>$D$1&lt;Q4</formula>
    </cfRule>
    <cfRule type="expression" dxfId="10185" priority="193" stopIfTrue="1">
      <formula>$D$1&gt;Q4</formula>
    </cfRule>
  </conditionalFormatting>
  <conditionalFormatting sqref="Q4">
    <cfRule type="expression" dxfId="10184" priority="224" stopIfTrue="1">
      <formula>$D$1&lt;Q4</formula>
    </cfRule>
    <cfRule type="expression" dxfId="10183" priority="225" stopIfTrue="1">
      <formula>$D$1&gt;Q4</formula>
    </cfRule>
  </conditionalFormatting>
  <conditionalFormatting sqref="Q4">
    <cfRule type="expression" dxfId="10182" priority="220" stopIfTrue="1">
      <formula>$D$1&lt;Q4</formula>
    </cfRule>
    <cfRule type="expression" dxfId="10181" priority="221" stopIfTrue="1">
      <formula>$D$1&gt;Q4</formula>
    </cfRule>
  </conditionalFormatting>
  <conditionalFormatting sqref="Q4">
    <cfRule type="expression" dxfId="10180" priority="218" stopIfTrue="1">
      <formula>$D$1&lt;Q4</formula>
    </cfRule>
    <cfRule type="expression" dxfId="10179" priority="219" stopIfTrue="1">
      <formula>$D$1&gt;Q4</formula>
    </cfRule>
  </conditionalFormatting>
  <conditionalFormatting sqref="Q4">
    <cfRule type="expression" dxfId="10178" priority="216" stopIfTrue="1">
      <formula>$D$1&lt;Q4</formula>
    </cfRule>
    <cfRule type="expression" dxfId="10177" priority="217" stopIfTrue="1">
      <formula>$D$1&gt;Q4</formula>
    </cfRule>
  </conditionalFormatting>
  <conditionalFormatting sqref="Q4">
    <cfRule type="expression" dxfId="10176" priority="214" stopIfTrue="1">
      <formula>$D$1&lt;Q4</formula>
    </cfRule>
    <cfRule type="expression" dxfId="10175" priority="215" stopIfTrue="1">
      <formula>$D$1&gt;Q4</formula>
    </cfRule>
  </conditionalFormatting>
  <conditionalFormatting sqref="Q4">
    <cfRule type="expression" dxfId="10174" priority="212" stopIfTrue="1">
      <formula>$D$1&lt;Q4</formula>
    </cfRule>
    <cfRule type="expression" dxfId="10173" priority="213" stopIfTrue="1">
      <formula>$D$1&gt;Q4</formula>
    </cfRule>
  </conditionalFormatting>
  <conditionalFormatting sqref="Q4">
    <cfRule type="expression" dxfId="10172" priority="210" stopIfTrue="1">
      <formula>$D$1&lt;Q4</formula>
    </cfRule>
    <cfRule type="expression" dxfId="10171" priority="211" stopIfTrue="1">
      <formula>$D$1&gt;Q4</formula>
    </cfRule>
  </conditionalFormatting>
  <conditionalFormatting sqref="Q4">
    <cfRule type="expression" dxfId="10170" priority="208" stopIfTrue="1">
      <formula>$D$1&lt;Q4</formula>
    </cfRule>
    <cfRule type="expression" dxfId="10169" priority="209" stopIfTrue="1">
      <formula>$D$1&gt;Q4</formula>
    </cfRule>
  </conditionalFormatting>
  <conditionalFormatting sqref="Q4">
    <cfRule type="expression" dxfId="10168" priority="206" stopIfTrue="1">
      <formula>$D$1&lt;Q4</formula>
    </cfRule>
    <cfRule type="expression" dxfId="10167" priority="207" stopIfTrue="1">
      <formula>$D$1&gt;Q4</formula>
    </cfRule>
  </conditionalFormatting>
  <conditionalFormatting sqref="Q4">
    <cfRule type="expression" dxfId="10166" priority="204" stopIfTrue="1">
      <formula>$D$1&lt;Q4</formula>
    </cfRule>
    <cfRule type="expression" dxfId="10165" priority="205" stopIfTrue="1">
      <formula>$D$1&gt;Q4</formula>
    </cfRule>
  </conditionalFormatting>
  <conditionalFormatting sqref="Q4">
    <cfRule type="expression" dxfId="10164" priority="202" stopIfTrue="1">
      <formula>$D$1&lt;Q4</formula>
    </cfRule>
    <cfRule type="expression" dxfId="10163" priority="203" stopIfTrue="1">
      <formula>$D$1&gt;Q4</formula>
    </cfRule>
  </conditionalFormatting>
  <conditionalFormatting sqref="Q4">
    <cfRule type="expression" dxfId="10162" priority="190" stopIfTrue="1">
      <formula>$D$1&lt;Q4</formula>
    </cfRule>
    <cfRule type="expression" dxfId="10161" priority="191" stopIfTrue="1">
      <formula>$D$1&gt;Q4</formula>
    </cfRule>
  </conditionalFormatting>
  <conditionalFormatting sqref="Q4">
    <cfRule type="expression" dxfId="10160" priority="188" stopIfTrue="1">
      <formula>$D$1&lt;Q4</formula>
    </cfRule>
    <cfRule type="expression" dxfId="10159" priority="189" stopIfTrue="1">
      <formula>$D$1&gt;Q4</formula>
    </cfRule>
  </conditionalFormatting>
  <conditionalFormatting sqref="Q4">
    <cfRule type="expression" dxfId="10158" priority="186" stopIfTrue="1">
      <formula>$D$1&lt;Q4</formula>
    </cfRule>
    <cfRule type="expression" dxfId="10157" priority="187" stopIfTrue="1">
      <formula>$D$1&gt;Q4</formula>
    </cfRule>
  </conditionalFormatting>
  <conditionalFormatting sqref="Q4">
    <cfRule type="expression" dxfId="10156" priority="184" stopIfTrue="1">
      <formula>$D$1&lt;Q4</formula>
    </cfRule>
    <cfRule type="expression" dxfId="10155" priority="185" stopIfTrue="1">
      <formula>$D$1&gt;Q4</formula>
    </cfRule>
  </conditionalFormatting>
  <conditionalFormatting sqref="R4">
    <cfRule type="expression" dxfId="10154" priority="80" stopIfTrue="1">
      <formula>$D$1&lt;R4</formula>
    </cfRule>
    <cfRule type="expression" dxfId="10153" priority="81" stopIfTrue="1">
      <formula>$D$1&gt;R4</formula>
    </cfRule>
  </conditionalFormatting>
  <conditionalFormatting sqref="R4">
    <cfRule type="expression" dxfId="10152" priority="78" stopIfTrue="1">
      <formula>$D$1&lt;R4</formula>
    </cfRule>
    <cfRule type="expression" dxfId="10151" priority="79" stopIfTrue="1">
      <formula>$D$1&gt;R4</formula>
    </cfRule>
  </conditionalFormatting>
  <conditionalFormatting sqref="R4">
    <cfRule type="expression" dxfId="10150" priority="180" stopIfTrue="1">
      <formula>$D$1&lt;R4</formula>
    </cfRule>
    <cfRule type="expression" dxfId="10149" priority="181" stopIfTrue="1">
      <formula>$D$1&gt;R4</formula>
    </cfRule>
  </conditionalFormatting>
  <conditionalFormatting sqref="R4">
    <cfRule type="expression" dxfId="10148" priority="178" stopIfTrue="1">
      <formula>$D$1&lt;R4</formula>
    </cfRule>
    <cfRule type="expression" dxfId="10147" priority="179" stopIfTrue="1">
      <formula>$D$1&gt;R4</formula>
    </cfRule>
  </conditionalFormatting>
  <conditionalFormatting sqref="R4">
    <cfRule type="expression" dxfId="10146" priority="172" stopIfTrue="1">
      <formula>$D$1&lt;R4</formula>
    </cfRule>
    <cfRule type="expression" dxfId="10145" priority="173" stopIfTrue="1">
      <formula>$D$1&gt;R4</formula>
    </cfRule>
  </conditionalFormatting>
  <conditionalFormatting sqref="R4">
    <cfRule type="expression" dxfId="10144" priority="168" stopIfTrue="1">
      <formula>$D$1&lt;R4</formula>
    </cfRule>
    <cfRule type="expression" dxfId="10143" priority="169" stopIfTrue="1">
      <formula>$D$1&gt;R4</formula>
    </cfRule>
  </conditionalFormatting>
  <conditionalFormatting sqref="R4">
    <cfRule type="expression" dxfId="10142" priority="166" stopIfTrue="1">
      <formula>$D$1&lt;R4</formula>
    </cfRule>
    <cfRule type="expression" dxfId="10141" priority="167" stopIfTrue="1">
      <formula>$D$1&gt;R4</formula>
    </cfRule>
  </conditionalFormatting>
  <conditionalFormatting sqref="R4">
    <cfRule type="expression" dxfId="10140" priority="164" stopIfTrue="1">
      <formula>$D$1&lt;R4</formula>
    </cfRule>
    <cfRule type="expression" dxfId="10139" priority="165" stopIfTrue="1">
      <formula>$D$1&gt;R4</formula>
    </cfRule>
  </conditionalFormatting>
  <conditionalFormatting sqref="R4">
    <cfRule type="expression" dxfId="10138" priority="162" stopIfTrue="1">
      <formula>$D$1&lt;R4</formula>
    </cfRule>
    <cfRule type="expression" dxfId="10137" priority="163" stopIfTrue="1">
      <formula>$D$1&gt;R4</formula>
    </cfRule>
  </conditionalFormatting>
  <conditionalFormatting sqref="R4">
    <cfRule type="expression" dxfId="10136" priority="160" stopIfTrue="1">
      <formula>$D$1&lt;R4</formula>
    </cfRule>
    <cfRule type="expression" dxfId="10135" priority="161" stopIfTrue="1">
      <formula>$D$1&gt;R4</formula>
    </cfRule>
  </conditionalFormatting>
  <conditionalFormatting sqref="R4">
    <cfRule type="expression" dxfId="10134" priority="158" stopIfTrue="1">
      <formula>$D$1&lt;R4</formula>
    </cfRule>
    <cfRule type="expression" dxfId="10133" priority="159" stopIfTrue="1">
      <formula>$D$1&gt;R4</formula>
    </cfRule>
  </conditionalFormatting>
  <conditionalFormatting sqref="R4">
    <cfRule type="expression" dxfId="10132" priority="156" stopIfTrue="1">
      <formula>$D$1&lt;R4</formula>
    </cfRule>
    <cfRule type="expression" dxfId="10131" priority="157" stopIfTrue="1">
      <formula>$D$1&gt;R4</formula>
    </cfRule>
  </conditionalFormatting>
  <conditionalFormatting sqref="R4">
    <cfRule type="expression" dxfId="10130" priority="154" stopIfTrue="1">
      <formula>$D$1&lt;R4</formula>
    </cfRule>
    <cfRule type="expression" dxfId="10129" priority="155" stopIfTrue="1">
      <formula>$D$1&gt;R4</formula>
    </cfRule>
  </conditionalFormatting>
  <conditionalFormatting sqref="R4">
    <cfRule type="expression" dxfId="10128" priority="152" stopIfTrue="1">
      <formula>$D$1&lt;R4</formula>
    </cfRule>
    <cfRule type="expression" dxfId="10127" priority="153" stopIfTrue="1">
      <formula>$D$1&gt;R4</formula>
    </cfRule>
  </conditionalFormatting>
  <conditionalFormatting sqref="R4">
    <cfRule type="expression" dxfId="10126" priority="150" stopIfTrue="1">
      <formula>$D$1&lt;R4</formula>
    </cfRule>
    <cfRule type="expression" dxfId="10125" priority="151" stopIfTrue="1">
      <formula>$D$1&gt;R4</formula>
    </cfRule>
  </conditionalFormatting>
  <conditionalFormatting sqref="R4">
    <cfRule type="expression" dxfId="10124" priority="148" stopIfTrue="1">
      <formula>$D$1&lt;R4</formula>
    </cfRule>
    <cfRule type="expression" dxfId="10123" priority="149" stopIfTrue="1">
      <formula>$D$1&gt;R4</formula>
    </cfRule>
  </conditionalFormatting>
  <conditionalFormatting sqref="R4">
    <cfRule type="expression" dxfId="10122" priority="146" stopIfTrue="1">
      <formula>$D$1&lt;R4</formula>
    </cfRule>
    <cfRule type="expression" dxfId="10121" priority="147" stopIfTrue="1">
      <formula>$D$1&gt;R4</formula>
    </cfRule>
  </conditionalFormatting>
  <conditionalFormatting sqref="R4">
    <cfRule type="expression" dxfId="10120" priority="144" stopIfTrue="1">
      <formula>$D$1&lt;R4</formula>
    </cfRule>
    <cfRule type="expression" dxfId="10119" priority="145" stopIfTrue="1">
      <formula>$D$1&gt;R4</formula>
    </cfRule>
  </conditionalFormatting>
  <conditionalFormatting sqref="R4">
    <cfRule type="expression" dxfId="10118" priority="142" stopIfTrue="1">
      <formula>$D$1&lt;R4</formula>
    </cfRule>
    <cfRule type="expression" dxfId="10117" priority="143" stopIfTrue="1">
      <formula>$D$1&gt;R4</formula>
    </cfRule>
  </conditionalFormatting>
  <conditionalFormatting sqref="R4">
    <cfRule type="expression" dxfId="10116" priority="140" stopIfTrue="1">
      <formula>$D$1&lt;R4</formula>
    </cfRule>
    <cfRule type="expression" dxfId="10115" priority="141" stopIfTrue="1">
      <formula>$D$1&gt;R4</formula>
    </cfRule>
  </conditionalFormatting>
  <conditionalFormatting sqref="R4">
    <cfRule type="expression" dxfId="10114" priority="138" stopIfTrue="1">
      <formula>$D$1&lt;R4</formula>
    </cfRule>
    <cfRule type="expression" dxfId="10113" priority="139" stopIfTrue="1">
      <formula>$D$1&gt;R4</formula>
    </cfRule>
  </conditionalFormatting>
  <conditionalFormatting sqref="R4">
    <cfRule type="expression" dxfId="10112" priority="136" stopIfTrue="1">
      <formula>$D$1&lt;R4</formula>
    </cfRule>
    <cfRule type="expression" dxfId="10111" priority="137" stopIfTrue="1">
      <formula>$D$1&gt;R4</formula>
    </cfRule>
  </conditionalFormatting>
  <conditionalFormatting sqref="R4">
    <cfRule type="expression" dxfId="10110" priority="134" stopIfTrue="1">
      <formula>$D$1&lt;R4</formula>
    </cfRule>
    <cfRule type="expression" dxfId="10109" priority="135" stopIfTrue="1">
      <formula>$D$1&gt;R4</formula>
    </cfRule>
  </conditionalFormatting>
  <conditionalFormatting sqref="R4">
    <cfRule type="expression" dxfId="10108" priority="132" stopIfTrue="1">
      <formula>$D$1&lt;R4</formula>
    </cfRule>
    <cfRule type="expression" dxfId="10107" priority="133" stopIfTrue="1">
      <formula>$D$1&gt;R4</formula>
    </cfRule>
  </conditionalFormatting>
  <conditionalFormatting sqref="R4">
    <cfRule type="expression" dxfId="10106" priority="130" stopIfTrue="1">
      <formula>$D$1&lt;R4</formula>
    </cfRule>
    <cfRule type="expression" dxfId="10105" priority="131" stopIfTrue="1">
      <formula>$D$1&gt;R4</formula>
    </cfRule>
  </conditionalFormatting>
  <conditionalFormatting sqref="R4">
    <cfRule type="expression" dxfId="10104" priority="128" stopIfTrue="1">
      <formula>$D$1&lt;R4</formula>
    </cfRule>
    <cfRule type="expression" dxfId="10103" priority="129" stopIfTrue="1">
      <formula>$D$1&gt;R4</formula>
    </cfRule>
  </conditionalFormatting>
  <conditionalFormatting sqref="R4">
    <cfRule type="expression" dxfId="10102" priority="126" stopIfTrue="1">
      <formula>$D$1&lt;R4</formula>
    </cfRule>
    <cfRule type="expression" dxfId="10101" priority="127" stopIfTrue="1">
      <formula>$D$1&gt;R4</formula>
    </cfRule>
  </conditionalFormatting>
  <conditionalFormatting sqref="R4">
    <cfRule type="expression" dxfId="10100" priority="124" stopIfTrue="1">
      <formula>$D$1&lt;R4</formula>
    </cfRule>
    <cfRule type="expression" dxfId="10099" priority="125" stopIfTrue="1">
      <formula>$D$1&gt;R4</formula>
    </cfRule>
  </conditionalFormatting>
  <conditionalFormatting sqref="R4">
    <cfRule type="expression" dxfId="10098" priority="122" stopIfTrue="1">
      <formula>$D$1&lt;R4</formula>
    </cfRule>
    <cfRule type="expression" dxfId="10097" priority="123" stopIfTrue="1">
      <formula>$D$1&gt;R4</formula>
    </cfRule>
  </conditionalFormatting>
  <conditionalFormatting sqref="R4">
    <cfRule type="expression" dxfId="10096" priority="120" stopIfTrue="1">
      <formula>$D$1&lt;R4</formula>
    </cfRule>
    <cfRule type="expression" dxfId="10095" priority="121" stopIfTrue="1">
      <formula>$D$1&gt;R4</formula>
    </cfRule>
  </conditionalFormatting>
  <conditionalFormatting sqref="R4">
    <cfRule type="expression" dxfId="10094" priority="118" stopIfTrue="1">
      <formula>$D$1&lt;R4</formula>
    </cfRule>
    <cfRule type="expression" dxfId="10093" priority="119" stopIfTrue="1">
      <formula>$D$1&gt;R4</formula>
    </cfRule>
  </conditionalFormatting>
  <conditionalFormatting sqref="R4">
    <cfRule type="expression" dxfId="10092" priority="116" stopIfTrue="1">
      <formula>$D$1&lt;R4</formula>
    </cfRule>
    <cfRule type="expression" dxfId="10091" priority="117" stopIfTrue="1">
      <formula>$D$1&gt;R4</formula>
    </cfRule>
  </conditionalFormatting>
  <conditionalFormatting sqref="R4">
    <cfRule type="expression" dxfId="10090" priority="114" stopIfTrue="1">
      <formula>$D$1&lt;R4</formula>
    </cfRule>
    <cfRule type="expression" dxfId="10089" priority="115" stopIfTrue="1">
      <formula>$D$1&gt;R4</formula>
    </cfRule>
  </conditionalFormatting>
  <conditionalFormatting sqref="R4">
    <cfRule type="expression" dxfId="10088" priority="112" stopIfTrue="1">
      <formula>$D$1&lt;R4</formula>
    </cfRule>
    <cfRule type="expression" dxfId="10087" priority="113" stopIfTrue="1">
      <formula>$D$1&gt;R4</formula>
    </cfRule>
  </conditionalFormatting>
  <conditionalFormatting sqref="R4">
    <cfRule type="expression" dxfId="10086" priority="110" stopIfTrue="1">
      <formula>$D$1&lt;R4</formula>
    </cfRule>
    <cfRule type="expression" dxfId="10085" priority="111" stopIfTrue="1">
      <formula>$D$1&gt;R4</formula>
    </cfRule>
  </conditionalFormatting>
  <conditionalFormatting sqref="R4">
    <cfRule type="expression" dxfId="10084" priority="108" stopIfTrue="1">
      <formula>$D$1&lt;R4</formula>
    </cfRule>
    <cfRule type="expression" dxfId="10083" priority="109" stopIfTrue="1">
      <formula>$D$1&gt;R4</formula>
    </cfRule>
  </conditionalFormatting>
  <conditionalFormatting sqref="R4">
    <cfRule type="expression" dxfId="10082" priority="106" stopIfTrue="1">
      <formula>$D$1&lt;R4</formula>
    </cfRule>
    <cfRule type="expression" dxfId="10081" priority="107" stopIfTrue="1">
      <formula>$D$1&gt;R4</formula>
    </cfRule>
  </conditionalFormatting>
  <conditionalFormatting sqref="R4">
    <cfRule type="expression" dxfId="10080" priority="102" stopIfTrue="1">
      <formula>$D$1&lt;R4</formula>
    </cfRule>
    <cfRule type="expression" dxfId="10079" priority="103" stopIfTrue="1">
      <formula>$D$1&gt;R4</formula>
    </cfRule>
  </conditionalFormatting>
  <conditionalFormatting sqref="R4">
    <cfRule type="expression" dxfId="10078" priority="104" stopIfTrue="1">
      <formula>$D$1&lt;R4</formula>
    </cfRule>
    <cfRule type="expression" dxfId="10077" priority="105" stopIfTrue="1">
      <formula>$D$1&gt;R4</formula>
    </cfRule>
  </conditionalFormatting>
  <conditionalFormatting sqref="R4">
    <cfRule type="expression" dxfId="10076" priority="100" stopIfTrue="1">
      <formula>$D$1&lt;R4</formula>
    </cfRule>
    <cfRule type="expression" dxfId="10075" priority="101" stopIfTrue="1">
      <formula>$D$1&gt;R4</formula>
    </cfRule>
  </conditionalFormatting>
  <conditionalFormatting sqref="R4">
    <cfRule type="expression" dxfId="10074" priority="98" stopIfTrue="1">
      <formula>$D$1&lt;R4</formula>
    </cfRule>
    <cfRule type="expression" dxfId="10073" priority="99" stopIfTrue="1">
      <formula>$D$1&gt;R4</formula>
    </cfRule>
  </conditionalFormatting>
  <conditionalFormatting sqref="R4">
    <cfRule type="expression" dxfId="10072" priority="96" stopIfTrue="1">
      <formula>$D$1&lt;R4</formula>
    </cfRule>
    <cfRule type="expression" dxfId="10071" priority="97" stopIfTrue="1">
      <formula>$D$1&gt;R4</formula>
    </cfRule>
  </conditionalFormatting>
  <conditionalFormatting sqref="R4">
    <cfRule type="expression" dxfId="10070" priority="94" stopIfTrue="1">
      <formula>$D$1&lt;R4</formula>
    </cfRule>
    <cfRule type="expression" dxfId="10069" priority="95" stopIfTrue="1">
      <formula>$D$1&gt;R4</formula>
    </cfRule>
  </conditionalFormatting>
  <conditionalFormatting sqref="R4">
    <cfRule type="expression" dxfId="10068" priority="92" stopIfTrue="1">
      <formula>$D$1&lt;R4</formula>
    </cfRule>
    <cfRule type="expression" dxfId="10067" priority="93" stopIfTrue="1">
      <formula>$D$1&gt;R4</formula>
    </cfRule>
  </conditionalFormatting>
  <conditionalFormatting sqref="R4">
    <cfRule type="expression" dxfId="10066" priority="90" stopIfTrue="1">
      <formula>$D$1&lt;R4</formula>
    </cfRule>
    <cfRule type="expression" dxfId="10065" priority="91" stopIfTrue="1">
      <formula>$D$1&gt;R4</formula>
    </cfRule>
  </conditionalFormatting>
  <conditionalFormatting sqref="R4">
    <cfRule type="expression" dxfId="10064" priority="88" stopIfTrue="1">
      <formula>$D$1&lt;R4</formula>
    </cfRule>
    <cfRule type="expression" dxfId="10063" priority="89" stopIfTrue="1">
      <formula>$D$1&gt;R4</formula>
    </cfRule>
  </conditionalFormatting>
  <conditionalFormatting sqref="R4">
    <cfRule type="expression" dxfId="10062" priority="86" stopIfTrue="1">
      <formula>$D$1&lt;R4</formula>
    </cfRule>
    <cfRule type="expression" dxfId="10061" priority="87" stopIfTrue="1">
      <formula>$D$1&gt;R4</formula>
    </cfRule>
  </conditionalFormatting>
  <conditionalFormatting sqref="R4">
    <cfRule type="expression" dxfId="10060" priority="84" stopIfTrue="1">
      <formula>$D$1&lt;R4</formula>
    </cfRule>
    <cfRule type="expression" dxfId="10059" priority="85" stopIfTrue="1">
      <formula>$D$1&gt;R4</formula>
    </cfRule>
  </conditionalFormatting>
  <conditionalFormatting sqref="R4">
    <cfRule type="expression" dxfId="10058" priority="82" stopIfTrue="1">
      <formula>$D$1&lt;R4</formula>
    </cfRule>
    <cfRule type="expression" dxfId="10057" priority="83" stopIfTrue="1">
      <formula>$D$1&gt;R4</formula>
    </cfRule>
  </conditionalFormatting>
  <conditionalFormatting sqref="R4">
    <cfRule type="expression" dxfId="10056" priority="76" stopIfTrue="1">
      <formula>$D$1&lt;R4</formula>
    </cfRule>
    <cfRule type="expression" dxfId="10055" priority="77" stopIfTrue="1">
      <formula>$D$1&gt;R4</formula>
    </cfRule>
  </conditionalFormatting>
  <conditionalFormatting sqref="R4">
    <cfRule type="expression" dxfId="10054" priority="74" stopIfTrue="1">
      <formula>$D$1&lt;R4</formula>
    </cfRule>
    <cfRule type="expression" dxfId="10053" priority="75" stopIfTrue="1">
      <formula>$D$1&gt;R4</formula>
    </cfRule>
  </conditionalFormatting>
  <conditionalFormatting sqref="R4">
    <cfRule type="expression" dxfId="10052" priority="72" stopIfTrue="1">
      <formula>$D$1&lt;R4</formula>
    </cfRule>
    <cfRule type="expression" dxfId="10051" priority="73" stopIfTrue="1">
      <formula>$D$1&gt;R4</formula>
    </cfRule>
  </conditionalFormatting>
  <conditionalFormatting sqref="R4">
    <cfRule type="expression" dxfId="10050" priority="182" stopIfTrue="1">
      <formula>$D$1&lt;R4</formula>
    </cfRule>
    <cfRule type="expression" dxfId="10049" priority="183" stopIfTrue="1">
      <formula>$D$1&gt;R4</formula>
    </cfRule>
  </conditionalFormatting>
  <conditionalFormatting sqref="R4">
    <cfRule type="expression" dxfId="10048" priority="176" stopIfTrue="1">
      <formula>$D$1&lt;R4</formula>
    </cfRule>
    <cfRule type="expression" dxfId="10047" priority="177" stopIfTrue="1">
      <formula>$D$1&gt;R4</formula>
    </cfRule>
  </conditionalFormatting>
  <conditionalFormatting sqref="R4">
    <cfRule type="expression" dxfId="10046" priority="174" stopIfTrue="1">
      <formula>$D$1&lt;R4</formula>
    </cfRule>
    <cfRule type="expression" dxfId="10045" priority="175" stopIfTrue="1">
      <formula>$D$1&gt;R4</formula>
    </cfRule>
  </conditionalFormatting>
  <conditionalFormatting sqref="R4">
    <cfRule type="expression" dxfId="10044" priority="170" stopIfTrue="1">
      <formula>$D$1&lt;R4</formula>
    </cfRule>
    <cfRule type="expression" dxfId="10043" priority="171" stopIfTrue="1">
      <formula>$D$1&gt;R4</formula>
    </cfRule>
  </conditionalFormatting>
  <conditionalFormatting sqref="R5">
    <cfRule type="expression" dxfId="10042" priority="70" stopIfTrue="1">
      <formula>$D$1&lt;R5</formula>
    </cfRule>
    <cfRule type="expression" dxfId="10041" priority="71" stopIfTrue="1">
      <formula>$D$1&gt;R5</formula>
    </cfRule>
  </conditionalFormatting>
  <conditionalFormatting sqref="R5">
    <cfRule type="expression" dxfId="10040" priority="48" stopIfTrue="1">
      <formula>$D$1&lt;R5</formula>
    </cfRule>
    <cfRule type="expression" dxfId="10039" priority="49" stopIfTrue="1">
      <formula>$D$1&gt;R5</formula>
    </cfRule>
  </conditionalFormatting>
  <conditionalFormatting sqref="R5">
    <cfRule type="expression" dxfId="10038" priority="46" stopIfTrue="1">
      <formula>$D$1&lt;R5</formula>
    </cfRule>
    <cfRule type="expression" dxfId="10037" priority="47" stopIfTrue="1">
      <formula>$D$1&gt;R5</formula>
    </cfRule>
  </conditionalFormatting>
  <conditionalFormatting sqref="R5">
    <cfRule type="expression" dxfId="10036" priority="68" stopIfTrue="1">
      <formula>$D$1&lt;R5</formula>
    </cfRule>
    <cfRule type="expression" dxfId="10035" priority="69" stopIfTrue="1">
      <formula>$D$1&gt;R5</formula>
    </cfRule>
  </conditionalFormatting>
  <conditionalFormatting sqref="R5">
    <cfRule type="expression" dxfId="10034" priority="66" stopIfTrue="1">
      <formula>$D$1&lt;R5</formula>
    </cfRule>
    <cfRule type="expression" dxfId="10033" priority="67" stopIfTrue="1">
      <formula>$D$1&gt;R5</formula>
    </cfRule>
  </conditionalFormatting>
  <conditionalFormatting sqref="R5">
    <cfRule type="expression" dxfId="10032" priority="42" stopIfTrue="1">
      <formula>$D$1&lt;R5</formula>
    </cfRule>
    <cfRule type="expression" dxfId="10031" priority="43" stopIfTrue="1">
      <formula>$D$1&gt;R5</formula>
    </cfRule>
  </conditionalFormatting>
  <conditionalFormatting sqref="R5">
    <cfRule type="expression" dxfId="10030" priority="64" stopIfTrue="1">
      <formula>$D$1&lt;R5</formula>
    </cfRule>
    <cfRule type="expression" dxfId="10029" priority="65" stopIfTrue="1">
      <formula>$D$1&gt;R5</formula>
    </cfRule>
  </conditionalFormatting>
  <conditionalFormatting sqref="R5">
    <cfRule type="expression" dxfId="10028" priority="62" stopIfTrue="1">
      <formula>$D$1&lt;R5</formula>
    </cfRule>
    <cfRule type="expression" dxfId="10027" priority="63" stopIfTrue="1">
      <formula>$D$1&gt;R5</formula>
    </cfRule>
  </conditionalFormatting>
  <conditionalFormatting sqref="R5">
    <cfRule type="expression" dxfId="10026" priority="60" stopIfTrue="1">
      <formula>$D$1&lt;R5</formula>
    </cfRule>
    <cfRule type="expression" dxfId="10025" priority="61" stopIfTrue="1">
      <formula>$D$1&gt;R5</formula>
    </cfRule>
  </conditionalFormatting>
  <conditionalFormatting sqref="R5">
    <cfRule type="expression" dxfId="10024" priority="58" stopIfTrue="1">
      <formula>$D$1&lt;R5</formula>
    </cfRule>
    <cfRule type="expression" dxfId="10023" priority="59" stopIfTrue="1">
      <formula>$D$1&gt;R5</formula>
    </cfRule>
  </conditionalFormatting>
  <conditionalFormatting sqref="R5">
    <cfRule type="expression" dxfId="10022" priority="56" stopIfTrue="1">
      <formula>$D$1&lt;R5</formula>
    </cfRule>
    <cfRule type="expression" dxfId="10021" priority="57" stopIfTrue="1">
      <formula>$D$1&gt;R5</formula>
    </cfRule>
  </conditionalFormatting>
  <conditionalFormatting sqref="R5">
    <cfRule type="expression" dxfId="10020" priority="54" stopIfTrue="1">
      <formula>$D$1&lt;R5</formula>
    </cfRule>
    <cfRule type="expression" dxfId="10019" priority="55" stopIfTrue="1">
      <formula>$D$1&gt;R5</formula>
    </cfRule>
  </conditionalFormatting>
  <conditionalFormatting sqref="R5">
    <cfRule type="expression" dxfId="10018" priority="52" stopIfTrue="1">
      <formula>$D$1&lt;R5</formula>
    </cfRule>
    <cfRule type="expression" dxfId="10017" priority="53" stopIfTrue="1">
      <formula>$D$1&gt;R5</formula>
    </cfRule>
  </conditionalFormatting>
  <conditionalFormatting sqref="R5">
    <cfRule type="expression" dxfId="10016" priority="50" stopIfTrue="1">
      <formula>$D$1&lt;R5</formula>
    </cfRule>
    <cfRule type="expression" dxfId="10015" priority="51" stopIfTrue="1">
      <formula>$D$1&gt;R5</formula>
    </cfRule>
  </conditionalFormatting>
  <conditionalFormatting sqref="R5">
    <cfRule type="expression" dxfId="10014" priority="44" stopIfTrue="1">
      <formula>$D$1&lt;R5</formula>
    </cfRule>
    <cfRule type="expression" dxfId="10013" priority="45" stopIfTrue="1">
      <formula>$D$1&gt;R5</formula>
    </cfRule>
  </conditionalFormatting>
  <conditionalFormatting sqref="R5">
    <cfRule type="expression" dxfId="10012" priority="40" stopIfTrue="1">
      <formula>$D$1&lt;R5</formula>
    </cfRule>
    <cfRule type="expression" dxfId="10011" priority="41" stopIfTrue="1">
      <formula>$D$1&gt;R5</formula>
    </cfRule>
  </conditionalFormatting>
  <conditionalFormatting sqref="R5">
    <cfRule type="expression" dxfId="10010" priority="22" stopIfTrue="1">
      <formula>$D$1&lt;R5</formula>
    </cfRule>
    <cfRule type="expression" dxfId="10009" priority="23" stopIfTrue="1">
      <formula>$D$1&gt;R5</formula>
    </cfRule>
  </conditionalFormatting>
  <conditionalFormatting sqref="R5">
    <cfRule type="expression" dxfId="10008" priority="20" stopIfTrue="1">
      <formula>$D$1&lt;R5</formula>
    </cfRule>
    <cfRule type="expression" dxfId="10007" priority="21" stopIfTrue="1">
      <formula>$D$1&gt;R5</formula>
    </cfRule>
  </conditionalFormatting>
  <conditionalFormatting sqref="R5">
    <cfRule type="expression" dxfId="10006" priority="16" stopIfTrue="1">
      <formula>$D$1&lt;R5</formula>
    </cfRule>
    <cfRule type="expression" dxfId="10005" priority="17" stopIfTrue="1">
      <formula>$D$1&gt;R5</formula>
    </cfRule>
  </conditionalFormatting>
  <conditionalFormatting sqref="R5">
    <cfRule type="expression" dxfId="10004" priority="38" stopIfTrue="1">
      <formula>$D$1&lt;R5</formula>
    </cfRule>
    <cfRule type="expression" dxfId="10003" priority="39" stopIfTrue="1">
      <formula>$D$1&gt;R5</formula>
    </cfRule>
  </conditionalFormatting>
  <conditionalFormatting sqref="R5">
    <cfRule type="expression" dxfId="10002" priority="36" stopIfTrue="1">
      <formula>$D$1&lt;R5</formula>
    </cfRule>
    <cfRule type="expression" dxfId="10001" priority="37" stopIfTrue="1">
      <formula>$D$1&gt;R5</formula>
    </cfRule>
  </conditionalFormatting>
  <conditionalFormatting sqref="R5">
    <cfRule type="expression" dxfId="10000" priority="34" stopIfTrue="1">
      <formula>$D$1&lt;R5</formula>
    </cfRule>
    <cfRule type="expression" dxfId="9999" priority="35" stopIfTrue="1">
      <formula>$D$1&gt;R5</formula>
    </cfRule>
  </conditionalFormatting>
  <conditionalFormatting sqref="R5">
    <cfRule type="expression" dxfId="9998" priority="32" stopIfTrue="1">
      <formula>$D$1&lt;R5</formula>
    </cfRule>
    <cfRule type="expression" dxfId="9997" priority="33" stopIfTrue="1">
      <formula>$D$1&gt;R5</formula>
    </cfRule>
  </conditionalFormatting>
  <conditionalFormatting sqref="R5">
    <cfRule type="expression" dxfId="9996" priority="30" stopIfTrue="1">
      <formula>$D$1&lt;R5</formula>
    </cfRule>
    <cfRule type="expression" dxfId="9995" priority="31" stopIfTrue="1">
      <formula>$D$1&gt;R5</formula>
    </cfRule>
  </conditionalFormatting>
  <conditionalFormatting sqref="R5">
    <cfRule type="expression" dxfId="9994" priority="28" stopIfTrue="1">
      <formula>$D$1&lt;R5</formula>
    </cfRule>
    <cfRule type="expression" dxfId="9993" priority="29" stopIfTrue="1">
      <formula>$D$1&gt;R5</formula>
    </cfRule>
  </conditionalFormatting>
  <conditionalFormatting sqref="R5">
    <cfRule type="expression" dxfId="9992" priority="26" stopIfTrue="1">
      <formula>$D$1&lt;R5</formula>
    </cfRule>
    <cfRule type="expression" dxfId="9991" priority="27" stopIfTrue="1">
      <formula>$D$1&gt;R5</formula>
    </cfRule>
  </conditionalFormatting>
  <conditionalFormatting sqref="R5">
    <cfRule type="expression" dxfId="9990" priority="24" stopIfTrue="1">
      <formula>$D$1&lt;R5</formula>
    </cfRule>
    <cfRule type="expression" dxfId="9989" priority="25" stopIfTrue="1">
      <formula>$D$1&gt;R5</formula>
    </cfRule>
  </conditionalFormatting>
  <conditionalFormatting sqref="R5">
    <cfRule type="expression" dxfId="9988" priority="18" stopIfTrue="1">
      <formula>$D$1&lt;R5</formula>
    </cfRule>
    <cfRule type="expression" dxfId="9987" priority="19" stopIfTrue="1">
      <formula>$D$1&gt;R5</formula>
    </cfRule>
  </conditionalFormatting>
  <conditionalFormatting sqref="R5">
    <cfRule type="cellIs" dxfId="9986" priority="13" stopIfTrue="1" operator="equal">
      <formula>5</formula>
    </cfRule>
    <cfRule type="cellIs" dxfId="9985" priority="14" stopIfTrue="1" operator="equal">
      <formula>4</formula>
    </cfRule>
    <cfRule type="cellIs" dxfId="9984" priority="15" stopIfTrue="1" operator="equal">
      <formula>3</formula>
    </cfRule>
  </conditionalFormatting>
  <conditionalFormatting sqref="R5">
    <cfRule type="cellIs" dxfId="9983" priority="10" stopIfTrue="1" operator="equal">
      <formula>5</formula>
    </cfRule>
    <cfRule type="cellIs" dxfId="9982" priority="11" stopIfTrue="1" operator="equal">
      <formula>4</formula>
    </cfRule>
    <cfRule type="cellIs" dxfId="9981" priority="12" stopIfTrue="1" operator="equal">
      <formula>3</formula>
    </cfRule>
  </conditionalFormatting>
  <conditionalFormatting sqref="R5">
    <cfRule type="cellIs" dxfId="9980" priority="7" stopIfTrue="1" operator="equal">
      <formula>5</formula>
    </cfRule>
    <cfRule type="cellIs" dxfId="9979" priority="8" stopIfTrue="1" operator="equal">
      <formula>4</formula>
    </cfRule>
    <cfRule type="cellIs" dxfId="9978" priority="9" stopIfTrue="1" operator="equal">
      <formula>3</formula>
    </cfRule>
  </conditionalFormatting>
  <conditionalFormatting sqref="R5">
    <cfRule type="cellIs" dxfId="9977" priority="4" stopIfTrue="1" operator="equal">
      <formula>5</formula>
    </cfRule>
    <cfRule type="cellIs" dxfId="9976" priority="5" stopIfTrue="1" operator="equal">
      <formula>4</formula>
    </cfRule>
    <cfRule type="cellIs" dxfId="9975" priority="6" stopIfTrue="1" operator="equal">
      <formula>3</formula>
    </cfRule>
  </conditionalFormatting>
  <conditionalFormatting sqref="R5">
    <cfRule type="cellIs" dxfId="9974" priority="1" stopIfTrue="1" operator="equal">
      <formula>5</formula>
    </cfRule>
    <cfRule type="cellIs" dxfId="9973" priority="2" stopIfTrue="1" operator="equal">
      <formula>4</formula>
    </cfRule>
    <cfRule type="cellIs" dxfId="9972" priority="3" stopIfTrue="1" operator="equal">
      <formula>3</formula>
    </cfRule>
  </conditionalFormatting>
  <pageMargins left="0.70866141732283472" right="0" top="0.74803149606299213" bottom="0" header="0.31496062992125984" footer="0.31496062992125984"/>
  <pageSetup paperSize="9" scale="62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D1" zoomScale="85" zoomScaleSheetLayoutView="85" workbookViewId="0">
      <pane ySplit="5" topLeftCell="A6" activePane="bottomLeft" state="frozen"/>
      <selection activeCell="N22" sqref="N22"/>
      <selection pane="bottomLeft" activeCell="V24" sqref="V2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0.5703125" style="13" customWidth="1"/>
    <col min="5" max="5" width="7" style="13" hidden="1" customWidth="1"/>
    <col min="6" max="6" width="8.140625" customWidth="1"/>
    <col min="7" max="7" width="8.140625" hidden="1" customWidth="1"/>
    <col min="8" max="9" width="8.140625" customWidth="1"/>
    <col min="10" max="10" width="8.140625" style="384" customWidth="1"/>
    <col min="11" max="12" width="8.140625" hidden="1" customWidth="1"/>
    <col min="13" max="19" width="8.140625" customWidth="1"/>
    <col min="20" max="21" width="8.140625" hidden="1" customWidth="1"/>
    <col min="22" max="22" width="6.57031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378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17"/>
      <c r="Z1" s="317"/>
      <c r="AA1" s="317"/>
      <c r="AB1" s="317"/>
      <c r="AC1" s="317"/>
      <c r="AD1" s="31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customHeight="1" thickBot="1" x14ac:dyDescent="0.3">
      <c r="A2" s="1"/>
      <c r="B2" s="1"/>
      <c r="C2" s="2"/>
      <c r="D2" s="3"/>
      <c r="E2" s="4"/>
      <c r="F2" s="547" t="s">
        <v>539</v>
      </c>
      <c r="G2" s="548"/>
      <c r="H2" s="549" t="s">
        <v>537</v>
      </c>
      <c r="I2" s="549"/>
      <c r="J2" s="549"/>
      <c r="K2" s="549"/>
      <c r="L2" s="549"/>
      <c r="M2" s="549" t="s">
        <v>545</v>
      </c>
      <c r="N2" s="549"/>
      <c r="O2" s="549"/>
      <c r="P2" s="549"/>
      <c r="Q2" s="549"/>
      <c r="R2" s="549"/>
      <c r="S2" s="341" t="s">
        <v>540</v>
      </c>
      <c r="T2" s="338"/>
      <c r="V2" s="7"/>
      <c r="W2" s="8"/>
      <c r="X2" s="8"/>
      <c r="Y2" s="317"/>
      <c r="Z2" s="317"/>
      <c r="AA2" s="317"/>
      <c r="AB2" s="317"/>
      <c r="AC2" s="317"/>
      <c r="AD2" s="31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2443</v>
      </c>
      <c r="B3" s="528"/>
      <c r="C3" s="528"/>
      <c r="D3" s="211" t="s">
        <v>0</v>
      </c>
      <c r="E3" s="212"/>
      <c r="F3" s="168">
        <v>42923</v>
      </c>
      <c r="G3" s="168"/>
      <c r="H3" s="168">
        <v>42824</v>
      </c>
      <c r="I3" s="168">
        <v>42853</v>
      </c>
      <c r="J3" s="168">
        <v>42909</v>
      </c>
      <c r="K3" s="168"/>
      <c r="L3" s="168"/>
      <c r="M3" s="168">
        <v>42903</v>
      </c>
      <c r="N3" s="168">
        <v>42910</v>
      </c>
      <c r="O3" s="168">
        <v>42914</v>
      </c>
      <c r="P3" s="213">
        <v>42919</v>
      </c>
      <c r="Q3" s="213">
        <v>42926</v>
      </c>
      <c r="R3" s="213">
        <v>42930</v>
      </c>
      <c r="S3" s="213">
        <v>42908</v>
      </c>
      <c r="T3" s="67"/>
      <c r="U3" s="213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17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28"/>
      <c r="B4" s="528"/>
      <c r="C4" s="528"/>
      <c r="D4" s="220" t="s">
        <v>1</v>
      </c>
      <c r="E4" s="212"/>
      <c r="F4" s="312" t="s">
        <v>1444</v>
      </c>
      <c r="G4" s="221"/>
      <c r="H4" s="171" t="s">
        <v>1400</v>
      </c>
      <c r="I4" s="171" t="s">
        <v>1405</v>
      </c>
      <c r="J4" s="221" t="s">
        <v>1436</v>
      </c>
      <c r="K4" s="171"/>
      <c r="L4" s="221"/>
      <c r="M4" s="221" t="s">
        <v>1402</v>
      </c>
      <c r="N4" s="268" t="s">
        <v>1421</v>
      </c>
      <c r="O4" s="171" t="s">
        <v>1451</v>
      </c>
      <c r="P4" s="221" t="s">
        <v>1446</v>
      </c>
      <c r="Q4" s="221" t="s">
        <v>1442</v>
      </c>
      <c r="R4" s="268" t="s">
        <v>1449</v>
      </c>
      <c r="S4" s="221" t="s">
        <v>1440</v>
      </c>
      <c r="T4" s="67"/>
      <c r="U4" s="312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17"/>
      <c r="AG4" s="317"/>
      <c r="AH4" s="317"/>
      <c r="AI4" s="317"/>
      <c r="AJ4" s="317"/>
      <c r="AK4" s="317"/>
      <c r="AL4" s="317"/>
      <c r="AM4" s="317"/>
      <c r="AN4" s="317"/>
      <c r="AO4" s="317"/>
      <c r="AP4" s="317"/>
      <c r="AQ4" s="317"/>
      <c r="AR4" s="317"/>
      <c r="AS4" s="317"/>
      <c r="AT4" s="317"/>
      <c r="AU4" s="317"/>
      <c r="AV4" s="317"/>
      <c r="AW4" s="9"/>
      <c r="AX4" s="315"/>
      <c r="AY4" s="315"/>
      <c r="AZ4" s="315"/>
      <c r="BA4" s="315"/>
      <c r="BB4" s="315"/>
      <c r="BC4" s="315"/>
      <c r="BD4" s="315"/>
      <c r="BE4" s="315"/>
      <c r="BF4" s="315"/>
      <c r="BG4" s="315"/>
      <c r="BH4" s="315"/>
      <c r="BI4" s="315"/>
      <c r="BJ4" s="315"/>
      <c r="BK4" s="315"/>
      <c r="BL4" s="315"/>
      <c r="BM4" s="315"/>
      <c r="BN4" s="11"/>
      <c r="BO4" s="11"/>
      <c r="BP4" s="315"/>
      <c r="BQ4" s="315"/>
      <c r="BR4" s="315"/>
      <c r="BS4" s="315"/>
      <c r="BT4" s="315"/>
      <c r="BU4" s="315"/>
      <c r="BV4" s="315"/>
      <c r="BW4" s="315"/>
      <c r="BX4" s="315"/>
      <c r="BY4" s="315"/>
      <c r="BZ4" s="315"/>
      <c r="CA4" s="315"/>
      <c r="CB4" s="315"/>
      <c r="CC4" s="315"/>
      <c r="CD4" s="315"/>
      <c r="CE4" s="31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118.5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 t="s">
        <v>1445</v>
      </c>
      <c r="G5" s="271"/>
      <c r="H5" s="271" t="s">
        <v>1401</v>
      </c>
      <c r="I5" s="271" t="s">
        <v>1406</v>
      </c>
      <c r="J5" s="275" t="s">
        <v>1437</v>
      </c>
      <c r="K5" s="271"/>
      <c r="L5" s="271"/>
      <c r="M5" s="271" t="s">
        <v>1404</v>
      </c>
      <c r="N5" s="290" t="s">
        <v>1431</v>
      </c>
      <c r="O5" s="271" t="s">
        <v>1471</v>
      </c>
      <c r="P5" s="271" t="s">
        <v>1447</v>
      </c>
      <c r="Q5" s="271" t="s">
        <v>1443</v>
      </c>
      <c r="R5" s="511" t="s">
        <v>1450</v>
      </c>
      <c r="S5" s="271" t="s">
        <v>1441</v>
      </c>
      <c r="T5" s="90"/>
      <c r="U5" s="271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9.5" customHeight="1" x14ac:dyDescent="0.25">
      <c r="A6" s="295">
        <v>1</v>
      </c>
      <c r="B6" s="245" t="s">
        <v>28</v>
      </c>
      <c r="C6" s="320" t="s">
        <v>34</v>
      </c>
      <c r="D6" s="323" t="s">
        <v>635</v>
      </c>
      <c r="E6" s="238">
        <v>2443</v>
      </c>
      <c r="F6" s="91" t="s">
        <v>539</v>
      </c>
      <c r="G6" s="91"/>
      <c r="H6" s="91">
        <v>5</v>
      </c>
      <c r="I6" s="91">
        <v>5</v>
      </c>
      <c r="J6" s="91">
        <v>4</v>
      </c>
      <c r="K6" s="91"/>
      <c r="L6" s="91"/>
      <c r="M6" s="91">
        <v>4</v>
      </c>
      <c r="N6" s="91">
        <v>5</v>
      </c>
      <c r="O6" s="91">
        <v>4</v>
      </c>
      <c r="P6" s="91">
        <v>4</v>
      </c>
      <c r="Q6" s="91">
        <v>4</v>
      </c>
      <c r="R6" s="91">
        <v>5</v>
      </c>
      <c r="S6" s="91">
        <v>4</v>
      </c>
      <c r="T6" s="91"/>
      <c r="U6" s="91"/>
      <c r="V6" s="35">
        <f t="shared" ref="V6:V37" si="0">IF(AC6&gt;0,IF(SUM(X6:Y6)/AC6&gt;0,2,IF(AND(SUM(X6:Y6)/AC6=0,Z6/AC6&gt;0),3,IF(AND((AB6/AC6+AA6/AC6)=1,AA6/AC6&gt;0),4,5))),0)</f>
        <v>4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0</v>
      </c>
      <c r="AA6" s="276">
        <f t="shared" ref="AA6:AA34" si="5">COUNTIF(AG6:AV6,AA$5)</f>
        <v>6</v>
      </c>
      <c r="AB6" s="276">
        <f t="shared" ref="AB6:AB34" si="6">COUNTIF(AG6:AV6,AB$5)</f>
        <v>4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4.4000000000000004</v>
      </c>
      <c r="AE6" s="278">
        <f t="shared" ref="AE6:AE34" si="8">IF(AX6=5,0.5,IF(AX6=4,0.25,IF(AX6&lt;=3,0)))</f>
        <v>0</v>
      </c>
      <c r="AF6" s="279"/>
      <c r="AG6" s="280" t="str">
        <f t="shared" ref="AG6:AV21" si="9">IF(ISERROR(VALUE(LEFT(F6))),LEFT(F6),VALUE(LEFT(F6)))</f>
        <v>З</v>
      </c>
      <c r="AH6" s="280" t="str">
        <f t="shared" si="9"/>
        <v/>
      </c>
      <c r="AI6" s="280">
        <f t="shared" si="9"/>
        <v>5</v>
      </c>
      <c r="AJ6" s="280">
        <f t="shared" si="9"/>
        <v>5</v>
      </c>
      <c r="AK6" s="280">
        <f t="shared" si="9"/>
        <v>4</v>
      </c>
      <c r="AL6" s="280" t="str">
        <f t="shared" si="9"/>
        <v/>
      </c>
      <c r="AM6" s="280" t="str">
        <f t="shared" si="9"/>
        <v/>
      </c>
      <c r="AN6" s="280">
        <f t="shared" si="9"/>
        <v>4</v>
      </c>
      <c r="AO6" s="280">
        <f t="shared" si="9"/>
        <v>5</v>
      </c>
      <c r="AP6" s="280">
        <f t="shared" si="9"/>
        <v>4</v>
      </c>
      <c r="AQ6" s="280">
        <f t="shared" si="9"/>
        <v>4</v>
      </c>
      <c r="AR6" s="280">
        <f t="shared" si="9"/>
        <v>4</v>
      </c>
      <c r="AS6" s="280">
        <f t="shared" si="9"/>
        <v>5</v>
      </c>
      <c r="AT6" s="280">
        <f t="shared" si="9"/>
        <v>4</v>
      </c>
      <c r="AU6" s="280" t="str">
        <f t="shared" si="9"/>
        <v/>
      </c>
      <c r="AV6" s="280" t="str">
        <f t="shared" si="9"/>
        <v/>
      </c>
      <c r="AW6" s="35">
        <f t="shared" ref="AW6:AW37" si="10">COUNTIF(AG6:AV6,"з")</f>
        <v>1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9.5" customHeight="1" x14ac:dyDescent="0.25">
      <c r="A7" s="295">
        <v>2</v>
      </c>
      <c r="B7" s="245" t="s">
        <v>28</v>
      </c>
      <c r="C7" s="320" t="s">
        <v>34</v>
      </c>
      <c r="D7" s="323" t="s">
        <v>636</v>
      </c>
      <c r="E7" s="238">
        <v>2443</v>
      </c>
      <c r="F7" s="91" t="s">
        <v>539</v>
      </c>
      <c r="G7" s="91"/>
      <c r="H7" s="91">
        <v>5</v>
      </c>
      <c r="I7" s="91">
        <v>4</v>
      </c>
      <c r="J7" s="91">
        <v>4</v>
      </c>
      <c r="K7" s="91"/>
      <c r="L7" s="91"/>
      <c r="M7" s="91">
        <v>4</v>
      </c>
      <c r="N7" s="91">
        <v>5</v>
      </c>
      <c r="O7" s="91">
        <v>3</v>
      </c>
      <c r="P7" s="91">
        <v>4</v>
      </c>
      <c r="Q7" s="91">
        <v>4</v>
      </c>
      <c r="R7" s="91">
        <v>5</v>
      </c>
      <c r="S7" s="91">
        <v>3</v>
      </c>
      <c r="T7" s="91"/>
      <c r="U7" s="91"/>
      <c r="V7" s="35">
        <f t="shared" si="0"/>
        <v>3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2</v>
      </c>
      <c r="AA7" s="276">
        <f t="shared" si="5"/>
        <v>5</v>
      </c>
      <c r="AB7" s="276">
        <f t="shared" si="6"/>
        <v>3</v>
      </c>
      <c r="AC7" s="276">
        <f t="shared" si="7"/>
        <v>10</v>
      </c>
      <c r="AD7" s="277">
        <f t="shared" ref="AD7:AD37" si="11">IF(ISERROR(((X7+Y7)*2+Z7*3+AA7*4+AB7*5)/SUM(X7,Y7:AB7)),"",((X7+Y7)*2+Z7*3+AA7*4+AB7*5)/SUM(X7,Y7:AB7))</f>
        <v>4.0999999999999996</v>
      </c>
      <c r="AE7" s="278">
        <f t="shared" si="8"/>
        <v>0</v>
      </c>
      <c r="AF7" s="279"/>
      <c r="AG7" s="280" t="str">
        <f t="shared" si="9"/>
        <v>З</v>
      </c>
      <c r="AH7" s="280" t="str">
        <f t="shared" si="9"/>
        <v/>
      </c>
      <c r="AI7" s="280">
        <f t="shared" si="9"/>
        <v>5</v>
      </c>
      <c r="AJ7" s="280">
        <f t="shared" si="9"/>
        <v>4</v>
      </c>
      <c r="AK7" s="280">
        <f t="shared" si="9"/>
        <v>4</v>
      </c>
      <c r="AL7" s="280" t="str">
        <f t="shared" si="9"/>
        <v/>
      </c>
      <c r="AM7" s="280" t="str">
        <f t="shared" si="9"/>
        <v/>
      </c>
      <c r="AN7" s="280">
        <f t="shared" si="9"/>
        <v>4</v>
      </c>
      <c r="AO7" s="280">
        <f t="shared" si="9"/>
        <v>5</v>
      </c>
      <c r="AP7" s="280">
        <f t="shared" si="9"/>
        <v>3</v>
      </c>
      <c r="AQ7" s="280">
        <f t="shared" si="9"/>
        <v>4</v>
      </c>
      <c r="AR7" s="280">
        <f t="shared" si="9"/>
        <v>4</v>
      </c>
      <c r="AS7" s="280">
        <f t="shared" si="9"/>
        <v>5</v>
      </c>
      <c r="AT7" s="280">
        <f t="shared" si="9"/>
        <v>3</v>
      </c>
      <c r="AU7" s="280" t="str">
        <f t="shared" si="9"/>
        <v/>
      </c>
      <c r="AV7" s="280" t="str">
        <f t="shared" si="9"/>
        <v/>
      </c>
      <c r="AW7" s="35">
        <f t="shared" si="10"/>
        <v>1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9.5" customHeight="1" x14ac:dyDescent="0.25">
      <c r="A8" s="295">
        <v>3</v>
      </c>
      <c r="B8" s="245" t="s">
        <v>28</v>
      </c>
      <c r="C8" s="320" t="s">
        <v>34</v>
      </c>
      <c r="D8" s="323" t="s">
        <v>637</v>
      </c>
      <c r="E8" s="238">
        <v>2443</v>
      </c>
      <c r="F8" s="91" t="s">
        <v>539</v>
      </c>
      <c r="G8" s="91"/>
      <c r="H8" s="91">
        <v>4</v>
      </c>
      <c r="I8" s="91">
        <v>4</v>
      </c>
      <c r="J8" s="91">
        <v>4</v>
      </c>
      <c r="K8" s="91"/>
      <c r="L8" s="91"/>
      <c r="M8" s="91">
        <v>3</v>
      </c>
      <c r="N8" s="91">
        <v>5</v>
      </c>
      <c r="O8" s="91">
        <v>3</v>
      </c>
      <c r="P8" s="91">
        <v>3</v>
      </c>
      <c r="Q8" s="91">
        <v>4</v>
      </c>
      <c r="R8" s="91">
        <v>5</v>
      </c>
      <c r="S8" s="91">
        <v>3</v>
      </c>
      <c r="T8" s="91"/>
      <c r="U8" s="91"/>
      <c r="V8" s="35">
        <f t="shared" si="0"/>
        <v>3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4</v>
      </c>
      <c r="AA8" s="276">
        <f t="shared" si="5"/>
        <v>4</v>
      </c>
      <c r="AB8" s="276">
        <f t="shared" si="6"/>
        <v>2</v>
      </c>
      <c r="AC8" s="276">
        <f t="shared" si="7"/>
        <v>10</v>
      </c>
      <c r="AD8" s="277">
        <f t="shared" si="11"/>
        <v>3.8</v>
      </c>
      <c r="AE8" s="278">
        <f t="shared" si="8"/>
        <v>0</v>
      </c>
      <c r="AF8" s="279"/>
      <c r="AG8" s="280" t="str">
        <f t="shared" si="9"/>
        <v>З</v>
      </c>
      <c r="AH8" s="280" t="str">
        <f t="shared" si="9"/>
        <v/>
      </c>
      <c r="AI8" s="280">
        <f t="shared" si="9"/>
        <v>4</v>
      </c>
      <c r="AJ8" s="280">
        <f t="shared" si="9"/>
        <v>4</v>
      </c>
      <c r="AK8" s="280">
        <f t="shared" si="9"/>
        <v>4</v>
      </c>
      <c r="AL8" s="280" t="str">
        <f t="shared" si="9"/>
        <v/>
      </c>
      <c r="AM8" s="280" t="str">
        <f t="shared" si="9"/>
        <v/>
      </c>
      <c r="AN8" s="280">
        <f t="shared" si="9"/>
        <v>3</v>
      </c>
      <c r="AO8" s="280">
        <f t="shared" si="9"/>
        <v>5</v>
      </c>
      <c r="AP8" s="280">
        <f t="shared" si="9"/>
        <v>3</v>
      </c>
      <c r="AQ8" s="280">
        <f t="shared" si="9"/>
        <v>3</v>
      </c>
      <c r="AR8" s="280">
        <f t="shared" si="9"/>
        <v>4</v>
      </c>
      <c r="AS8" s="280">
        <f t="shared" si="9"/>
        <v>5</v>
      </c>
      <c r="AT8" s="280">
        <f t="shared" si="9"/>
        <v>3</v>
      </c>
      <c r="AU8" s="280" t="str">
        <f t="shared" si="9"/>
        <v/>
      </c>
      <c r="AV8" s="280" t="str">
        <f t="shared" si="9"/>
        <v/>
      </c>
      <c r="AW8" s="35">
        <f t="shared" si="10"/>
        <v>1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9.5" customHeight="1" x14ac:dyDescent="0.25">
      <c r="A9" s="295">
        <v>4</v>
      </c>
      <c r="B9" s="245" t="s">
        <v>28</v>
      </c>
      <c r="C9" s="320" t="s">
        <v>34</v>
      </c>
      <c r="D9" s="323" t="s">
        <v>638</v>
      </c>
      <c r="E9" s="238">
        <v>2443</v>
      </c>
      <c r="F9" s="91" t="s">
        <v>539</v>
      </c>
      <c r="G9" s="91"/>
      <c r="H9" s="91">
        <v>5</v>
      </c>
      <c r="I9" s="91">
        <v>5</v>
      </c>
      <c r="J9" s="91">
        <v>4</v>
      </c>
      <c r="K9" s="91"/>
      <c r="L9" s="91"/>
      <c r="M9" s="91">
        <v>5</v>
      </c>
      <c r="N9" s="91">
        <v>5</v>
      </c>
      <c r="O9" s="91">
        <v>4</v>
      </c>
      <c r="P9" s="91">
        <v>4</v>
      </c>
      <c r="Q9" s="91">
        <v>5</v>
      </c>
      <c r="R9" s="91">
        <v>5</v>
      </c>
      <c r="S9" s="91">
        <v>4</v>
      </c>
      <c r="T9" s="91"/>
      <c r="U9" s="91"/>
      <c r="V9" s="35">
        <f t="shared" si="0"/>
        <v>4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0</v>
      </c>
      <c r="AA9" s="276">
        <f t="shared" si="5"/>
        <v>4</v>
      </c>
      <c r="AB9" s="276">
        <f t="shared" si="6"/>
        <v>6</v>
      </c>
      <c r="AC9" s="276">
        <f t="shared" si="7"/>
        <v>10</v>
      </c>
      <c r="AD9" s="277">
        <f t="shared" si="11"/>
        <v>4.5999999999999996</v>
      </c>
      <c r="AE9" s="278">
        <f t="shared" si="8"/>
        <v>0</v>
      </c>
      <c r="AF9" s="279"/>
      <c r="AG9" s="280" t="str">
        <f t="shared" si="9"/>
        <v>З</v>
      </c>
      <c r="AH9" s="280" t="str">
        <f t="shared" si="9"/>
        <v/>
      </c>
      <c r="AI9" s="280">
        <f t="shared" si="9"/>
        <v>5</v>
      </c>
      <c r="AJ9" s="280">
        <f t="shared" si="9"/>
        <v>5</v>
      </c>
      <c r="AK9" s="280">
        <f t="shared" si="9"/>
        <v>4</v>
      </c>
      <c r="AL9" s="280" t="str">
        <f t="shared" si="9"/>
        <v/>
      </c>
      <c r="AM9" s="280" t="str">
        <f t="shared" si="9"/>
        <v/>
      </c>
      <c r="AN9" s="280">
        <f t="shared" si="9"/>
        <v>5</v>
      </c>
      <c r="AO9" s="280">
        <f t="shared" si="9"/>
        <v>5</v>
      </c>
      <c r="AP9" s="280">
        <f t="shared" si="9"/>
        <v>4</v>
      </c>
      <c r="AQ9" s="280">
        <f t="shared" si="9"/>
        <v>4</v>
      </c>
      <c r="AR9" s="280">
        <f t="shared" si="9"/>
        <v>5</v>
      </c>
      <c r="AS9" s="280">
        <f t="shared" si="9"/>
        <v>5</v>
      </c>
      <c r="AT9" s="280">
        <f t="shared" si="9"/>
        <v>4</v>
      </c>
      <c r="AU9" s="280" t="str">
        <f t="shared" si="9"/>
        <v/>
      </c>
      <c r="AV9" s="280" t="str">
        <f t="shared" si="9"/>
        <v/>
      </c>
      <c r="AW9" s="35">
        <f t="shared" si="10"/>
        <v>1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9.5" customHeight="1" x14ac:dyDescent="0.25">
      <c r="A10" s="295">
        <v>5</v>
      </c>
      <c r="B10" s="245" t="s">
        <v>28</v>
      </c>
      <c r="C10" s="320" t="s">
        <v>34</v>
      </c>
      <c r="D10" s="323" t="s">
        <v>639</v>
      </c>
      <c r="E10" s="238">
        <v>2443</v>
      </c>
      <c r="F10" s="91" t="s">
        <v>539</v>
      </c>
      <c r="G10" s="91"/>
      <c r="H10" s="91">
        <v>4</v>
      </c>
      <c r="I10" s="91">
        <v>5</v>
      </c>
      <c r="J10" s="91">
        <v>4</v>
      </c>
      <c r="K10" s="91"/>
      <c r="L10" s="91"/>
      <c r="M10" s="91">
        <v>5</v>
      </c>
      <c r="N10" s="91">
        <v>5</v>
      </c>
      <c r="O10" s="91">
        <v>5</v>
      </c>
      <c r="P10" s="91">
        <v>4</v>
      </c>
      <c r="Q10" s="91">
        <v>4</v>
      </c>
      <c r="R10" s="91">
        <v>4</v>
      </c>
      <c r="S10" s="91">
        <v>4</v>
      </c>
      <c r="T10" s="91"/>
      <c r="U10" s="91"/>
      <c r="V10" s="35">
        <f t="shared" si="0"/>
        <v>4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0</v>
      </c>
      <c r="AA10" s="276">
        <f t="shared" si="5"/>
        <v>6</v>
      </c>
      <c r="AB10" s="276">
        <f t="shared" si="6"/>
        <v>4</v>
      </c>
      <c r="AC10" s="276">
        <f t="shared" si="7"/>
        <v>10</v>
      </c>
      <c r="AD10" s="277">
        <f t="shared" si="11"/>
        <v>4.4000000000000004</v>
      </c>
      <c r="AE10" s="278">
        <f t="shared" si="8"/>
        <v>0</v>
      </c>
      <c r="AF10" s="279"/>
      <c r="AG10" s="280" t="str">
        <f t="shared" si="9"/>
        <v>З</v>
      </c>
      <c r="AH10" s="280" t="str">
        <f t="shared" si="9"/>
        <v/>
      </c>
      <c r="AI10" s="280">
        <f t="shared" si="9"/>
        <v>4</v>
      </c>
      <c r="AJ10" s="280">
        <f t="shared" si="9"/>
        <v>5</v>
      </c>
      <c r="AK10" s="280">
        <f t="shared" si="9"/>
        <v>4</v>
      </c>
      <c r="AL10" s="280" t="str">
        <f t="shared" si="9"/>
        <v/>
      </c>
      <c r="AM10" s="280" t="str">
        <f t="shared" si="9"/>
        <v/>
      </c>
      <c r="AN10" s="280">
        <f t="shared" si="9"/>
        <v>5</v>
      </c>
      <c r="AO10" s="280">
        <f t="shared" si="9"/>
        <v>5</v>
      </c>
      <c r="AP10" s="280">
        <f t="shared" si="9"/>
        <v>5</v>
      </c>
      <c r="AQ10" s="280">
        <f t="shared" si="9"/>
        <v>4</v>
      </c>
      <c r="AR10" s="280">
        <f t="shared" si="9"/>
        <v>4</v>
      </c>
      <c r="AS10" s="280">
        <f t="shared" si="9"/>
        <v>4</v>
      </c>
      <c r="AT10" s="280">
        <f t="shared" si="9"/>
        <v>4</v>
      </c>
      <c r="AU10" s="280" t="str">
        <f t="shared" si="9"/>
        <v/>
      </c>
      <c r="AV10" s="280" t="str">
        <f t="shared" si="9"/>
        <v/>
      </c>
      <c r="AW10" s="35">
        <f t="shared" si="10"/>
        <v>1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9.5" customHeight="1" x14ac:dyDescent="0.25">
      <c r="A11" s="295">
        <v>6</v>
      </c>
      <c r="B11" s="245" t="s">
        <v>28</v>
      </c>
      <c r="C11" s="320" t="s">
        <v>34</v>
      </c>
      <c r="D11" s="323" t="s">
        <v>640</v>
      </c>
      <c r="E11" s="238">
        <v>2443</v>
      </c>
      <c r="F11" s="91" t="s">
        <v>539</v>
      </c>
      <c r="G11" s="91"/>
      <c r="H11" s="91">
        <v>5</v>
      </c>
      <c r="I11" s="91">
        <v>4</v>
      </c>
      <c r="J11" s="91">
        <v>4</v>
      </c>
      <c r="K11" s="91"/>
      <c r="L11" s="91"/>
      <c r="M11" s="91">
        <v>4</v>
      </c>
      <c r="N11" s="91">
        <v>5</v>
      </c>
      <c r="O11" s="91">
        <v>3</v>
      </c>
      <c r="P11" s="91">
        <v>4</v>
      </c>
      <c r="Q11" s="91">
        <v>3</v>
      </c>
      <c r="R11" s="91">
        <v>3</v>
      </c>
      <c r="S11" s="91">
        <v>4</v>
      </c>
      <c r="T11" s="91"/>
      <c r="U11" s="91"/>
      <c r="V11" s="35">
        <f t="shared" si="0"/>
        <v>3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3</v>
      </c>
      <c r="AA11" s="286">
        <f t="shared" si="5"/>
        <v>5</v>
      </c>
      <c r="AB11" s="286">
        <f t="shared" si="6"/>
        <v>2</v>
      </c>
      <c r="AC11" s="276">
        <f t="shared" si="7"/>
        <v>10</v>
      </c>
      <c r="AD11" s="277">
        <f t="shared" si="11"/>
        <v>3.9</v>
      </c>
      <c r="AE11" s="287">
        <f t="shared" si="8"/>
        <v>0</v>
      </c>
      <c r="AG11" s="280" t="str">
        <f t="shared" si="9"/>
        <v>З</v>
      </c>
      <c r="AH11" s="280" t="str">
        <f t="shared" si="9"/>
        <v/>
      </c>
      <c r="AI11" s="280">
        <f t="shared" si="9"/>
        <v>5</v>
      </c>
      <c r="AJ11" s="280">
        <f t="shared" si="9"/>
        <v>4</v>
      </c>
      <c r="AK11" s="280">
        <f t="shared" si="9"/>
        <v>4</v>
      </c>
      <c r="AL11" s="280" t="str">
        <f t="shared" si="9"/>
        <v/>
      </c>
      <c r="AM11" s="280" t="str">
        <f t="shared" si="9"/>
        <v/>
      </c>
      <c r="AN11" s="280">
        <f t="shared" si="9"/>
        <v>4</v>
      </c>
      <c r="AO11" s="280">
        <f t="shared" si="9"/>
        <v>5</v>
      </c>
      <c r="AP11" s="280">
        <f t="shared" si="9"/>
        <v>3</v>
      </c>
      <c r="AQ11" s="280">
        <f t="shared" si="9"/>
        <v>4</v>
      </c>
      <c r="AR11" s="280">
        <f t="shared" si="9"/>
        <v>3</v>
      </c>
      <c r="AS11" s="280">
        <f t="shared" si="9"/>
        <v>3</v>
      </c>
      <c r="AT11" s="280">
        <f t="shared" si="9"/>
        <v>4</v>
      </c>
      <c r="AU11" s="280" t="str">
        <f t="shared" si="9"/>
        <v/>
      </c>
      <c r="AV11" s="280" t="str">
        <f t="shared" si="9"/>
        <v/>
      </c>
      <c r="AW11" s="35">
        <f t="shared" si="10"/>
        <v>1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9.5" customHeight="1" x14ac:dyDescent="0.25">
      <c r="A12" s="295">
        <v>7</v>
      </c>
      <c r="B12" s="245" t="s">
        <v>28</v>
      </c>
      <c r="C12" s="320" t="s">
        <v>34</v>
      </c>
      <c r="D12" s="323" t="s">
        <v>641</v>
      </c>
      <c r="E12" s="238">
        <v>2443</v>
      </c>
      <c r="F12" s="91" t="s">
        <v>539</v>
      </c>
      <c r="G12" s="91"/>
      <c r="H12" s="91">
        <v>5</v>
      </c>
      <c r="I12" s="91">
        <v>4</v>
      </c>
      <c r="J12" s="91">
        <v>3</v>
      </c>
      <c r="K12" s="91"/>
      <c r="L12" s="91"/>
      <c r="M12" s="91">
        <v>3</v>
      </c>
      <c r="N12" s="91" t="s">
        <v>1417</v>
      </c>
      <c r="O12" s="91">
        <v>3</v>
      </c>
      <c r="P12" s="91" t="s">
        <v>1477</v>
      </c>
      <c r="Q12" s="91">
        <v>4</v>
      </c>
      <c r="R12" s="91">
        <v>5</v>
      </c>
      <c r="S12" s="91" t="s">
        <v>1478</v>
      </c>
      <c r="T12" s="91"/>
      <c r="U12" s="91"/>
      <c r="V12" s="35">
        <f t="shared" si="0"/>
        <v>3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3</v>
      </c>
      <c r="AA12" s="276">
        <f t="shared" si="5"/>
        <v>2</v>
      </c>
      <c r="AB12" s="276">
        <f t="shared" si="6"/>
        <v>2</v>
      </c>
      <c r="AC12" s="276">
        <f t="shared" si="7"/>
        <v>7</v>
      </c>
      <c r="AD12" s="277">
        <f t="shared" si="11"/>
        <v>3.8571428571428572</v>
      </c>
      <c r="AE12" s="278">
        <f t="shared" si="8"/>
        <v>0</v>
      </c>
      <c r="AF12" s="279"/>
      <c r="AG12" s="280" t="str">
        <f t="shared" si="9"/>
        <v>З</v>
      </c>
      <c r="AH12" s="280" t="str">
        <f t="shared" si="9"/>
        <v/>
      </c>
      <c r="AI12" s="280">
        <f t="shared" si="9"/>
        <v>5</v>
      </c>
      <c r="AJ12" s="280">
        <f t="shared" si="9"/>
        <v>4</v>
      </c>
      <c r="AK12" s="280">
        <f t="shared" si="9"/>
        <v>3</v>
      </c>
      <c r="AL12" s="280" t="str">
        <f t="shared" si="9"/>
        <v/>
      </c>
      <c r="AM12" s="280" t="str">
        <f t="shared" si="9"/>
        <v/>
      </c>
      <c r="AN12" s="280">
        <f t="shared" si="9"/>
        <v>3</v>
      </c>
      <c r="AO12" s="280" t="str">
        <f t="shared" si="9"/>
        <v>а</v>
      </c>
      <c r="AP12" s="280">
        <f t="shared" si="9"/>
        <v>3</v>
      </c>
      <c r="AQ12" s="280" t="str">
        <f t="shared" si="9"/>
        <v>а</v>
      </c>
      <c r="AR12" s="280">
        <f t="shared" si="9"/>
        <v>4</v>
      </c>
      <c r="AS12" s="280">
        <f t="shared" si="9"/>
        <v>5</v>
      </c>
      <c r="AT12" s="280" t="str">
        <f t="shared" si="9"/>
        <v>а</v>
      </c>
      <c r="AU12" s="280" t="str">
        <f t="shared" si="9"/>
        <v/>
      </c>
      <c r="AV12" s="280" t="str">
        <f t="shared" si="9"/>
        <v/>
      </c>
      <c r="AW12" s="35">
        <f t="shared" si="10"/>
        <v>1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9.5" customHeight="1" x14ac:dyDescent="0.25">
      <c r="A13" s="295">
        <v>8</v>
      </c>
      <c r="B13" s="245" t="s">
        <v>28</v>
      </c>
      <c r="C13" s="320" t="s">
        <v>34</v>
      </c>
      <c r="D13" s="323" t="s">
        <v>642</v>
      </c>
      <c r="E13" s="238">
        <v>2443</v>
      </c>
      <c r="F13" s="91" t="s">
        <v>539</v>
      </c>
      <c r="G13" s="91"/>
      <c r="H13" s="91">
        <v>4</v>
      </c>
      <c r="I13" s="91">
        <v>5</v>
      </c>
      <c r="J13" s="91">
        <v>4</v>
      </c>
      <c r="K13" s="91"/>
      <c r="L13" s="91"/>
      <c r="M13" s="91">
        <v>4</v>
      </c>
      <c r="N13" s="91">
        <v>5</v>
      </c>
      <c r="O13" s="91">
        <v>4</v>
      </c>
      <c r="P13" s="91">
        <v>4</v>
      </c>
      <c r="Q13" s="91">
        <v>4</v>
      </c>
      <c r="R13" s="91">
        <v>5</v>
      </c>
      <c r="S13" s="91">
        <v>3</v>
      </c>
      <c r="T13" s="91"/>
      <c r="U13" s="91"/>
      <c r="V13" s="35">
        <f t="shared" si="0"/>
        <v>3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1</v>
      </c>
      <c r="AA13" s="276">
        <f t="shared" si="5"/>
        <v>6</v>
      </c>
      <c r="AB13" s="276">
        <f t="shared" si="6"/>
        <v>3</v>
      </c>
      <c r="AC13" s="276">
        <f t="shared" si="7"/>
        <v>10</v>
      </c>
      <c r="AD13" s="277">
        <f t="shared" si="11"/>
        <v>4.2</v>
      </c>
      <c r="AE13" s="278">
        <f t="shared" si="8"/>
        <v>0</v>
      </c>
      <c r="AF13" s="279"/>
      <c r="AG13" s="280" t="str">
        <f t="shared" si="9"/>
        <v>З</v>
      </c>
      <c r="AH13" s="280" t="str">
        <f t="shared" si="9"/>
        <v/>
      </c>
      <c r="AI13" s="280">
        <f t="shared" si="9"/>
        <v>4</v>
      </c>
      <c r="AJ13" s="280">
        <f t="shared" si="9"/>
        <v>5</v>
      </c>
      <c r="AK13" s="280">
        <f t="shared" si="9"/>
        <v>4</v>
      </c>
      <c r="AL13" s="280" t="str">
        <f t="shared" si="9"/>
        <v/>
      </c>
      <c r="AM13" s="280" t="str">
        <f t="shared" si="9"/>
        <v/>
      </c>
      <c r="AN13" s="280">
        <f t="shared" si="9"/>
        <v>4</v>
      </c>
      <c r="AO13" s="280">
        <f t="shared" si="9"/>
        <v>5</v>
      </c>
      <c r="AP13" s="280">
        <f t="shared" si="9"/>
        <v>4</v>
      </c>
      <c r="AQ13" s="280">
        <f t="shared" si="9"/>
        <v>4</v>
      </c>
      <c r="AR13" s="280">
        <f t="shared" si="9"/>
        <v>4</v>
      </c>
      <c r="AS13" s="280">
        <f t="shared" si="9"/>
        <v>5</v>
      </c>
      <c r="AT13" s="280">
        <f t="shared" si="9"/>
        <v>3</v>
      </c>
      <c r="AU13" s="280" t="str">
        <f t="shared" si="9"/>
        <v/>
      </c>
      <c r="AV13" s="280" t="str">
        <f t="shared" si="9"/>
        <v/>
      </c>
      <c r="AW13" s="35">
        <f t="shared" si="10"/>
        <v>1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9.5" customHeight="1" x14ac:dyDescent="0.25">
      <c r="A14" s="295">
        <v>9</v>
      </c>
      <c r="B14" s="243"/>
      <c r="C14" s="320" t="s">
        <v>34</v>
      </c>
      <c r="D14" s="332" t="s">
        <v>643</v>
      </c>
      <c r="E14" s="238">
        <v>2443</v>
      </c>
      <c r="F14" s="91" t="s">
        <v>539</v>
      </c>
      <c r="G14" s="91"/>
      <c r="H14" s="91">
        <v>5</v>
      </c>
      <c r="I14" s="91">
        <v>5</v>
      </c>
      <c r="J14" s="91">
        <v>5</v>
      </c>
      <c r="K14" s="91"/>
      <c r="L14" s="91"/>
      <c r="M14" s="91">
        <v>5</v>
      </c>
      <c r="N14" s="91">
        <v>5</v>
      </c>
      <c r="O14" s="91">
        <v>4</v>
      </c>
      <c r="P14" s="91">
        <v>5</v>
      </c>
      <c r="Q14" s="91">
        <v>4</v>
      </c>
      <c r="R14" s="91">
        <v>5</v>
      </c>
      <c r="S14" s="91">
        <v>5</v>
      </c>
      <c r="T14" s="91"/>
      <c r="U14" s="91"/>
      <c r="V14" s="18">
        <f t="shared" si="0"/>
        <v>4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0</v>
      </c>
      <c r="AA14" s="92">
        <f t="shared" si="5"/>
        <v>2</v>
      </c>
      <c r="AB14" s="92">
        <f t="shared" si="6"/>
        <v>8</v>
      </c>
      <c r="AC14" s="92">
        <f t="shared" si="7"/>
        <v>10</v>
      </c>
      <c r="AD14" s="225">
        <f t="shared" si="11"/>
        <v>4.8</v>
      </c>
      <c r="AE14" s="16">
        <f t="shared" si="8"/>
        <v>0</v>
      </c>
      <c r="AF14" s="9"/>
      <c r="AG14" s="280" t="str">
        <f t="shared" si="9"/>
        <v>З</v>
      </c>
      <c r="AH14" s="280" t="str">
        <f t="shared" si="9"/>
        <v/>
      </c>
      <c r="AI14" s="280">
        <f t="shared" si="9"/>
        <v>5</v>
      </c>
      <c r="AJ14" s="280">
        <f t="shared" si="9"/>
        <v>5</v>
      </c>
      <c r="AK14" s="280">
        <f t="shared" si="9"/>
        <v>5</v>
      </c>
      <c r="AL14" s="280" t="str">
        <f t="shared" si="9"/>
        <v/>
      </c>
      <c r="AM14" s="280" t="str">
        <f t="shared" si="9"/>
        <v/>
      </c>
      <c r="AN14" s="280">
        <f t="shared" si="9"/>
        <v>5</v>
      </c>
      <c r="AO14" s="280">
        <f t="shared" si="9"/>
        <v>5</v>
      </c>
      <c r="AP14" s="280">
        <f t="shared" si="9"/>
        <v>4</v>
      </c>
      <c r="AQ14" s="280">
        <f t="shared" si="9"/>
        <v>5</v>
      </c>
      <c r="AR14" s="280">
        <f t="shared" si="9"/>
        <v>4</v>
      </c>
      <c r="AS14" s="280">
        <f t="shared" si="9"/>
        <v>5</v>
      </c>
      <c r="AT14" s="280">
        <f t="shared" si="9"/>
        <v>5</v>
      </c>
      <c r="AU14" s="280" t="str">
        <f t="shared" si="9"/>
        <v/>
      </c>
      <c r="AV14" s="280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5">
      <c r="A15" s="295">
        <v>10</v>
      </c>
      <c r="B15" s="243"/>
      <c r="C15" s="320" t="s">
        <v>34</v>
      </c>
      <c r="D15" s="323" t="s">
        <v>644</v>
      </c>
      <c r="E15" s="238">
        <v>2443</v>
      </c>
      <c r="F15" s="91" t="s">
        <v>539</v>
      </c>
      <c r="G15" s="91"/>
      <c r="H15" s="91">
        <v>4</v>
      </c>
      <c r="I15" s="91" t="s">
        <v>1478</v>
      </c>
      <c r="J15" s="91">
        <v>4</v>
      </c>
      <c r="K15" s="91"/>
      <c r="L15" s="91"/>
      <c r="M15" s="91">
        <v>3</v>
      </c>
      <c r="N15" s="91">
        <v>5</v>
      </c>
      <c r="O15" s="91">
        <v>4</v>
      </c>
      <c r="P15" s="91">
        <v>4</v>
      </c>
      <c r="Q15" s="91">
        <v>4</v>
      </c>
      <c r="R15" s="91">
        <v>4</v>
      </c>
      <c r="S15" s="91">
        <v>4</v>
      </c>
      <c r="T15" s="91"/>
      <c r="U15" s="91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1</v>
      </c>
      <c r="AA15" s="92">
        <f t="shared" si="5"/>
        <v>7</v>
      </c>
      <c r="AB15" s="92">
        <f t="shared" si="6"/>
        <v>1</v>
      </c>
      <c r="AC15" s="92">
        <f t="shared" si="7"/>
        <v>9</v>
      </c>
      <c r="AD15" s="225">
        <f t="shared" si="11"/>
        <v>4</v>
      </c>
      <c r="AE15" s="16">
        <f t="shared" si="8"/>
        <v>0</v>
      </c>
      <c r="AF15" s="9"/>
      <c r="AG15" s="280" t="str">
        <f t="shared" si="9"/>
        <v>З</v>
      </c>
      <c r="AH15" s="280" t="str">
        <f t="shared" si="9"/>
        <v/>
      </c>
      <c r="AI15" s="280">
        <f t="shared" si="9"/>
        <v>4</v>
      </c>
      <c r="AJ15" s="280" t="str">
        <f t="shared" si="9"/>
        <v>а</v>
      </c>
      <c r="AK15" s="280">
        <f t="shared" si="9"/>
        <v>4</v>
      </c>
      <c r="AL15" s="280" t="str">
        <f t="shared" si="9"/>
        <v/>
      </c>
      <c r="AM15" s="280" t="str">
        <f t="shared" si="9"/>
        <v/>
      </c>
      <c r="AN15" s="280">
        <f t="shared" si="9"/>
        <v>3</v>
      </c>
      <c r="AO15" s="280">
        <f t="shared" si="9"/>
        <v>5</v>
      </c>
      <c r="AP15" s="280">
        <f t="shared" si="9"/>
        <v>4</v>
      </c>
      <c r="AQ15" s="280">
        <f t="shared" si="9"/>
        <v>4</v>
      </c>
      <c r="AR15" s="280">
        <f t="shared" si="9"/>
        <v>4</v>
      </c>
      <c r="AS15" s="280">
        <f t="shared" si="9"/>
        <v>4</v>
      </c>
      <c r="AT15" s="280">
        <f t="shared" si="9"/>
        <v>4</v>
      </c>
      <c r="AU15" s="280" t="str">
        <f t="shared" si="9"/>
        <v/>
      </c>
      <c r="AV15" s="280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5">
      <c r="A16" s="295">
        <v>11</v>
      </c>
      <c r="B16" s="243"/>
      <c r="C16" s="320" t="s">
        <v>34</v>
      </c>
      <c r="D16" s="323" t="s">
        <v>646</v>
      </c>
      <c r="E16" s="238">
        <v>2443</v>
      </c>
      <c r="F16" s="91" t="s">
        <v>539</v>
      </c>
      <c r="G16" s="91"/>
      <c r="H16" s="91">
        <v>5</v>
      </c>
      <c r="I16" s="91">
        <v>5</v>
      </c>
      <c r="J16" s="91">
        <v>4</v>
      </c>
      <c r="K16" s="91"/>
      <c r="L16" s="91"/>
      <c r="M16" s="91">
        <v>4</v>
      </c>
      <c r="N16" s="91">
        <v>5</v>
      </c>
      <c r="O16" s="91">
        <v>5</v>
      </c>
      <c r="P16" s="91">
        <v>4</v>
      </c>
      <c r="Q16" s="91">
        <v>5</v>
      </c>
      <c r="R16" s="91">
        <v>4</v>
      </c>
      <c r="S16" s="91">
        <v>5</v>
      </c>
      <c r="T16" s="91"/>
      <c r="U16" s="91"/>
      <c r="V16" s="18">
        <f t="shared" si="0"/>
        <v>4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0</v>
      </c>
      <c r="AA16" s="92">
        <f t="shared" si="5"/>
        <v>4</v>
      </c>
      <c r="AB16" s="92">
        <f t="shared" si="6"/>
        <v>6</v>
      </c>
      <c r="AC16" s="92">
        <f t="shared" si="7"/>
        <v>10</v>
      </c>
      <c r="AD16" s="225">
        <f t="shared" si="11"/>
        <v>4.5999999999999996</v>
      </c>
      <c r="AE16" s="16">
        <f t="shared" si="8"/>
        <v>0</v>
      </c>
      <c r="AF16" s="9"/>
      <c r="AG16" s="280" t="str">
        <f t="shared" si="9"/>
        <v>З</v>
      </c>
      <c r="AH16" s="280" t="str">
        <f t="shared" si="9"/>
        <v/>
      </c>
      <c r="AI16" s="280">
        <f t="shared" si="9"/>
        <v>5</v>
      </c>
      <c r="AJ16" s="280">
        <f t="shared" si="9"/>
        <v>5</v>
      </c>
      <c r="AK16" s="280">
        <f t="shared" si="9"/>
        <v>4</v>
      </c>
      <c r="AL16" s="280" t="str">
        <f t="shared" si="9"/>
        <v/>
      </c>
      <c r="AM16" s="280" t="str">
        <f t="shared" si="9"/>
        <v/>
      </c>
      <c r="AN16" s="280">
        <f t="shared" si="9"/>
        <v>4</v>
      </c>
      <c r="AO16" s="280">
        <f t="shared" si="9"/>
        <v>5</v>
      </c>
      <c r="AP16" s="280">
        <f t="shared" si="9"/>
        <v>5</v>
      </c>
      <c r="AQ16" s="280">
        <f t="shared" si="9"/>
        <v>4</v>
      </c>
      <c r="AR16" s="280">
        <f t="shared" si="9"/>
        <v>5</v>
      </c>
      <c r="AS16" s="280">
        <f t="shared" si="9"/>
        <v>4</v>
      </c>
      <c r="AT16" s="280">
        <f t="shared" si="9"/>
        <v>5</v>
      </c>
      <c r="AU16" s="280" t="str">
        <f t="shared" si="9"/>
        <v/>
      </c>
      <c r="AV16" s="280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5">
      <c r="A17" s="295">
        <v>12</v>
      </c>
      <c r="B17" s="240"/>
      <c r="C17" s="320" t="s">
        <v>34</v>
      </c>
      <c r="D17" s="323" t="s">
        <v>647</v>
      </c>
      <c r="E17" s="238">
        <v>2443</v>
      </c>
      <c r="F17" s="91" t="s">
        <v>539</v>
      </c>
      <c r="G17" s="91"/>
      <c r="H17" s="91">
        <v>5</v>
      </c>
      <c r="I17" s="91">
        <v>4</v>
      </c>
      <c r="J17" s="91">
        <v>3</v>
      </c>
      <c r="K17" s="91"/>
      <c r="L17" s="91"/>
      <c r="M17" s="91">
        <v>3</v>
      </c>
      <c r="N17" s="91" t="s">
        <v>1417</v>
      </c>
      <c r="O17" s="91">
        <v>4</v>
      </c>
      <c r="P17" s="91" t="s">
        <v>1417</v>
      </c>
      <c r="Q17" s="91">
        <v>3</v>
      </c>
      <c r="R17" s="91">
        <v>5</v>
      </c>
      <c r="S17" s="91" t="s">
        <v>1417</v>
      </c>
      <c r="T17" s="91"/>
      <c r="U17" s="91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3</v>
      </c>
      <c r="AA17" s="92">
        <f t="shared" si="5"/>
        <v>2</v>
      </c>
      <c r="AB17" s="92">
        <f t="shared" si="6"/>
        <v>2</v>
      </c>
      <c r="AC17" s="92">
        <f t="shared" si="7"/>
        <v>7</v>
      </c>
      <c r="AD17" s="225">
        <f t="shared" si="11"/>
        <v>3.8571428571428572</v>
      </c>
      <c r="AE17" s="16">
        <f t="shared" si="8"/>
        <v>0</v>
      </c>
      <c r="AF17" s="9"/>
      <c r="AG17" s="280" t="str">
        <f t="shared" si="9"/>
        <v>З</v>
      </c>
      <c r="AH17" s="280" t="str">
        <f t="shared" si="9"/>
        <v/>
      </c>
      <c r="AI17" s="280">
        <f t="shared" si="9"/>
        <v>5</v>
      </c>
      <c r="AJ17" s="280">
        <f t="shared" si="9"/>
        <v>4</v>
      </c>
      <c r="AK17" s="280">
        <f t="shared" si="9"/>
        <v>3</v>
      </c>
      <c r="AL17" s="280" t="str">
        <f t="shared" si="9"/>
        <v/>
      </c>
      <c r="AM17" s="280" t="str">
        <f t="shared" si="9"/>
        <v/>
      </c>
      <c r="AN17" s="280">
        <f t="shared" si="9"/>
        <v>3</v>
      </c>
      <c r="AO17" s="280" t="str">
        <f t="shared" si="9"/>
        <v>а</v>
      </c>
      <c r="AP17" s="280">
        <f t="shared" si="9"/>
        <v>4</v>
      </c>
      <c r="AQ17" s="280" t="str">
        <f t="shared" si="9"/>
        <v>а</v>
      </c>
      <c r="AR17" s="280">
        <f t="shared" si="9"/>
        <v>3</v>
      </c>
      <c r="AS17" s="280">
        <f t="shared" si="9"/>
        <v>5</v>
      </c>
      <c r="AT17" s="280" t="str">
        <f t="shared" si="9"/>
        <v>а</v>
      </c>
      <c r="AU17" s="280" t="str">
        <f t="shared" si="9"/>
        <v/>
      </c>
      <c r="AV17" s="280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5">
      <c r="A18" s="295">
        <v>13</v>
      </c>
      <c r="B18" s="178"/>
      <c r="C18" s="320" t="s">
        <v>34</v>
      </c>
      <c r="D18" s="323" t="s">
        <v>648</v>
      </c>
      <c r="E18" s="238">
        <v>2443</v>
      </c>
      <c r="F18" s="91" t="s">
        <v>539</v>
      </c>
      <c r="G18" s="91"/>
      <c r="H18" s="91">
        <v>5</v>
      </c>
      <c r="I18" s="91">
        <v>4</v>
      </c>
      <c r="J18" s="91">
        <v>4</v>
      </c>
      <c r="K18" s="91"/>
      <c r="L18" s="91"/>
      <c r="M18" s="91">
        <v>3</v>
      </c>
      <c r="N18" s="91">
        <v>5</v>
      </c>
      <c r="O18" s="91">
        <v>3</v>
      </c>
      <c r="P18" s="91">
        <v>4</v>
      </c>
      <c r="Q18" s="91">
        <v>5</v>
      </c>
      <c r="R18" s="91">
        <v>4</v>
      </c>
      <c r="S18" s="91">
        <v>3</v>
      </c>
      <c r="T18" s="91"/>
      <c r="U18" s="91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3</v>
      </c>
      <c r="AA18" s="92">
        <f t="shared" si="5"/>
        <v>4</v>
      </c>
      <c r="AB18" s="92">
        <f t="shared" si="6"/>
        <v>3</v>
      </c>
      <c r="AC18" s="92">
        <f t="shared" si="7"/>
        <v>10</v>
      </c>
      <c r="AD18" s="225">
        <f t="shared" si="11"/>
        <v>4</v>
      </c>
      <c r="AE18" s="16">
        <f t="shared" si="8"/>
        <v>0</v>
      </c>
      <c r="AF18" s="9"/>
      <c r="AG18" s="280" t="str">
        <f t="shared" si="9"/>
        <v>З</v>
      </c>
      <c r="AH18" s="280" t="str">
        <f t="shared" si="9"/>
        <v/>
      </c>
      <c r="AI18" s="280">
        <f t="shared" si="9"/>
        <v>5</v>
      </c>
      <c r="AJ18" s="280">
        <f t="shared" si="9"/>
        <v>4</v>
      </c>
      <c r="AK18" s="280">
        <f t="shared" si="9"/>
        <v>4</v>
      </c>
      <c r="AL18" s="280" t="str">
        <f t="shared" si="9"/>
        <v/>
      </c>
      <c r="AM18" s="280" t="str">
        <f t="shared" si="9"/>
        <v/>
      </c>
      <c r="AN18" s="280">
        <f t="shared" si="9"/>
        <v>3</v>
      </c>
      <c r="AO18" s="280">
        <f t="shared" si="9"/>
        <v>5</v>
      </c>
      <c r="AP18" s="280">
        <f t="shared" si="9"/>
        <v>3</v>
      </c>
      <c r="AQ18" s="280">
        <f t="shared" si="9"/>
        <v>4</v>
      </c>
      <c r="AR18" s="280">
        <f t="shared" si="9"/>
        <v>5</v>
      </c>
      <c r="AS18" s="280">
        <f t="shared" si="9"/>
        <v>4</v>
      </c>
      <c r="AT18" s="280">
        <f t="shared" si="9"/>
        <v>3</v>
      </c>
      <c r="AU18" s="280" t="str">
        <f t="shared" si="9"/>
        <v/>
      </c>
      <c r="AV18" s="280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5">
      <c r="A19" s="295">
        <v>14</v>
      </c>
      <c r="B19" s="178"/>
      <c r="C19" s="320" t="s">
        <v>34</v>
      </c>
      <c r="D19" s="323" t="s">
        <v>649</v>
      </c>
      <c r="E19" s="238">
        <v>2443</v>
      </c>
      <c r="F19" s="91" t="s">
        <v>539</v>
      </c>
      <c r="G19" s="91"/>
      <c r="H19" s="91">
        <v>5</v>
      </c>
      <c r="I19" s="91">
        <v>4</v>
      </c>
      <c r="J19" s="91">
        <v>3</v>
      </c>
      <c r="K19" s="91"/>
      <c r="L19" s="91"/>
      <c r="M19" s="91">
        <v>3</v>
      </c>
      <c r="N19" s="91">
        <v>5</v>
      </c>
      <c r="O19" s="91">
        <v>4</v>
      </c>
      <c r="P19" s="91">
        <v>3</v>
      </c>
      <c r="Q19" s="91">
        <v>3</v>
      </c>
      <c r="R19" s="91">
        <v>4</v>
      </c>
      <c r="S19" s="91">
        <v>5</v>
      </c>
      <c r="T19" s="91"/>
      <c r="U19" s="91"/>
      <c r="V19" s="18">
        <f t="shared" si="0"/>
        <v>3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4</v>
      </c>
      <c r="AA19" s="92">
        <f t="shared" si="5"/>
        <v>3</v>
      </c>
      <c r="AB19" s="92">
        <f t="shared" si="6"/>
        <v>3</v>
      </c>
      <c r="AC19" s="92">
        <f t="shared" si="7"/>
        <v>10</v>
      </c>
      <c r="AD19" s="225">
        <f t="shared" si="11"/>
        <v>3.9</v>
      </c>
      <c r="AE19" s="16">
        <f t="shared" si="8"/>
        <v>0</v>
      </c>
      <c r="AF19" s="9"/>
      <c r="AG19" s="280" t="str">
        <f t="shared" si="9"/>
        <v>З</v>
      </c>
      <c r="AH19" s="280" t="str">
        <f t="shared" si="9"/>
        <v/>
      </c>
      <c r="AI19" s="280">
        <f t="shared" si="9"/>
        <v>5</v>
      </c>
      <c r="AJ19" s="280">
        <f t="shared" si="9"/>
        <v>4</v>
      </c>
      <c r="AK19" s="280">
        <f t="shared" si="9"/>
        <v>3</v>
      </c>
      <c r="AL19" s="280" t="str">
        <f t="shared" si="9"/>
        <v/>
      </c>
      <c r="AM19" s="280" t="str">
        <f t="shared" si="9"/>
        <v/>
      </c>
      <c r="AN19" s="280">
        <f t="shared" si="9"/>
        <v>3</v>
      </c>
      <c r="AO19" s="280">
        <f t="shared" si="9"/>
        <v>5</v>
      </c>
      <c r="AP19" s="280">
        <f t="shared" si="9"/>
        <v>4</v>
      </c>
      <c r="AQ19" s="280">
        <f t="shared" si="9"/>
        <v>3</v>
      </c>
      <c r="AR19" s="280">
        <f t="shared" si="9"/>
        <v>3</v>
      </c>
      <c r="AS19" s="280">
        <f t="shared" si="9"/>
        <v>4</v>
      </c>
      <c r="AT19" s="280">
        <f t="shared" si="9"/>
        <v>5</v>
      </c>
      <c r="AU19" s="280" t="str">
        <f t="shared" si="9"/>
        <v/>
      </c>
      <c r="AV19" s="280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5">
      <c r="A20" s="295">
        <v>15</v>
      </c>
      <c r="B20" s="178"/>
      <c r="C20" s="320" t="s">
        <v>34</v>
      </c>
      <c r="D20" s="323" t="s">
        <v>650</v>
      </c>
      <c r="E20" s="238">
        <v>2443</v>
      </c>
      <c r="F20" s="91" t="s">
        <v>539</v>
      </c>
      <c r="G20" s="91"/>
      <c r="H20" s="91">
        <v>5</v>
      </c>
      <c r="I20" s="91">
        <v>4</v>
      </c>
      <c r="J20" s="91">
        <v>3</v>
      </c>
      <c r="K20" s="91"/>
      <c r="L20" s="91"/>
      <c r="M20" s="91">
        <v>4</v>
      </c>
      <c r="N20" s="91">
        <v>5</v>
      </c>
      <c r="O20" s="91">
        <v>3</v>
      </c>
      <c r="P20" s="91">
        <v>4</v>
      </c>
      <c r="Q20" s="91">
        <v>3</v>
      </c>
      <c r="R20" s="91">
        <v>4</v>
      </c>
      <c r="S20" s="91">
        <v>3</v>
      </c>
      <c r="T20" s="91"/>
      <c r="U20" s="91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4</v>
      </c>
      <c r="AA20" s="92">
        <f t="shared" si="5"/>
        <v>4</v>
      </c>
      <c r="AB20" s="92">
        <f t="shared" si="6"/>
        <v>2</v>
      </c>
      <c r="AC20" s="92">
        <f t="shared" si="7"/>
        <v>10</v>
      </c>
      <c r="AD20" s="225">
        <f t="shared" si="11"/>
        <v>3.8</v>
      </c>
      <c r="AE20" s="16">
        <f t="shared" si="8"/>
        <v>0</v>
      </c>
      <c r="AF20" s="9"/>
      <c r="AG20" s="280" t="str">
        <f t="shared" si="9"/>
        <v>З</v>
      </c>
      <c r="AH20" s="280" t="str">
        <f t="shared" si="9"/>
        <v/>
      </c>
      <c r="AI20" s="280">
        <f t="shared" si="9"/>
        <v>5</v>
      </c>
      <c r="AJ20" s="280">
        <f t="shared" si="9"/>
        <v>4</v>
      </c>
      <c r="AK20" s="280">
        <f t="shared" si="9"/>
        <v>3</v>
      </c>
      <c r="AL20" s="280" t="str">
        <f t="shared" si="9"/>
        <v/>
      </c>
      <c r="AM20" s="280" t="str">
        <f t="shared" si="9"/>
        <v/>
      </c>
      <c r="AN20" s="280">
        <f t="shared" si="9"/>
        <v>4</v>
      </c>
      <c r="AO20" s="280">
        <f t="shared" si="9"/>
        <v>5</v>
      </c>
      <c r="AP20" s="280">
        <f t="shared" si="9"/>
        <v>3</v>
      </c>
      <c r="AQ20" s="280">
        <f t="shared" si="9"/>
        <v>4</v>
      </c>
      <c r="AR20" s="280">
        <f t="shared" si="9"/>
        <v>3</v>
      </c>
      <c r="AS20" s="280">
        <f t="shared" si="9"/>
        <v>4</v>
      </c>
      <c r="AT20" s="280">
        <f t="shared" si="9"/>
        <v>3</v>
      </c>
      <c r="AU20" s="280" t="str">
        <f t="shared" si="9"/>
        <v/>
      </c>
      <c r="AV20" s="280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5">
      <c r="A21" s="295">
        <v>16</v>
      </c>
      <c r="B21" s="178"/>
      <c r="C21" s="320" t="s">
        <v>34</v>
      </c>
      <c r="D21" s="323" t="s">
        <v>651</v>
      </c>
      <c r="E21" s="238">
        <v>2443</v>
      </c>
      <c r="F21" s="91" t="s">
        <v>539</v>
      </c>
      <c r="G21" s="91"/>
      <c r="H21" s="91">
        <v>4</v>
      </c>
      <c r="I21" s="91">
        <v>5</v>
      </c>
      <c r="J21" s="91">
        <v>5</v>
      </c>
      <c r="K21" s="91"/>
      <c r="L21" s="91"/>
      <c r="M21" s="91">
        <v>5</v>
      </c>
      <c r="N21" s="91">
        <v>5</v>
      </c>
      <c r="O21" s="91">
        <v>3</v>
      </c>
      <c r="P21" s="91">
        <v>5</v>
      </c>
      <c r="Q21" s="91">
        <v>4</v>
      </c>
      <c r="R21" s="91">
        <v>5</v>
      </c>
      <c r="S21" s="91">
        <v>4</v>
      </c>
      <c r="T21" s="91"/>
      <c r="U21" s="91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1</v>
      </c>
      <c r="AA21" s="92">
        <f t="shared" si="5"/>
        <v>3</v>
      </c>
      <c r="AB21" s="92">
        <f t="shared" si="6"/>
        <v>6</v>
      </c>
      <c r="AC21" s="92">
        <f t="shared" si="7"/>
        <v>10</v>
      </c>
      <c r="AD21" s="225">
        <f t="shared" si="11"/>
        <v>4.5</v>
      </c>
      <c r="AE21" s="16">
        <f t="shared" si="8"/>
        <v>0</v>
      </c>
      <c r="AF21" s="9"/>
      <c r="AG21" s="280" t="str">
        <f t="shared" si="9"/>
        <v>З</v>
      </c>
      <c r="AH21" s="280" t="str">
        <f t="shared" si="9"/>
        <v/>
      </c>
      <c r="AI21" s="280">
        <f t="shared" si="9"/>
        <v>4</v>
      </c>
      <c r="AJ21" s="280">
        <f t="shared" si="9"/>
        <v>5</v>
      </c>
      <c r="AK21" s="280">
        <f t="shared" si="9"/>
        <v>5</v>
      </c>
      <c r="AL21" s="280" t="str">
        <f t="shared" si="9"/>
        <v/>
      </c>
      <c r="AM21" s="280" t="str">
        <f t="shared" si="9"/>
        <v/>
      </c>
      <c r="AN21" s="280">
        <f t="shared" si="9"/>
        <v>5</v>
      </c>
      <c r="AO21" s="280">
        <f t="shared" si="9"/>
        <v>5</v>
      </c>
      <c r="AP21" s="280">
        <f t="shared" si="9"/>
        <v>3</v>
      </c>
      <c r="AQ21" s="280">
        <f t="shared" si="9"/>
        <v>5</v>
      </c>
      <c r="AR21" s="280">
        <f t="shared" si="9"/>
        <v>4</v>
      </c>
      <c r="AS21" s="280">
        <f t="shared" si="9"/>
        <v>5</v>
      </c>
      <c r="AT21" s="280">
        <f t="shared" si="9"/>
        <v>4</v>
      </c>
      <c r="AU21" s="280" t="str">
        <f t="shared" si="9"/>
        <v/>
      </c>
      <c r="AV21" s="280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295">
        <v>17</v>
      </c>
      <c r="B22" s="178"/>
      <c r="C22" s="305" t="s">
        <v>34</v>
      </c>
      <c r="D22" s="388" t="s">
        <v>1198</v>
      </c>
      <c r="E22" s="238">
        <v>2443</v>
      </c>
      <c r="F22" s="91" t="s">
        <v>539</v>
      </c>
      <c r="G22" s="91"/>
      <c r="H22" s="91">
        <v>5</v>
      </c>
      <c r="I22" s="91">
        <v>4</v>
      </c>
      <c r="J22" s="91">
        <v>4</v>
      </c>
      <c r="K22" s="91"/>
      <c r="L22" s="91"/>
      <c r="M22" s="91">
        <v>5</v>
      </c>
      <c r="N22" s="91">
        <v>5</v>
      </c>
      <c r="O22" s="91">
        <v>3</v>
      </c>
      <c r="P22" s="91">
        <v>4</v>
      </c>
      <c r="Q22" s="91">
        <v>5</v>
      </c>
      <c r="R22" s="91">
        <v>5</v>
      </c>
      <c r="S22" s="91">
        <v>4</v>
      </c>
      <c r="T22" s="91"/>
      <c r="U22" s="91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1</v>
      </c>
      <c r="AA22" s="92">
        <f t="shared" si="5"/>
        <v>4</v>
      </c>
      <c r="AB22" s="92">
        <f t="shared" si="6"/>
        <v>5</v>
      </c>
      <c r="AC22" s="92">
        <f t="shared" si="7"/>
        <v>10</v>
      </c>
      <c r="AD22" s="225">
        <f t="shared" si="11"/>
        <v>4.4000000000000004</v>
      </c>
      <c r="AE22" s="16">
        <f t="shared" si="8"/>
        <v>0</v>
      </c>
      <c r="AF22" s="9"/>
      <c r="AG22" s="280" t="str">
        <f t="shared" si="13"/>
        <v>З</v>
      </c>
      <c r="AH22" s="280" t="str">
        <f t="shared" si="13"/>
        <v/>
      </c>
      <c r="AI22" s="280">
        <f t="shared" si="13"/>
        <v>5</v>
      </c>
      <c r="AJ22" s="280">
        <f t="shared" si="13"/>
        <v>4</v>
      </c>
      <c r="AK22" s="280">
        <f t="shared" si="13"/>
        <v>4</v>
      </c>
      <c r="AL22" s="280" t="str">
        <f t="shared" si="13"/>
        <v/>
      </c>
      <c r="AM22" s="280" t="str">
        <f t="shared" si="13"/>
        <v/>
      </c>
      <c r="AN22" s="280">
        <f t="shared" si="13"/>
        <v>5</v>
      </c>
      <c r="AO22" s="280">
        <f t="shared" si="13"/>
        <v>5</v>
      </c>
      <c r="AP22" s="280">
        <f t="shared" si="13"/>
        <v>3</v>
      </c>
      <c r="AQ22" s="280">
        <f t="shared" si="13"/>
        <v>4</v>
      </c>
      <c r="AR22" s="280">
        <f t="shared" si="13"/>
        <v>5</v>
      </c>
      <c r="AS22" s="280">
        <f t="shared" si="13"/>
        <v>5</v>
      </c>
      <c r="AT22" s="280">
        <f t="shared" si="13"/>
        <v>4</v>
      </c>
      <c r="AU22" s="280" t="str">
        <f t="shared" si="13"/>
        <v/>
      </c>
      <c r="AV22" s="280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5">
      <c r="A23" s="295">
        <v>18</v>
      </c>
      <c r="B23" s="178"/>
      <c r="C23" s="320" t="s">
        <v>980</v>
      </c>
      <c r="D23" s="323" t="s">
        <v>652</v>
      </c>
      <c r="E23" s="238">
        <v>2443</v>
      </c>
      <c r="F23" s="91" t="s">
        <v>539</v>
      </c>
      <c r="G23" s="91"/>
      <c r="H23" s="91">
        <v>4</v>
      </c>
      <c r="I23" s="91">
        <v>5</v>
      </c>
      <c r="J23" s="91">
        <v>3</v>
      </c>
      <c r="K23" s="91"/>
      <c r="L23" s="91"/>
      <c r="M23" s="91">
        <v>4</v>
      </c>
      <c r="N23" s="91">
        <v>5</v>
      </c>
      <c r="O23" s="91">
        <v>3</v>
      </c>
      <c r="P23" s="91">
        <v>3</v>
      </c>
      <c r="Q23" s="91">
        <v>4</v>
      </c>
      <c r="R23" s="91">
        <v>3</v>
      </c>
      <c r="S23" s="91">
        <v>4</v>
      </c>
      <c r="T23" s="91"/>
      <c r="U23" s="91"/>
      <c r="V23" s="18">
        <f t="shared" si="0"/>
        <v>3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4</v>
      </c>
      <c r="AA23" s="92">
        <f t="shared" si="5"/>
        <v>4</v>
      </c>
      <c r="AB23" s="92">
        <f t="shared" si="6"/>
        <v>2</v>
      </c>
      <c r="AC23" s="92">
        <f t="shared" si="7"/>
        <v>10</v>
      </c>
      <c r="AD23" s="225">
        <f t="shared" si="11"/>
        <v>3.8</v>
      </c>
      <c r="AE23" s="16">
        <f t="shared" si="8"/>
        <v>0</v>
      </c>
      <c r="AF23" s="9"/>
      <c r="AG23" s="280" t="str">
        <f t="shared" si="13"/>
        <v>З</v>
      </c>
      <c r="AH23" s="280" t="str">
        <f t="shared" si="13"/>
        <v/>
      </c>
      <c r="AI23" s="280">
        <f t="shared" si="13"/>
        <v>4</v>
      </c>
      <c r="AJ23" s="280">
        <f t="shared" si="13"/>
        <v>5</v>
      </c>
      <c r="AK23" s="280">
        <f t="shared" si="13"/>
        <v>3</v>
      </c>
      <c r="AL23" s="280" t="str">
        <f t="shared" si="13"/>
        <v/>
      </c>
      <c r="AM23" s="280" t="str">
        <f t="shared" si="13"/>
        <v/>
      </c>
      <c r="AN23" s="280">
        <f t="shared" si="13"/>
        <v>4</v>
      </c>
      <c r="AO23" s="280">
        <f t="shared" si="13"/>
        <v>5</v>
      </c>
      <c r="AP23" s="280">
        <f t="shared" si="13"/>
        <v>3</v>
      </c>
      <c r="AQ23" s="280">
        <f t="shared" si="13"/>
        <v>3</v>
      </c>
      <c r="AR23" s="280">
        <f t="shared" si="13"/>
        <v>4</v>
      </c>
      <c r="AS23" s="280">
        <f t="shared" si="13"/>
        <v>3</v>
      </c>
      <c r="AT23" s="280">
        <f t="shared" si="13"/>
        <v>4</v>
      </c>
      <c r="AU23" s="280" t="str">
        <f t="shared" si="13"/>
        <v/>
      </c>
      <c r="AV23" s="280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25">
      <c r="A24" s="295">
        <v>19</v>
      </c>
      <c r="B24" s="178"/>
      <c r="C24" s="320" t="s">
        <v>34</v>
      </c>
      <c r="D24" s="323" t="s">
        <v>653</v>
      </c>
      <c r="E24" s="238">
        <v>2443</v>
      </c>
      <c r="F24" s="91" t="s">
        <v>539</v>
      </c>
      <c r="G24" s="91"/>
      <c r="H24" s="91">
        <v>4</v>
      </c>
      <c r="I24" s="91">
        <v>4</v>
      </c>
      <c r="J24" s="91">
        <v>4</v>
      </c>
      <c r="K24" s="91"/>
      <c r="L24" s="91"/>
      <c r="M24" s="91">
        <v>4</v>
      </c>
      <c r="N24" s="91">
        <v>5</v>
      </c>
      <c r="O24" s="91">
        <v>3</v>
      </c>
      <c r="P24" s="91">
        <v>4</v>
      </c>
      <c r="Q24" s="91">
        <v>5</v>
      </c>
      <c r="R24" s="91">
        <v>4</v>
      </c>
      <c r="S24" s="91">
        <v>4</v>
      </c>
      <c r="T24" s="91"/>
      <c r="U24" s="91"/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1</v>
      </c>
      <c r="AA24" s="92">
        <f t="shared" si="5"/>
        <v>7</v>
      </c>
      <c r="AB24" s="92">
        <f t="shared" si="6"/>
        <v>2</v>
      </c>
      <c r="AC24" s="92">
        <f t="shared" si="7"/>
        <v>10</v>
      </c>
      <c r="AD24" s="225">
        <f t="shared" si="11"/>
        <v>4.0999999999999996</v>
      </c>
      <c r="AE24" s="16">
        <f t="shared" si="8"/>
        <v>0</v>
      </c>
      <c r="AF24" s="9"/>
      <c r="AG24" s="280" t="str">
        <f t="shared" si="13"/>
        <v>З</v>
      </c>
      <c r="AH24" s="280" t="str">
        <f t="shared" si="13"/>
        <v/>
      </c>
      <c r="AI24" s="280">
        <f t="shared" si="13"/>
        <v>4</v>
      </c>
      <c r="AJ24" s="280">
        <f t="shared" si="13"/>
        <v>4</v>
      </c>
      <c r="AK24" s="280">
        <f t="shared" si="13"/>
        <v>4</v>
      </c>
      <c r="AL24" s="280" t="str">
        <f t="shared" si="13"/>
        <v/>
      </c>
      <c r="AM24" s="280" t="str">
        <f t="shared" si="13"/>
        <v/>
      </c>
      <c r="AN24" s="280">
        <f t="shared" si="13"/>
        <v>4</v>
      </c>
      <c r="AO24" s="280">
        <f t="shared" si="13"/>
        <v>5</v>
      </c>
      <c r="AP24" s="280">
        <f t="shared" si="13"/>
        <v>3</v>
      </c>
      <c r="AQ24" s="280">
        <f t="shared" si="13"/>
        <v>4</v>
      </c>
      <c r="AR24" s="280">
        <f t="shared" si="13"/>
        <v>5</v>
      </c>
      <c r="AS24" s="280">
        <f t="shared" si="13"/>
        <v>4</v>
      </c>
      <c r="AT24" s="280">
        <f t="shared" si="13"/>
        <v>4</v>
      </c>
      <c r="AU24" s="280" t="str">
        <f t="shared" si="13"/>
        <v/>
      </c>
      <c r="AV24" s="280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customHeight="1" x14ac:dyDescent="0.25">
      <c r="A25" s="295">
        <v>20</v>
      </c>
      <c r="B25" s="178"/>
      <c r="C25" s="320" t="s">
        <v>34</v>
      </c>
      <c r="D25" s="323" t="s">
        <v>654</v>
      </c>
      <c r="E25" s="238">
        <v>2443</v>
      </c>
      <c r="F25" s="91" t="s">
        <v>539</v>
      </c>
      <c r="G25" s="91"/>
      <c r="H25" s="91">
        <v>3</v>
      </c>
      <c r="I25" s="91">
        <v>4</v>
      </c>
      <c r="J25" s="91">
        <v>4</v>
      </c>
      <c r="K25" s="91"/>
      <c r="L25" s="91"/>
      <c r="M25" s="91">
        <v>4</v>
      </c>
      <c r="N25" s="91">
        <v>5</v>
      </c>
      <c r="O25" s="91">
        <v>3</v>
      </c>
      <c r="P25" s="91">
        <v>4</v>
      </c>
      <c r="Q25" s="91">
        <v>4</v>
      </c>
      <c r="R25" s="91">
        <v>4</v>
      </c>
      <c r="S25" s="91">
        <v>4</v>
      </c>
      <c r="T25" s="91"/>
      <c r="U25" s="91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2</v>
      </c>
      <c r="AA25" s="92">
        <f t="shared" si="5"/>
        <v>7</v>
      </c>
      <c r="AB25" s="92">
        <f t="shared" si="6"/>
        <v>1</v>
      </c>
      <c r="AC25" s="92">
        <f t="shared" si="7"/>
        <v>10</v>
      </c>
      <c r="AD25" s="225">
        <f t="shared" si="11"/>
        <v>3.9</v>
      </c>
      <c r="AE25" s="16">
        <f t="shared" si="8"/>
        <v>0</v>
      </c>
      <c r="AF25" s="9"/>
      <c r="AG25" s="280" t="str">
        <f t="shared" si="13"/>
        <v>З</v>
      </c>
      <c r="AH25" s="280" t="str">
        <f t="shared" si="13"/>
        <v/>
      </c>
      <c r="AI25" s="280">
        <f t="shared" si="13"/>
        <v>3</v>
      </c>
      <c r="AJ25" s="280">
        <f t="shared" si="13"/>
        <v>4</v>
      </c>
      <c r="AK25" s="280">
        <f t="shared" si="13"/>
        <v>4</v>
      </c>
      <c r="AL25" s="280" t="str">
        <f t="shared" si="13"/>
        <v/>
      </c>
      <c r="AM25" s="280" t="str">
        <f t="shared" si="13"/>
        <v/>
      </c>
      <c r="AN25" s="280">
        <f t="shared" si="13"/>
        <v>4</v>
      </c>
      <c r="AO25" s="280">
        <f t="shared" si="13"/>
        <v>5</v>
      </c>
      <c r="AP25" s="280">
        <f t="shared" si="13"/>
        <v>3</v>
      </c>
      <c r="AQ25" s="280">
        <f t="shared" si="13"/>
        <v>4</v>
      </c>
      <c r="AR25" s="280">
        <f t="shared" si="13"/>
        <v>4</v>
      </c>
      <c r="AS25" s="280">
        <f t="shared" si="13"/>
        <v>4</v>
      </c>
      <c r="AT25" s="280">
        <f t="shared" si="13"/>
        <v>4</v>
      </c>
      <c r="AU25" s="280" t="str">
        <f t="shared" si="13"/>
        <v/>
      </c>
      <c r="AV25" s="280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25">
      <c r="A26" s="295">
        <v>21</v>
      </c>
      <c r="B26" s="178"/>
      <c r="C26" s="320" t="s">
        <v>34</v>
      </c>
      <c r="D26" s="323" t="s">
        <v>655</v>
      </c>
      <c r="E26" s="238">
        <v>2443</v>
      </c>
      <c r="F26" s="91" t="s">
        <v>539</v>
      </c>
      <c r="G26" s="91"/>
      <c r="H26" s="91">
        <v>4</v>
      </c>
      <c r="I26" s="91">
        <v>5</v>
      </c>
      <c r="J26" s="91">
        <v>5</v>
      </c>
      <c r="K26" s="91"/>
      <c r="L26" s="91"/>
      <c r="M26" s="91">
        <v>5</v>
      </c>
      <c r="N26" s="91">
        <v>5</v>
      </c>
      <c r="O26" s="91">
        <v>5</v>
      </c>
      <c r="P26" s="91">
        <v>5</v>
      </c>
      <c r="Q26" s="91">
        <v>5</v>
      </c>
      <c r="R26" s="91">
        <v>5</v>
      </c>
      <c r="S26" s="91">
        <v>5</v>
      </c>
      <c r="T26" s="91"/>
      <c r="U26" s="91"/>
      <c r="V26" s="18">
        <f t="shared" si="0"/>
        <v>4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0</v>
      </c>
      <c r="AA26" s="92">
        <f t="shared" si="5"/>
        <v>1</v>
      </c>
      <c r="AB26" s="92">
        <f t="shared" si="6"/>
        <v>9</v>
      </c>
      <c r="AC26" s="92">
        <f t="shared" si="7"/>
        <v>10</v>
      </c>
      <c r="AD26" s="225">
        <f t="shared" si="11"/>
        <v>4.9000000000000004</v>
      </c>
      <c r="AE26" s="16">
        <f t="shared" si="8"/>
        <v>0</v>
      </c>
      <c r="AF26" s="9"/>
      <c r="AG26" s="280" t="str">
        <f t="shared" si="13"/>
        <v>З</v>
      </c>
      <c r="AH26" s="280" t="str">
        <f t="shared" si="13"/>
        <v/>
      </c>
      <c r="AI26" s="280">
        <f t="shared" si="13"/>
        <v>4</v>
      </c>
      <c r="AJ26" s="280">
        <f t="shared" si="13"/>
        <v>5</v>
      </c>
      <c r="AK26" s="280">
        <f t="shared" si="13"/>
        <v>5</v>
      </c>
      <c r="AL26" s="280" t="str">
        <f t="shared" si="13"/>
        <v/>
      </c>
      <c r="AM26" s="280" t="str">
        <f t="shared" si="13"/>
        <v/>
      </c>
      <c r="AN26" s="280">
        <f t="shared" si="13"/>
        <v>5</v>
      </c>
      <c r="AO26" s="280">
        <f t="shared" si="13"/>
        <v>5</v>
      </c>
      <c r="AP26" s="280">
        <f t="shared" si="13"/>
        <v>5</v>
      </c>
      <c r="AQ26" s="280">
        <f t="shared" si="13"/>
        <v>5</v>
      </c>
      <c r="AR26" s="280">
        <f t="shared" si="13"/>
        <v>5</v>
      </c>
      <c r="AS26" s="280">
        <f t="shared" si="13"/>
        <v>5</v>
      </c>
      <c r="AT26" s="280">
        <f t="shared" si="13"/>
        <v>5</v>
      </c>
      <c r="AU26" s="280" t="str">
        <f t="shared" si="13"/>
        <v/>
      </c>
      <c r="AV26" s="280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25">
      <c r="A27" s="295">
        <v>22</v>
      </c>
      <c r="B27" s="178"/>
      <c r="C27" s="320" t="s">
        <v>34</v>
      </c>
      <c r="D27" s="323" t="s">
        <v>656</v>
      </c>
      <c r="E27" s="238">
        <v>2443</v>
      </c>
      <c r="F27" s="91" t="s">
        <v>539</v>
      </c>
      <c r="G27" s="91"/>
      <c r="H27" s="91">
        <v>5</v>
      </c>
      <c r="I27" s="91">
        <v>4</v>
      </c>
      <c r="J27" s="91">
        <v>3</v>
      </c>
      <c r="K27" s="91"/>
      <c r="L27" s="91"/>
      <c r="M27" s="91">
        <v>4</v>
      </c>
      <c r="N27" s="91">
        <v>5</v>
      </c>
      <c r="O27" s="91">
        <v>3</v>
      </c>
      <c r="P27" s="91">
        <v>4</v>
      </c>
      <c r="Q27" s="91">
        <v>3</v>
      </c>
      <c r="R27" s="91">
        <v>4</v>
      </c>
      <c r="S27" s="91">
        <v>4</v>
      </c>
      <c r="T27" s="91"/>
      <c r="U27" s="91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3</v>
      </c>
      <c r="AA27" s="92">
        <f t="shared" si="5"/>
        <v>5</v>
      </c>
      <c r="AB27" s="92">
        <f t="shared" si="6"/>
        <v>2</v>
      </c>
      <c r="AC27" s="92">
        <f t="shared" si="7"/>
        <v>10</v>
      </c>
      <c r="AD27" s="225">
        <f t="shared" si="11"/>
        <v>3.9</v>
      </c>
      <c r="AE27" s="16">
        <f t="shared" si="8"/>
        <v>0</v>
      </c>
      <c r="AF27" s="9"/>
      <c r="AG27" s="280" t="str">
        <f t="shared" si="13"/>
        <v>З</v>
      </c>
      <c r="AH27" s="280" t="str">
        <f t="shared" si="13"/>
        <v/>
      </c>
      <c r="AI27" s="280">
        <f t="shared" si="13"/>
        <v>5</v>
      </c>
      <c r="AJ27" s="280">
        <f t="shared" si="13"/>
        <v>4</v>
      </c>
      <c r="AK27" s="280">
        <f t="shared" si="13"/>
        <v>3</v>
      </c>
      <c r="AL27" s="280" t="str">
        <f t="shared" si="13"/>
        <v/>
      </c>
      <c r="AM27" s="280" t="str">
        <f t="shared" si="13"/>
        <v/>
      </c>
      <c r="AN27" s="280">
        <f t="shared" si="13"/>
        <v>4</v>
      </c>
      <c r="AO27" s="280">
        <f t="shared" si="13"/>
        <v>5</v>
      </c>
      <c r="AP27" s="280">
        <f t="shared" si="13"/>
        <v>3</v>
      </c>
      <c r="AQ27" s="280">
        <f t="shared" si="13"/>
        <v>4</v>
      </c>
      <c r="AR27" s="280">
        <f t="shared" si="13"/>
        <v>3</v>
      </c>
      <c r="AS27" s="280">
        <f t="shared" si="13"/>
        <v>4</v>
      </c>
      <c r="AT27" s="280">
        <f t="shared" si="13"/>
        <v>4</v>
      </c>
      <c r="AU27" s="280" t="str">
        <f t="shared" si="13"/>
        <v/>
      </c>
      <c r="AV27" s="280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25">
      <c r="A28" s="295">
        <v>23</v>
      </c>
      <c r="B28" s="178"/>
      <c r="C28" s="320" t="s">
        <v>34</v>
      </c>
      <c r="D28" s="323" t="s">
        <v>657</v>
      </c>
      <c r="E28" s="238">
        <v>2443</v>
      </c>
      <c r="F28" s="91" t="s">
        <v>539</v>
      </c>
      <c r="G28" s="91"/>
      <c r="H28" s="91">
        <v>4</v>
      </c>
      <c r="I28" s="91">
        <v>4</v>
      </c>
      <c r="J28" s="91">
        <v>4</v>
      </c>
      <c r="K28" s="91"/>
      <c r="L28" s="91"/>
      <c r="M28" s="91">
        <v>3</v>
      </c>
      <c r="N28" s="91">
        <v>5</v>
      </c>
      <c r="O28" s="91">
        <v>3</v>
      </c>
      <c r="P28" s="91">
        <v>3</v>
      </c>
      <c r="Q28" s="91">
        <v>4</v>
      </c>
      <c r="R28" s="91">
        <v>5</v>
      </c>
      <c r="S28" s="91">
        <v>3</v>
      </c>
      <c r="T28" s="91"/>
      <c r="U28" s="91"/>
      <c r="V28" s="18">
        <f t="shared" si="0"/>
        <v>3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4</v>
      </c>
      <c r="AA28" s="92">
        <f t="shared" si="5"/>
        <v>4</v>
      </c>
      <c r="AB28" s="92">
        <f t="shared" si="6"/>
        <v>2</v>
      </c>
      <c r="AC28" s="92">
        <f t="shared" si="7"/>
        <v>10</v>
      </c>
      <c r="AD28" s="225">
        <f t="shared" si="11"/>
        <v>3.8</v>
      </c>
      <c r="AE28" s="16">
        <f t="shared" si="8"/>
        <v>0</v>
      </c>
      <c r="AF28" s="9"/>
      <c r="AG28" s="280" t="str">
        <f t="shared" si="13"/>
        <v>З</v>
      </c>
      <c r="AH28" s="280" t="str">
        <f t="shared" si="13"/>
        <v/>
      </c>
      <c r="AI28" s="280">
        <f t="shared" si="13"/>
        <v>4</v>
      </c>
      <c r="AJ28" s="280">
        <f t="shared" si="13"/>
        <v>4</v>
      </c>
      <c r="AK28" s="280">
        <f t="shared" si="13"/>
        <v>4</v>
      </c>
      <c r="AL28" s="280" t="str">
        <f t="shared" si="13"/>
        <v/>
      </c>
      <c r="AM28" s="280" t="str">
        <f t="shared" si="13"/>
        <v/>
      </c>
      <c r="AN28" s="280">
        <f t="shared" si="13"/>
        <v>3</v>
      </c>
      <c r="AO28" s="280">
        <f t="shared" si="13"/>
        <v>5</v>
      </c>
      <c r="AP28" s="280">
        <f t="shared" si="13"/>
        <v>3</v>
      </c>
      <c r="AQ28" s="280">
        <f t="shared" si="13"/>
        <v>3</v>
      </c>
      <c r="AR28" s="280">
        <f t="shared" si="13"/>
        <v>4</v>
      </c>
      <c r="AS28" s="280">
        <f t="shared" si="13"/>
        <v>5</v>
      </c>
      <c r="AT28" s="280">
        <f t="shared" si="13"/>
        <v>3</v>
      </c>
      <c r="AU28" s="280" t="str">
        <f t="shared" si="13"/>
        <v/>
      </c>
      <c r="AV28" s="280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customHeight="1" x14ac:dyDescent="0.25">
      <c r="A29" s="295">
        <v>24</v>
      </c>
      <c r="B29" s="176"/>
      <c r="C29" s="330" t="s">
        <v>34</v>
      </c>
      <c r="D29" s="332" t="s">
        <v>658</v>
      </c>
      <c r="E29" s="238">
        <v>2443</v>
      </c>
      <c r="F29" s="91" t="s">
        <v>539</v>
      </c>
      <c r="G29" s="91"/>
      <c r="H29" s="91">
        <v>5</v>
      </c>
      <c r="I29" s="91">
        <v>5</v>
      </c>
      <c r="J29" s="91">
        <v>5</v>
      </c>
      <c r="K29" s="91"/>
      <c r="L29" s="91"/>
      <c r="M29" s="91">
        <v>5</v>
      </c>
      <c r="N29" s="91">
        <v>5</v>
      </c>
      <c r="O29" s="91">
        <v>5</v>
      </c>
      <c r="P29" s="91">
        <v>5</v>
      </c>
      <c r="Q29" s="91">
        <v>5</v>
      </c>
      <c r="R29" s="91">
        <v>5</v>
      </c>
      <c r="S29" s="91">
        <v>5</v>
      </c>
      <c r="T29" s="91"/>
      <c r="U29" s="91"/>
      <c r="V29" s="18">
        <f t="shared" si="0"/>
        <v>5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10</v>
      </c>
      <c r="AC29" s="92">
        <f t="shared" si="7"/>
        <v>10</v>
      </c>
      <c r="AD29" s="225">
        <f t="shared" si="11"/>
        <v>5</v>
      </c>
      <c r="AE29" s="16">
        <f t="shared" si="8"/>
        <v>0</v>
      </c>
      <c r="AF29" s="9"/>
      <c r="AG29" s="280" t="str">
        <f t="shared" si="13"/>
        <v>З</v>
      </c>
      <c r="AH29" s="280" t="str">
        <f t="shared" si="13"/>
        <v/>
      </c>
      <c r="AI29" s="280">
        <f t="shared" si="13"/>
        <v>5</v>
      </c>
      <c r="AJ29" s="280">
        <f t="shared" si="13"/>
        <v>5</v>
      </c>
      <c r="AK29" s="280">
        <f t="shared" si="13"/>
        <v>5</v>
      </c>
      <c r="AL29" s="280" t="str">
        <f t="shared" si="13"/>
        <v/>
      </c>
      <c r="AM29" s="280" t="str">
        <f t="shared" si="13"/>
        <v/>
      </c>
      <c r="AN29" s="280">
        <f t="shared" si="13"/>
        <v>5</v>
      </c>
      <c r="AO29" s="280">
        <f t="shared" si="13"/>
        <v>5</v>
      </c>
      <c r="AP29" s="280">
        <f t="shared" si="13"/>
        <v>5</v>
      </c>
      <c r="AQ29" s="280">
        <f t="shared" si="13"/>
        <v>5</v>
      </c>
      <c r="AR29" s="280">
        <f t="shared" si="13"/>
        <v>5</v>
      </c>
      <c r="AS29" s="280">
        <f t="shared" si="13"/>
        <v>5</v>
      </c>
      <c r="AT29" s="280">
        <f t="shared" si="13"/>
        <v>5</v>
      </c>
      <c r="AU29" s="280" t="str">
        <f t="shared" si="13"/>
        <v/>
      </c>
      <c r="AV29" s="280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295">
        <v>25</v>
      </c>
      <c r="B30" s="176"/>
      <c r="E30" s="238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4"/>
      <c r="S30" s="91"/>
      <c r="T30" s="91"/>
      <c r="U30" s="23"/>
      <c r="V30" s="18">
        <f t="shared" si="0"/>
        <v>0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25" t="str">
        <f t="shared" si="11"/>
        <v/>
      </c>
      <c r="AE30" s="16">
        <f t="shared" si="8"/>
        <v>0</v>
      </c>
      <c r="AF30" s="9"/>
      <c r="AG30" s="280" t="str">
        <f t="shared" si="13"/>
        <v/>
      </c>
      <c r="AH30" s="280" t="str">
        <f t="shared" si="13"/>
        <v/>
      </c>
      <c r="AI30" s="280" t="str">
        <f t="shared" si="13"/>
        <v/>
      </c>
      <c r="AJ30" s="280" t="str">
        <f t="shared" si="13"/>
        <v/>
      </c>
      <c r="AK30" s="280" t="str">
        <f t="shared" si="13"/>
        <v/>
      </c>
      <c r="AL30" s="280" t="str">
        <f t="shared" si="13"/>
        <v/>
      </c>
      <c r="AM30" s="280" t="str">
        <f t="shared" si="13"/>
        <v/>
      </c>
      <c r="AN30" s="280" t="str">
        <f t="shared" si="13"/>
        <v/>
      </c>
      <c r="AO30" s="280" t="str">
        <f t="shared" si="13"/>
        <v/>
      </c>
      <c r="AP30" s="280" t="str">
        <f t="shared" si="13"/>
        <v/>
      </c>
      <c r="AQ30" s="280" t="str">
        <f t="shared" si="13"/>
        <v/>
      </c>
      <c r="AR30" s="280" t="str">
        <f t="shared" si="13"/>
        <v/>
      </c>
      <c r="AS30" s="280" t="str">
        <f t="shared" si="13"/>
        <v/>
      </c>
      <c r="AT30" s="280" t="str">
        <f t="shared" si="13"/>
        <v/>
      </c>
      <c r="AU30" s="280" t="str">
        <f t="shared" si="13"/>
        <v/>
      </c>
      <c r="AV30" s="280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5">
      <c r="A31" s="295">
        <v>26</v>
      </c>
      <c r="B31" s="176"/>
      <c r="C31" s="320"/>
      <c r="D31" s="323"/>
      <c r="E31" s="238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25" t="str">
        <f t="shared" si="11"/>
        <v/>
      </c>
      <c r="AE31" s="16">
        <f t="shared" si="8"/>
        <v>0</v>
      </c>
      <c r="AF31" s="9"/>
      <c r="AG31" s="280" t="str">
        <f t="shared" si="13"/>
        <v/>
      </c>
      <c r="AH31" s="280" t="str">
        <f t="shared" si="13"/>
        <v/>
      </c>
      <c r="AI31" s="280" t="str">
        <f t="shared" si="13"/>
        <v/>
      </c>
      <c r="AJ31" s="280" t="str">
        <f t="shared" si="13"/>
        <v/>
      </c>
      <c r="AK31" s="280" t="str">
        <f t="shared" si="13"/>
        <v/>
      </c>
      <c r="AL31" s="280" t="str">
        <f t="shared" si="13"/>
        <v/>
      </c>
      <c r="AM31" s="280" t="str">
        <f t="shared" si="13"/>
        <v/>
      </c>
      <c r="AN31" s="280" t="str">
        <f t="shared" si="13"/>
        <v/>
      </c>
      <c r="AO31" s="280" t="str">
        <f t="shared" si="13"/>
        <v/>
      </c>
      <c r="AP31" s="280" t="str">
        <f t="shared" si="13"/>
        <v/>
      </c>
      <c r="AQ31" s="280" t="str">
        <f t="shared" si="13"/>
        <v/>
      </c>
      <c r="AR31" s="280" t="str">
        <f t="shared" si="13"/>
        <v/>
      </c>
      <c r="AS31" s="280" t="str">
        <f t="shared" si="13"/>
        <v/>
      </c>
      <c r="AT31" s="280" t="str">
        <f t="shared" si="13"/>
        <v/>
      </c>
      <c r="AU31" s="280" t="str">
        <f t="shared" si="13"/>
        <v/>
      </c>
      <c r="AV31" s="280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295"/>
      <c r="B32" s="226"/>
      <c r="C32" s="226"/>
      <c r="D32" s="321"/>
      <c r="E32" s="238"/>
      <c r="F32" s="108"/>
      <c r="G32" s="108"/>
      <c r="H32" s="108"/>
      <c r="I32" s="108"/>
      <c r="J32" s="363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25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295"/>
      <c r="B33" s="226"/>
      <c r="C33" s="226"/>
      <c r="D33" s="226"/>
      <c r="E33" s="238"/>
      <c r="F33" s="108"/>
      <c r="G33" s="108"/>
      <c r="H33" s="108"/>
      <c r="I33" s="108"/>
      <c r="J33" s="363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25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295"/>
      <c r="B34" s="227"/>
      <c r="C34" s="228"/>
      <c r="D34" s="229"/>
      <c r="E34" s="238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295"/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295"/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COUNTIF(E6:E36,"2443")</f>
        <v>24</v>
      </c>
      <c r="F37" s="23"/>
      <c r="G37" s="23"/>
      <c r="H37" s="23"/>
      <c r="I37" s="23"/>
      <c r="J37" s="91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 t="str">
        <f t="array" ref="F38:U45">AG38:AV45</f>
        <v xml:space="preserve"> </v>
      </c>
      <c r="G38" s="196" t="str">
        <v xml:space="preserve"> </v>
      </c>
      <c r="H38" s="196">
        <v>4.541666666666667</v>
      </c>
      <c r="I38" s="196">
        <v>4.4347826086956523</v>
      </c>
      <c r="J38" s="380">
        <v>3.9166666666666665</v>
      </c>
      <c r="K38" s="196" t="str">
        <v xml:space="preserve"> </v>
      </c>
      <c r="L38" s="196" t="str">
        <v xml:space="preserve"> </v>
      </c>
      <c r="M38" s="196">
        <v>4</v>
      </c>
      <c r="N38" s="196">
        <v>5</v>
      </c>
      <c r="O38" s="231">
        <v>3.625</v>
      </c>
      <c r="P38" s="198">
        <v>4</v>
      </c>
      <c r="Q38" s="198">
        <v>4.083333333333333</v>
      </c>
      <c r="R38" s="198">
        <v>4.458333333333333</v>
      </c>
      <c r="S38" s="196">
        <v>3.9545454545454546</v>
      </c>
      <c r="T38" s="196" t="str">
        <v xml:space="preserve"> </v>
      </c>
      <c r="U38" s="196" t="str">
        <v xml:space="preserve"> </v>
      </c>
      <c r="V38" s="18">
        <f>сводн.!T32</f>
        <v>3</v>
      </c>
      <c r="W38" s="92">
        <f>SUM(W6:W37)</f>
        <v>0</v>
      </c>
      <c r="X38" s="92">
        <f>SUM(X6:X37)</f>
        <v>0</v>
      </c>
      <c r="Y38" s="92">
        <f>SUM(Y6:Y37)-X38</f>
        <v>0</v>
      </c>
      <c r="Z38" s="92">
        <f>SUM(Z6:Z37)</f>
        <v>44</v>
      </c>
      <c r="AA38" s="92">
        <f>SUM(AA6:AA37)</f>
        <v>99</v>
      </c>
      <c r="AB38" s="92">
        <f>SUM(AB6:AB37)</f>
        <v>90</v>
      </c>
      <c r="AC38" s="92">
        <f t="shared" si="7"/>
        <v>233</v>
      </c>
      <c r="AD38" s="225">
        <f>IF(ISERROR(((X38+Y38)*2+Z38*3+AA38*4+AB38*5)/SUM(X38,Y38:AB38)),"",((X38+Y38)*2+Z38*3+AA38*4+AB38*5)/SUM(X38,Y38:AB38))</f>
        <v>4.1974248927038627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4.541666666666667</v>
      </c>
      <c r="AJ38" s="33">
        <f t="shared" si="15"/>
        <v>4.4347826086956523</v>
      </c>
      <c r="AK38" s="33">
        <f t="shared" si="15"/>
        <v>3.9166666666666665</v>
      </c>
      <c r="AL38" s="33" t="str">
        <f t="shared" si="15"/>
        <v xml:space="preserve"> </v>
      </c>
      <c r="AM38" s="33" t="str">
        <f t="shared" si="15"/>
        <v xml:space="preserve"> </v>
      </c>
      <c r="AN38" s="33">
        <f t="shared" si="15"/>
        <v>4</v>
      </c>
      <c r="AO38" s="33">
        <f t="shared" si="15"/>
        <v>5</v>
      </c>
      <c r="AP38" s="33">
        <f t="shared" si="15"/>
        <v>3.625</v>
      </c>
      <c r="AQ38" s="33">
        <f t="shared" si="15"/>
        <v>4</v>
      </c>
      <c r="AR38" s="33">
        <f t="shared" si="15"/>
        <v>4.083333333333333</v>
      </c>
      <c r="AS38" s="33">
        <f t="shared" si="15"/>
        <v>4.458333333333333</v>
      </c>
      <c r="AT38" s="33">
        <f t="shared" si="15"/>
        <v>3.9545454545454546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 t="str">
        <v>0</v>
      </c>
      <c r="G39" s="95" t="str">
        <v>0</v>
      </c>
      <c r="H39" s="95">
        <v>14</v>
      </c>
      <c r="I39" s="95">
        <v>10</v>
      </c>
      <c r="J39" s="381">
        <v>4</v>
      </c>
      <c r="K39" s="95" t="str">
        <v>0</v>
      </c>
      <c r="L39" s="95" t="str">
        <v>0</v>
      </c>
      <c r="M39" s="95">
        <v>7</v>
      </c>
      <c r="N39" s="95">
        <v>22</v>
      </c>
      <c r="O39" s="96">
        <v>4</v>
      </c>
      <c r="P39" s="96">
        <v>4</v>
      </c>
      <c r="Q39" s="96">
        <v>7</v>
      </c>
      <c r="R39" s="96">
        <v>13</v>
      </c>
      <c r="S39" s="95">
        <v>5</v>
      </c>
      <c r="T39" s="95" t="str">
        <v>0</v>
      </c>
      <c r="U39" s="95" t="str">
        <v xml:space="preserve"> </v>
      </c>
      <c r="V39" s="232">
        <f>IF(COUNTIF(V6:V37,5)=0,"0",COUNTIF(V6:V37,5))</f>
        <v>1</v>
      </c>
      <c r="W39" s="192"/>
      <c r="X39" s="527">
        <f>SUM(X38:AB38)</f>
        <v>233</v>
      </c>
      <c r="Y39" s="527"/>
      <c r="Z39" s="527"/>
      <c r="AA39" s="527"/>
      <c r="AB39" s="527"/>
      <c r="AC39" s="316"/>
      <c r="AD39" s="225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>
        <f t="shared" si="17"/>
        <v>14</v>
      </c>
      <c r="AJ39" s="38">
        <f t="shared" si="17"/>
        <v>10</v>
      </c>
      <c r="AK39" s="38">
        <f t="shared" si="17"/>
        <v>4</v>
      </c>
      <c r="AL39" s="38" t="str">
        <f t="shared" si="17"/>
        <v>0</v>
      </c>
      <c r="AM39" s="38" t="str">
        <f t="shared" si="17"/>
        <v>0</v>
      </c>
      <c r="AN39" s="38">
        <f t="shared" si="17"/>
        <v>7</v>
      </c>
      <c r="AO39" s="38">
        <f t="shared" si="17"/>
        <v>22</v>
      </c>
      <c r="AP39" s="38">
        <f t="shared" si="17"/>
        <v>4</v>
      </c>
      <c r="AQ39" s="38">
        <f t="shared" si="17"/>
        <v>4</v>
      </c>
      <c r="AR39" s="38">
        <f t="shared" si="17"/>
        <v>7</v>
      </c>
      <c r="AS39" s="38">
        <f t="shared" si="17"/>
        <v>13</v>
      </c>
      <c r="AT39" s="38">
        <f t="shared" si="17"/>
        <v>5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 t="str">
        <v>0</v>
      </c>
      <c r="G40" s="97" t="str">
        <v>0</v>
      </c>
      <c r="H40" s="97">
        <v>9</v>
      </c>
      <c r="I40" s="97">
        <v>13</v>
      </c>
      <c r="J40" s="382">
        <v>14</v>
      </c>
      <c r="K40" s="97" t="str">
        <v>0</v>
      </c>
      <c r="L40" s="97" t="str">
        <v>0</v>
      </c>
      <c r="M40" s="97">
        <v>10</v>
      </c>
      <c r="N40" s="97" t="str">
        <v>0</v>
      </c>
      <c r="O40" s="98">
        <v>7</v>
      </c>
      <c r="P40" s="98">
        <v>14</v>
      </c>
      <c r="Q40" s="98">
        <v>12</v>
      </c>
      <c r="R40" s="98">
        <v>9</v>
      </c>
      <c r="S40" s="97">
        <v>11</v>
      </c>
      <c r="T40" s="97" t="str">
        <v>0</v>
      </c>
      <c r="U40" s="97" t="str">
        <v xml:space="preserve"> </v>
      </c>
      <c r="V40" s="233">
        <f>IF(COUNTIF(V6:V37,4)=0,"0",COUNTIF(V6:V37,4))</f>
        <v>6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5</v>
      </c>
      <c r="AA40" s="44">
        <f>IF(COUNTIF(AA6:AA37,4)=0," ",COUNTIF(AA6:AA37,4))</f>
        <v>8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>
        <f t="shared" si="18"/>
        <v>9</v>
      </c>
      <c r="AJ40" s="44">
        <f t="shared" si="18"/>
        <v>13</v>
      </c>
      <c r="AK40" s="44">
        <f t="shared" si="18"/>
        <v>14</v>
      </c>
      <c r="AL40" s="44" t="str">
        <f t="shared" si="18"/>
        <v>0</v>
      </c>
      <c r="AM40" s="44" t="str">
        <f t="shared" si="18"/>
        <v>0</v>
      </c>
      <c r="AN40" s="44">
        <f t="shared" si="18"/>
        <v>10</v>
      </c>
      <c r="AO40" s="44" t="str">
        <f t="shared" si="18"/>
        <v>0</v>
      </c>
      <c r="AP40" s="44">
        <f t="shared" si="18"/>
        <v>7</v>
      </c>
      <c r="AQ40" s="44">
        <f t="shared" si="18"/>
        <v>14</v>
      </c>
      <c r="AR40" s="44">
        <f t="shared" si="18"/>
        <v>12</v>
      </c>
      <c r="AS40" s="44">
        <f t="shared" si="18"/>
        <v>9</v>
      </c>
      <c r="AT40" s="44">
        <f t="shared" si="18"/>
        <v>11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 t="str">
        <v>0</v>
      </c>
      <c r="H41" s="99">
        <v>1</v>
      </c>
      <c r="I41" s="99" t="str">
        <v>0</v>
      </c>
      <c r="J41" s="383">
        <v>6</v>
      </c>
      <c r="K41" s="99" t="str">
        <v>0</v>
      </c>
      <c r="L41" s="99" t="str">
        <v>0</v>
      </c>
      <c r="M41" s="99">
        <v>7</v>
      </c>
      <c r="N41" s="99" t="str">
        <v>0</v>
      </c>
      <c r="O41" s="100">
        <v>13</v>
      </c>
      <c r="P41" s="100">
        <v>4</v>
      </c>
      <c r="Q41" s="100">
        <v>5</v>
      </c>
      <c r="R41" s="100">
        <v>2</v>
      </c>
      <c r="S41" s="99">
        <v>6</v>
      </c>
      <c r="T41" s="99" t="str">
        <v>0</v>
      </c>
      <c r="U41" s="99" t="str">
        <v xml:space="preserve"> </v>
      </c>
      <c r="V41" s="234">
        <f>IF(COUNTIF(V6:V37,3)=0,"0",COUNTIF(V6:V37,3))</f>
        <v>17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5</v>
      </c>
      <c r="AA41" s="52">
        <f>IF(COUNTIF(AA6:AA37,3)=0," ",COUNTIF(AA6:AA37,3))</f>
        <v>2</v>
      </c>
      <c r="AB41" s="52">
        <f>IF(COUNTIF(AB6:AB37,3)=0," ",COUNTIF(AB6:AB37,3))</f>
        <v>4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>
        <f t="shared" si="19"/>
        <v>1</v>
      </c>
      <c r="AJ41" s="52" t="str">
        <f t="shared" si="19"/>
        <v>0</v>
      </c>
      <c r="AK41" s="52">
        <f t="shared" si="19"/>
        <v>6</v>
      </c>
      <c r="AL41" s="52" t="str">
        <f t="shared" si="19"/>
        <v>0</v>
      </c>
      <c r="AM41" s="52" t="str">
        <f t="shared" si="19"/>
        <v>0</v>
      </c>
      <c r="AN41" s="52">
        <f t="shared" si="19"/>
        <v>7</v>
      </c>
      <c r="AO41" s="52" t="str">
        <f t="shared" si="19"/>
        <v>0</v>
      </c>
      <c r="AP41" s="52">
        <f t="shared" si="19"/>
        <v>13</v>
      </c>
      <c r="AQ41" s="52">
        <f t="shared" si="19"/>
        <v>4</v>
      </c>
      <c r="AR41" s="52">
        <f t="shared" si="19"/>
        <v>5</v>
      </c>
      <c r="AS41" s="52">
        <f t="shared" si="19"/>
        <v>2</v>
      </c>
      <c r="AT41" s="52">
        <f t="shared" si="19"/>
        <v>6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91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2</v>
      </c>
      <c r="AA42" s="35">
        <f>IF(COUNTIF(AA6:AA37,2)=0," ",COUNTIF(AA6:AA37,2))</f>
        <v>3</v>
      </c>
      <c r="AB42" s="35">
        <f>IF(COUNTIF(AB6:AB37,2)=0," ",COUNTIF(AB6:AB37,2))</f>
        <v>9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1</v>
      </c>
      <c r="J43" s="91">
        <v>0</v>
      </c>
      <c r="K43" s="23">
        <v>0</v>
      </c>
      <c r="L43" s="23">
        <v>0</v>
      </c>
      <c r="M43" s="23">
        <v>0</v>
      </c>
      <c r="N43" s="23">
        <v>2</v>
      </c>
      <c r="O43" s="24">
        <v>0</v>
      </c>
      <c r="P43" s="24">
        <v>2</v>
      </c>
      <c r="Q43" s="24">
        <v>0</v>
      </c>
      <c r="R43" s="24">
        <v>0</v>
      </c>
      <c r="S43" s="23">
        <v>2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COUNTBLANK(AD6:AD29)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1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2</v>
      </c>
      <c r="AP43" s="60">
        <f t="shared" si="22"/>
        <v>0</v>
      </c>
      <c r="AQ43" s="60">
        <f t="shared" si="22"/>
        <v>2</v>
      </c>
      <c r="AR43" s="60">
        <f t="shared" si="22"/>
        <v>0</v>
      </c>
      <c r="AS43" s="60">
        <f t="shared" si="22"/>
        <v>0</v>
      </c>
      <c r="AT43" s="60">
        <f t="shared" si="22"/>
        <v>2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>
        <v>24</v>
      </c>
      <c r="G44" s="23" t="str">
        <v>0</v>
      </c>
      <c r="H44" s="23" t="str">
        <v>0</v>
      </c>
      <c r="I44" s="23" t="str">
        <v>0</v>
      </c>
      <c r="J44" s="91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24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91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13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17"/>
      <c r="X46" s="317"/>
      <c r="Y46" s="317"/>
      <c r="Z46" s="317"/>
      <c r="AA46" s="317"/>
      <c r="AB46" s="317"/>
      <c r="AC46" s="317"/>
      <c r="AD46" s="31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13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17"/>
      <c r="X47" s="317"/>
      <c r="Y47" s="317"/>
      <c r="Z47" s="317"/>
      <c r="AA47" s="317"/>
      <c r="AB47" s="317"/>
      <c r="AC47" s="317"/>
      <c r="AD47" s="31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13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17"/>
      <c r="X48" s="317"/>
      <c r="Y48" s="317"/>
      <c r="Z48" s="317"/>
      <c r="AA48" s="317"/>
      <c r="AB48" s="317"/>
      <c r="AC48" s="317"/>
      <c r="AD48" s="31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13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17"/>
      <c r="X49" s="317"/>
      <c r="Y49" s="317"/>
      <c r="Z49" s="317"/>
      <c r="AA49" s="317"/>
      <c r="AB49" s="317"/>
      <c r="AC49" s="317"/>
      <c r="AD49" s="31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13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17"/>
      <c r="X50" s="317"/>
      <c r="Y50" s="317"/>
      <c r="Z50" s="317"/>
      <c r="AA50" s="317"/>
      <c r="AB50" s="317"/>
      <c r="AC50" s="317"/>
      <c r="AD50" s="31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13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17"/>
      <c r="X51" s="317"/>
      <c r="Y51" s="317"/>
      <c r="Z51" s="317"/>
      <c r="AA51" s="317"/>
      <c r="AB51" s="317"/>
      <c r="AC51" s="317"/>
      <c r="AD51" s="31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13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17"/>
      <c r="X52" s="317"/>
      <c r="Y52" s="317"/>
      <c r="Z52" s="317"/>
      <c r="AA52" s="317"/>
      <c r="AB52" s="317"/>
      <c r="AC52" s="317"/>
      <c r="AD52" s="31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13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17"/>
      <c r="X53" s="317"/>
      <c r="Y53" s="317"/>
      <c r="Z53" s="317"/>
      <c r="AA53" s="317"/>
      <c r="AB53" s="317"/>
      <c r="AC53" s="317"/>
      <c r="AD53" s="31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13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17"/>
      <c r="X54" s="317"/>
      <c r="Y54" s="317"/>
      <c r="Z54" s="317"/>
      <c r="AA54" s="317"/>
      <c r="AB54" s="317"/>
      <c r="AC54" s="317"/>
      <c r="AD54" s="31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F2:G2"/>
    <mergeCell ref="H2:L2"/>
    <mergeCell ref="M2:R2"/>
    <mergeCell ref="BP3:CE3"/>
    <mergeCell ref="X39:AB39"/>
    <mergeCell ref="A3:C4"/>
    <mergeCell ref="AD3:AD5"/>
    <mergeCell ref="AG3:AW3"/>
    <mergeCell ref="AX3:BM3"/>
  </mergeCells>
  <conditionalFormatting sqref="C5 Y5 AI5 AG5 T5">
    <cfRule type="cellIs" dxfId="9971" priority="2397" stopIfTrue="1" operator="equal">
      <formula>5</formula>
    </cfRule>
    <cfRule type="cellIs" dxfId="9970" priority="2398" stopIfTrue="1" operator="equal">
      <formula>4</formula>
    </cfRule>
    <cfRule type="cellIs" dxfId="9969" priority="2399" stopIfTrue="1" operator="equal">
      <formula>3</formula>
    </cfRule>
  </conditionalFormatting>
  <conditionalFormatting sqref="E6:E45">
    <cfRule type="cellIs" dxfId="9968" priority="2395" stopIfTrue="1" operator="equal">
      <formula>4</formula>
    </cfRule>
    <cfRule type="cellIs" dxfId="9967" priority="2396" stopIfTrue="1" operator="equal">
      <formula>3</formula>
    </cfRule>
  </conditionalFormatting>
  <conditionalFormatting sqref="Z5:AC5 W40:AF43 AE6:AE39 W39 R30:V45 F34:Q45 AG43:CB43 W44:AW45 AG6:AW42 V6:V29 G6:Q31 S6:T29">
    <cfRule type="cellIs" dxfId="9966" priority="2392" stopIfTrue="1" operator="equal">
      <formula>5</formula>
    </cfRule>
    <cfRule type="cellIs" dxfId="9965" priority="2393" stopIfTrue="1" operator="equal">
      <formula>4</formula>
    </cfRule>
    <cfRule type="cellIs" dxfId="9964" priority="2394" stopIfTrue="1" operator="equal">
      <formula>3</formula>
    </cfRule>
  </conditionalFormatting>
  <conditionalFormatting sqref="AF6:AF37">
    <cfRule type="expression" dxfId="9963" priority="2390" stopIfTrue="1">
      <formula>VALUE(RIGHT(AF6))&gt;AE6</formula>
    </cfRule>
    <cfRule type="expression" dxfId="9962" priority="2391" stopIfTrue="1">
      <formula>EXACT(RIGHT(AF6,3),"зач")</formula>
    </cfRule>
  </conditionalFormatting>
  <conditionalFormatting sqref="AE3:AJ4 R3:T3 T4 V3:AC4 H3">
    <cfRule type="expression" dxfId="9961" priority="2388" stopIfTrue="1">
      <formula>$D$1&lt;H3</formula>
    </cfRule>
    <cfRule type="expression" dxfId="9960" priority="2389" stopIfTrue="1">
      <formula>$D$1&gt;H3</formula>
    </cfRule>
  </conditionalFormatting>
  <conditionalFormatting sqref="T5">
    <cfRule type="cellIs" dxfId="9959" priority="2358" stopIfTrue="1" operator="equal">
      <formula>5</formula>
    </cfRule>
    <cfRule type="cellIs" dxfId="9958" priority="2359" stopIfTrue="1" operator="equal">
      <formula>4</formula>
    </cfRule>
    <cfRule type="cellIs" dxfId="9957" priority="2360" stopIfTrue="1" operator="equal">
      <formula>3</formula>
    </cfRule>
  </conditionalFormatting>
  <conditionalFormatting sqref="T3:T4">
    <cfRule type="expression" dxfId="9956" priority="2356" stopIfTrue="1">
      <formula>$D$1&lt;T3</formula>
    </cfRule>
    <cfRule type="expression" dxfId="9955" priority="2357" stopIfTrue="1">
      <formula>$D$1&gt;T3</formula>
    </cfRule>
  </conditionalFormatting>
  <conditionalFormatting sqref="F29:F31">
    <cfRule type="cellIs" dxfId="9954" priority="2341" stopIfTrue="1" operator="equal">
      <formula>5</formula>
    </cfRule>
    <cfRule type="cellIs" dxfId="9953" priority="2342" stopIfTrue="1" operator="equal">
      <formula>4</formula>
    </cfRule>
    <cfRule type="cellIs" dxfId="9952" priority="2343" stopIfTrue="1" operator="equal">
      <formula>3</formula>
    </cfRule>
  </conditionalFormatting>
  <conditionalFormatting sqref="J3">
    <cfRule type="expression" dxfId="9951" priority="1099" stopIfTrue="1">
      <formula>$D$1&lt;J3</formula>
    </cfRule>
    <cfRule type="expression" dxfId="9950" priority="1100" stopIfTrue="1">
      <formula>$D$1&gt;J3</formula>
    </cfRule>
  </conditionalFormatting>
  <conditionalFormatting sqref="J3">
    <cfRule type="expression" dxfId="9949" priority="1094" stopIfTrue="1">
      <formula>$D$1&lt;J3</formula>
    </cfRule>
    <cfRule type="expression" dxfId="9948" priority="1095" stopIfTrue="1">
      <formula>$D$1&gt;J3</formula>
    </cfRule>
  </conditionalFormatting>
  <conditionalFormatting sqref="U6:U29">
    <cfRule type="cellIs" dxfId="9947" priority="2139" stopIfTrue="1" operator="equal">
      <formula>5</formula>
    </cfRule>
    <cfRule type="cellIs" dxfId="9946" priority="2140" stopIfTrue="1" operator="equal">
      <formula>4</formula>
    </cfRule>
    <cfRule type="cellIs" dxfId="9945" priority="2141" stopIfTrue="1" operator="equal">
      <formula>3</formula>
    </cfRule>
  </conditionalFormatting>
  <conditionalFormatting sqref="U3">
    <cfRule type="expression" dxfId="9944" priority="2137" stopIfTrue="1">
      <formula>$D$1&lt;U3</formula>
    </cfRule>
    <cfRule type="expression" dxfId="9943" priority="2138" stopIfTrue="1">
      <formula>$D$1&gt;U3</formula>
    </cfRule>
  </conditionalFormatting>
  <conditionalFormatting sqref="U4">
    <cfRule type="expression" dxfId="9942" priority="2133" stopIfTrue="1">
      <formula>$D$1&lt;U4</formula>
    </cfRule>
    <cfRule type="expression" dxfId="9941" priority="2134" stopIfTrue="1">
      <formula>$D$1&gt;U4</formula>
    </cfRule>
  </conditionalFormatting>
  <conditionalFormatting sqref="U4">
    <cfRule type="expression" dxfId="9940" priority="2135" stopIfTrue="1">
      <formula>$D$4&lt;U4</formula>
    </cfRule>
    <cfRule type="expression" dxfId="9939" priority="2136" stopIfTrue="1">
      <formula>$D$4&gt;U4</formula>
    </cfRule>
  </conditionalFormatting>
  <conditionalFormatting sqref="U4">
    <cfRule type="expression" dxfId="9938" priority="2131" stopIfTrue="1">
      <formula>$D$4&lt;U4</formula>
    </cfRule>
    <cfRule type="expression" dxfId="9937" priority="2132" stopIfTrue="1">
      <formula>$D$4&gt;U4</formula>
    </cfRule>
  </conditionalFormatting>
  <conditionalFormatting sqref="U5">
    <cfRule type="cellIs" dxfId="9936" priority="2128" stopIfTrue="1" operator="equal">
      <formula>5</formula>
    </cfRule>
    <cfRule type="cellIs" dxfId="9935" priority="2129" stopIfTrue="1" operator="equal">
      <formula>4</formula>
    </cfRule>
    <cfRule type="cellIs" dxfId="9934" priority="2130" stopIfTrue="1" operator="equal">
      <formula>3</formula>
    </cfRule>
  </conditionalFormatting>
  <conditionalFormatting sqref="L3">
    <cfRule type="expression" dxfId="9933" priority="1022" stopIfTrue="1">
      <formula>$D$1&lt;L3</formula>
    </cfRule>
    <cfRule type="expression" dxfId="9932" priority="1023" stopIfTrue="1">
      <formula>$D$1&gt;L3</formula>
    </cfRule>
  </conditionalFormatting>
  <conditionalFormatting sqref="P5">
    <cfRule type="cellIs" dxfId="9931" priority="1002" stopIfTrue="1" operator="equal">
      <formula>5</formula>
    </cfRule>
    <cfRule type="cellIs" dxfId="9930" priority="1003" stopIfTrue="1" operator="equal">
      <formula>4</formula>
    </cfRule>
    <cfRule type="cellIs" dxfId="9929" priority="1004" stopIfTrue="1" operator="equal">
      <formula>3</formula>
    </cfRule>
  </conditionalFormatting>
  <conditionalFormatting sqref="R6:R29">
    <cfRule type="cellIs" dxfId="9928" priority="2032" stopIfTrue="1" operator="equal">
      <formula>5</formula>
    </cfRule>
    <cfRule type="cellIs" dxfId="9927" priority="2033" stopIfTrue="1" operator="equal">
      <formula>4</formula>
    </cfRule>
    <cfRule type="cellIs" dxfId="9926" priority="2034" stopIfTrue="1" operator="equal">
      <formula>3</formula>
    </cfRule>
  </conditionalFormatting>
  <conditionalFormatting sqref="P4">
    <cfRule type="expression" dxfId="9925" priority="960" stopIfTrue="1">
      <formula>$D$1&lt;P4</formula>
    </cfRule>
    <cfRule type="expression" dxfId="9924" priority="961" stopIfTrue="1">
      <formula>$D$1&gt;P4</formula>
    </cfRule>
  </conditionalFormatting>
  <conditionalFormatting sqref="I5">
    <cfRule type="cellIs" dxfId="9923" priority="1810" stopIfTrue="1" operator="equal">
      <formula>5</formula>
    </cfRule>
    <cfRule type="cellIs" dxfId="9922" priority="1811" stopIfTrue="1" operator="equal">
      <formula>4</formula>
    </cfRule>
    <cfRule type="cellIs" dxfId="9921" priority="1812" stopIfTrue="1" operator="equal">
      <formula>3</formula>
    </cfRule>
  </conditionalFormatting>
  <conditionalFormatting sqref="J3">
    <cfRule type="expression" dxfId="9920" priority="1798" stopIfTrue="1">
      <formula>$D$1&lt;J3</formula>
    </cfRule>
    <cfRule type="expression" dxfId="9919" priority="1799" stopIfTrue="1">
      <formula>$D$1&gt;J3</formula>
    </cfRule>
  </conditionalFormatting>
  <conditionalFormatting sqref="K3">
    <cfRule type="expression" dxfId="9918" priority="1766" stopIfTrue="1">
      <formula>$D$1&lt;K3</formula>
    </cfRule>
    <cfRule type="expression" dxfId="9917" priority="1767" stopIfTrue="1">
      <formula>$D$1&gt;K3</formula>
    </cfRule>
  </conditionalFormatting>
  <conditionalFormatting sqref="O5:P5">
    <cfRule type="cellIs" dxfId="9916" priority="2022" stopIfTrue="1" operator="equal">
      <formula>5</formula>
    </cfRule>
    <cfRule type="cellIs" dxfId="9915" priority="2023" stopIfTrue="1" operator="equal">
      <formula>4</formula>
    </cfRule>
    <cfRule type="cellIs" dxfId="9914" priority="2024" stopIfTrue="1" operator="equal">
      <formula>3</formula>
    </cfRule>
  </conditionalFormatting>
  <conditionalFormatting sqref="L3:P3 O4:P4">
    <cfRule type="expression" dxfId="9913" priority="2020" stopIfTrue="1">
      <formula>$D$1&lt;L3</formula>
    </cfRule>
    <cfRule type="expression" dxfId="9912" priority="2021" stopIfTrue="1">
      <formula>$D$1&gt;L3</formula>
    </cfRule>
  </conditionalFormatting>
  <conditionalFormatting sqref="M3">
    <cfRule type="expression" dxfId="9911" priority="2015" stopIfTrue="1">
      <formula>$D$1&lt;M3</formula>
    </cfRule>
    <cfRule type="expression" dxfId="9910" priority="2016" stopIfTrue="1">
      <formula>$D$1&gt;M3</formula>
    </cfRule>
  </conditionalFormatting>
  <conditionalFormatting sqref="M3">
    <cfRule type="expression" dxfId="9909" priority="2010" stopIfTrue="1">
      <formula>$D$1&lt;M3</formula>
    </cfRule>
    <cfRule type="expression" dxfId="9908" priority="2011" stopIfTrue="1">
      <formula>$D$1&gt;M3</formula>
    </cfRule>
  </conditionalFormatting>
  <conditionalFormatting sqref="N3">
    <cfRule type="expression" dxfId="9907" priority="2003" stopIfTrue="1">
      <formula>$D$1&lt;N3</formula>
    </cfRule>
    <cfRule type="expression" dxfId="9906" priority="2004" stopIfTrue="1">
      <formula>$D$1&gt;N3</formula>
    </cfRule>
  </conditionalFormatting>
  <conditionalFormatting sqref="N3">
    <cfRule type="expression" dxfId="9905" priority="1998" stopIfTrue="1">
      <formula>$D$1&lt;N3</formula>
    </cfRule>
    <cfRule type="expression" dxfId="9904" priority="1999" stopIfTrue="1">
      <formula>$D$1&gt;N3</formula>
    </cfRule>
  </conditionalFormatting>
  <conditionalFormatting sqref="O5:P5">
    <cfRule type="cellIs" dxfId="9903" priority="1987" stopIfTrue="1" operator="equal">
      <formula>5</formula>
    </cfRule>
    <cfRule type="cellIs" dxfId="9902" priority="1988" stopIfTrue="1" operator="equal">
      <formula>4</formula>
    </cfRule>
    <cfRule type="cellIs" dxfId="9901" priority="1989" stopIfTrue="1" operator="equal">
      <formula>3</formula>
    </cfRule>
  </conditionalFormatting>
  <conditionalFormatting sqref="N3:P3 O4:P4">
    <cfRule type="expression" dxfId="9900" priority="1985" stopIfTrue="1">
      <formula>$D$1&lt;N3</formula>
    </cfRule>
    <cfRule type="expression" dxfId="9899" priority="1986" stopIfTrue="1">
      <formula>$D$1&gt;N3</formula>
    </cfRule>
  </conditionalFormatting>
  <conditionalFormatting sqref="O4:P4">
    <cfRule type="expression" dxfId="9898" priority="1983" stopIfTrue="1">
      <formula>$D$1&lt;O4</formula>
    </cfRule>
    <cfRule type="expression" dxfId="9897" priority="1984" stopIfTrue="1">
      <formula>$D$1&gt;O4</formula>
    </cfRule>
  </conditionalFormatting>
  <conditionalFormatting sqref="O4:P4">
    <cfRule type="expression" dxfId="9896" priority="1981" stopIfTrue="1">
      <formula>$D$1&lt;O4</formula>
    </cfRule>
    <cfRule type="expression" dxfId="9895" priority="1982" stopIfTrue="1">
      <formula>$D$1&gt;O4</formula>
    </cfRule>
  </conditionalFormatting>
  <conditionalFormatting sqref="N3">
    <cfRule type="expression" dxfId="9894" priority="1943" stopIfTrue="1">
      <formula>$D$1&lt;N3</formula>
    </cfRule>
    <cfRule type="expression" dxfId="9893" priority="1944" stopIfTrue="1">
      <formula>$D$1&gt;N3</formula>
    </cfRule>
  </conditionalFormatting>
  <conditionalFormatting sqref="N3">
    <cfRule type="expression" dxfId="9892" priority="1948" stopIfTrue="1">
      <formula>$D$1&lt;N3</formula>
    </cfRule>
    <cfRule type="expression" dxfId="9891" priority="1949" stopIfTrue="1">
      <formula>$D$1&gt;N3</formula>
    </cfRule>
  </conditionalFormatting>
  <conditionalFormatting sqref="I3:I4">
    <cfRule type="expression" dxfId="9890" priority="1808" stopIfTrue="1">
      <formula>$D$1&lt;I3</formula>
    </cfRule>
    <cfRule type="expression" dxfId="9889" priority="1809" stopIfTrue="1">
      <formula>$D$1&gt;I3</formula>
    </cfRule>
  </conditionalFormatting>
  <conditionalFormatting sqref="J3">
    <cfRule type="expression" dxfId="9888" priority="1803" stopIfTrue="1">
      <formula>$D$1&lt;J3</formula>
    </cfRule>
    <cfRule type="expression" dxfId="9887" priority="1804" stopIfTrue="1">
      <formula>$D$1&gt;J3</formula>
    </cfRule>
  </conditionalFormatting>
  <conditionalFormatting sqref="P5">
    <cfRule type="cellIs" dxfId="9886" priority="1834" stopIfTrue="1" operator="equal">
      <formula>5</formula>
    </cfRule>
    <cfRule type="cellIs" dxfId="9885" priority="1835" stopIfTrue="1" operator="equal">
      <formula>4</formula>
    </cfRule>
    <cfRule type="cellIs" dxfId="9884" priority="1836" stopIfTrue="1" operator="equal">
      <formula>3</formula>
    </cfRule>
  </conditionalFormatting>
  <conditionalFormatting sqref="P4">
    <cfRule type="expression" dxfId="9883" priority="1832" stopIfTrue="1">
      <formula>$D$1&lt;P4</formula>
    </cfRule>
    <cfRule type="expression" dxfId="9882" priority="1833" stopIfTrue="1">
      <formula>$D$1&gt;P4</formula>
    </cfRule>
  </conditionalFormatting>
  <conditionalFormatting sqref="P4">
    <cfRule type="expression" dxfId="9881" priority="1830" stopIfTrue="1">
      <formula>$D$1&lt;P4</formula>
    </cfRule>
    <cfRule type="expression" dxfId="9880" priority="1831" stopIfTrue="1">
      <formula>$D$1&gt;P4</formula>
    </cfRule>
  </conditionalFormatting>
  <conditionalFormatting sqref="P4">
    <cfRule type="expression" dxfId="9879" priority="1828" stopIfTrue="1">
      <formula>$D$1&lt;P4</formula>
    </cfRule>
    <cfRule type="expression" dxfId="9878" priority="1829" stopIfTrue="1">
      <formula>$D$1&gt;P4</formula>
    </cfRule>
  </conditionalFormatting>
  <conditionalFormatting sqref="P5">
    <cfRule type="cellIs" dxfId="9877" priority="1825" stopIfTrue="1" operator="equal">
      <formula>5</formula>
    </cfRule>
    <cfRule type="cellIs" dxfId="9876" priority="1826" stopIfTrue="1" operator="equal">
      <formula>4</formula>
    </cfRule>
    <cfRule type="cellIs" dxfId="9875" priority="1827" stopIfTrue="1" operator="equal">
      <formula>3</formula>
    </cfRule>
  </conditionalFormatting>
  <conditionalFormatting sqref="P4">
    <cfRule type="expression" dxfId="9874" priority="1823" stopIfTrue="1">
      <formula>$D$1&lt;P4</formula>
    </cfRule>
    <cfRule type="expression" dxfId="9873" priority="1824" stopIfTrue="1">
      <formula>$D$1&gt;P4</formula>
    </cfRule>
  </conditionalFormatting>
  <conditionalFormatting sqref="I5">
    <cfRule type="cellIs" dxfId="9872" priority="1820" stopIfTrue="1" operator="equal">
      <formula>5</formula>
    </cfRule>
    <cfRule type="cellIs" dxfId="9871" priority="1821" stopIfTrue="1" operator="equal">
      <formula>4</formula>
    </cfRule>
    <cfRule type="cellIs" dxfId="9870" priority="1822" stopIfTrue="1" operator="equal">
      <formula>3</formula>
    </cfRule>
  </conditionalFormatting>
  <conditionalFormatting sqref="I3:I4">
    <cfRule type="expression" dxfId="9869" priority="1818" stopIfTrue="1">
      <formula>$D$1&lt;I3</formula>
    </cfRule>
    <cfRule type="expression" dxfId="9868" priority="1819" stopIfTrue="1">
      <formula>$D$1&gt;I3</formula>
    </cfRule>
  </conditionalFormatting>
  <conditionalFormatting sqref="I5">
    <cfRule type="cellIs" dxfId="9867" priority="1815" stopIfTrue="1" operator="equal">
      <formula>5</formula>
    </cfRule>
    <cfRule type="cellIs" dxfId="9866" priority="1816" stopIfTrue="1" operator="equal">
      <formula>4</formula>
    </cfRule>
    <cfRule type="cellIs" dxfId="9865" priority="1817" stopIfTrue="1" operator="equal">
      <formula>3</formula>
    </cfRule>
  </conditionalFormatting>
  <conditionalFormatting sqref="I3:I4">
    <cfRule type="expression" dxfId="9864" priority="1813" stopIfTrue="1">
      <formula>$D$1&lt;I3</formula>
    </cfRule>
    <cfRule type="expression" dxfId="9863" priority="1814" stopIfTrue="1">
      <formula>$D$1&gt;I3</formula>
    </cfRule>
  </conditionalFormatting>
  <conditionalFormatting sqref="K3">
    <cfRule type="expression" dxfId="9862" priority="1764" stopIfTrue="1">
      <formula>$D$1&lt;K3</formula>
    </cfRule>
    <cfRule type="expression" dxfId="9861" priority="1765" stopIfTrue="1">
      <formula>$D$1&gt;K3</formula>
    </cfRule>
  </conditionalFormatting>
  <conditionalFormatting sqref="K3">
    <cfRule type="expression" dxfId="9860" priority="1758" stopIfTrue="1">
      <formula>$D$1&lt;K3</formula>
    </cfRule>
    <cfRule type="expression" dxfId="9859" priority="1759" stopIfTrue="1">
      <formula>$D$1&gt;K3</formula>
    </cfRule>
  </conditionalFormatting>
  <conditionalFormatting sqref="L3">
    <cfRule type="expression" dxfId="9858" priority="1726" stopIfTrue="1">
      <formula>$D$1&lt;L3</formula>
    </cfRule>
    <cfRule type="expression" dxfId="9857" priority="1727" stopIfTrue="1">
      <formula>$D$1&gt;L3</formula>
    </cfRule>
  </conditionalFormatting>
  <conditionalFormatting sqref="L3">
    <cfRule type="expression" dxfId="9856" priority="1721" stopIfTrue="1">
      <formula>$D$1&lt;L3</formula>
    </cfRule>
    <cfRule type="expression" dxfId="9855" priority="1722" stopIfTrue="1">
      <formula>$D$1&gt;L3</formula>
    </cfRule>
  </conditionalFormatting>
  <conditionalFormatting sqref="K3">
    <cfRule type="expression" dxfId="9854" priority="1551" stopIfTrue="1">
      <formula>$D$1&lt;K3</formula>
    </cfRule>
    <cfRule type="expression" dxfId="9853" priority="1552" stopIfTrue="1">
      <formula>$D$1&gt;K3</formula>
    </cfRule>
  </conditionalFormatting>
  <conditionalFormatting sqref="L3">
    <cfRule type="expression" dxfId="9852" priority="1519" stopIfTrue="1">
      <formula>$D$1&lt;L3</formula>
    </cfRule>
    <cfRule type="expression" dxfId="9851" priority="1520" stopIfTrue="1">
      <formula>$D$1&gt;L3</formula>
    </cfRule>
  </conditionalFormatting>
  <conditionalFormatting sqref="N3">
    <cfRule type="expression" dxfId="9850" priority="1714" stopIfTrue="1">
      <formula>$D$1&lt;N3</formula>
    </cfRule>
    <cfRule type="expression" dxfId="9849" priority="1715" stopIfTrue="1">
      <formula>$D$1&gt;N3</formula>
    </cfRule>
  </conditionalFormatting>
  <conditionalFormatting sqref="N3">
    <cfRule type="expression" dxfId="9848" priority="1709" stopIfTrue="1">
      <formula>$D$1&lt;N3</formula>
    </cfRule>
    <cfRule type="expression" dxfId="9847" priority="1710" stopIfTrue="1">
      <formula>$D$1&gt;N3</formula>
    </cfRule>
  </conditionalFormatting>
  <conditionalFormatting sqref="O5">
    <cfRule type="cellIs" dxfId="9846" priority="1704" stopIfTrue="1" operator="equal">
      <formula>5</formula>
    </cfRule>
    <cfRule type="cellIs" dxfId="9845" priority="1705" stopIfTrue="1" operator="equal">
      <formula>4</formula>
    </cfRule>
    <cfRule type="cellIs" dxfId="9844" priority="1706" stopIfTrue="1" operator="equal">
      <formula>3</formula>
    </cfRule>
  </conditionalFormatting>
  <conditionalFormatting sqref="O3:O4">
    <cfRule type="expression" dxfId="9843" priority="1702" stopIfTrue="1">
      <formula>$D$1&lt;O3</formula>
    </cfRule>
    <cfRule type="expression" dxfId="9842" priority="1703" stopIfTrue="1">
      <formula>$D$1&gt;O3</formula>
    </cfRule>
  </conditionalFormatting>
  <conditionalFormatting sqref="O5">
    <cfRule type="cellIs" dxfId="9841" priority="1699" stopIfTrue="1" operator="equal">
      <formula>5</formula>
    </cfRule>
    <cfRule type="cellIs" dxfId="9840" priority="1700" stopIfTrue="1" operator="equal">
      <formula>4</formula>
    </cfRule>
    <cfRule type="cellIs" dxfId="9839" priority="1701" stopIfTrue="1" operator="equal">
      <formula>3</formula>
    </cfRule>
  </conditionalFormatting>
  <conditionalFormatting sqref="O3:O4">
    <cfRule type="expression" dxfId="9838" priority="1697" stopIfTrue="1">
      <formula>$D$1&lt;O3</formula>
    </cfRule>
    <cfRule type="expression" dxfId="9837" priority="1698" stopIfTrue="1">
      <formula>$D$1&gt;O3</formula>
    </cfRule>
  </conditionalFormatting>
  <conditionalFormatting sqref="O4">
    <cfRule type="expression" dxfId="9836" priority="1695" stopIfTrue="1">
      <formula>$D$1&lt;O4</formula>
    </cfRule>
    <cfRule type="expression" dxfId="9835" priority="1696" stopIfTrue="1">
      <formula>$D$1&gt;O4</formula>
    </cfRule>
  </conditionalFormatting>
  <conditionalFormatting sqref="O4">
    <cfRule type="expression" dxfId="9834" priority="1624" stopIfTrue="1">
      <formula>$D$1&lt;O4</formula>
    </cfRule>
    <cfRule type="expression" dxfId="9833" priority="1625" stopIfTrue="1">
      <formula>$D$1&gt;O4</formula>
    </cfRule>
  </conditionalFormatting>
  <conditionalFormatting sqref="O4">
    <cfRule type="expression" dxfId="9832" priority="1622" stopIfTrue="1">
      <formula>$D$1&lt;O4</formula>
    </cfRule>
    <cfRule type="expression" dxfId="9831" priority="1623" stopIfTrue="1">
      <formula>$D$1&gt;O4</formula>
    </cfRule>
  </conditionalFormatting>
  <conditionalFormatting sqref="O4">
    <cfRule type="expression" dxfId="9830" priority="1620" stopIfTrue="1">
      <formula>$D$1&lt;O4</formula>
    </cfRule>
    <cfRule type="expression" dxfId="9829" priority="1621" stopIfTrue="1">
      <formula>$D$1&gt;O4</formula>
    </cfRule>
  </conditionalFormatting>
  <conditionalFormatting sqref="O3:O4">
    <cfRule type="expression" dxfId="9828" priority="1673" stopIfTrue="1">
      <formula>$D$1&lt;O3</formula>
    </cfRule>
    <cfRule type="expression" dxfId="9827" priority="1674" stopIfTrue="1">
      <formula>$D$1&gt;O3</formula>
    </cfRule>
  </conditionalFormatting>
  <conditionalFormatting sqref="O4">
    <cfRule type="expression" dxfId="9826" priority="1618" stopIfTrue="1">
      <formula>$D$1&lt;O4</formula>
    </cfRule>
    <cfRule type="expression" dxfId="9825" priority="1619" stopIfTrue="1">
      <formula>$D$1&gt;O4</formula>
    </cfRule>
  </conditionalFormatting>
  <conditionalFormatting sqref="O4">
    <cfRule type="expression" dxfId="9824" priority="1616" stopIfTrue="1">
      <formula>$D$1&lt;O4</formula>
    </cfRule>
    <cfRule type="expression" dxfId="9823" priority="1617" stopIfTrue="1">
      <formula>$D$1&gt;O4</formula>
    </cfRule>
  </conditionalFormatting>
  <conditionalFormatting sqref="O5">
    <cfRule type="cellIs" dxfId="9822" priority="1680" stopIfTrue="1" operator="equal">
      <formula>5</formula>
    </cfRule>
    <cfRule type="cellIs" dxfId="9821" priority="1681" stopIfTrue="1" operator="equal">
      <formula>4</formula>
    </cfRule>
    <cfRule type="cellIs" dxfId="9820" priority="1682" stopIfTrue="1" operator="equal">
      <formula>3</formula>
    </cfRule>
  </conditionalFormatting>
  <conditionalFormatting sqref="O3:O4">
    <cfRule type="expression" dxfId="9819" priority="1678" stopIfTrue="1">
      <formula>$D$1&lt;O3</formula>
    </cfRule>
    <cfRule type="expression" dxfId="9818" priority="1679" stopIfTrue="1">
      <formula>$D$1&gt;O3</formula>
    </cfRule>
  </conditionalFormatting>
  <conditionalFormatting sqref="O5">
    <cfRule type="cellIs" dxfId="9817" priority="1675" stopIfTrue="1" operator="equal">
      <formula>5</formula>
    </cfRule>
    <cfRule type="cellIs" dxfId="9816" priority="1676" stopIfTrue="1" operator="equal">
      <formula>4</formula>
    </cfRule>
    <cfRule type="cellIs" dxfId="9815" priority="1677" stopIfTrue="1" operator="equal">
      <formula>3</formula>
    </cfRule>
  </conditionalFormatting>
  <conditionalFormatting sqref="I4">
    <cfRule type="expression" dxfId="9814" priority="1594" stopIfTrue="1">
      <formula>$D$1&lt;I4</formula>
    </cfRule>
    <cfRule type="expression" dxfId="9813" priority="1595" stopIfTrue="1">
      <formula>$D$1&gt;I4</formula>
    </cfRule>
  </conditionalFormatting>
  <conditionalFormatting sqref="I4">
    <cfRule type="expression" dxfId="9812" priority="1592" stopIfTrue="1">
      <formula>$D$1&lt;I4</formula>
    </cfRule>
    <cfRule type="expression" dxfId="9811" priority="1593" stopIfTrue="1">
      <formula>$D$1&gt;I4</formula>
    </cfRule>
  </conditionalFormatting>
  <conditionalFormatting sqref="O5">
    <cfRule type="cellIs" dxfId="9810" priority="1658" stopIfTrue="1" operator="equal">
      <formula>5</formula>
    </cfRule>
    <cfRule type="cellIs" dxfId="9809" priority="1659" stopIfTrue="1" operator="equal">
      <formula>4</formula>
    </cfRule>
    <cfRule type="cellIs" dxfId="9808" priority="1660" stopIfTrue="1" operator="equal">
      <formula>3</formula>
    </cfRule>
  </conditionalFormatting>
  <conditionalFormatting sqref="O4">
    <cfRule type="expression" dxfId="9807" priority="1656" stopIfTrue="1">
      <formula>$D$1&lt;O4</formula>
    </cfRule>
    <cfRule type="expression" dxfId="9806" priority="1657" stopIfTrue="1">
      <formula>$D$1&gt;O4</formula>
    </cfRule>
  </conditionalFormatting>
  <conditionalFormatting sqref="O5">
    <cfRule type="cellIs" dxfId="9805" priority="1653" stopIfTrue="1" operator="equal">
      <formula>5</formula>
    </cfRule>
    <cfRule type="cellIs" dxfId="9804" priority="1654" stopIfTrue="1" operator="equal">
      <formula>4</formula>
    </cfRule>
    <cfRule type="cellIs" dxfId="9803" priority="1655" stopIfTrue="1" operator="equal">
      <formula>3</formula>
    </cfRule>
  </conditionalFormatting>
  <conditionalFormatting sqref="O4">
    <cfRule type="expression" dxfId="9802" priority="1651" stopIfTrue="1">
      <formula>$D$1&lt;O4</formula>
    </cfRule>
    <cfRule type="expression" dxfId="9801" priority="1652" stopIfTrue="1">
      <formula>$D$1&gt;O4</formula>
    </cfRule>
  </conditionalFormatting>
  <conditionalFormatting sqref="O4">
    <cfRule type="expression" dxfId="9800" priority="1649" stopIfTrue="1">
      <formula>$D$1&lt;O4</formula>
    </cfRule>
    <cfRule type="expression" dxfId="9799" priority="1650" stopIfTrue="1">
      <formula>$D$1&gt;O4</formula>
    </cfRule>
  </conditionalFormatting>
  <conditionalFormatting sqref="O5">
    <cfRule type="cellIs" dxfId="9798" priority="1646" stopIfTrue="1" operator="equal">
      <formula>5</formula>
    </cfRule>
    <cfRule type="cellIs" dxfId="9797" priority="1647" stopIfTrue="1" operator="equal">
      <formula>4</formula>
    </cfRule>
    <cfRule type="cellIs" dxfId="9796" priority="1648" stopIfTrue="1" operator="equal">
      <formula>3</formula>
    </cfRule>
  </conditionalFormatting>
  <conditionalFormatting sqref="O4">
    <cfRule type="expression" dxfId="9795" priority="1644" stopIfTrue="1">
      <formula>$D$1&lt;O4</formula>
    </cfRule>
    <cfRule type="expression" dxfId="9794" priority="1645" stopIfTrue="1">
      <formula>$D$1&gt;O4</formula>
    </cfRule>
  </conditionalFormatting>
  <conditionalFormatting sqref="O5">
    <cfRule type="cellIs" dxfId="9793" priority="1641" stopIfTrue="1" operator="equal">
      <formula>5</formula>
    </cfRule>
    <cfRule type="cellIs" dxfId="9792" priority="1642" stopIfTrue="1" operator="equal">
      <formula>4</formula>
    </cfRule>
    <cfRule type="cellIs" dxfId="9791" priority="1643" stopIfTrue="1" operator="equal">
      <formula>3</formula>
    </cfRule>
  </conditionalFormatting>
  <conditionalFormatting sqref="O4">
    <cfRule type="expression" dxfId="9790" priority="1639" stopIfTrue="1">
      <formula>$D$1&lt;O4</formula>
    </cfRule>
    <cfRule type="expression" dxfId="9789" priority="1640" stopIfTrue="1">
      <formula>$D$1&gt;O4</formula>
    </cfRule>
  </conditionalFormatting>
  <conditionalFormatting sqref="O5">
    <cfRule type="cellIs" dxfId="9788" priority="1636" stopIfTrue="1" operator="equal">
      <formula>5</formula>
    </cfRule>
    <cfRule type="cellIs" dxfId="9787" priority="1637" stopIfTrue="1" operator="equal">
      <formula>4</formula>
    </cfRule>
    <cfRule type="cellIs" dxfId="9786" priority="1638" stopIfTrue="1" operator="equal">
      <formula>3</formula>
    </cfRule>
  </conditionalFormatting>
  <conditionalFormatting sqref="O4">
    <cfRule type="expression" dxfId="9785" priority="1634" stopIfTrue="1">
      <formula>$D$1&lt;O4</formula>
    </cfRule>
    <cfRule type="expression" dxfId="9784" priority="1635" stopIfTrue="1">
      <formula>$D$1&gt;O4</formula>
    </cfRule>
  </conditionalFormatting>
  <conditionalFormatting sqref="O4">
    <cfRule type="expression" dxfId="9783" priority="1632" stopIfTrue="1">
      <formula>$D$1&lt;O4</formula>
    </cfRule>
    <cfRule type="expression" dxfId="9782" priority="1633" stopIfTrue="1">
      <formula>$D$1&gt;O4</formula>
    </cfRule>
  </conditionalFormatting>
  <conditionalFormatting sqref="O4">
    <cfRule type="expression" dxfId="9781" priority="1630" stopIfTrue="1">
      <formula>$D$1&lt;O4</formula>
    </cfRule>
    <cfRule type="expression" dxfId="9780" priority="1631" stopIfTrue="1">
      <formula>$D$1&gt;O4</formula>
    </cfRule>
  </conditionalFormatting>
  <conditionalFormatting sqref="O4">
    <cfRule type="expression" dxfId="9779" priority="1628" stopIfTrue="1">
      <formula>$D$1&lt;O4</formula>
    </cfRule>
    <cfRule type="expression" dxfId="9778" priority="1629" stopIfTrue="1">
      <formula>$D$1&gt;O4</formula>
    </cfRule>
  </conditionalFormatting>
  <conditionalFormatting sqref="O4">
    <cfRule type="expression" dxfId="9777" priority="1626" stopIfTrue="1">
      <formula>$D$1&lt;O4</formula>
    </cfRule>
    <cfRule type="expression" dxfId="9776" priority="1627" stopIfTrue="1">
      <formula>$D$1&gt;O4</formula>
    </cfRule>
  </conditionalFormatting>
  <conditionalFormatting sqref="I5">
    <cfRule type="cellIs" dxfId="9775" priority="1613" stopIfTrue="1" operator="equal">
      <formula>5</formula>
    </cfRule>
    <cfRule type="cellIs" dxfId="9774" priority="1614" stopIfTrue="1" operator="equal">
      <formula>4</formula>
    </cfRule>
    <cfRule type="cellIs" dxfId="9773" priority="1615" stopIfTrue="1" operator="equal">
      <formula>3</formula>
    </cfRule>
  </conditionalFormatting>
  <conditionalFormatting sqref="I3:I4">
    <cfRule type="expression" dxfId="9772" priority="1611" stopIfTrue="1">
      <formula>$D$1&lt;I3</formula>
    </cfRule>
    <cfRule type="expression" dxfId="9771" priority="1612" stopIfTrue="1">
      <formula>$D$1&gt;I3</formula>
    </cfRule>
  </conditionalFormatting>
  <conditionalFormatting sqref="I5">
    <cfRule type="cellIs" dxfId="9770" priority="1608" stopIfTrue="1" operator="equal">
      <formula>5</formula>
    </cfRule>
    <cfRule type="cellIs" dxfId="9769" priority="1609" stopIfTrue="1" operator="equal">
      <formula>4</formula>
    </cfRule>
    <cfRule type="cellIs" dxfId="9768" priority="1610" stopIfTrue="1" operator="equal">
      <formula>3</formula>
    </cfRule>
  </conditionalFormatting>
  <conditionalFormatting sqref="I4">
    <cfRule type="expression" dxfId="9767" priority="1606" stopIfTrue="1">
      <formula>$D$1&lt;I4</formula>
    </cfRule>
    <cfRule type="expression" dxfId="9766" priority="1607" stopIfTrue="1">
      <formula>$D$1&gt;I4</formula>
    </cfRule>
  </conditionalFormatting>
  <conditionalFormatting sqref="I5">
    <cfRule type="cellIs" dxfId="9765" priority="1603" stopIfTrue="1" operator="equal">
      <formula>5</formula>
    </cfRule>
    <cfRule type="cellIs" dxfId="9764" priority="1604" stopIfTrue="1" operator="equal">
      <formula>4</formula>
    </cfRule>
    <cfRule type="cellIs" dxfId="9763" priority="1605" stopIfTrue="1" operator="equal">
      <formula>3</formula>
    </cfRule>
  </conditionalFormatting>
  <conditionalFormatting sqref="I4">
    <cfRule type="expression" dxfId="9762" priority="1601" stopIfTrue="1">
      <formula>$D$1&lt;I4</formula>
    </cfRule>
    <cfRule type="expression" dxfId="9761" priority="1602" stopIfTrue="1">
      <formula>$D$1&gt;I4</formula>
    </cfRule>
  </conditionalFormatting>
  <conditionalFormatting sqref="I5">
    <cfRule type="cellIs" dxfId="9760" priority="1598" stopIfTrue="1" operator="equal">
      <formula>5</formula>
    </cfRule>
    <cfRule type="cellIs" dxfId="9759" priority="1599" stopIfTrue="1" operator="equal">
      <formula>4</formula>
    </cfRule>
    <cfRule type="cellIs" dxfId="9758" priority="1600" stopIfTrue="1" operator="equal">
      <formula>3</formula>
    </cfRule>
  </conditionalFormatting>
  <conditionalFormatting sqref="I4">
    <cfRule type="expression" dxfId="9757" priority="1596" stopIfTrue="1">
      <formula>$D$1&lt;I4</formula>
    </cfRule>
    <cfRule type="expression" dxfId="9756" priority="1597" stopIfTrue="1">
      <formula>$D$1&gt;I4</formula>
    </cfRule>
  </conditionalFormatting>
  <conditionalFormatting sqref="I4">
    <cfRule type="expression" dxfId="9755" priority="1590" stopIfTrue="1">
      <formula>$D$1&lt;I4</formula>
    </cfRule>
    <cfRule type="expression" dxfId="9754" priority="1591" stopIfTrue="1">
      <formula>$D$1&gt;I4</formula>
    </cfRule>
  </conditionalFormatting>
  <conditionalFormatting sqref="I4">
    <cfRule type="expression" dxfId="9753" priority="1588" stopIfTrue="1">
      <formula>$D$1&lt;I4</formula>
    </cfRule>
    <cfRule type="expression" dxfId="9752" priority="1589" stopIfTrue="1">
      <formula>$D$1&gt;I4</formula>
    </cfRule>
  </conditionalFormatting>
  <conditionalFormatting sqref="I4">
    <cfRule type="expression" dxfId="9751" priority="1586" stopIfTrue="1">
      <formula>$D$1&lt;I4</formula>
    </cfRule>
    <cfRule type="expression" dxfId="9750" priority="1587" stopIfTrue="1">
      <formula>$D$1&gt;I4</formula>
    </cfRule>
  </conditionalFormatting>
  <conditionalFormatting sqref="I4">
    <cfRule type="expression" dxfId="9749" priority="1584" stopIfTrue="1">
      <formula>$D$1&lt;I4</formula>
    </cfRule>
    <cfRule type="expression" dxfId="9748" priority="1585" stopIfTrue="1">
      <formula>$D$1&gt;I4</formula>
    </cfRule>
  </conditionalFormatting>
  <conditionalFormatting sqref="I4">
    <cfRule type="expression" dxfId="9747" priority="1582" stopIfTrue="1">
      <formula>$D$1&lt;I4</formula>
    </cfRule>
    <cfRule type="expression" dxfId="9746" priority="1583" stopIfTrue="1">
      <formula>$D$1&gt;I4</formula>
    </cfRule>
  </conditionalFormatting>
  <conditionalFormatting sqref="I4">
    <cfRule type="expression" dxfId="9745" priority="1580" stopIfTrue="1">
      <formula>$D$1&lt;I4</formula>
    </cfRule>
    <cfRule type="expression" dxfId="9744" priority="1581" stopIfTrue="1">
      <formula>$D$1&gt;I4</formula>
    </cfRule>
  </conditionalFormatting>
  <conditionalFormatting sqref="I4">
    <cfRule type="expression" dxfId="9743" priority="1578" stopIfTrue="1">
      <formula>$D$1&lt;I4</formula>
    </cfRule>
    <cfRule type="expression" dxfId="9742" priority="1579" stopIfTrue="1">
      <formula>$D$1&gt;I4</formula>
    </cfRule>
  </conditionalFormatting>
  <conditionalFormatting sqref="I4">
    <cfRule type="expression" dxfId="9741" priority="1576" stopIfTrue="1">
      <formula>$D$1&lt;I4</formula>
    </cfRule>
    <cfRule type="expression" dxfId="9740" priority="1577" stopIfTrue="1">
      <formula>$D$1&gt;I4</formula>
    </cfRule>
  </conditionalFormatting>
  <conditionalFormatting sqref="J3">
    <cfRule type="expression" dxfId="9739" priority="1571" stopIfTrue="1">
      <formula>$D$1&lt;J3</formula>
    </cfRule>
    <cfRule type="expression" dxfId="9738" priority="1572" stopIfTrue="1">
      <formula>$D$1&gt;J3</formula>
    </cfRule>
  </conditionalFormatting>
  <conditionalFormatting sqref="J3">
    <cfRule type="expression" dxfId="9737" priority="1566" stopIfTrue="1">
      <formula>$D$1&lt;J3</formula>
    </cfRule>
    <cfRule type="expression" dxfId="9736" priority="1567" stopIfTrue="1">
      <formula>$D$1&gt;J3</formula>
    </cfRule>
  </conditionalFormatting>
  <conditionalFormatting sqref="J3">
    <cfRule type="expression" dxfId="9735" priority="1561" stopIfTrue="1">
      <formula>$D$1&lt;J3</formula>
    </cfRule>
    <cfRule type="expression" dxfId="9734" priority="1562" stopIfTrue="1">
      <formula>$D$1&gt;J3</formula>
    </cfRule>
  </conditionalFormatting>
  <conditionalFormatting sqref="K3">
    <cfRule type="expression" dxfId="9733" priority="1556" stopIfTrue="1">
      <formula>$D$1&lt;K3</formula>
    </cfRule>
    <cfRule type="expression" dxfId="9732" priority="1557" stopIfTrue="1">
      <formula>$D$1&gt;K3</formula>
    </cfRule>
  </conditionalFormatting>
  <conditionalFormatting sqref="L3">
    <cfRule type="expression" dxfId="9731" priority="1517" stopIfTrue="1">
      <formula>$D$1&lt;L3</formula>
    </cfRule>
    <cfRule type="expression" dxfId="9730" priority="1518" stopIfTrue="1">
      <formula>$D$1&gt;L3</formula>
    </cfRule>
  </conditionalFormatting>
  <conditionalFormatting sqref="L3">
    <cfRule type="expression" dxfId="9729" priority="1511" stopIfTrue="1">
      <formula>$D$1&lt;L3</formula>
    </cfRule>
    <cfRule type="expression" dxfId="9728" priority="1512" stopIfTrue="1">
      <formula>$D$1&gt;L3</formula>
    </cfRule>
  </conditionalFormatting>
  <conditionalFormatting sqref="M3">
    <cfRule type="expression" dxfId="9727" priority="1479" stopIfTrue="1">
      <formula>$D$1&lt;M3</formula>
    </cfRule>
    <cfRule type="expression" dxfId="9726" priority="1480" stopIfTrue="1">
      <formula>$D$1&gt;M3</formula>
    </cfRule>
  </conditionalFormatting>
  <conditionalFormatting sqref="M3">
    <cfRule type="expression" dxfId="9725" priority="1474" stopIfTrue="1">
      <formula>$D$1&lt;M3</formula>
    </cfRule>
    <cfRule type="expression" dxfId="9724" priority="1475" stopIfTrue="1">
      <formula>$D$1&gt;M3</formula>
    </cfRule>
  </conditionalFormatting>
  <conditionalFormatting sqref="G5">
    <cfRule type="cellIs" dxfId="9723" priority="1462" stopIfTrue="1" operator="equal">
      <formula>5</formula>
    </cfRule>
    <cfRule type="cellIs" dxfId="9722" priority="1463" stopIfTrue="1" operator="equal">
      <formula>4</formula>
    </cfRule>
    <cfRule type="cellIs" dxfId="9721" priority="1464" stopIfTrue="1" operator="equal">
      <formula>3</formula>
    </cfRule>
  </conditionalFormatting>
  <conditionalFormatting sqref="G3">
    <cfRule type="expression" dxfId="9720" priority="1470" stopIfTrue="1">
      <formula>$D$1&lt;G3</formula>
    </cfRule>
    <cfRule type="expression" dxfId="9719" priority="1471" stopIfTrue="1">
      <formula>$D$1&gt;G3</formula>
    </cfRule>
  </conditionalFormatting>
  <conditionalFormatting sqref="G5">
    <cfRule type="cellIs" dxfId="9718" priority="1467" stopIfTrue="1" operator="equal">
      <formula>5</formula>
    </cfRule>
    <cfRule type="cellIs" dxfId="9717" priority="1468" stopIfTrue="1" operator="equal">
      <formula>4</formula>
    </cfRule>
    <cfRule type="cellIs" dxfId="9716" priority="1469" stopIfTrue="1" operator="equal">
      <formula>3</formula>
    </cfRule>
  </conditionalFormatting>
  <conditionalFormatting sqref="G4">
    <cfRule type="expression" dxfId="9715" priority="1465" stopIfTrue="1">
      <formula>$D$1&lt;G4</formula>
    </cfRule>
    <cfRule type="expression" dxfId="9714" priority="1466" stopIfTrue="1">
      <formula>$D$1&gt;G4</formula>
    </cfRule>
  </conditionalFormatting>
  <conditionalFormatting sqref="G4">
    <cfRule type="expression" dxfId="9713" priority="1460" stopIfTrue="1">
      <formula>$D$1&lt;G4</formula>
    </cfRule>
    <cfRule type="expression" dxfId="9712" priority="1461" stopIfTrue="1">
      <formula>$D$1&gt;G4</formula>
    </cfRule>
  </conditionalFormatting>
  <conditionalFormatting sqref="G5">
    <cfRule type="cellIs" dxfId="9711" priority="1457" stopIfTrue="1" operator="equal">
      <formula>5</formula>
    </cfRule>
    <cfRule type="cellIs" dxfId="9710" priority="1458" stopIfTrue="1" operator="equal">
      <formula>4</formula>
    </cfRule>
    <cfRule type="cellIs" dxfId="9709" priority="1459" stopIfTrue="1" operator="equal">
      <formula>3</formula>
    </cfRule>
  </conditionalFormatting>
  <conditionalFormatting sqref="G4">
    <cfRule type="expression" dxfId="9708" priority="1455" stopIfTrue="1">
      <formula>$D$1&lt;G4</formula>
    </cfRule>
    <cfRule type="expression" dxfId="9707" priority="1456" stopIfTrue="1">
      <formula>$D$1&gt;G4</formula>
    </cfRule>
  </conditionalFormatting>
  <conditionalFormatting sqref="G5">
    <cfRule type="cellIs" dxfId="9706" priority="1452" stopIfTrue="1" operator="equal">
      <formula>5</formula>
    </cfRule>
    <cfRule type="cellIs" dxfId="9705" priority="1453" stopIfTrue="1" operator="equal">
      <formula>4</formula>
    </cfRule>
    <cfRule type="cellIs" dxfId="9704" priority="1454" stopIfTrue="1" operator="equal">
      <formula>3</formula>
    </cfRule>
  </conditionalFormatting>
  <conditionalFormatting sqref="G4">
    <cfRule type="expression" dxfId="9703" priority="1450" stopIfTrue="1">
      <formula>$D$1&lt;G4</formula>
    </cfRule>
    <cfRule type="expression" dxfId="9702" priority="1451" stopIfTrue="1">
      <formula>$D$1&gt;G4</formula>
    </cfRule>
  </conditionalFormatting>
  <conditionalFormatting sqref="G4">
    <cfRule type="expression" dxfId="9701" priority="1448" stopIfTrue="1">
      <formula>$D$1&lt;G4</formula>
    </cfRule>
    <cfRule type="expression" dxfId="9700" priority="1449" stopIfTrue="1">
      <formula>$D$1&gt;G4</formula>
    </cfRule>
  </conditionalFormatting>
  <conditionalFormatting sqref="G4">
    <cfRule type="expression" dxfId="9699" priority="1446" stopIfTrue="1">
      <formula>$D$1&lt;G4</formula>
    </cfRule>
    <cfRule type="expression" dxfId="9698" priority="1447" stopIfTrue="1">
      <formula>$D$1&gt;G4</formula>
    </cfRule>
  </conditionalFormatting>
  <conditionalFormatting sqref="G4">
    <cfRule type="expression" dxfId="9697" priority="1444" stopIfTrue="1">
      <formula>$D$1&lt;G4</formula>
    </cfRule>
    <cfRule type="expression" dxfId="9696" priority="1445" stopIfTrue="1">
      <formula>$D$1&gt;G4</formula>
    </cfRule>
  </conditionalFormatting>
  <conditionalFormatting sqref="G4">
    <cfRule type="expression" dxfId="9695" priority="1442" stopIfTrue="1">
      <formula>$D$1&lt;G4</formula>
    </cfRule>
    <cfRule type="expression" dxfId="9694" priority="1443" stopIfTrue="1">
      <formula>$D$1&gt;G4</formula>
    </cfRule>
  </conditionalFormatting>
  <conditionalFormatting sqref="G4">
    <cfRule type="expression" dxfId="9693" priority="1440" stopIfTrue="1">
      <formula>$D$1&lt;G4</formula>
    </cfRule>
    <cfRule type="expression" dxfId="9692" priority="1441" stopIfTrue="1">
      <formula>$D$1&gt;G4</formula>
    </cfRule>
  </conditionalFormatting>
  <conditionalFormatting sqref="G4">
    <cfRule type="expression" dxfId="9691" priority="1438" stopIfTrue="1">
      <formula>$D$1&lt;G4</formula>
    </cfRule>
    <cfRule type="expression" dxfId="9690" priority="1439" stopIfTrue="1">
      <formula>$D$1&gt;G4</formula>
    </cfRule>
  </conditionalFormatting>
  <conditionalFormatting sqref="G4">
    <cfRule type="expression" dxfId="9689" priority="1436" stopIfTrue="1">
      <formula>$D$1&lt;G4</formula>
    </cfRule>
    <cfRule type="expression" dxfId="9688" priority="1437" stopIfTrue="1">
      <formula>$D$1&gt;G4</formula>
    </cfRule>
  </conditionalFormatting>
  <conditionalFormatting sqref="G4">
    <cfRule type="expression" dxfId="9687" priority="1434" stopIfTrue="1">
      <formula>$D$1&lt;G4</formula>
    </cfRule>
    <cfRule type="expression" dxfId="9686" priority="1435" stopIfTrue="1">
      <formula>$D$1&gt;G4</formula>
    </cfRule>
  </conditionalFormatting>
  <conditionalFormatting sqref="G4">
    <cfRule type="expression" dxfId="9685" priority="1432" stopIfTrue="1">
      <formula>$D$1&lt;G4</formula>
    </cfRule>
    <cfRule type="expression" dxfId="9684" priority="1433" stopIfTrue="1">
      <formula>$D$1&gt;G4</formula>
    </cfRule>
  </conditionalFormatting>
  <conditionalFormatting sqref="G4">
    <cfRule type="expression" dxfId="9683" priority="1430" stopIfTrue="1">
      <formula>$D$1&lt;G4</formula>
    </cfRule>
    <cfRule type="expression" dxfId="9682" priority="1431" stopIfTrue="1">
      <formula>$D$1&gt;G4</formula>
    </cfRule>
  </conditionalFormatting>
  <conditionalFormatting sqref="P3">
    <cfRule type="expression" dxfId="9681" priority="1428" stopIfTrue="1">
      <formula>$D$1&lt;P3</formula>
    </cfRule>
    <cfRule type="expression" dxfId="9680" priority="1429" stopIfTrue="1">
      <formula>$D$1&gt;P3</formula>
    </cfRule>
  </conditionalFormatting>
  <conditionalFormatting sqref="I3:I4">
    <cfRule type="expression" dxfId="9679" priority="1301" stopIfTrue="1">
      <formula>$D$1&lt;I3</formula>
    </cfRule>
    <cfRule type="expression" dxfId="9678" priority="1302" stopIfTrue="1">
      <formula>$D$1&gt;I3</formula>
    </cfRule>
  </conditionalFormatting>
  <conditionalFormatting sqref="I4">
    <cfRule type="expression" dxfId="9677" priority="1284" stopIfTrue="1">
      <formula>$D$1&lt;I4</formula>
    </cfRule>
    <cfRule type="expression" dxfId="9676" priority="1285" stopIfTrue="1">
      <formula>$D$1&gt;I4</formula>
    </cfRule>
  </conditionalFormatting>
  <conditionalFormatting sqref="J3">
    <cfRule type="expression" dxfId="9675" priority="1269" stopIfTrue="1">
      <formula>$D$1&lt;J3</formula>
    </cfRule>
    <cfRule type="expression" dxfId="9674" priority="1270" stopIfTrue="1">
      <formula>$D$1&gt;J3</formula>
    </cfRule>
  </conditionalFormatting>
  <conditionalFormatting sqref="L3">
    <cfRule type="expression" dxfId="9673" priority="1423" stopIfTrue="1">
      <formula>$D$1&lt;L3</formula>
    </cfRule>
    <cfRule type="expression" dxfId="9672" priority="1424" stopIfTrue="1">
      <formula>$D$1&gt;L3</formula>
    </cfRule>
  </conditionalFormatting>
  <conditionalFormatting sqref="L3">
    <cfRule type="expression" dxfId="9671" priority="1418" stopIfTrue="1">
      <formula>$D$1&lt;L3</formula>
    </cfRule>
    <cfRule type="expression" dxfId="9670" priority="1419" stopIfTrue="1">
      <formula>$D$1&gt;L3</formula>
    </cfRule>
  </conditionalFormatting>
  <conditionalFormatting sqref="M3">
    <cfRule type="expression" dxfId="9669" priority="1411" stopIfTrue="1">
      <formula>$D$1&lt;M3</formula>
    </cfRule>
    <cfRule type="expression" dxfId="9668" priority="1412" stopIfTrue="1">
      <formula>$D$1&gt;M3</formula>
    </cfRule>
  </conditionalFormatting>
  <conditionalFormatting sqref="M3">
    <cfRule type="expression" dxfId="9667" priority="1406" stopIfTrue="1">
      <formula>$D$1&lt;M3</formula>
    </cfRule>
    <cfRule type="expression" dxfId="9666" priority="1407" stopIfTrue="1">
      <formula>$D$1&gt;M3</formula>
    </cfRule>
  </conditionalFormatting>
  <conditionalFormatting sqref="M3">
    <cfRule type="expression" dxfId="9665" priority="1382" stopIfTrue="1">
      <formula>$D$1&lt;M3</formula>
    </cfRule>
    <cfRule type="expression" dxfId="9664" priority="1383" stopIfTrue="1">
      <formula>$D$1&gt;M3</formula>
    </cfRule>
  </conditionalFormatting>
  <conditionalFormatting sqref="M3">
    <cfRule type="expression" dxfId="9663" priority="1387" stopIfTrue="1">
      <formula>$D$1&lt;M3</formula>
    </cfRule>
    <cfRule type="expression" dxfId="9662" priority="1388" stopIfTrue="1">
      <formula>$D$1&gt;M3</formula>
    </cfRule>
  </conditionalFormatting>
  <conditionalFormatting sqref="O5">
    <cfRule type="cellIs" dxfId="9661" priority="1322" stopIfTrue="1" operator="equal">
      <formula>5</formula>
    </cfRule>
    <cfRule type="cellIs" dxfId="9660" priority="1323" stopIfTrue="1" operator="equal">
      <formula>4</formula>
    </cfRule>
    <cfRule type="cellIs" dxfId="9659" priority="1324" stopIfTrue="1" operator="equal">
      <formula>3</formula>
    </cfRule>
  </conditionalFormatting>
  <conditionalFormatting sqref="O4">
    <cfRule type="expression" dxfId="9658" priority="1320" stopIfTrue="1">
      <formula>$D$1&lt;O4</formula>
    </cfRule>
    <cfRule type="expression" dxfId="9657" priority="1321" stopIfTrue="1">
      <formula>$D$1&gt;O4</formula>
    </cfRule>
  </conditionalFormatting>
  <conditionalFormatting sqref="O4">
    <cfRule type="expression" dxfId="9656" priority="1318" stopIfTrue="1">
      <formula>$D$1&lt;O4</formula>
    </cfRule>
    <cfRule type="expression" dxfId="9655" priority="1319" stopIfTrue="1">
      <formula>$D$1&gt;O4</formula>
    </cfRule>
  </conditionalFormatting>
  <conditionalFormatting sqref="O4">
    <cfRule type="expression" dxfId="9654" priority="1316" stopIfTrue="1">
      <formula>$D$1&lt;O4</formula>
    </cfRule>
    <cfRule type="expression" dxfId="9653" priority="1317" stopIfTrue="1">
      <formula>$D$1&gt;O4</formula>
    </cfRule>
  </conditionalFormatting>
  <conditionalFormatting sqref="O5">
    <cfRule type="cellIs" dxfId="9652" priority="1313" stopIfTrue="1" operator="equal">
      <formula>5</formula>
    </cfRule>
    <cfRule type="cellIs" dxfId="9651" priority="1314" stopIfTrue="1" operator="equal">
      <formula>4</formula>
    </cfRule>
    <cfRule type="cellIs" dxfId="9650" priority="1315" stopIfTrue="1" operator="equal">
      <formula>3</formula>
    </cfRule>
  </conditionalFormatting>
  <conditionalFormatting sqref="O4">
    <cfRule type="expression" dxfId="9649" priority="1311" stopIfTrue="1">
      <formula>$D$1&lt;O4</formula>
    </cfRule>
    <cfRule type="expression" dxfId="9648" priority="1312" stopIfTrue="1">
      <formula>$D$1&gt;O4</formula>
    </cfRule>
  </conditionalFormatting>
  <conditionalFormatting sqref="I5">
    <cfRule type="cellIs" dxfId="9647" priority="1308" stopIfTrue="1" operator="equal">
      <formula>5</formula>
    </cfRule>
    <cfRule type="cellIs" dxfId="9646" priority="1309" stopIfTrue="1" operator="equal">
      <formula>4</formula>
    </cfRule>
    <cfRule type="cellIs" dxfId="9645" priority="1310" stopIfTrue="1" operator="equal">
      <formula>3</formula>
    </cfRule>
  </conditionalFormatting>
  <conditionalFormatting sqref="I3:I4">
    <cfRule type="expression" dxfId="9644" priority="1306" stopIfTrue="1">
      <formula>$D$1&lt;I3</formula>
    </cfRule>
    <cfRule type="expression" dxfId="9643" priority="1307" stopIfTrue="1">
      <formula>$D$1&gt;I3</formula>
    </cfRule>
  </conditionalFormatting>
  <conditionalFormatting sqref="I5">
    <cfRule type="cellIs" dxfId="9642" priority="1303" stopIfTrue="1" operator="equal">
      <formula>5</formula>
    </cfRule>
    <cfRule type="cellIs" dxfId="9641" priority="1304" stopIfTrue="1" operator="equal">
      <formula>4</formula>
    </cfRule>
    <cfRule type="cellIs" dxfId="9640" priority="1305" stopIfTrue="1" operator="equal">
      <formula>3</formula>
    </cfRule>
  </conditionalFormatting>
  <conditionalFormatting sqref="I4">
    <cfRule type="expression" dxfId="9639" priority="1299" stopIfTrue="1">
      <formula>$D$1&lt;I4</formula>
    </cfRule>
    <cfRule type="expression" dxfId="9638" priority="1300" stopIfTrue="1">
      <formula>$D$1&gt;I4</formula>
    </cfRule>
  </conditionalFormatting>
  <conditionalFormatting sqref="I5">
    <cfRule type="cellIs" dxfId="9637" priority="1296" stopIfTrue="1" operator="equal">
      <formula>5</formula>
    </cfRule>
    <cfRule type="cellIs" dxfId="9636" priority="1297" stopIfTrue="1" operator="equal">
      <formula>4</formula>
    </cfRule>
    <cfRule type="cellIs" dxfId="9635" priority="1298" stopIfTrue="1" operator="equal">
      <formula>3</formula>
    </cfRule>
  </conditionalFormatting>
  <conditionalFormatting sqref="I4">
    <cfRule type="expression" dxfId="9634" priority="1294" stopIfTrue="1">
      <formula>$D$1&lt;I4</formula>
    </cfRule>
    <cfRule type="expression" dxfId="9633" priority="1295" stopIfTrue="1">
      <formula>$D$1&gt;I4</formula>
    </cfRule>
  </conditionalFormatting>
  <conditionalFormatting sqref="I5">
    <cfRule type="cellIs" dxfId="9632" priority="1291" stopIfTrue="1" operator="equal">
      <formula>5</formula>
    </cfRule>
    <cfRule type="cellIs" dxfId="9631" priority="1292" stopIfTrue="1" operator="equal">
      <formula>4</formula>
    </cfRule>
    <cfRule type="cellIs" dxfId="9630" priority="1293" stopIfTrue="1" operator="equal">
      <formula>3</formula>
    </cfRule>
  </conditionalFormatting>
  <conditionalFormatting sqref="I4">
    <cfRule type="expression" dxfId="9629" priority="1289" stopIfTrue="1">
      <formula>$D$1&lt;I4</formula>
    </cfRule>
    <cfRule type="expression" dxfId="9628" priority="1290" stopIfTrue="1">
      <formula>$D$1&gt;I4</formula>
    </cfRule>
  </conditionalFormatting>
  <conditionalFormatting sqref="I5">
    <cfRule type="cellIs" dxfId="9627" priority="1286" stopIfTrue="1" operator="equal">
      <formula>5</formula>
    </cfRule>
    <cfRule type="cellIs" dxfId="9626" priority="1287" stopIfTrue="1" operator="equal">
      <formula>4</formula>
    </cfRule>
    <cfRule type="cellIs" dxfId="9625" priority="1288" stopIfTrue="1" operator="equal">
      <formula>3</formula>
    </cfRule>
  </conditionalFormatting>
  <conditionalFormatting sqref="I5">
    <cfRule type="cellIs" dxfId="9624" priority="1281" stopIfTrue="1" operator="equal">
      <formula>5</formula>
    </cfRule>
    <cfRule type="cellIs" dxfId="9623" priority="1282" stopIfTrue="1" operator="equal">
      <formula>4</formula>
    </cfRule>
    <cfRule type="cellIs" dxfId="9622" priority="1283" stopIfTrue="1" operator="equal">
      <formula>3</formula>
    </cfRule>
  </conditionalFormatting>
  <conditionalFormatting sqref="I4">
    <cfRule type="expression" dxfId="9621" priority="1279" stopIfTrue="1">
      <formula>$D$1&lt;I4</formula>
    </cfRule>
    <cfRule type="expression" dxfId="9620" priority="1280" stopIfTrue="1">
      <formula>$D$1&gt;I4</formula>
    </cfRule>
  </conditionalFormatting>
  <conditionalFormatting sqref="I5">
    <cfRule type="cellIs" dxfId="9619" priority="1276" stopIfTrue="1" operator="equal">
      <formula>5</formula>
    </cfRule>
    <cfRule type="cellIs" dxfId="9618" priority="1277" stopIfTrue="1" operator="equal">
      <formula>4</formula>
    </cfRule>
    <cfRule type="cellIs" dxfId="9617" priority="1278" stopIfTrue="1" operator="equal">
      <formula>3</formula>
    </cfRule>
  </conditionalFormatting>
  <conditionalFormatting sqref="I4">
    <cfRule type="expression" dxfId="9616" priority="1274" stopIfTrue="1">
      <formula>$D$1&lt;I4</formula>
    </cfRule>
    <cfRule type="expression" dxfId="9615" priority="1275" stopIfTrue="1">
      <formula>$D$1&gt;I4</formula>
    </cfRule>
  </conditionalFormatting>
  <conditionalFormatting sqref="J3">
    <cfRule type="expression" dxfId="9614" priority="1267" stopIfTrue="1">
      <formula>$D$1&lt;J3</formula>
    </cfRule>
    <cfRule type="expression" dxfId="9613" priority="1268" stopIfTrue="1">
      <formula>$D$1&gt;J3</formula>
    </cfRule>
  </conditionalFormatting>
  <conditionalFormatting sqref="J3">
    <cfRule type="expression" dxfId="9612" priority="1261" stopIfTrue="1">
      <formula>$D$1&lt;J3</formula>
    </cfRule>
    <cfRule type="expression" dxfId="9611" priority="1262" stopIfTrue="1">
      <formula>$D$1&gt;J3</formula>
    </cfRule>
  </conditionalFormatting>
  <conditionalFormatting sqref="K3">
    <cfRule type="expression" dxfId="9610" priority="1229" stopIfTrue="1">
      <formula>$D$1&lt;K3</formula>
    </cfRule>
    <cfRule type="expression" dxfId="9609" priority="1230" stopIfTrue="1">
      <formula>$D$1&gt;K3</formula>
    </cfRule>
  </conditionalFormatting>
  <conditionalFormatting sqref="K3">
    <cfRule type="expression" dxfId="9608" priority="1224" stopIfTrue="1">
      <formula>$D$1&lt;K3</formula>
    </cfRule>
    <cfRule type="expression" dxfId="9607" priority="1225" stopIfTrue="1">
      <formula>$D$1&gt;K3</formula>
    </cfRule>
  </conditionalFormatting>
  <conditionalFormatting sqref="I5">
    <cfRule type="cellIs" dxfId="9606" priority="1106" stopIfTrue="1" operator="equal">
      <formula>5</formula>
    </cfRule>
    <cfRule type="cellIs" dxfId="9605" priority="1107" stopIfTrue="1" operator="equal">
      <formula>4</formula>
    </cfRule>
    <cfRule type="cellIs" dxfId="9604" priority="1108" stopIfTrue="1" operator="equal">
      <formula>3</formula>
    </cfRule>
  </conditionalFormatting>
  <conditionalFormatting sqref="K3">
    <cfRule type="expression" dxfId="9603" priority="1062" stopIfTrue="1">
      <formula>$D$1&lt;K3</formula>
    </cfRule>
    <cfRule type="expression" dxfId="9602" priority="1063" stopIfTrue="1">
      <formula>$D$1&gt;K3</formula>
    </cfRule>
  </conditionalFormatting>
  <conditionalFormatting sqref="M3">
    <cfRule type="expression" dxfId="9601" priority="1217" stopIfTrue="1">
      <formula>$D$1&lt;M3</formula>
    </cfRule>
    <cfRule type="expression" dxfId="9600" priority="1218" stopIfTrue="1">
      <formula>$D$1&gt;M3</formula>
    </cfRule>
  </conditionalFormatting>
  <conditionalFormatting sqref="M3">
    <cfRule type="expression" dxfId="9599" priority="1212" stopIfTrue="1">
      <formula>$D$1&lt;M3</formula>
    </cfRule>
    <cfRule type="expression" dxfId="9598" priority="1213" stopIfTrue="1">
      <formula>$D$1&gt;M3</formula>
    </cfRule>
  </conditionalFormatting>
  <conditionalFormatting sqref="N3">
    <cfRule type="expression" dxfId="9597" priority="1205" stopIfTrue="1">
      <formula>$D$1&lt;N3</formula>
    </cfRule>
    <cfRule type="expression" dxfId="9596" priority="1206" stopIfTrue="1">
      <formula>$D$1&gt;N3</formula>
    </cfRule>
  </conditionalFormatting>
  <conditionalFormatting sqref="N3">
    <cfRule type="expression" dxfId="9595" priority="1200" stopIfTrue="1">
      <formula>$D$1&lt;N3</formula>
    </cfRule>
    <cfRule type="expression" dxfId="9594" priority="1201" stopIfTrue="1">
      <formula>$D$1&gt;N3</formula>
    </cfRule>
  </conditionalFormatting>
  <conditionalFormatting sqref="N3">
    <cfRule type="expression" dxfId="9593" priority="1176" stopIfTrue="1">
      <formula>$D$1&lt;N3</formula>
    </cfRule>
    <cfRule type="expression" dxfId="9592" priority="1177" stopIfTrue="1">
      <formula>$D$1&gt;N3</formula>
    </cfRule>
  </conditionalFormatting>
  <conditionalFormatting sqref="N3">
    <cfRule type="expression" dxfId="9591" priority="1181" stopIfTrue="1">
      <formula>$D$1&lt;N3</formula>
    </cfRule>
    <cfRule type="expression" dxfId="9590" priority="1182" stopIfTrue="1">
      <formula>$D$1&gt;N3</formula>
    </cfRule>
  </conditionalFormatting>
  <conditionalFormatting sqref="K3">
    <cfRule type="expression" dxfId="9589" priority="1060" stopIfTrue="1">
      <formula>$D$1&lt;K3</formula>
    </cfRule>
    <cfRule type="expression" dxfId="9588" priority="1061" stopIfTrue="1">
      <formula>$D$1&gt;K3</formula>
    </cfRule>
  </conditionalFormatting>
  <conditionalFormatting sqref="K3">
    <cfRule type="expression" dxfId="9587" priority="1054" stopIfTrue="1">
      <formula>$D$1&lt;K3</formula>
    </cfRule>
    <cfRule type="expression" dxfId="9586" priority="1055" stopIfTrue="1">
      <formula>$D$1&gt;K3</formula>
    </cfRule>
  </conditionalFormatting>
  <conditionalFormatting sqref="I5">
    <cfRule type="cellIs" dxfId="9585" priority="1116" stopIfTrue="1" operator="equal">
      <formula>5</formula>
    </cfRule>
    <cfRule type="cellIs" dxfId="9584" priority="1117" stopIfTrue="1" operator="equal">
      <formula>4</formula>
    </cfRule>
    <cfRule type="cellIs" dxfId="9583" priority="1118" stopIfTrue="1" operator="equal">
      <formula>3</formula>
    </cfRule>
  </conditionalFormatting>
  <conditionalFormatting sqref="I3:I4">
    <cfRule type="expression" dxfId="9582" priority="1114" stopIfTrue="1">
      <formula>$D$1&lt;I3</formula>
    </cfRule>
    <cfRule type="expression" dxfId="9581" priority="1115" stopIfTrue="1">
      <formula>$D$1&gt;I3</formula>
    </cfRule>
  </conditionalFormatting>
  <conditionalFormatting sqref="I5">
    <cfRule type="cellIs" dxfId="9580" priority="1111" stopIfTrue="1" operator="equal">
      <formula>5</formula>
    </cfRule>
    <cfRule type="cellIs" dxfId="9579" priority="1112" stopIfTrue="1" operator="equal">
      <formula>4</formula>
    </cfRule>
    <cfRule type="cellIs" dxfId="9578" priority="1113" stopIfTrue="1" operator="equal">
      <formula>3</formula>
    </cfRule>
  </conditionalFormatting>
  <conditionalFormatting sqref="I3:I4">
    <cfRule type="expression" dxfId="9577" priority="1109" stopIfTrue="1">
      <formula>$D$1&lt;I3</formula>
    </cfRule>
    <cfRule type="expression" dxfId="9576" priority="1110" stopIfTrue="1">
      <formula>$D$1&gt;I3</formula>
    </cfRule>
  </conditionalFormatting>
  <conditionalFormatting sqref="I3:I4">
    <cfRule type="expression" dxfId="9575" priority="1104" stopIfTrue="1">
      <formula>$D$1&lt;I3</formula>
    </cfRule>
    <cfRule type="expression" dxfId="9574" priority="1105" stopIfTrue="1">
      <formula>$D$1&gt;I3</formula>
    </cfRule>
  </conditionalFormatting>
  <conditionalFormatting sqref="L3">
    <cfRule type="expression" dxfId="9573" priority="1017" stopIfTrue="1">
      <formula>$D$1&lt;L3</formula>
    </cfRule>
    <cfRule type="expression" dxfId="9572" priority="1018" stopIfTrue="1">
      <formula>$D$1&gt;L3</formula>
    </cfRule>
  </conditionalFormatting>
  <conditionalFormatting sqref="P5">
    <cfRule type="cellIs" dxfId="9571" priority="1012" stopIfTrue="1" operator="equal">
      <formula>5</formula>
    </cfRule>
    <cfRule type="cellIs" dxfId="9570" priority="1013" stopIfTrue="1" operator="equal">
      <formula>4</formula>
    </cfRule>
    <cfRule type="cellIs" dxfId="9569" priority="1014" stopIfTrue="1" operator="equal">
      <formula>3</formula>
    </cfRule>
  </conditionalFormatting>
  <conditionalFormatting sqref="P4">
    <cfRule type="expression" dxfId="9568" priority="1010" stopIfTrue="1">
      <formula>$D$1&lt;P4</formula>
    </cfRule>
    <cfRule type="expression" dxfId="9567" priority="1011" stopIfTrue="1">
      <formula>$D$1&gt;P4</formula>
    </cfRule>
  </conditionalFormatting>
  <conditionalFormatting sqref="P5">
    <cfRule type="cellIs" dxfId="9566" priority="1007" stopIfTrue="1" operator="equal">
      <formula>5</formula>
    </cfRule>
    <cfRule type="cellIs" dxfId="9565" priority="1008" stopIfTrue="1" operator="equal">
      <formula>4</formula>
    </cfRule>
    <cfRule type="cellIs" dxfId="9564" priority="1009" stopIfTrue="1" operator="equal">
      <formula>3</formula>
    </cfRule>
  </conditionalFormatting>
  <conditionalFormatting sqref="P4">
    <cfRule type="expression" dxfId="9563" priority="1005" stopIfTrue="1">
      <formula>$D$1&lt;P4</formula>
    </cfRule>
    <cfRule type="expression" dxfId="9562" priority="1006" stopIfTrue="1">
      <formula>$D$1&gt;P4</formula>
    </cfRule>
  </conditionalFormatting>
  <conditionalFormatting sqref="P4">
    <cfRule type="expression" dxfId="9561" priority="1000" stopIfTrue="1">
      <formula>$D$1&lt;P4</formula>
    </cfRule>
    <cfRule type="expression" dxfId="9560" priority="1001" stopIfTrue="1">
      <formula>$D$1&gt;P4</formula>
    </cfRule>
  </conditionalFormatting>
  <conditionalFormatting sqref="P5">
    <cfRule type="cellIs" dxfId="9559" priority="997" stopIfTrue="1" operator="equal">
      <formula>5</formula>
    </cfRule>
    <cfRule type="cellIs" dxfId="9558" priority="998" stopIfTrue="1" operator="equal">
      <formula>4</formula>
    </cfRule>
    <cfRule type="cellIs" dxfId="9557" priority="999" stopIfTrue="1" operator="equal">
      <formula>3</formula>
    </cfRule>
  </conditionalFormatting>
  <conditionalFormatting sqref="P4">
    <cfRule type="expression" dxfId="9556" priority="995" stopIfTrue="1">
      <formula>$D$1&lt;P4</formula>
    </cfRule>
    <cfRule type="expression" dxfId="9555" priority="996" stopIfTrue="1">
      <formula>$D$1&gt;P4</formula>
    </cfRule>
  </conditionalFormatting>
  <conditionalFormatting sqref="P5">
    <cfRule type="cellIs" dxfId="9554" priority="992" stopIfTrue="1" operator="equal">
      <formula>5</formula>
    </cfRule>
    <cfRule type="cellIs" dxfId="9553" priority="993" stopIfTrue="1" operator="equal">
      <formula>4</formula>
    </cfRule>
    <cfRule type="cellIs" dxfId="9552" priority="994" stopIfTrue="1" operator="equal">
      <formula>3</formula>
    </cfRule>
  </conditionalFormatting>
  <conditionalFormatting sqref="P4">
    <cfRule type="expression" dxfId="9551" priority="990" stopIfTrue="1">
      <formula>$D$1&lt;P4</formula>
    </cfRule>
    <cfRule type="expression" dxfId="9550" priority="991" stopIfTrue="1">
      <formula>$D$1&gt;P4</formula>
    </cfRule>
  </conditionalFormatting>
  <conditionalFormatting sqref="P5">
    <cfRule type="cellIs" dxfId="9549" priority="987" stopIfTrue="1" operator="equal">
      <formula>5</formula>
    </cfRule>
    <cfRule type="cellIs" dxfId="9548" priority="988" stopIfTrue="1" operator="equal">
      <formula>4</formula>
    </cfRule>
    <cfRule type="cellIs" dxfId="9547" priority="989" stopIfTrue="1" operator="equal">
      <formula>3</formula>
    </cfRule>
  </conditionalFormatting>
  <conditionalFormatting sqref="P4">
    <cfRule type="expression" dxfId="9546" priority="985" stopIfTrue="1">
      <formula>$D$1&lt;P4</formula>
    </cfRule>
    <cfRule type="expression" dxfId="9545" priority="986" stopIfTrue="1">
      <formula>$D$1&gt;P4</formula>
    </cfRule>
  </conditionalFormatting>
  <conditionalFormatting sqref="P5">
    <cfRule type="cellIs" dxfId="9544" priority="982" stopIfTrue="1" operator="equal">
      <formula>5</formula>
    </cfRule>
    <cfRule type="cellIs" dxfId="9543" priority="983" stopIfTrue="1" operator="equal">
      <formula>4</formula>
    </cfRule>
    <cfRule type="cellIs" dxfId="9542" priority="984" stopIfTrue="1" operator="equal">
      <formula>3</formula>
    </cfRule>
  </conditionalFormatting>
  <conditionalFormatting sqref="P4">
    <cfRule type="expression" dxfId="9541" priority="980" stopIfTrue="1">
      <formula>$D$1&lt;P4</formula>
    </cfRule>
    <cfRule type="expression" dxfId="9540" priority="981" stopIfTrue="1">
      <formula>$D$1&gt;P4</formula>
    </cfRule>
  </conditionalFormatting>
  <conditionalFormatting sqref="P4">
    <cfRule type="expression" dxfId="9539" priority="978" stopIfTrue="1">
      <formula>$D$1&lt;P4</formula>
    </cfRule>
    <cfRule type="expression" dxfId="9538" priority="979" stopIfTrue="1">
      <formula>$D$1&gt;P4</formula>
    </cfRule>
  </conditionalFormatting>
  <conditionalFormatting sqref="P4">
    <cfRule type="expression" dxfId="9537" priority="976" stopIfTrue="1">
      <formula>$D$1&lt;P4</formula>
    </cfRule>
    <cfRule type="expression" dxfId="9536" priority="977" stopIfTrue="1">
      <formula>$D$1&gt;P4</formula>
    </cfRule>
  </conditionalFormatting>
  <conditionalFormatting sqref="P4">
    <cfRule type="expression" dxfId="9535" priority="974" stopIfTrue="1">
      <formula>$D$1&lt;P4</formula>
    </cfRule>
    <cfRule type="expression" dxfId="9534" priority="975" stopIfTrue="1">
      <formula>$D$1&gt;P4</formula>
    </cfRule>
  </conditionalFormatting>
  <conditionalFormatting sqref="P4">
    <cfRule type="expression" dxfId="9533" priority="972" stopIfTrue="1">
      <formula>$D$1&lt;P4</formula>
    </cfRule>
    <cfRule type="expression" dxfId="9532" priority="973" stopIfTrue="1">
      <formula>$D$1&gt;P4</formula>
    </cfRule>
  </conditionalFormatting>
  <conditionalFormatting sqref="P4">
    <cfRule type="expression" dxfId="9531" priority="970" stopIfTrue="1">
      <formula>$D$1&lt;P4</formula>
    </cfRule>
    <cfRule type="expression" dxfId="9530" priority="971" stopIfTrue="1">
      <formula>$D$1&gt;P4</formula>
    </cfRule>
  </conditionalFormatting>
  <conditionalFormatting sqref="P4">
    <cfRule type="expression" dxfId="9529" priority="968" stopIfTrue="1">
      <formula>$D$1&lt;P4</formula>
    </cfRule>
    <cfRule type="expression" dxfId="9528" priority="969" stopIfTrue="1">
      <formula>$D$1&gt;P4</formula>
    </cfRule>
  </conditionalFormatting>
  <conditionalFormatting sqref="P4">
    <cfRule type="expression" dxfId="9527" priority="966" stopIfTrue="1">
      <formula>$D$1&lt;P4</formula>
    </cfRule>
    <cfRule type="expression" dxfId="9526" priority="967" stopIfTrue="1">
      <formula>$D$1&gt;P4</formula>
    </cfRule>
  </conditionalFormatting>
  <conditionalFormatting sqref="P4">
    <cfRule type="expression" dxfId="9525" priority="964" stopIfTrue="1">
      <formula>$D$1&lt;P4</formula>
    </cfRule>
    <cfRule type="expression" dxfId="9524" priority="965" stopIfTrue="1">
      <formula>$D$1&gt;P4</formula>
    </cfRule>
  </conditionalFormatting>
  <conditionalFormatting sqref="P4">
    <cfRule type="expression" dxfId="9523" priority="962" stopIfTrue="1">
      <formula>$D$1&lt;P4</formula>
    </cfRule>
    <cfRule type="expression" dxfId="9522" priority="963" stopIfTrue="1">
      <formula>$D$1&gt;P4</formula>
    </cfRule>
  </conditionalFormatting>
  <conditionalFormatting sqref="H5">
    <cfRule type="cellIs" dxfId="9521" priority="867" stopIfTrue="1" operator="equal">
      <formula>5</formula>
    </cfRule>
    <cfRule type="cellIs" dxfId="9520" priority="868" stopIfTrue="1" operator="equal">
      <formula>4</formula>
    </cfRule>
    <cfRule type="cellIs" dxfId="9519" priority="869" stopIfTrue="1" operator="equal">
      <formula>3</formula>
    </cfRule>
  </conditionalFormatting>
  <conditionalFormatting sqref="H4">
    <cfRule type="expression" dxfId="9518" priority="865" stopIfTrue="1">
      <formula>$D$1&lt;H4</formula>
    </cfRule>
    <cfRule type="expression" dxfId="9517" priority="866" stopIfTrue="1">
      <formula>$D$1&gt;H4</formula>
    </cfRule>
  </conditionalFormatting>
  <conditionalFormatting sqref="H5">
    <cfRule type="cellIs" dxfId="9516" priority="862" stopIfTrue="1" operator="equal">
      <formula>5</formula>
    </cfRule>
    <cfRule type="cellIs" dxfId="9515" priority="863" stopIfTrue="1" operator="equal">
      <formula>4</formula>
    </cfRule>
    <cfRule type="cellIs" dxfId="9514" priority="864" stopIfTrue="1" operator="equal">
      <formula>3</formula>
    </cfRule>
  </conditionalFormatting>
  <conditionalFormatting sqref="H4">
    <cfRule type="expression" dxfId="9513" priority="860" stopIfTrue="1">
      <formula>$D$1&lt;H4</formula>
    </cfRule>
    <cfRule type="expression" dxfId="9512" priority="861" stopIfTrue="1">
      <formula>$D$1&gt;H4</formula>
    </cfRule>
  </conditionalFormatting>
  <conditionalFormatting sqref="H4">
    <cfRule type="expression" dxfId="9511" priority="837" stopIfTrue="1">
      <formula>$D$1&lt;H4</formula>
    </cfRule>
    <cfRule type="expression" dxfId="9510" priority="838" stopIfTrue="1">
      <formula>$D$1&gt;H4</formula>
    </cfRule>
  </conditionalFormatting>
  <conditionalFormatting sqref="H4">
    <cfRule type="expression" dxfId="9509" priority="835" stopIfTrue="1">
      <formula>$D$1&lt;H4</formula>
    </cfRule>
    <cfRule type="expression" dxfId="9508" priority="836" stopIfTrue="1">
      <formula>$D$1&gt;H4</formula>
    </cfRule>
  </conditionalFormatting>
  <conditionalFormatting sqref="H4">
    <cfRule type="expression" dxfId="9507" priority="810" stopIfTrue="1">
      <formula>$D$1&lt;H4</formula>
    </cfRule>
    <cfRule type="expression" dxfId="9506" priority="811" stopIfTrue="1">
      <formula>$D$1&gt;H4</formula>
    </cfRule>
  </conditionalFormatting>
  <conditionalFormatting sqref="H5">
    <cfRule type="cellIs" dxfId="9505" priority="807" stopIfTrue="1" operator="equal">
      <formula>5</formula>
    </cfRule>
    <cfRule type="cellIs" dxfId="9504" priority="808" stopIfTrue="1" operator="equal">
      <formula>4</formula>
    </cfRule>
    <cfRule type="cellIs" dxfId="9503" priority="809" stopIfTrue="1" operator="equal">
      <formula>3</formula>
    </cfRule>
  </conditionalFormatting>
  <conditionalFormatting sqref="H4">
    <cfRule type="expression" dxfId="9502" priority="803" stopIfTrue="1">
      <formula>$D$1&lt;H4</formula>
    </cfRule>
    <cfRule type="expression" dxfId="9501" priority="804" stopIfTrue="1">
      <formula>$D$1&gt;H4</formula>
    </cfRule>
  </conditionalFormatting>
  <conditionalFormatting sqref="H5">
    <cfRule type="cellIs" dxfId="9500" priority="857" stopIfTrue="1" operator="equal">
      <formula>5</formula>
    </cfRule>
    <cfRule type="cellIs" dxfId="9499" priority="858" stopIfTrue="1" operator="equal">
      <formula>4</formula>
    </cfRule>
    <cfRule type="cellIs" dxfId="9498" priority="859" stopIfTrue="1" operator="equal">
      <formula>3</formula>
    </cfRule>
  </conditionalFormatting>
  <conditionalFormatting sqref="H4">
    <cfRule type="expression" dxfId="9497" priority="855" stopIfTrue="1">
      <formula>$D$1&lt;H4</formula>
    </cfRule>
    <cfRule type="expression" dxfId="9496" priority="856" stopIfTrue="1">
      <formula>$D$1&gt;H4</formula>
    </cfRule>
  </conditionalFormatting>
  <conditionalFormatting sqref="H5">
    <cfRule type="cellIs" dxfId="9495" priority="852" stopIfTrue="1" operator="equal">
      <formula>5</formula>
    </cfRule>
    <cfRule type="cellIs" dxfId="9494" priority="853" stopIfTrue="1" operator="equal">
      <formula>4</formula>
    </cfRule>
    <cfRule type="cellIs" dxfId="9493" priority="854" stopIfTrue="1" operator="equal">
      <formula>3</formula>
    </cfRule>
  </conditionalFormatting>
  <conditionalFormatting sqref="H4">
    <cfRule type="expression" dxfId="9492" priority="850" stopIfTrue="1">
      <formula>$D$1&lt;H4</formula>
    </cfRule>
    <cfRule type="expression" dxfId="9491" priority="851" stopIfTrue="1">
      <formula>$D$1&gt;H4</formula>
    </cfRule>
  </conditionalFormatting>
  <conditionalFormatting sqref="H5">
    <cfRule type="cellIs" dxfId="9490" priority="847" stopIfTrue="1" operator="equal">
      <formula>5</formula>
    </cfRule>
    <cfRule type="cellIs" dxfId="9489" priority="848" stopIfTrue="1" operator="equal">
      <formula>4</formula>
    </cfRule>
    <cfRule type="cellIs" dxfId="9488" priority="849" stopIfTrue="1" operator="equal">
      <formula>3</formula>
    </cfRule>
  </conditionalFormatting>
  <conditionalFormatting sqref="H4">
    <cfRule type="expression" dxfId="9487" priority="845" stopIfTrue="1">
      <formula>$D$1&lt;H4</formula>
    </cfRule>
    <cfRule type="expression" dxfId="9486" priority="846" stopIfTrue="1">
      <formula>$D$1&gt;H4</formula>
    </cfRule>
  </conditionalFormatting>
  <conditionalFormatting sqref="H4">
    <cfRule type="expression" dxfId="9485" priority="843" stopIfTrue="1">
      <formula>$D$1&lt;H4</formula>
    </cfRule>
    <cfRule type="expression" dxfId="9484" priority="844" stopIfTrue="1">
      <formula>$D$1&gt;H4</formula>
    </cfRule>
  </conditionalFormatting>
  <conditionalFormatting sqref="H4">
    <cfRule type="expression" dxfId="9483" priority="841" stopIfTrue="1">
      <formula>$D$1&lt;H4</formula>
    </cfRule>
    <cfRule type="expression" dxfId="9482" priority="842" stopIfTrue="1">
      <formula>$D$1&gt;H4</formula>
    </cfRule>
  </conditionalFormatting>
  <conditionalFormatting sqref="H4">
    <cfRule type="expression" dxfId="9481" priority="839" stopIfTrue="1">
      <formula>$D$1&lt;H4</formula>
    </cfRule>
    <cfRule type="expression" dxfId="9480" priority="840" stopIfTrue="1">
      <formula>$D$1&gt;H4</formula>
    </cfRule>
  </conditionalFormatting>
  <conditionalFormatting sqref="H4">
    <cfRule type="expression" dxfId="9479" priority="833" stopIfTrue="1">
      <formula>$D$1&lt;H4</formula>
    </cfRule>
    <cfRule type="expression" dxfId="9478" priority="834" stopIfTrue="1">
      <formula>$D$1&gt;H4</formula>
    </cfRule>
  </conditionalFormatting>
  <conditionalFormatting sqref="H4">
    <cfRule type="expression" dxfId="9477" priority="831" stopIfTrue="1">
      <formula>$D$1&lt;H4</formula>
    </cfRule>
    <cfRule type="expression" dxfId="9476" priority="832" stopIfTrue="1">
      <formula>$D$1&gt;H4</formula>
    </cfRule>
  </conditionalFormatting>
  <conditionalFormatting sqref="H4">
    <cfRule type="expression" dxfId="9475" priority="829" stopIfTrue="1">
      <formula>$D$1&lt;H4</formula>
    </cfRule>
    <cfRule type="expression" dxfId="9474" priority="830" stopIfTrue="1">
      <formula>$D$1&gt;H4</formula>
    </cfRule>
  </conditionalFormatting>
  <conditionalFormatting sqref="H4">
    <cfRule type="expression" dxfId="9473" priority="827" stopIfTrue="1">
      <formula>$D$1&lt;H4</formula>
    </cfRule>
    <cfRule type="expression" dxfId="9472" priority="828" stopIfTrue="1">
      <formula>$D$1&gt;H4</formula>
    </cfRule>
  </conditionalFormatting>
  <conditionalFormatting sqref="H4">
    <cfRule type="expression" dxfId="9471" priority="825" stopIfTrue="1">
      <formula>$D$1&lt;H4</formula>
    </cfRule>
    <cfRule type="expression" dxfId="9470" priority="826" stopIfTrue="1">
      <formula>$D$1&gt;H4</formula>
    </cfRule>
  </conditionalFormatting>
  <conditionalFormatting sqref="H5">
    <cfRule type="cellIs" dxfId="9469" priority="822" stopIfTrue="1" operator="equal">
      <formula>5</formula>
    </cfRule>
    <cfRule type="cellIs" dxfId="9468" priority="823" stopIfTrue="1" operator="equal">
      <formula>4</formula>
    </cfRule>
    <cfRule type="cellIs" dxfId="9467" priority="824" stopIfTrue="1" operator="equal">
      <formula>3</formula>
    </cfRule>
  </conditionalFormatting>
  <conditionalFormatting sqref="H4">
    <cfRule type="expression" dxfId="9466" priority="820" stopIfTrue="1">
      <formula>$D$1&lt;H4</formula>
    </cfRule>
    <cfRule type="expression" dxfId="9465" priority="821" stopIfTrue="1">
      <formula>$D$1&gt;H4</formula>
    </cfRule>
  </conditionalFormatting>
  <conditionalFormatting sqref="H5">
    <cfRule type="cellIs" dxfId="9464" priority="817" stopIfTrue="1" operator="equal">
      <formula>5</formula>
    </cfRule>
    <cfRule type="cellIs" dxfId="9463" priority="818" stopIfTrue="1" operator="equal">
      <formula>4</formula>
    </cfRule>
    <cfRule type="cellIs" dxfId="9462" priority="819" stopIfTrue="1" operator="equal">
      <formula>3</formula>
    </cfRule>
  </conditionalFormatting>
  <conditionalFormatting sqref="H4">
    <cfRule type="expression" dxfId="9461" priority="815" stopIfTrue="1">
      <formula>$D$1&lt;H4</formula>
    </cfRule>
    <cfRule type="expression" dxfId="9460" priority="816" stopIfTrue="1">
      <formula>$D$1&gt;H4</formula>
    </cfRule>
  </conditionalFormatting>
  <conditionalFormatting sqref="H5">
    <cfRule type="cellIs" dxfId="9459" priority="812" stopIfTrue="1" operator="equal">
      <formula>5</formula>
    </cfRule>
    <cfRule type="cellIs" dxfId="9458" priority="813" stopIfTrue="1" operator="equal">
      <formula>4</formula>
    </cfRule>
    <cfRule type="cellIs" dxfId="9457" priority="814" stopIfTrue="1" operator="equal">
      <formula>3</formula>
    </cfRule>
  </conditionalFormatting>
  <conditionalFormatting sqref="H4">
    <cfRule type="expression" dxfId="9456" priority="805" stopIfTrue="1">
      <formula>$D$1&lt;H4</formula>
    </cfRule>
    <cfRule type="expression" dxfId="9455" priority="806" stopIfTrue="1">
      <formula>$D$1&gt;H4</formula>
    </cfRule>
  </conditionalFormatting>
  <conditionalFormatting sqref="H4">
    <cfRule type="expression" dxfId="9454" priority="801" stopIfTrue="1">
      <formula>$D$1&lt;H4</formula>
    </cfRule>
    <cfRule type="expression" dxfId="9453" priority="802" stopIfTrue="1">
      <formula>$D$1&gt;H4</formula>
    </cfRule>
  </conditionalFormatting>
  <conditionalFormatting sqref="H4">
    <cfRule type="expression" dxfId="9452" priority="799" stopIfTrue="1">
      <formula>$D$1&lt;H4</formula>
    </cfRule>
    <cfRule type="expression" dxfId="9451" priority="800" stopIfTrue="1">
      <formula>$D$1&gt;H4</formula>
    </cfRule>
  </conditionalFormatting>
  <conditionalFormatting sqref="H4">
    <cfRule type="expression" dxfId="9450" priority="797" stopIfTrue="1">
      <formula>$D$1&lt;H4</formula>
    </cfRule>
    <cfRule type="expression" dxfId="9449" priority="798" stopIfTrue="1">
      <formula>$D$1&gt;H4</formula>
    </cfRule>
  </conditionalFormatting>
  <conditionalFormatting sqref="H4">
    <cfRule type="expression" dxfId="9448" priority="795" stopIfTrue="1">
      <formula>$D$1&lt;H4</formula>
    </cfRule>
    <cfRule type="expression" dxfId="9447" priority="796" stopIfTrue="1">
      <formula>$D$1&gt;H4</formula>
    </cfRule>
  </conditionalFormatting>
  <conditionalFormatting sqref="H4">
    <cfRule type="expression" dxfId="9446" priority="793" stopIfTrue="1">
      <formula>$D$1&lt;H4</formula>
    </cfRule>
    <cfRule type="expression" dxfId="9445" priority="794" stopIfTrue="1">
      <formula>$D$1&gt;H4</formula>
    </cfRule>
  </conditionalFormatting>
  <conditionalFormatting sqref="H4">
    <cfRule type="expression" dxfId="9444" priority="791" stopIfTrue="1">
      <formula>$D$1&lt;H4</formula>
    </cfRule>
    <cfRule type="expression" dxfId="9443" priority="792" stopIfTrue="1">
      <formula>$D$1&gt;H4</formula>
    </cfRule>
  </conditionalFormatting>
  <conditionalFormatting sqref="H4">
    <cfRule type="expression" dxfId="9442" priority="789" stopIfTrue="1">
      <formula>$D$1&lt;H4</formula>
    </cfRule>
    <cfRule type="expression" dxfId="9441" priority="790" stopIfTrue="1">
      <formula>$D$1&gt;H4</formula>
    </cfRule>
  </conditionalFormatting>
  <conditionalFormatting sqref="H4">
    <cfRule type="expression" dxfId="9440" priority="787" stopIfTrue="1">
      <formula>$D$1&lt;H4</formula>
    </cfRule>
    <cfRule type="expression" dxfId="9439" priority="788" stopIfTrue="1">
      <formula>$D$1&gt;H4</formula>
    </cfRule>
  </conditionalFormatting>
  <conditionalFormatting sqref="H4">
    <cfRule type="expression" dxfId="9438" priority="785" stopIfTrue="1">
      <formula>$D$1&lt;H4</formula>
    </cfRule>
    <cfRule type="expression" dxfId="9437" priority="786" stopIfTrue="1">
      <formula>$D$1&gt;H4</formula>
    </cfRule>
  </conditionalFormatting>
  <conditionalFormatting sqref="H5">
    <cfRule type="cellIs" dxfId="9436" priority="782" stopIfTrue="1" operator="equal">
      <formula>5</formula>
    </cfRule>
    <cfRule type="cellIs" dxfId="9435" priority="783" stopIfTrue="1" operator="equal">
      <formula>4</formula>
    </cfRule>
    <cfRule type="cellIs" dxfId="9434" priority="784" stopIfTrue="1" operator="equal">
      <formula>3</formula>
    </cfRule>
  </conditionalFormatting>
  <conditionalFormatting sqref="H4">
    <cfRule type="expression" dxfId="9433" priority="780" stopIfTrue="1">
      <formula>$D$1&lt;H4</formula>
    </cfRule>
    <cfRule type="expression" dxfId="9432" priority="781" stopIfTrue="1">
      <formula>$D$1&gt;H4</formula>
    </cfRule>
  </conditionalFormatting>
  <conditionalFormatting sqref="H5">
    <cfRule type="cellIs" dxfId="9431" priority="777" stopIfTrue="1" operator="equal">
      <formula>5</formula>
    </cfRule>
    <cfRule type="cellIs" dxfId="9430" priority="778" stopIfTrue="1" operator="equal">
      <formula>4</formula>
    </cfRule>
    <cfRule type="cellIs" dxfId="9429" priority="779" stopIfTrue="1" operator="equal">
      <formula>3</formula>
    </cfRule>
  </conditionalFormatting>
  <conditionalFormatting sqref="H4">
    <cfRule type="expression" dxfId="9428" priority="775" stopIfTrue="1">
      <formula>$D$1&lt;H4</formula>
    </cfRule>
    <cfRule type="expression" dxfId="9427" priority="776" stopIfTrue="1">
      <formula>$D$1&gt;H4</formula>
    </cfRule>
  </conditionalFormatting>
  <conditionalFormatting sqref="H5">
    <cfRule type="cellIs" dxfId="9426" priority="772" stopIfTrue="1" operator="equal">
      <formula>5</formula>
    </cfRule>
    <cfRule type="cellIs" dxfId="9425" priority="773" stopIfTrue="1" operator="equal">
      <formula>4</formula>
    </cfRule>
    <cfRule type="cellIs" dxfId="9424" priority="774" stopIfTrue="1" operator="equal">
      <formula>3</formula>
    </cfRule>
  </conditionalFormatting>
  <conditionalFormatting sqref="H4">
    <cfRule type="expression" dxfId="9423" priority="770" stopIfTrue="1">
      <formula>$D$1&lt;H4</formula>
    </cfRule>
    <cfRule type="expression" dxfId="9422" priority="771" stopIfTrue="1">
      <formula>$D$1&gt;H4</formula>
    </cfRule>
  </conditionalFormatting>
  <conditionalFormatting sqref="H5">
    <cfRule type="cellIs" dxfId="9421" priority="767" stopIfTrue="1" operator="equal">
      <formula>5</formula>
    </cfRule>
    <cfRule type="cellIs" dxfId="9420" priority="768" stopIfTrue="1" operator="equal">
      <formula>4</formula>
    </cfRule>
    <cfRule type="cellIs" dxfId="9419" priority="769" stopIfTrue="1" operator="equal">
      <formula>3</formula>
    </cfRule>
  </conditionalFormatting>
  <conditionalFormatting sqref="H4">
    <cfRule type="expression" dxfId="9418" priority="765" stopIfTrue="1">
      <formula>$D$1&lt;H4</formula>
    </cfRule>
    <cfRule type="expression" dxfId="9417" priority="766" stopIfTrue="1">
      <formula>$D$1&gt;H4</formula>
    </cfRule>
  </conditionalFormatting>
  <conditionalFormatting sqref="H5">
    <cfRule type="cellIs" dxfId="9416" priority="762" stopIfTrue="1" operator="equal">
      <formula>5</formula>
    </cfRule>
    <cfRule type="cellIs" dxfId="9415" priority="763" stopIfTrue="1" operator="equal">
      <formula>4</formula>
    </cfRule>
    <cfRule type="cellIs" dxfId="9414" priority="764" stopIfTrue="1" operator="equal">
      <formula>3</formula>
    </cfRule>
  </conditionalFormatting>
  <conditionalFormatting sqref="H4">
    <cfRule type="expression" dxfId="9413" priority="760" stopIfTrue="1">
      <formula>$D$1&lt;H4</formula>
    </cfRule>
    <cfRule type="expression" dxfId="9412" priority="761" stopIfTrue="1">
      <formula>$D$1&gt;H4</formula>
    </cfRule>
  </conditionalFormatting>
  <conditionalFormatting sqref="H5">
    <cfRule type="cellIs" dxfId="9411" priority="757" stopIfTrue="1" operator="equal">
      <formula>5</formula>
    </cfRule>
    <cfRule type="cellIs" dxfId="9410" priority="758" stopIfTrue="1" operator="equal">
      <formula>4</formula>
    </cfRule>
    <cfRule type="cellIs" dxfId="9409" priority="759" stopIfTrue="1" operator="equal">
      <formula>3</formula>
    </cfRule>
  </conditionalFormatting>
  <conditionalFormatting sqref="M5 K5">
    <cfRule type="cellIs" dxfId="9408" priority="754" stopIfTrue="1" operator="equal">
      <formula>5</formula>
    </cfRule>
    <cfRule type="cellIs" dxfId="9407" priority="755" stopIfTrue="1" operator="equal">
      <formula>4</formula>
    </cfRule>
    <cfRule type="cellIs" dxfId="9406" priority="756" stopIfTrue="1" operator="equal">
      <formula>3</formula>
    </cfRule>
  </conditionalFormatting>
  <conditionalFormatting sqref="K4:M4">
    <cfRule type="expression" dxfId="9405" priority="752" stopIfTrue="1">
      <formula>$D$1&lt;K4</formula>
    </cfRule>
    <cfRule type="expression" dxfId="9404" priority="753" stopIfTrue="1">
      <formula>$D$1&gt;K4</formula>
    </cfRule>
  </conditionalFormatting>
  <conditionalFormatting sqref="M5">
    <cfRule type="cellIs" dxfId="9403" priority="749" stopIfTrue="1" operator="equal">
      <formula>5</formula>
    </cfRule>
    <cfRule type="cellIs" dxfId="9402" priority="750" stopIfTrue="1" operator="equal">
      <formula>4</formula>
    </cfRule>
    <cfRule type="cellIs" dxfId="9401" priority="751" stopIfTrue="1" operator="equal">
      <formula>3</formula>
    </cfRule>
  </conditionalFormatting>
  <conditionalFormatting sqref="M4">
    <cfRule type="expression" dxfId="9400" priority="747" stopIfTrue="1">
      <formula>$D$1&lt;M4</formula>
    </cfRule>
    <cfRule type="expression" dxfId="9399" priority="748" stopIfTrue="1">
      <formula>$D$1&gt;M4</formula>
    </cfRule>
  </conditionalFormatting>
  <conditionalFormatting sqref="M4">
    <cfRule type="expression" dxfId="9398" priority="745" stopIfTrue="1">
      <formula>$D$1&lt;M4</formula>
    </cfRule>
    <cfRule type="expression" dxfId="9397" priority="746" stopIfTrue="1">
      <formula>$D$1&gt;M4</formula>
    </cfRule>
  </conditionalFormatting>
  <conditionalFormatting sqref="M4">
    <cfRule type="expression" dxfId="9396" priority="712" stopIfTrue="1">
      <formula>$D$1&lt;M4</formula>
    </cfRule>
    <cfRule type="expression" dxfId="9395" priority="713" stopIfTrue="1">
      <formula>$D$1&gt;M4</formula>
    </cfRule>
  </conditionalFormatting>
  <conditionalFormatting sqref="M5">
    <cfRule type="cellIs" dxfId="9394" priority="742" stopIfTrue="1" operator="equal">
      <formula>5</formula>
    </cfRule>
    <cfRule type="cellIs" dxfId="9393" priority="743" stopIfTrue="1" operator="equal">
      <formula>4</formula>
    </cfRule>
    <cfRule type="cellIs" dxfId="9392" priority="744" stopIfTrue="1" operator="equal">
      <formula>3</formula>
    </cfRule>
  </conditionalFormatting>
  <conditionalFormatting sqref="M4">
    <cfRule type="expression" dxfId="9391" priority="740" stopIfTrue="1">
      <formula>$D$1&lt;M4</formula>
    </cfRule>
    <cfRule type="expression" dxfId="9390" priority="741" stopIfTrue="1">
      <formula>$D$1&gt;M4</formula>
    </cfRule>
  </conditionalFormatting>
  <conditionalFormatting sqref="M5">
    <cfRule type="cellIs" dxfId="9389" priority="737" stopIfTrue="1" operator="equal">
      <formula>5</formula>
    </cfRule>
    <cfRule type="cellIs" dxfId="9388" priority="738" stopIfTrue="1" operator="equal">
      <formula>4</formula>
    </cfRule>
    <cfRule type="cellIs" dxfId="9387" priority="739" stopIfTrue="1" operator="equal">
      <formula>3</formula>
    </cfRule>
  </conditionalFormatting>
  <conditionalFormatting sqref="M4">
    <cfRule type="expression" dxfId="9386" priority="735" stopIfTrue="1">
      <formula>$D$1&lt;M4</formula>
    </cfRule>
    <cfRule type="expression" dxfId="9385" priority="736" stopIfTrue="1">
      <formula>$D$1&gt;M4</formula>
    </cfRule>
  </conditionalFormatting>
  <conditionalFormatting sqref="M5">
    <cfRule type="cellIs" dxfId="9384" priority="732" stopIfTrue="1" operator="equal">
      <formula>5</formula>
    </cfRule>
    <cfRule type="cellIs" dxfId="9383" priority="733" stopIfTrue="1" operator="equal">
      <formula>4</formula>
    </cfRule>
    <cfRule type="cellIs" dxfId="9382" priority="734" stopIfTrue="1" operator="equal">
      <formula>3</formula>
    </cfRule>
  </conditionalFormatting>
  <conditionalFormatting sqref="M4">
    <cfRule type="expression" dxfId="9381" priority="730" stopIfTrue="1">
      <formula>$D$1&lt;M4</formula>
    </cfRule>
    <cfRule type="expression" dxfId="9380" priority="731" stopIfTrue="1">
      <formula>$D$1&gt;M4</formula>
    </cfRule>
  </conditionalFormatting>
  <conditionalFormatting sqref="M4">
    <cfRule type="expression" dxfId="9379" priority="728" stopIfTrue="1">
      <formula>$D$1&lt;M4</formula>
    </cfRule>
    <cfRule type="expression" dxfId="9378" priority="729" stopIfTrue="1">
      <formula>$D$1&gt;M4</formula>
    </cfRule>
  </conditionalFormatting>
  <conditionalFormatting sqref="M4">
    <cfRule type="expression" dxfId="9377" priority="726" stopIfTrue="1">
      <formula>$D$1&lt;M4</formula>
    </cfRule>
    <cfRule type="expression" dxfId="9376" priority="727" stopIfTrue="1">
      <formula>$D$1&gt;M4</formula>
    </cfRule>
  </conditionalFormatting>
  <conditionalFormatting sqref="M4">
    <cfRule type="expression" dxfId="9375" priority="724" stopIfTrue="1">
      <formula>$D$1&lt;M4</formula>
    </cfRule>
    <cfRule type="expression" dxfId="9374" priority="725" stopIfTrue="1">
      <formula>$D$1&gt;M4</formula>
    </cfRule>
  </conditionalFormatting>
  <conditionalFormatting sqref="M4">
    <cfRule type="expression" dxfId="9373" priority="722" stopIfTrue="1">
      <formula>$D$1&lt;M4</formula>
    </cfRule>
    <cfRule type="expression" dxfId="9372" priority="723" stopIfTrue="1">
      <formula>$D$1&gt;M4</formula>
    </cfRule>
  </conditionalFormatting>
  <conditionalFormatting sqref="M4">
    <cfRule type="expression" dxfId="9371" priority="720" stopIfTrue="1">
      <formula>$D$1&lt;M4</formula>
    </cfRule>
    <cfRule type="expression" dxfId="9370" priority="721" stopIfTrue="1">
      <formula>$D$1&gt;M4</formula>
    </cfRule>
  </conditionalFormatting>
  <conditionalFormatting sqref="M4">
    <cfRule type="expression" dxfId="9369" priority="718" stopIfTrue="1">
      <formula>$D$1&lt;M4</formula>
    </cfRule>
    <cfRule type="expression" dxfId="9368" priority="719" stopIfTrue="1">
      <formula>$D$1&gt;M4</formula>
    </cfRule>
  </conditionalFormatting>
  <conditionalFormatting sqref="M4">
    <cfRule type="expression" dxfId="9367" priority="716" stopIfTrue="1">
      <formula>$D$1&lt;M4</formula>
    </cfRule>
    <cfRule type="expression" dxfId="9366" priority="717" stopIfTrue="1">
      <formula>$D$1&gt;M4</formula>
    </cfRule>
  </conditionalFormatting>
  <conditionalFormatting sqref="M4">
    <cfRule type="expression" dxfId="9365" priority="714" stopIfTrue="1">
      <formula>$D$1&lt;M4</formula>
    </cfRule>
    <cfRule type="expression" dxfId="9364" priority="715" stopIfTrue="1">
      <formula>$D$1&gt;M4</formula>
    </cfRule>
  </conditionalFormatting>
  <conditionalFormatting sqref="L5">
    <cfRule type="cellIs" dxfId="9363" priority="709" stopIfTrue="1" operator="equal">
      <formula>5</formula>
    </cfRule>
    <cfRule type="cellIs" dxfId="9362" priority="710" stopIfTrue="1" operator="equal">
      <formula>4</formula>
    </cfRule>
    <cfRule type="cellIs" dxfId="9361" priority="711" stopIfTrue="1" operator="equal">
      <formula>3</formula>
    </cfRule>
  </conditionalFormatting>
  <conditionalFormatting sqref="L4">
    <cfRule type="expression" dxfId="9360" priority="707" stopIfTrue="1">
      <formula>$D$1&lt;L4</formula>
    </cfRule>
    <cfRule type="expression" dxfId="9359" priority="708" stopIfTrue="1">
      <formula>$D$1&gt;L4</formula>
    </cfRule>
  </conditionalFormatting>
  <conditionalFormatting sqref="L4">
    <cfRule type="expression" dxfId="9358" priority="705" stopIfTrue="1">
      <formula>$D$1&lt;L4</formula>
    </cfRule>
    <cfRule type="expression" dxfId="9357" priority="706" stopIfTrue="1">
      <formula>$D$1&gt;L4</formula>
    </cfRule>
  </conditionalFormatting>
  <conditionalFormatting sqref="L4">
    <cfRule type="expression" dxfId="9356" priority="703" stopIfTrue="1">
      <formula>$D$1&lt;L4</formula>
    </cfRule>
    <cfRule type="expression" dxfId="9355" priority="704" stopIfTrue="1">
      <formula>$D$1&gt;L4</formula>
    </cfRule>
  </conditionalFormatting>
  <conditionalFormatting sqref="L4">
    <cfRule type="expression" dxfId="9354" priority="701" stopIfTrue="1">
      <formula>$D$1&lt;L4</formula>
    </cfRule>
    <cfRule type="expression" dxfId="9353" priority="702" stopIfTrue="1">
      <formula>$D$1&gt;L4</formula>
    </cfRule>
  </conditionalFormatting>
  <conditionalFormatting sqref="L4">
    <cfRule type="expression" dxfId="9352" priority="699" stopIfTrue="1">
      <formula>$D$1&lt;L4</formula>
    </cfRule>
    <cfRule type="expression" dxfId="9351" priority="700" stopIfTrue="1">
      <formula>$D$1&gt;L4</formula>
    </cfRule>
  </conditionalFormatting>
  <conditionalFormatting sqref="L5">
    <cfRule type="cellIs" dxfId="9350" priority="696" stopIfTrue="1" operator="equal">
      <formula>5</formula>
    </cfRule>
    <cfRule type="cellIs" dxfId="9349" priority="697" stopIfTrue="1" operator="equal">
      <formula>4</formula>
    </cfRule>
    <cfRule type="cellIs" dxfId="9348" priority="698" stopIfTrue="1" operator="equal">
      <formula>3</formula>
    </cfRule>
  </conditionalFormatting>
  <conditionalFormatting sqref="L4">
    <cfRule type="expression" dxfId="9347" priority="694" stopIfTrue="1">
      <formula>$D$1&lt;L4</formula>
    </cfRule>
    <cfRule type="expression" dxfId="9346" priority="695" stopIfTrue="1">
      <formula>$D$1&gt;L4</formula>
    </cfRule>
  </conditionalFormatting>
  <conditionalFormatting sqref="L5">
    <cfRule type="cellIs" dxfId="9345" priority="691" stopIfTrue="1" operator="equal">
      <formula>5</formula>
    </cfRule>
    <cfRule type="cellIs" dxfId="9344" priority="692" stopIfTrue="1" operator="equal">
      <formula>4</formula>
    </cfRule>
    <cfRule type="cellIs" dxfId="9343" priority="693" stopIfTrue="1" operator="equal">
      <formula>3</formula>
    </cfRule>
  </conditionalFormatting>
  <conditionalFormatting sqref="L4">
    <cfRule type="expression" dxfId="9342" priority="689" stopIfTrue="1">
      <formula>$D$1&lt;L4</formula>
    </cfRule>
    <cfRule type="expression" dxfId="9341" priority="690" stopIfTrue="1">
      <formula>$D$1&gt;L4</formula>
    </cfRule>
  </conditionalFormatting>
  <conditionalFormatting sqref="L5">
    <cfRule type="cellIs" dxfId="9340" priority="686" stopIfTrue="1" operator="equal">
      <formula>5</formula>
    </cfRule>
    <cfRule type="cellIs" dxfId="9339" priority="687" stopIfTrue="1" operator="equal">
      <formula>4</formula>
    </cfRule>
    <cfRule type="cellIs" dxfId="9338" priority="688" stopIfTrue="1" operator="equal">
      <formula>3</formula>
    </cfRule>
  </conditionalFormatting>
  <conditionalFormatting sqref="L4">
    <cfRule type="expression" dxfId="9337" priority="684" stopIfTrue="1">
      <formula>$D$1&lt;L4</formula>
    </cfRule>
    <cfRule type="expression" dxfId="9336" priority="685" stopIfTrue="1">
      <formula>$D$1&gt;L4</formula>
    </cfRule>
  </conditionalFormatting>
  <conditionalFormatting sqref="L4">
    <cfRule type="expression" dxfId="9335" priority="682" stopIfTrue="1">
      <formula>$D$1&lt;L4</formula>
    </cfRule>
    <cfRule type="expression" dxfId="9334" priority="683" stopIfTrue="1">
      <formula>$D$1&gt;L4</formula>
    </cfRule>
  </conditionalFormatting>
  <conditionalFormatting sqref="L4">
    <cfRule type="expression" dxfId="9333" priority="680" stopIfTrue="1">
      <formula>$D$1&lt;L4</formula>
    </cfRule>
    <cfRule type="expression" dxfId="9332" priority="681" stopIfTrue="1">
      <formula>$D$1&gt;L4</formula>
    </cfRule>
  </conditionalFormatting>
  <conditionalFormatting sqref="L4">
    <cfRule type="expression" dxfId="9331" priority="678" stopIfTrue="1">
      <formula>$D$1&lt;L4</formula>
    </cfRule>
    <cfRule type="expression" dxfId="9330" priority="679" stopIfTrue="1">
      <formula>$D$1&gt;L4</formula>
    </cfRule>
  </conditionalFormatting>
  <conditionalFormatting sqref="L4">
    <cfRule type="expression" dxfId="9329" priority="676" stopIfTrue="1">
      <formula>$D$1&lt;L4</formula>
    </cfRule>
    <cfRule type="expression" dxfId="9328" priority="677" stopIfTrue="1">
      <formula>$D$1&gt;L4</formula>
    </cfRule>
  </conditionalFormatting>
  <conditionalFormatting sqref="L4">
    <cfRule type="expression" dxfId="9327" priority="674" stopIfTrue="1">
      <formula>$D$1&lt;L4</formula>
    </cfRule>
    <cfRule type="expression" dxfId="9326" priority="675" stopIfTrue="1">
      <formula>$D$1&gt;L4</formula>
    </cfRule>
  </conditionalFormatting>
  <conditionalFormatting sqref="L4">
    <cfRule type="expression" dxfId="9325" priority="672" stopIfTrue="1">
      <formula>$D$1&lt;L4</formula>
    </cfRule>
    <cfRule type="expression" dxfId="9324" priority="673" stopIfTrue="1">
      <formula>$D$1&gt;L4</formula>
    </cfRule>
  </conditionalFormatting>
  <conditionalFormatting sqref="L4">
    <cfRule type="expression" dxfId="9323" priority="670" stopIfTrue="1">
      <formula>$D$1&lt;L4</formula>
    </cfRule>
    <cfRule type="expression" dxfId="9322" priority="671" stopIfTrue="1">
      <formula>$D$1&gt;L4</formula>
    </cfRule>
  </conditionalFormatting>
  <conditionalFormatting sqref="L4">
    <cfRule type="expression" dxfId="9321" priority="668" stopIfTrue="1">
      <formula>$D$1&lt;L4</formula>
    </cfRule>
    <cfRule type="expression" dxfId="9320" priority="669" stopIfTrue="1">
      <formula>$D$1&gt;L4</formula>
    </cfRule>
  </conditionalFormatting>
  <conditionalFormatting sqref="L4">
    <cfRule type="expression" dxfId="9319" priority="666" stopIfTrue="1">
      <formula>$D$1&lt;L4</formula>
    </cfRule>
    <cfRule type="expression" dxfId="9318" priority="667" stopIfTrue="1">
      <formula>$D$1&gt;L4</formula>
    </cfRule>
  </conditionalFormatting>
  <conditionalFormatting sqref="L4">
    <cfRule type="expression" dxfId="9317" priority="664" stopIfTrue="1">
      <formula>$D$1&lt;L4</formula>
    </cfRule>
    <cfRule type="expression" dxfId="9316" priority="665" stopIfTrue="1">
      <formula>$D$1&gt;L4</formula>
    </cfRule>
  </conditionalFormatting>
  <conditionalFormatting sqref="L4">
    <cfRule type="expression" dxfId="9315" priority="662" stopIfTrue="1">
      <formula>$D$1&lt;L4</formula>
    </cfRule>
    <cfRule type="expression" dxfId="9314" priority="663" stopIfTrue="1">
      <formula>$D$1&gt;L4</formula>
    </cfRule>
  </conditionalFormatting>
  <conditionalFormatting sqref="L4">
    <cfRule type="expression" dxfId="9313" priority="660" stopIfTrue="1">
      <formula>$D$1&lt;L4</formula>
    </cfRule>
    <cfRule type="expression" dxfId="9312" priority="661" stopIfTrue="1">
      <formula>$D$1&gt;L4</formula>
    </cfRule>
  </conditionalFormatting>
  <conditionalFormatting sqref="L4">
    <cfRule type="expression" dxfId="9311" priority="658" stopIfTrue="1">
      <formula>$D$1&lt;L4</formula>
    </cfRule>
    <cfRule type="expression" dxfId="9310" priority="659" stopIfTrue="1">
      <formula>$D$1&gt;L4</formula>
    </cfRule>
  </conditionalFormatting>
  <conditionalFormatting sqref="L4">
    <cfRule type="expression" dxfId="9309" priority="656" stopIfTrue="1">
      <formula>$D$1&lt;L4</formula>
    </cfRule>
    <cfRule type="expression" dxfId="9308" priority="657" stopIfTrue="1">
      <formula>$D$1&gt;L4</formula>
    </cfRule>
  </conditionalFormatting>
  <conditionalFormatting sqref="L4">
    <cfRule type="expression" dxfId="9307" priority="654" stopIfTrue="1">
      <formula>$D$1&lt;L4</formula>
    </cfRule>
    <cfRule type="expression" dxfId="9306" priority="655" stopIfTrue="1">
      <formula>$D$1&gt;L4</formula>
    </cfRule>
  </conditionalFormatting>
  <conditionalFormatting sqref="L4">
    <cfRule type="expression" dxfId="9305" priority="652" stopIfTrue="1">
      <formula>$D$1&lt;L4</formula>
    </cfRule>
    <cfRule type="expression" dxfId="9304" priority="653" stopIfTrue="1">
      <formula>$D$1&gt;L4</formula>
    </cfRule>
  </conditionalFormatting>
  <conditionalFormatting sqref="L4">
    <cfRule type="expression" dxfId="9303" priority="650" stopIfTrue="1">
      <formula>$D$1&lt;L4</formula>
    </cfRule>
    <cfRule type="expression" dxfId="9302" priority="651" stopIfTrue="1">
      <formula>$D$1&gt;L4</formula>
    </cfRule>
  </conditionalFormatting>
  <conditionalFormatting sqref="K4">
    <cfRule type="expression" dxfId="9301" priority="629" stopIfTrue="1">
      <formula>$D$1&lt;K4</formula>
    </cfRule>
    <cfRule type="expression" dxfId="9300" priority="630" stopIfTrue="1">
      <formula>$D$1&gt;K4</formula>
    </cfRule>
  </conditionalFormatting>
  <conditionalFormatting sqref="K4">
    <cfRule type="expression" dxfId="9299" priority="627" stopIfTrue="1">
      <formula>$D$1&lt;K4</formula>
    </cfRule>
    <cfRule type="expression" dxfId="9298" priority="628" stopIfTrue="1">
      <formula>$D$1&gt;K4</formula>
    </cfRule>
  </conditionalFormatting>
  <conditionalFormatting sqref="K4">
    <cfRule type="expression" dxfId="9297" priority="625" stopIfTrue="1">
      <formula>$D$1&lt;K4</formula>
    </cfRule>
    <cfRule type="expression" dxfId="9296" priority="626" stopIfTrue="1">
      <formula>$D$1&gt;K4</formula>
    </cfRule>
  </conditionalFormatting>
  <conditionalFormatting sqref="K4">
    <cfRule type="expression" dxfId="9295" priority="648" stopIfTrue="1">
      <formula>$D$1&lt;K4</formula>
    </cfRule>
    <cfRule type="expression" dxfId="9294" priority="649" stopIfTrue="1">
      <formula>$D$1&gt;K4</formula>
    </cfRule>
  </conditionalFormatting>
  <conditionalFormatting sqref="K4">
    <cfRule type="expression" dxfId="9293" priority="646" stopIfTrue="1">
      <formula>$D$1&lt;K4</formula>
    </cfRule>
    <cfRule type="expression" dxfId="9292" priority="647" stopIfTrue="1">
      <formula>$D$1&gt;K4</formula>
    </cfRule>
  </conditionalFormatting>
  <conditionalFormatting sqref="K4">
    <cfRule type="expression" dxfId="9291" priority="644" stopIfTrue="1">
      <formula>$D$1&lt;K4</formula>
    </cfRule>
    <cfRule type="expression" dxfId="9290" priority="645" stopIfTrue="1">
      <formula>$D$1&gt;K4</formula>
    </cfRule>
  </conditionalFormatting>
  <conditionalFormatting sqref="K4">
    <cfRule type="expression" dxfId="9289" priority="642" stopIfTrue="1">
      <formula>$D$1&lt;K4</formula>
    </cfRule>
    <cfRule type="expression" dxfId="9288" priority="643" stopIfTrue="1">
      <formula>$D$1&gt;K4</formula>
    </cfRule>
  </conditionalFormatting>
  <conditionalFormatting sqref="K5">
    <cfRule type="cellIs" dxfId="9287" priority="639" stopIfTrue="1" operator="equal">
      <formula>5</formula>
    </cfRule>
    <cfRule type="cellIs" dxfId="9286" priority="640" stopIfTrue="1" operator="equal">
      <formula>4</formula>
    </cfRule>
    <cfRule type="cellIs" dxfId="9285" priority="641" stopIfTrue="1" operator="equal">
      <formula>3</formula>
    </cfRule>
  </conditionalFormatting>
  <conditionalFormatting sqref="K4">
    <cfRule type="expression" dxfId="9284" priority="637" stopIfTrue="1">
      <formula>$D$1&lt;K4</formula>
    </cfRule>
    <cfRule type="expression" dxfId="9283" priority="638" stopIfTrue="1">
      <formula>$D$1&gt;K4</formula>
    </cfRule>
  </conditionalFormatting>
  <conditionalFormatting sqref="K4">
    <cfRule type="expression" dxfId="9282" priority="635" stopIfTrue="1">
      <formula>$D$1&lt;K4</formula>
    </cfRule>
    <cfRule type="expression" dxfId="9281" priority="636" stopIfTrue="1">
      <formula>$D$1&gt;K4</formula>
    </cfRule>
  </conditionalFormatting>
  <conditionalFormatting sqref="K4">
    <cfRule type="expression" dxfId="9280" priority="633" stopIfTrue="1">
      <formula>$D$1&lt;K4</formula>
    </cfRule>
    <cfRule type="expression" dxfId="9279" priority="634" stopIfTrue="1">
      <formula>$D$1&gt;K4</formula>
    </cfRule>
  </conditionalFormatting>
  <conditionalFormatting sqref="K4">
    <cfRule type="expression" dxfId="9278" priority="631" stopIfTrue="1">
      <formula>$D$1&lt;K4</formula>
    </cfRule>
    <cfRule type="expression" dxfId="9277" priority="632" stopIfTrue="1">
      <formula>$D$1&gt;K4</formula>
    </cfRule>
  </conditionalFormatting>
  <conditionalFormatting sqref="K4">
    <cfRule type="expression" dxfId="9276" priority="623" stopIfTrue="1">
      <formula>$D$1&lt;K4</formula>
    </cfRule>
    <cfRule type="expression" dxfId="9275" priority="624" stopIfTrue="1">
      <formula>$D$1&gt;K4</formula>
    </cfRule>
  </conditionalFormatting>
  <conditionalFormatting sqref="K4">
    <cfRule type="expression" dxfId="9274" priority="621" stopIfTrue="1">
      <formula>$D$1&lt;K4</formula>
    </cfRule>
    <cfRule type="expression" dxfId="9273" priority="622" stopIfTrue="1">
      <formula>$D$1&gt;K4</formula>
    </cfRule>
  </conditionalFormatting>
  <conditionalFormatting sqref="K5">
    <cfRule type="cellIs" dxfId="9272" priority="618" stopIfTrue="1" operator="equal">
      <formula>5</formula>
    </cfRule>
    <cfRule type="cellIs" dxfId="9271" priority="619" stopIfTrue="1" operator="equal">
      <formula>4</formula>
    </cfRule>
    <cfRule type="cellIs" dxfId="9270" priority="620" stopIfTrue="1" operator="equal">
      <formula>3</formula>
    </cfRule>
  </conditionalFormatting>
  <conditionalFormatting sqref="K4">
    <cfRule type="expression" dxfId="9269" priority="616" stopIfTrue="1">
      <formula>$D$1&lt;K4</formula>
    </cfRule>
    <cfRule type="expression" dxfId="9268" priority="617" stopIfTrue="1">
      <formula>$D$1&gt;K4</formula>
    </cfRule>
  </conditionalFormatting>
  <conditionalFormatting sqref="K4">
    <cfRule type="expression" dxfId="9267" priority="614" stopIfTrue="1">
      <formula>$D$1&lt;K4</formula>
    </cfRule>
    <cfRule type="expression" dxfId="9266" priority="615" stopIfTrue="1">
      <formula>$D$1&gt;K4</formula>
    </cfRule>
  </conditionalFormatting>
  <conditionalFormatting sqref="K4">
    <cfRule type="expression" dxfId="9265" priority="581" stopIfTrue="1">
      <formula>$D$1&lt;K4</formula>
    </cfRule>
    <cfRule type="expression" dxfId="9264" priority="582" stopIfTrue="1">
      <formula>$D$1&gt;K4</formula>
    </cfRule>
  </conditionalFormatting>
  <conditionalFormatting sqref="K5">
    <cfRule type="cellIs" dxfId="9263" priority="611" stopIfTrue="1" operator="equal">
      <formula>5</formula>
    </cfRule>
    <cfRule type="cellIs" dxfId="9262" priority="612" stopIfTrue="1" operator="equal">
      <formula>4</formula>
    </cfRule>
    <cfRule type="cellIs" dxfId="9261" priority="613" stopIfTrue="1" operator="equal">
      <formula>3</formula>
    </cfRule>
  </conditionalFormatting>
  <conditionalFormatting sqref="K4">
    <cfRule type="expression" dxfId="9260" priority="609" stopIfTrue="1">
      <formula>$D$1&lt;K4</formula>
    </cfRule>
    <cfRule type="expression" dxfId="9259" priority="610" stopIfTrue="1">
      <formula>$D$1&gt;K4</formula>
    </cfRule>
  </conditionalFormatting>
  <conditionalFormatting sqref="K5">
    <cfRule type="cellIs" dxfId="9258" priority="606" stopIfTrue="1" operator="equal">
      <formula>5</formula>
    </cfRule>
    <cfRule type="cellIs" dxfId="9257" priority="607" stopIfTrue="1" operator="equal">
      <formula>4</formula>
    </cfRule>
    <cfRule type="cellIs" dxfId="9256" priority="608" stopIfTrue="1" operator="equal">
      <formula>3</formula>
    </cfRule>
  </conditionalFormatting>
  <conditionalFormatting sqref="K4">
    <cfRule type="expression" dxfId="9255" priority="604" stopIfTrue="1">
      <formula>$D$1&lt;K4</formula>
    </cfRule>
    <cfRule type="expression" dxfId="9254" priority="605" stopIfTrue="1">
      <formula>$D$1&gt;K4</formula>
    </cfRule>
  </conditionalFormatting>
  <conditionalFormatting sqref="K5">
    <cfRule type="cellIs" dxfId="9253" priority="601" stopIfTrue="1" operator="equal">
      <formula>5</formula>
    </cfRule>
    <cfRule type="cellIs" dxfId="9252" priority="602" stopIfTrue="1" operator="equal">
      <formula>4</formula>
    </cfRule>
    <cfRule type="cellIs" dxfId="9251" priority="603" stopIfTrue="1" operator="equal">
      <formula>3</formula>
    </cfRule>
  </conditionalFormatting>
  <conditionalFormatting sqref="K4">
    <cfRule type="expression" dxfId="9250" priority="599" stopIfTrue="1">
      <formula>$D$1&lt;K4</formula>
    </cfRule>
    <cfRule type="expression" dxfId="9249" priority="600" stopIfTrue="1">
      <formula>$D$1&gt;K4</formula>
    </cfRule>
  </conditionalFormatting>
  <conditionalFormatting sqref="K4">
    <cfRule type="expression" dxfId="9248" priority="597" stopIfTrue="1">
      <formula>$D$1&lt;K4</formula>
    </cfRule>
    <cfRule type="expression" dxfId="9247" priority="598" stopIfTrue="1">
      <formula>$D$1&gt;K4</formula>
    </cfRule>
  </conditionalFormatting>
  <conditionalFormatting sqref="K4">
    <cfRule type="expression" dxfId="9246" priority="595" stopIfTrue="1">
      <formula>$D$1&lt;K4</formula>
    </cfRule>
    <cfRule type="expression" dxfId="9245" priority="596" stopIfTrue="1">
      <formula>$D$1&gt;K4</formula>
    </cfRule>
  </conditionalFormatting>
  <conditionalFormatting sqref="K4">
    <cfRule type="expression" dxfId="9244" priority="593" stopIfTrue="1">
      <formula>$D$1&lt;K4</formula>
    </cfRule>
    <cfRule type="expression" dxfId="9243" priority="594" stopIfTrue="1">
      <formula>$D$1&gt;K4</formula>
    </cfRule>
  </conditionalFormatting>
  <conditionalFormatting sqref="K4">
    <cfRule type="expression" dxfId="9242" priority="591" stopIfTrue="1">
      <formula>$D$1&lt;K4</formula>
    </cfRule>
    <cfRule type="expression" dxfId="9241" priority="592" stopIfTrue="1">
      <formula>$D$1&gt;K4</formula>
    </cfRule>
  </conditionalFormatting>
  <conditionalFormatting sqref="K4">
    <cfRule type="expression" dxfId="9240" priority="589" stopIfTrue="1">
      <formula>$D$1&lt;K4</formula>
    </cfRule>
    <cfRule type="expression" dxfId="9239" priority="590" stopIfTrue="1">
      <formula>$D$1&gt;K4</formula>
    </cfRule>
  </conditionalFormatting>
  <conditionalFormatting sqref="K4">
    <cfRule type="expression" dxfId="9238" priority="587" stopIfTrue="1">
      <formula>$D$1&lt;K4</formula>
    </cfRule>
    <cfRule type="expression" dxfId="9237" priority="588" stopIfTrue="1">
      <formula>$D$1&gt;K4</formula>
    </cfRule>
  </conditionalFormatting>
  <conditionalFormatting sqref="K4">
    <cfRule type="expression" dxfId="9236" priority="585" stopIfTrue="1">
      <formula>$D$1&lt;K4</formula>
    </cfRule>
    <cfRule type="expression" dxfId="9235" priority="586" stopIfTrue="1">
      <formula>$D$1&gt;K4</formula>
    </cfRule>
  </conditionalFormatting>
  <conditionalFormatting sqref="K4">
    <cfRule type="expression" dxfId="9234" priority="583" stopIfTrue="1">
      <formula>$D$1&lt;K4</formula>
    </cfRule>
    <cfRule type="expression" dxfId="9233" priority="584" stopIfTrue="1">
      <formula>$D$1&gt;K4</formula>
    </cfRule>
  </conditionalFormatting>
  <conditionalFormatting sqref="M5">
    <cfRule type="cellIs" dxfId="9232" priority="578" stopIfTrue="1" operator="equal">
      <formula>5</formula>
    </cfRule>
    <cfRule type="cellIs" dxfId="9231" priority="579" stopIfTrue="1" operator="equal">
      <formula>4</formula>
    </cfRule>
    <cfRule type="cellIs" dxfId="9230" priority="580" stopIfTrue="1" operator="equal">
      <formula>3</formula>
    </cfRule>
  </conditionalFormatting>
  <conditionalFormatting sqref="M4">
    <cfRule type="expression" dxfId="9229" priority="576" stopIfTrue="1">
      <formula>$D$1&lt;M4</formula>
    </cfRule>
    <cfRule type="expression" dxfId="9228" priority="577" stopIfTrue="1">
      <formula>$D$1&gt;M4</formula>
    </cfRule>
  </conditionalFormatting>
  <conditionalFormatting sqref="M5">
    <cfRule type="cellIs" dxfId="9227" priority="573" stopIfTrue="1" operator="equal">
      <formula>5</formula>
    </cfRule>
    <cfRule type="cellIs" dxfId="9226" priority="574" stopIfTrue="1" operator="equal">
      <formula>4</formula>
    </cfRule>
    <cfRule type="cellIs" dxfId="9225" priority="575" stopIfTrue="1" operator="equal">
      <formula>3</formula>
    </cfRule>
  </conditionalFormatting>
  <conditionalFormatting sqref="M4">
    <cfRule type="expression" dxfId="9224" priority="540" stopIfTrue="1">
      <formula>$D$1&lt;M4</formula>
    </cfRule>
    <cfRule type="expression" dxfId="9223" priority="541" stopIfTrue="1">
      <formula>$D$1&gt;M4</formula>
    </cfRule>
  </conditionalFormatting>
  <conditionalFormatting sqref="M5">
    <cfRule type="cellIs" dxfId="9222" priority="570" stopIfTrue="1" operator="equal">
      <formula>5</formula>
    </cfRule>
    <cfRule type="cellIs" dxfId="9221" priority="571" stopIfTrue="1" operator="equal">
      <formula>4</formula>
    </cfRule>
    <cfRule type="cellIs" dxfId="9220" priority="572" stopIfTrue="1" operator="equal">
      <formula>3</formula>
    </cfRule>
  </conditionalFormatting>
  <conditionalFormatting sqref="M4">
    <cfRule type="expression" dxfId="9219" priority="568" stopIfTrue="1">
      <formula>$D$1&lt;M4</formula>
    </cfRule>
    <cfRule type="expression" dxfId="9218" priority="569" stopIfTrue="1">
      <formula>$D$1&gt;M4</formula>
    </cfRule>
  </conditionalFormatting>
  <conditionalFormatting sqref="M5">
    <cfRule type="cellIs" dxfId="9217" priority="565" stopIfTrue="1" operator="equal">
      <formula>5</formula>
    </cfRule>
    <cfRule type="cellIs" dxfId="9216" priority="566" stopIfTrue="1" operator="equal">
      <formula>4</formula>
    </cfRule>
    <cfRule type="cellIs" dxfId="9215" priority="567" stopIfTrue="1" operator="equal">
      <formula>3</formula>
    </cfRule>
  </conditionalFormatting>
  <conditionalFormatting sqref="M4">
    <cfRule type="expression" dxfId="9214" priority="563" stopIfTrue="1">
      <formula>$D$1&lt;M4</formula>
    </cfRule>
    <cfRule type="expression" dxfId="9213" priority="564" stopIfTrue="1">
      <formula>$D$1&gt;M4</formula>
    </cfRule>
  </conditionalFormatting>
  <conditionalFormatting sqref="M5">
    <cfRule type="cellIs" dxfId="9212" priority="560" stopIfTrue="1" operator="equal">
      <formula>5</formula>
    </cfRule>
    <cfRule type="cellIs" dxfId="9211" priority="561" stopIfTrue="1" operator="equal">
      <formula>4</formula>
    </cfRule>
    <cfRule type="cellIs" dxfId="9210" priority="562" stopIfTrue="1" operator="equal">
      <formula>3</formula>
    </cfRule>
  </conditionalFormatting>
  <conditionalFormatting sqref="M4">
    <cfRule type="expression" dxfId="9209" priority="558" stopIfTrue="1">
      <formula>$D$1&lt;M4</formula>
    </cfRule>
    <cfRule type="expression" dxfId="9208" priority="559" stopIfTrue="1">
      <formula>$D$1&gt;M4</formula>
    </cfRule>
  </conditionalFormatting>
  <conditionalFormatting sqref="M4">
    <cfRule type="expression" dxfId="9207" priority="556" stopIfTrue="1">
      <formula>$D$1&lt;M4</formula>
    </cfRule>
    <cfRule type="expression" dxfId="9206" priority="557" stopIfTrue="1">
      <formula>$D$1&gt;M4</formula>
    </cfRule>
  </conditionalFormatting>
  <conditionalFormatting sqref="M4">
    <cfRule type="expression" dxfId="9205" priority="554" stopIfTrue="1">
      <formula>$D$1&lt;M4</formula>
    </cfRule>
    <cfRule type="expression" dxfId="9204" priority="555" stopIfTrue="1">
      <formula>$D$1&gt;M4</formula>
    </cfRule>
  </conditionalFormatting>
  <conditionalFormatting sqref="M4">
    <cfRule type="expression" dxfId="9203" priority="552" stopIfTrue="1">
      <formula>$D$1&lt;M4</formula>
    </cfRule>
    <cfRule type="expression" dxfId="9202" priority="553" stopIfTrue="1">
      <formula>$D$1&gt;M4</formula>
    </cfRule>
  </conditionalFormatting>
  <conditionalFormatting sqref="M4">
    <cfRule type="expression" dxfId="9201" priority="550" stopIfTrue="1">
      <formula>$D$1&lt;M4</formula>
    </cfRule>
    <cfRule type="expression" dxfId="9200" priority="551" stopIfTrue="1">
      <formula>$D$1&gt;M4</formula>
    </cfRule>
  </conditionalFormatting>
  <conditionalFormatting sqref="M4">
    <cfRule type="expression" dxfId="9199" priority="548" stopIfTrue="1">
      <formula>$D$1&lt;M4</formula>
    </cfRule>
    <cfRule type="expression" dxfId="9198" priority="549" stopIfTrue="1">
      <formula>$D$1&gt;M4</formula>
    </cfRule>
  </conditionalFormatting>
  <conditionalFormatting sqref="M4">
    <cfRule type="expression" dxfId="9197" priority="546" stopIfTrue="1">
      <formula>$D$1&lt;M4</formula>
    </cfRule>
    <cfRule type="expression" dxfId="9196" priority="547" stopIfTrue="1">
      <formula>$D$1&gt;M4</formula>
    </cfRule>
  </conditionalFormatting>
  <conditionalFormatting sqref="M4">
    <cfRule type="expression" dxfId="9195" priority="544" stopIfTrue="1">
      <formula>$D$1&lt;M4</formula>
    </cfRule>
    <cfRule type="expression" dxfId="9194" priority="545" stopIfTrue="1">
      <formula>$D$1&gt;M4</formula>
    </cfRule>
  </conditionalFormatting>
  <conditionalFormatting sqref="M4">
    <cfRule type="expression" dxfId="9193" priority="542" stopIfTrue="1">
      <formula>$D$1&lt;M4</formula>
    </cfRule>
    <cfRule type="expression" dxfId="9192" priority="543" stopIfTrue="1">
      <formula>$D$1&gt;M4</formula>
    </cfRule>
  </conditionalFormatting>
  <conditionalFormatting sqref="J4">
    <cfRule type="expression" dxfId="9191" priority="504" stopIfTrue="1">
      <formula>$D$1&lt;J4</formula>
    </cfRule>
    <cfRule type="expression" dxfId="9190" priority="505" stopIfTrue="1">
      <formula>$D$1&gt;J4</formula>
    </cfRule>
  </conditionalFormatting>
  <conditionalFormatting sqref="J4">
    <cfRule type="expression" dxfId="9189" priority="456" stopIfTrue="1">
      <formula>$D$1&lt;J4</formula>
    </cfRule>
    <cfRule type="expression" dxfId="9188" priority="457" stopIfTrue="1">
      <formula>$D$1&gt;J4</formula>
    </cfRule>
  </conditionalFormatting>
  <conditionalFormatting sqref="J5">
    <cfRule type="cellIs" dxfId="9187" priority="537" stopIfTrue="1" operator="equal">
      <formula>5</formula>
    </cfRule>
    <cfRule type="cellIs" dxfId="9186" priority="538" stopIfTrue="1" operator="equal">
      <formula>4</formula>
    </cfRule>
    <cfRule type="cellIs" dxfId="9185" priority="539" stopIfTrue="1" operator="equal">
      <formula>3</formula>
    </cfRule>
  </conditionalFormatting>
  <conditionalFormatting sqref="J4">
    <cfRule type="expression" dxfId="9184" priority="535" stopIfTrue="1">
      <formula>$D$1&lt;J4</formula>
    </cfRule>
    <cfRule type="expression" dxfId="9183" priority="536" stopIfTrue="1">
      <formula>$D$1&gt;J4</formula>
    </cfRule>
  </conditionalFormatting>
  <conditionalFormatting sqref="J4">
    <cfRule type="expression" dxfId="9182" priority="525" stopIfTrue="1">
      <formula>$D$1&lt;J4</formula>
    </cfRule>
    <cfRule type="expression" dxfId="9181" priority="526" stopIfTrue="1">
      <formula>$D$1&gt;J4</formula>
    </cfRule>
  </conditionalFormatting>
  <conditionalFormatting sqref="J4">
    <cfRule type="expression" dxfId="9180" priority="458" stopIfTrue="1">
      <formula>$D$1&lt;J4</formula>
    </cfRule>
    <cfRule type="expression" dxfId="9179" priority="459" stopIfTrue="1">
      <formula>$D$1&gt;J4</formula>
    </cfRule>
  </conditionalFormatting>
  <conditionalFormatting sqref="J4">
    <cfRule type="expression" dxfId="9178" priority="475" stopIfTrue="1">
      <formula>$D$1&lt;J4</formula>
    </cfRule>
    <cfRule type="expression" dxfId="9177" priority="476" stopIfTrue="1">
      <formula>$D$1&gt;J4</formula>
    </cfRule>
  </conditionalFormatting>
  <conditionalFormatting sqref="J5">
    <cfRule type="cellIs" dxfId="9176" priority="522" stopIfTrue="1" operator="equal">
      <formula>5</formula>
    </cfRule>
    <cfRule type="cellIs" dxfId="9175" priority="523" stopIfTrue="1" operator="equal">
      <formula>4</formula>
    </cfRule>
    <cfRule type="cellIs" dxfId="9174" priority="524" stopIfTrue="1" operator="equal">
      <formula>3</formula>
    </cfRule>
  </conditionalFormatting>
  <conditionalFormatting sqref="J4">
    <cfRule type="expression" dxfId="9173" priority="520" stopIfTrue="1">
      <formula>$D$1&lt;J4</formula>
    </cfRule>
    <cfRule type="expression" dxfId="9172" priority="521" stopIfTrue="1">
      <formula>$D$1&gt;J4</formula>
    </cfRule>
  </conditionalFormatting>
  <conditionalFormatting sqref="J4">
    <cfRule type="expression" dxfId="9171" priority="510" stopIfTrue="1">
      <formula>$D$1&lt;J4</formula>
    </cfRule>
    <cfRule type="expression" dxfId="9170" priority="511" stopIfTrue="1">
      <formula>$D$1&gt;J4</formula>
    </cfRule>
  </conditionalFormatting>
  <conditionalFormatting sqref="J4">
    <cfRule type="expression" dxfId="9169" priority="508" stopIfTrue="1">
      <formula>$D$1&lt;J4</formula>
    </cfRule>
    <cfRule type="expression" dxfId="9168" priority="509" stopIfTrue="1">
      <formula>$D$1&gt;J4</formula>
    </cfRule>
  </conditionalFormatting>
  <conditionalFormatting sqref="J4">
    <cfRule type="expression" dxfId="9167" priority="506" stopIfTrue="1">
      <formula>$D$1&lt;J4</formula>
    </cfRule>
    <cfRule type="expression" dxfId="9166" priority="507" stopIfTrue="1">
      <formula>$D$1&gt;J4</formula>
    </cfRule>
  </conditionalFormatting>
  <conditionalFormatting sqref="J4">
    <cfRule type="expression" dxfId="9165" priority="494" stopIfTrue="1">
      <formula>$D$1&lt;J4</formula>
    </cfRule>
    <cfRule type="expression" dxfId="9164" priority="495" stopIfTrue="1">
      <formula>$D$1&gt;J4</formula>
    </cfRule>
  </conditionalFormatting>
  <conditionalFormatting sqref="J4">
    <cfRule type="expression" dxfId="9163" priority="466" stopIfTrue="1">
      <formula>$D$1&lt;J4</formula>
    </cfRule>
    <cfRule type="expression" dxfId="9162" priority="467" stopIfTrue="1">
      <formula>$D$1&gt;J4</formula>
    </cfRule>
  </conditionalFormatting>
  <conditionalFormatting sqref="J4">
    <cfRule type="expression" dxfId="9161" priority="464" stopIfTrue="1">
      <formula>$D$1&lt;J4</formula>
    </cfRule>
    <cfRule type="expression" dxfId="9160" priority="465" stopIfTrue="1">
      <formula>$D$1&gt;J4</formula>
    </cfRule>
  </conditionalFormatting>
  <conditionalFormatting sqref="J4">
    <cfRule type="expression" dxfId="9159" priority="462" stopIfTrue="1">
      <formula>$D$1&lt;J4</formula>
    </cfRule>
    <cfRule type="expression" dxfId="9158" priority="463" stopIfTrue="1">
      <formula>$D$1&gt;J4</formula>
    </cfRule>
  </conditionalFormatting>
  <conditionalFormatting sqref="J4">
    <cfRule type="expression" dxfId="9157" priority="460" stopIfTrue="1">
      <formula>$D$1&lt;J4</formula>
    </cfRule>
    <cfRule type="expression" dxfId="9156" priority="461" stopIfTrue="1">
      <formula>$D$1&gt;J4</formula>
    </cfRule>
  </conditionalFormatting>
  <conditionalFormatting sqref="J4">
    <cfRule type="expression" dxfId="9155" priority="454" stopIfTrue="1">
      <formula>$D$1&lt;J4</formula>
    </cfRule>
    <cfRule type="expression" dxfId="9154" priority="455" stopIfTrue="1">
      <formula>$D$1&gt;J4</formula>
    </cfRule>
  </conditionalFormatting>
  <conditionalFormatting sqref="J4">
    <cfRule type="expression" dxfId="9153" priority="452" stopIfTrue="1">
      <formula>$D$1&lt;J4</formula>
    </cfRule>
    <cfRule type="expression" dxfId="9152" priority="453" stopIfTrue="1">
      <formula>$D$1&gt;J4</formula>
    </cfRule>
  </conditionalFormatting>
  <conditionalFormatting sqref="J4">
    <cfRule type="expression" dxfId="9151" priority="450" stopIfTrue="1">
      <formula>$D$1&lt;J4</formula>
    </cfRule>
    <cfRule type="expression" dxfId="9150" priority="451" stopIfTrue="1">
      <formula>$D$1&gt;J4</formula>
    </cfRule>
  </conditionalFormatting>
  <conditionalFormatting sqref="J4">
    <cfRule type="expression" dxfId="9149" priority="512" stopIfTrue="1">
      <formula>$D$1&lt;J4</formula>
    </cfRule>
    <cfRule type="expression" dxfId="9148" priority="513" stopIfTrue="1">
      <formula>$D$1&gt;J4</formula>
    </cfRule>
  </conditionalFormatting>
  <conditionalFormatting sqref="J4">
    <cfRule type="expression" dxfId="9147" priority="533" stopIfTrue="1">
      <formula>$D$1&lt;J4</formula>
    </cfRule>
    <cfRule type="expression" dxfId="9146" priority="534" stopIfTrue="1">
      <formula>$D$1&gt;J4</formula>
    </cfRule>
  </conditionalFormatting>
  <conditionalFormatting sqref="J4">
    <cfRule type="expression" dxfId="9145" priority="531" stopIfTrue="1">
      <formula>$D$1&lt;J4</formula>
    </cfRule>
    <cfRule type="expression" dxfId="9144" priority="532" stopIfTrue="1">
      <formula>$D$1&gt;J4</formula>
    </cfRule>
  </conditionalFormatting>
  <conditionalFormatting sqref="J4">
    <cfRule type="expression" dxfId="9143" priority="529" stopIfTrue="1">
      <formula>$D$1&lt;J4</formula>
    </cfRule>
    <cfRule type="expression" dxfId="9142" priority="530" stopIfTrue="1">
      <formula>$D$1&gt;J4</formula>
    </cfRule>
  </conditionalFormatting>
  <conditionalFormatting sqref="J4">
    <cfRule type="expression" dxfId="9141" priority="527" stopIfTrue="1">
      <formula>$D$1&lt;J4</formula>
    </cfRule>
    <cfRule type="expression" dxfId="9140" priority="528" stopIfTrue="1">
      <formula>$D$1&gt;J4</formula>
    </cfRule>
  </conditionalFormatting>
  <conditionalFormatting sqref="J4">
    <cfRule type="expression" dxfId="9139" priority="518" stopIfTrue="1">
      <formula>$D$1&lt;J4</formula>
    </cfRule>
    <cfRule type="expression" dxfId="9138" priority="519" stopIfTrue="1">
      <formula>$D$1&gt;J4</formula>
    </cfRule>
  </conditionalFormatting>
  <conditionalFormatting sqref="J4">
    <cfRule type="expression" dxfId="9137" priority="516" stopIfTrue="1">
      <formula>$D$1&lt;J4</formula>
    </cfRule>
    <cfRule type="expression" dxfId="9136" priority="517" stopIfTrue="1">
      <formula>$D$1&gt;J4</formula>
    </cfRule>
  </conditionalFormatting>
  <conditionalFormatting sqref="J4">
    <cfRule type="expression" dxfId="9135" priority="514" stopIfTrue="1">
      <formula>$D$1&lt;J4</formula>
    </cfRule>
    <cfRule type="expression" dxfId="9134" priority="515" stopIfTrue="1">
      <formula>$D$1&gt;J4</formula>
    </cfRule>
  </conditionalFormatting>
  <conditionalFormatting sqref="J5">
    <cfRule type="cellIs" dxfId="9133" priority="501" stopIfTrue="1" operator="equal">
      <formula>5</formula>
    </cfRule>
    <cfRule type="cellIs" dxfId="9132" priority="502" stopIfTrue="1" operator="equal">
      <formula>4</formula>
    </cfRule>
    <cfRule type="cellIs" dxfId="9131" priority="503" stopIfTrue="1" operator="equal">
      <formula>3</formula>
    </cfRule>
  </conditionalFormatting>
  <conditionalFormatting sqref="J4">
    <cfRule type="expression" dxfId="9130" priority="499" stopIfTrue="1">
      <formula>$D$1&lt;J4</formula>
    </cfRule>
    <cfRule type="expression" dxfId="9129" priority="500" stopIfTrue="1">
      <formula>$D$1&gt;J4</formula>
    </cfRule>
  </conditionalFormatting>
  <conditionalFormatting sqref="J5">
    <cfRule type="cellIs" dxfId="9128" priority="496" stopIfTrue="1" operator="equal">
      <formula>5</formula>
    </cfRule>
    <cfRule type="cellIs" dxfId="9127" priority="497" stopIfTrue="1" operator="equal">
      <formula>4</formula>
    </cfRule>
    <cfRule type="cellIs" dxfId="9126" priority="498" stopIfTrue="1" operator="equal">
      <formula>3</formula>
    </cfRule>
  </conditionalFormatting>
  <conditionalFormatting sqref="J5">
    <cfRule type="cellIs" dxfId="9125" priority="491" stopIfTrue="1" operator="equal">
      <formula>5</formula>
    </cfRule>
    <cfRule type="cellIs" dxfId="9124" priority="492" stopIfTrue="1" operator="equal">
      <formula>4</formula>
    </cfRule>
    <cfRule type="cellIs" dxfId="9123" priority="493" stopIfTrue="1" operator="equal">
      <formula>3</formula>
    </cfRule>
  </conditionalFormatting>
  <conditionalFormatting sqref="J4">
    <cfRule type="expression" dxfId="9122" priority="489" stopIfTrue="1">
      <formula>$D$1&lt;J4</formula>
    </cfRule>
    <cfRule type="expression" dxfId="9121" priority="490" stopIfTrue="1">
      <formula>$D$1&gt;J4</formula>
    </cfRule>
  </conditionalFormatting>
  <conditionalFormatting sqref="J5">
    <cfRule type="cellIs" dxfId="9120" priority="486" stopIfTrue="1" operator="equal">
      <formula>5</formula>
    </cfRule>
    <cfRule type="cellIs" dxfId="9119" priority="487" stopIfTrue="1" operator="equal">
      <formula>4</formula>
    </cfRule>
    <cfRule type="cellIs" dxfId="9118" priority="488" stopIfTrue="1" operator="equal">
      <formula>3</formula>
    </cfRule>
  </conditionalFormatting>
  <conditionalFormatting sqref="J4">
    <cfRule type="expression" dxfId="9117" priority="484" stopIfTrue="1">
      <formula>$D$1&lt;J4</formula>
    </cfRule>
    <cfRule type="expression" dxfId="9116" priority="485" stopIfTrue="1">
      <formula>$D$1&gt;J4</formula>
    </cfRule>
  </conditionalFormatting>
  <conditionalFormatting sqref="J5">
    <cfRule type="cellIs" dxfId="9115" priority="481" stopIfTrue="1" operator="equal">
      <formula>5</formula>
    </cfRule>
    <cfRule type="cellIs" dxfId="9114" priority="482" stopIfTrue="1" operator="equal">
      <formula>4</formula>
    </cfRule>
    <cfRule type="cellIs" dxfId="9113" priority="483" stopIfTrue="1" operator="equal">
      <formula>3</formula>
    </cfRule>
  </conditionalFormatting>
  <conditionalFormatting sqref="J4">
    <cfRule type="expression" dxfId="9112" priority="479" stopIfTrue="1">
      <formula>$D$1&lt;J4</formula>
    </cfRule>
    <cfRule type="expression" dxfId="9111" priority="480" stopIfTrue="1">
      <formula>$D$1&gt;J4</formula>
    </cfRule>
  </conditionalFormatting>
  <conditionalFormatting sqref="J4">
    <cfRule type="expression" dxfId="9110" priority="477" stopIfTrue="1">
      <formula>$D$1&lt;J4</formula>
    </cfRule>
    <cfRule type="expression" dxfId="9109" priority="478" stopIfTrue="1">
      <formula>$D$1&gt;J4</formula>
    </cfRule>
  </conditionalFormatting>
  <conditionalFormatting sqref="J4">
    <cfRule type="expression" dxfId="9108" priority="473" stopIfTrue="1">
      <formula>$D$1&lt;J4</formula>
    </cfRule>
    <cfRule type="expression" dxfId="9107" priority="474" stopIfTrue="1">
      <formula>$D$1&gt;J4</formula>
    </cfRule>
  </conditionalFormatting>
  <conditionalFormatting sqref="J4">
    <cfRule type="expression" dxfId="9106" priority="471" stopIfTrue="1">
      <formula>$D$1&lt;J4</formula>
    </cfRule>
    <cfRule type="expression" dxfId="9105" priority="472" stopIfTrue="1">
      <formula>$D$1&gt;J4</formula>
    </cfRule>
  </conditionalFormatting>
  <conditionalFormatting sqref="J5">
    <cfRule type="cellIs" dxfId="9104" priority="468" stopIfTrue="1" operator="equal">
      <formula>5</formula>
    </cfRule>
    <cfRule type="cellIs" dxfId="9103" priority="469" stopIfTrue="1" operator="equal">
      <formula>4</formula>
    </cfRule>
    <cfRule type="cellIs" dxfId="9102" priority="470" stopIfTrue="1" operator="equal">
      <formula>3</formula>
    </cfRule>
  </conditionalFormatting>
  <conditionalFormatting sqref="N4">
    <cfRule type="expression" dxfId="9101" priority="414" stopIfTrue="1">
      <formula>$D$1&lt;N4</formula>
    </cfRule>
    <cfRule type="expression" dxfId="9100" priority="415" stopIfTrue="1">
      <formula>$D$1&gt;N4</formula>
    </cfRule>
  </conditionalFormatting>
  <conditionalFormatting sqref="N4">
    <cfRule type="expression" dxfId="9099" priority="402" stopIfTrue="1">
      <formula>$D$1&lt;N4</formula>
    </cfRule>
    <cfRule type="expression" dxfId="9098" priority="403" stopIfTrue="1">
      <formula>$D$1&gt;N4</formula>
    </cfRule>
  </conditionalFormatting>
  <conditionalFormatting sqref="N4">
    <cfRule type="expression" dxfId="9097" priority="400" stopIfTrue="1">
      <formula>$D$1&lt;N4</formula>
    </cfRule>
    <cfRule type="expression" dxfId="9096" priority="401" stopIfTrue="1">
      <formula>$D$1&gt;N4</formula>
    </cfRule>
  </conditionalFormatting>
  <conditionalFormatting sqref="N5">
    <cfRule type="cellIs" dxfId="9095" priority="447" stopIfTrue="1" operator="equal">
      <formula>5</formula>
    </cfRule>
    <cfRule type="cellIs" dxfId="9094" priority="448" stopIfTrue="1" operator="equal">
      <formula>4</formula>
    </cfRule>
    <cfRule type="cellIs" dxfId="9093" priority="449" stopIfTrue="1" operator="equal">
      <formula>3</formula>
    </cfRule>
  </conditionalFormatting>
  <conditionalFormatting sqref="N4">
    <cfRule type="expression" dxfId="9092" priority="445" stopIfTrue="1">
      <formula>$D$1&lt;N4</formula>
    </cfRule>
    <cfRule type="expression" dxfId="9091" priority="446" stopIfTrue="1">
      <formula>$D$1&gt;N4</formula>
    </cfRule>
  </conditionalFormatting>
  <conditionalFormatting sqref="N4">
    <cfRule type="expression" dxfId="9090" priority="443" stopIfTrue="1">
      <formula>$D$1&lt;N4</formula>
    </cfRule>
    <cfRule type="expression" dxfId="9089" priority="444" stopIfTrue="1">
      <formula>$D$1&gt;N4</formula>
    </cfRule>
  </conditionalFormatting>
  <conditionalFormatting sqref="N4">
    <cfRule type="expression" dxfId="9088" priority="441" stopIfTrue="1">
      <formula>$D$1&lt;N4</formula>
    </cfRule>
    <cfRule type="expression" dxfId="9087" priority="442" stopIfTrue="1">
      <formula>$D$1&gt;N4</formula>
    </cfRule>
  </conditionalFormatting>
  <conditionalFormatting sqref="N5">
    <cfRule type="cellIs" dxfId="9086" priority="438" stopIfTrue="1" operator="equal">
      <formula>5</formula>
    </cfRule>
    <cfRule type="cellIs" dxfId="9085" priority="439" stopIfTrue="1" operator="equal">
      <formula>4</formula>
    </cfRule>
    <cfRule type="cellIs" dxfId="9084" priority="440" stopIfTrue="1" operator="equal">
      <formula>3</formula>
    </cfRule>
  </conditionalFormatting>
  <conditionalFormatting sqref="N4">
    <cfRule type="expression" dxfId="9083" priority="436" stopIfTrue="1">
      <formula>$D$1&lt;N4</formula>
    </cfRule>
    <cfRule type="expression" dxfId="9082" priority="437" stopIfTrue="1">
      <formula>$D$1&gt;N4</formula>
    </cfRule>
  </conditionalFormatting>
  <conditionalFormatting sqref="N5">
    <cfRule type="cellIs" dxfId="9081" priority="433" stopIfTrue="1" operator="equal">
      <formula>5</formula>
    </cfRule>
    <cfRule type="cellIs" dxfId="9080" priority="434" stopIfTrue="1" operator="equal">
      <formula>4</formula>
    </cfRule>
    <cfRule type="cellIs" dxfId="9079" priority="435" stopIfTrue="1" operator="equal">
      <formula>3</formula>
    </cfRule>
  </conditionalFormatting>
  <conditionalFormatting sqref="N5">
    <cfRule type="cellIs" dxfId="9078" priority="430" stopIfTrue="1" operator="equal">
      <formula>5</formula>
    </cfRule>
    <cfRule type="cellIs" dxfId="9077" priority="431" stopIfTrue="1" operator="equal">
      <formula>4</formula>
    </cfRule>
    <cfRule type="cellIs" dxfId="9076" priority="432" stopIfTrue="1" operator="equal">
      <formula>3</formula>
    </cfRule>
  </conditionalFormatting>
  <conditionalFormatting sqref="N4">
    <cfRule type="expression" dxfId="9075" priority="428" stopIfTrue="1">
      <formula>$D$1&lt;N4</formula>
    </cfRule>
    <cfRule type="expression" dxfId="9074" priority="429" stopIfTrue="1">
      <formula>$D$1&gt;N4</formula>
    </cfRule>
  </conditionalFormatting>
  <conditionalFormatting sqref="N5">
    <cfRule type="cellIs" dxfId="9073" priority="425" stopIfTrue="1" operator="equal">
      <formula>5</formula>
    </cfRule>
    <cfRule type="cellIs" dxfId="9072" priority="426" stopIfTrue="1" operator="equal">
      <formula>4</formula>
    </cfRule>
    <cfRule type="cellIs" dxfId="9071" priority="427" stopIfTrue="1" operator="equal">
      <formula>3</formula>
    </cfRule>
  </conditionalFormatting>
  <conditionalFormatting sqref="N4">
    <cfRule type="expression" dxfId="9070" priority="423" stopIfTrue="1">
      <formula>$D$1&lt;N4</formula>
    </cfRule>
    <cfRule type="expression" dxfId="9069" priority="424" stopIfTrue="1">
      <formula>$D$1&gt;N4</formula>
    </cfRule>
  </conditionalFormatting>
  <conditionalFormatting sqref="N5">
    <cfRule type="cellIs" dxfId="9068" priority="420" stopIfTrue="1" operator="equal">
      <formula>5</formula>
    </cfRule>
    <cfRule type="cellIs" dxfId="9067" priority="421" stopIfTrue="1" operator="equal">
      <formula>4</formula>
    </cfRule>
    <cfRule type="cellIs" dxfId="9066" priority="422" stopIfTrue="1" operator="equal">
      <formula>3</formula>
    </cfRule>
  </conditionalFormatting>
  <conditionalFormatting sqref="N4">
    <cfRule type="expression" dxfId="9065" priority="418" stopIfTrue="1">
      <formula>$D$1&lt;N4</formula>
    </cfRule>
    <cfRule type="expression" dxfId="9064" priority="419" stopIfTrue="1">
      <formula>$D$1&gt;N4</formula>
    </cfRule>
  </conditionalFormatting>
  <conditionalFormatting sqref="N4">
    <cfRule type="expression" dxfId="9063" priority="416" stopIfTrue="1">
      <formula>$D$1&lt;N4</formula>
    </cfRule>
    <cfRule type="expression" dxfId="9062" priority="417" stopIfTrue="1">
      <formula>$D$1&gt;N4</formula>
    </cfRule>
  </conditionalFormatting>
  <conditionalFormatting sqref="N4">
    <cfRule type="expression" dxfId="9061" priority="412" stopIfTrue="1">
      <formula>$D$1&lt;N4</formula>
    </cfRule>
    <cfRule type="expression" dxfId="9060" priority="413" stopIfTrue="1">
      <formula>$D$1&gt;N4</formula>
    </cfRule>
  </conditionalFormatting>
  <conditionalFormatting sqref="N4">
    <cfRule type="expression" dxfId="9059" priority="410" stopIfTrue="1">
      <formula>$D$1&lt;N4</formula>
    </cfRule>
    <cfRule type="expression" dxfId="9058" priority="411" stopIfTrue="1">
      <formula>$D$1&gt;N4</formula>
    </cfRule>
  </conditionalFormatting>
  <conditionalFormatting sqref="N4">
    <cfRule type="expression" dxfId="9057" priority="408" stopIfTrue="1">
      <formula>$D$1&lt;N4</formula>
    </cfRule>
    <cfRule type="expression" dxfId="9056" priority="409" stopIfTrue="1">
      <formula>$D$1&gt;N4</formula>
    </cfRule>
  </conditionalFormatting>
  <conditionalFormatting sqref="N4">
    <cfRule type="expression" dxfId="9055" priority="406" stopIfTrue="1">
      <formula>$D$1&lt;N4</formula>
    </cfRule>
    <cfRule type="expression" dxfId="9054" priority="407" stopIfTrue="1">
      <formula>$D$1&gt;N4</formula>
    </cfRule>
  </conditionalFormatting>
  <conditionalFormatting sqref="N4">
    <cfRule type="expression" dxfId="9053" priority="404" stopIfTrue="1">
      <formula>$D$1&lt;N4</formula>
    </cfRule>
    <cfRule type="expression" dxfId="9052" priority="405" stopIfTrue="1">
      <formula>$D$1&gt;N4</formula>
    </cfRule>
  </conditionalFormatting>
  <conditionalFormatting sqref="N5">
    <cfRule type="cellIs" dxfId="9051" priority="397" stopIfTrue="1" operator="equal">
      <formula>5</formula>
    </cfRule>
    <cfRule type="cellIs" dxfId="9050" priority="398" stopIfTrue="1" operator="equal">
      <formula>4</formula>
    </cfRule>
    <cfRule type="cellIs" dxfId="9049" priority="399" stopIfTrue="1" operator="equal">
      <formula>3</formula>
    </cfRule>
  </conditionalFormatting>
  <conditionalFormatting sqref="N4">
    <cfRule type="expression" dxfId="9048" priority="395" stopIfTrue="1">
      <formula>$D$1&lt;N4</formula>
    </cfRule>
    <cfRule type="expression" dxfId="9047" priority="396" stopIfTrue="1">
      <formula>$D$1&gt;N4</formula>
    </cfRule>
  </conditionalFormatting>
  <conditionalFormatting sqref="N5">
    <cfRule type="cellIs" dxfId="9046" priority="392" stopIfTrue="1" operator="equal">
      <formula>5</formula>
    </cfRule>
    <cfRule type="cellIs" dxfId="9045" priority="393" stopIfTrue="1" operator="equal">
      <formula>4</formula>
    </cfRule>
    <cfRule type="cellIs" dxfId="9044" priority="394" stopIfTrue="1" operator="equal">
      <formula>3</formula>
    </cfRule>
  </conditionalFormatting>
  <conditionalFormatting sqref="N4">
    <cfRule type="expression" dxfId="9043" priority="390" stopIfTrue="1">
      <formula>$D$1&lt;N4</formula>
    </cfRule>
    <cfRule type="expression" dxfId="9042" priority="391" stopIfTrue="1">
      <formula>$D$1&gt;N4</formula>
    </cfRule>
  </conditionalFormatting>
  <conditionalFormatting sqref="N4">
    <cfRule type="expression" dxfId="9041" priority="388" stopIfTrue="1">
      <formula>$D$1&lt;N4</formula>
    </cfRule>
    <cfRule type="expression" dxfId="9040" priority="389" stopIfTrue="1">
      <formula>$D$1&gt;N4</formula>
    </cfRule>
  </conditionalFormatting>
  <conditionalFormatting sqref="N4">
    <cfRule type="expression" dxfId="9039" priority="386" stopIfTrue="1">
      <formula>$D$1&lt;N4</formula>
    </cfRule>
    <cfRule type="expression" dxfId="9038" priority="387" stopIfTrue="1">
      <formula>$D$1&gt;N4</formula>
    </cfRule>
  </conditionalFormatting>
  <conditionalFormatting sqref="N5">
    <cfRule type="cellIs" dxfId="9037" priority="383" stopIfTrue="1" operator="equal">
      <formula>5</formula>
    </cfRule>
    <cfRule type="cellIs" dxfId="9036" priority="384" stopIfTrue="1" operator="equal">
      <formula>4</formula>
    </cfRule>
    <cfRule type="cellIs" dxfId="9035" priority="385" stopIfTrue="1" operator="equal">
      <formula>3</formula>
    </cfRule>
  </conditionalFormatting>
  <conditionalFormatting sqref="N4">
    <cfRule type="expression" dxfId="9034" priority="381" stopIfTrue="1">
      <formula>$D$1&lt;N4</formula>
    </cfRule>
    <cfRule type="expression" dxfId="9033" priority="382" stopIfTrue="1">
      <formula>$D$1&gt;N4</formula>
    </cfRule>
  </conditionalFormatting>
  <conditionalFormatting sqref="F6:F28">
    <cfRule type="cellIs" dxfId="9032" priority="378" stopIfTrue="1" operator="equal">
      <formula>5</formula>
    </cfRule>
    <cfRule type="cellIs" dxfId="9031" priority="379" stopIfTrue="1" operator="equal">
      <formula>4</formula>
    </cfRule>
    <cfRule type="cellIs" dxfId="9030" priority="380" stopIfTrue="1" operator="equal">
      <formula>3</formula>
    </cfRule>
  </conditionalFormatting>
  <conditionalFormatting sqref="F3">
    <cfRule type="expression" dxfId="9029" priority="376" stopIfTrue="1">
      <formula>$D$1&lt;F3</formula>
    </cfRule>
    <cfRule type="expression" dxfId="9028" priority="377" stopIfTrue="1">
      <formula>$D$1&gt;F3</formula>
    </cfRule>
  </conditionalFormatting>
  <conditionalFormatting sqref="F4">
    <cfRule type="expression" dxfId="9027" priority="374" stopIfTrue="1">
      <formula>$D$1&lt;F4</formula>
    </cfRule>
    <cfRule type="expression" dxfId="9026" priority="375" stopIfTrue="1">
      <formula>$D$1&gt;F4</formula>
    </cfRule>
  </conditionalFormatting>
  <conditionalFormatting sqref="F4">
    <cfRule type="expression" dxfId="9025" priority="372" stopIfTrue="1">
      <formula>$D$1&lt;F4</formula>
    </cfRule>
    <cfRule type="expression" dxfId="9024" priority="373" stopIfTrue="1">
      <formula>$D$1&gt;F4</formula>
    </cfRule>
  </conditionalFormatting>
  <conditionalFormatting sqref="F4">
    <cfRule type="expression" dxfId="9023" priority="370" stopIfTrue="1">
      <formula>$D$1&lt;F4</formula>
    </cfRule>
    <cfRule type="expression" dxfId="9022" priority="371" stopIfTrue="1">
      <formula>$D$1&gt;F4</formula>
    </cfRule>
  </conditionalFormatting>
  <conditionalFormatting sqref="F5">
    <cfRule type="expression" dxfId="9021" priority="368" stopIfTrue="1">
      <formula>$D$4&lt;F5</formula>
    </cfRule>
    <cfRule type="expression" dxfId="9020" priority="369" stopIfTrue="1">
      <formula>$D$4&gt;F5</formula>
    </cfRule>
  </conditionalFormatting>
  <conditionalFormatting sqref="F4">
    <cfRule type="expression" dxfId="9019" priority="363" stopIfTrue="1">
      <formula>$D$4&lt;F4</formula>
    </cfRule>
    <cfRule type="expression" dxfId="9018" priority="364" stopIfTrue="1">
      <formula>$D$4&gt;F4</formula>
    </cfRule>
  </conditionalFormatting>
  <conditionalFormatting sqref="F5">
    <cfRule type="cellIs" dxfId="9017" priority="365" stopIfTrue="1" operator="equal">
      <formula>5</formula>
    </cfRule>
    <cfRule type="cellIs" dxfId="9016" priority="366" stopIfTrue="1" operator="equal">
      <formula>4</formula>
    </cfRule>
    <cfRule type="cellIs" dxfId="9015" priority="367" stopIfTrue="1" operator="equal">
      <formula>3</formula>
    </cfRule>
  </conditionalFormatting>
  <conditionalFormatting sqref="Q4">
    <cfRule type="expression" dxfId="9014" priority="259" stopIfTrue="1">
      <formula>$D$1&lt;Q4</formula>
    </cfRule>
    <cfRule type="expression" dxfId="9013" priority="260" stopIfTrue="1">
      <formula>$D$1&gt;Q4</formula>
    </cfRule>
  </conditionalFormatting>
  <conditionalFormatting sqref="Q4">
    <cfRule type="expression" dxfId="9012" priority="257" stopIfTrue="1">
      <formula>$D$1&lt;Q4</formula>
    </cfRule>
    <cfRule type="expression" dxfId="9011" priority="258" stopIfTrue="1">
      <formula>$D$1&gt;Q4</formula>
    </cfRule>
  </conditionalFormatting>
  <conditionalFormatting sqref="Q4">
    <cfRule type="expression" dxfId="9010" priority="359" stopIfTrue="1">
      <formula>$D$1&lt;Q4</formula>
    </cfRule>
    <cfRule type="expression" dxfId="9009" priority="360" stopIfTrue="1">
      <formula>$D$1&gt;Q4</formula>
    </cfRule>
  </conditionalFormatting>
  <conditionalFormatting sqref="Q4">
    <cfRule type="expression" dxfId="9008" priority="357" stopIfTrue="1">
      <formula>$D$1&lt;Q4</formula>
    </cfRule>
    <cfRule type="expression" dxfId="9007" priority="358" stopIfTrue="1">
      <formula>$D$1&gt;Q4</formula>
    </cfRule>
  </conditionalFormatting>
  <conditionalFormatting sqref="Q4">
    <cfRule type="expression" dxfId="9006" priority="351" stopIfTrue="1">
      <formula>$D$1&lt;Q4</formula>
    </cfRule>
    <cfRule type="expression" dxfId="9005" priority="352" stopIfTrue="1">
      <formula>$D$1&gt;Q4</formula>
    </cfRule>
  </conditionalFormatting>
  <conditionalFormatting sqref="Q4">
    <cfRule type="expression" dxfId="9004" priority="347" stopIfTrue="1">
      <formula>$D$1&lt;Q4</formula>
    </cfRule>
    <cfRule type="expression" dxfId="9003" priority="348" stopIfTrue="1">
      <formula>$D$1&gt;Q4</formula>
    </cfRule>
  </conditionalFormatting>
  <conditionalFormatting sqref="Q4">
    <cfRule type="expression" dxfId="9002" priority="345" stopIfTrue="1">
      <formula>$D$1&lt;Q4</formula>
    </cfRule>
    <cfRule type="expression" dxfId="9001" priority="346" stopIfTrue="1">
      <formula>$D$1&gt;Q4</formula>
    </cfRule>
  </conditionalFormatting>
  <conditionalFormatting sqref="Q4">
    <cfRule type="expression" dxfId="9000" priority="343" stopIfTrue="1">
      <formula>$D$1&lt;Q4</formula>
    </cfRule>
    <cfRule type="expression" dxfId="8999" priority="344" stopIfTrue="1">
      <formula>$D$1&gt;Q4</formula>
    </cfRule>
  </conditionalFormatting>
  <conditionalFormatting sqref="Q4">
    <cfRule type="expression" dxfId="8998" priority="341" stopIfTrue="1">
      <formula>$D$1&lt;Q4</formula>
    </cfRule>
    <cfRule type="expression" dxfId="8997" priority="342" stopIfTrue="1">
      <formula>$D$1&gt;Q4</formula>
    </cfRule>
  </conditionalFormatting>
  <conditionalFormatting sqref="Q4">
    <cfRule type="expression" dxfId="8996" priority="339" stopIfTrue="1">
      <formula>$D$1&lt;Q4</formula>
    </cfRule>
    <cfRule type="expression" dxfId="8995" priority="340" stopIfTrue="1">
      <formula>$D$1&gt;Q4</formula>
    </cfRule>
  </conditionalFormatting>
  <conditionalFormatting sqref="Q4">
    <cfRule type="expression" dxfId="8994" priority="337" stopIfTrue="1">
      <formula>$D$1&lt;Q4</formula>
    </cfRule>
    <cfRule type="expression" dxfId="8993" priority="338" stopIfTrue="1">
      <formula>$D$1&gt;Q4</formula>
    </cfRule>
  </conditionalFormatting>
  <conditionalFormatting sqref="Q4">
    <cfRule type="expression" dxfId="8992" priority="335" stopIfTrue="1">
      <formula>$D$1&lt;Q4</formula>
    </cfRule>
    <cfRule type="expression" dxfId="8991" priority="336" stopIfTrue="1">
      <formula>$D$1&gt;Q4</formula>
    </cfRule>
  </conditionalFormatting>
  <conditionalFormatting sqref="Q4">
    <cfRule type="expression" dxfId="8990" priority="333" stopIfTrue="1">
      <formula>$D$1&lt;Q4</formula>
    </cfRule>
    <cfRule type="expression" dxfId="8989" priority="334" stopIfTrue="1">
      <formula>$D$1&gt;Q4</formula>
    </cfRule>
  </conditionalFormatting>
  <conditionalFormatting sqref="Q4">
    <cfRule type="expression" dxfId="8988" priority="331" stopIfTrue="1">
      <formula>$D$1&lt;Q4</formula>
    </cfRule>
    <cfRule type="expression" dxfId="8987" priority="332" stopIfTrue="1">
      <formula>$D$1&gt;Q4</formula>
    </cfRule>
  </conditionalFormatting>
  <conditionalFormatting sqref="Q4">
    <cfRule type="expression" dxfId="8986" priority="329" stopIfTrue="1">
      <formula>$D$1&lt;Q4</formula>
    </cfRule>
    <cfRule type="expression" dxfId="8985" priority="330" stopIfTrue="1">
      <formula>$D$1&gt;Q4</formula>
    </cfRule>
  </conditionalFormatting>
  <conditionalFormatting sqref="Q4">
    <cfRule type="expression" dxfId="8984" priority="327" stopIfTrue="1">
      <formula>$D$1&lt;Q4</formula>
    </cfRule>
    <cfRule type="expression" dxfId="8983" priority="328" stopIfTrue="1">
      <formula>$D$1&gt;Q4</formula>
    </cfRule>
  </conditionalFormatting>
  <conditionalFormatting sqref="Q4">
    <cfRule type="expression" dxfId="8982" priority="325" stopIfTrue="1">
      <formula>$D$1&lt;Q4</formula>
    </cfRule>
    <cfRule type="expression" dxfId="8981" priority="326" stopIfTrue="1">
      <formula>$D$1&gt;Q4</formula>
    </cfRule>
  </conditionalFormatting>
  <conditionalFormatting sqref="Q4">
    <cfRule type="expression" dxfId="8980" priority="323" stopIfTrue="1">
      <formula>$D$1&lt;Q4</formula>
    </cfRule>
    <cfRule type="expression" dxfId="8979" priority="324" stopIfTrue="1">
      <formula>$D$1&gt;Q4</formula>
    </cfRule>
  </conditionalFormatting>
  <conditionalFormatting sqref="Q4">
    <cfRule type="expression" dxfId="8978" priority="321" stopIfTrue="1">
      <formula>$D$1&lt;Q4</formula>
    </cfRule>
    <cfRule type="expression" dxfId="8977" priority="322" stopIfTrue="1">
      <formula>$D$1&gt;Q4</formula>
    </cfRule>
  </conditionalFormatting>
  <conditionalFormatting sqref="Q4">
    <cfRule type="expression" dxfId="8976" priority="319" stopIfTrue="1">
      <formula>$D$1&lt;Q4</formula>
    </cfRule>
    <cfRule type="expression" dxfId="8975" priority="320" stopIfTrue="1">
      <formula>$D$1&gt;Q4</formula>
    </cfRule>
  </conditionalFormatting>
  <conditionalFormatting sqref="Q4">
    <cfRule type="expression" dxfId="8974" priority="317" stopIfTrue="1">
      <formula>$D$1&lt;Q4</formula>
    </cfRule>
    <cfRule type="expression" dxfId="8973" priority="318" stopIfTrue="1">
      <formula>$D$1&gt;Q4</formula>
    </cfRule>
  </conditionalFormatting>
  <conditionalFormatting sqref="Q4">
    <cfRule type="expression" dxfId="8972" priority="315" stopIfTrue="1">
      <formula>$D$1&lt;Q4</formula>
    </cfRule>
    <cfRule type="expression" dxfId="8971" priority="316" stopIfTrue="1">
      <formula>$D$1&gt;Q4</formula>
    </cfRule>
  </conditionalFormatting>
  <conditionalFormatting sqref="Q4">
    <cfRule type="expression" dxfId="8970" priority="313" stopIfTrue="1">
      <formula>$D$1&lt;Q4</formula>
    </cfRule>
    <cfRule type="expression" dxfId="8969" priority="314" stopIfTrue="1">
      <formula>$D$1&gt;Q4</formula>
    </cfRule>
  </conditionalFormatting>
  <conditionalFormatting sqref="Q4">
    <cfRule type="expression" dxfId="8968" priority="311" stopIfTrue="1">
      <formula>$D$1&lt;Q4</formula>
    </cfRule>
    <cfRule type="expression" dxfId="8967" priority="312" stopIfTrue="1">
      <formula>$D$1&gt;Q4</formula>
    </cfRule>
  </conditionalFormatting>
  <conditionalFormatting sqref="Q4">
    <cfRule type="expression" dxfId="8966" priority="309" stopIfTrue="1">
      <formula>$D$1&lt;Q4</formula>
    </cfRule>
    <cfRule type="expression" dxfId="8965" priority="310" stopIfTrue="1">
      <formula>$D$1&gt;Q4</formula>
    </cfRule>
  </conditionalFormatting>
  <conditionalFormatting sqref="Q4">
    <cfRule type="expression" dxfId="8964" priority="307" stopIfTrue="1">
      <formula>$D$1&lt;Q4</formula>
    </cfRule>
    <cfRule type="expression" dxfId="8963" priority="308" stopIfTrue="1">
      <formula>$D$1&gt;Q4</formula>
    </cfRule>
  </conditionalFormatting>
  <conditionalFormatting sqref="Q4">
    <cfRule type="expression" dxfId="8962" priority="305" stopIfTrue="1">
      <formula>$D$1&lt;Q4</formula>
    </cfRule>
    <cfRule type="expression" dxfId="8961" priority="306" stopIfTrue="1">
      <formula>$D$1&gt;Q4</formula>
    </cfRule>
  </conditionalFormatting>
  <conditionalFormatting sqref="Q4">
    <cfRule type="expression" dxfId="8960" priority="303" stopIfTrue="1">
      <formula>$D$1&lt;Q4</formula>
    </cfRule>
    <cfRule type="expression" dxfId="8959" priority="304" stopIfTrue="1">
      <formula>$D$1&gt;Q4</formula>
    </cfRule>
  </conditionalFormatting>
  <conditionalFormatting sqref="Q4">
    <cfRule type="expression" dxfId="8958" priority="301" stopIfTrue="1">
      <formula>$D$1&lt;Q4</formula>
    </cfRule>
    <cfRule type="expression" dxfId="8957" priority="302" stopIfTrue="1">
      <formula>$D$1&gt;Q4</formula>
    </cfRule>
  </conditionalFormatting>
  <conditionalFormatting sqref="Q4">
    <cfRule type="expression" dxfId="8956" priority="299" stopIfTrue="1">
      <formula>$D$1&lt;Q4</formula>
    </cfRule>
    <cfRule type="expression" dxfId="8955" priority="300" stopIfTrue="1">
      <formula>$D$1&gt;Q4</formula>
    </cfRule>
  </conditionalFormatting>
  <conditionalFormatting sqref="Q4">
    <cfRule type="expression" dxfId="8954" priority="297" stopIfTrue="1">
      <formula>$D$1&lt;Q4</formula>
    </cfRule>
    <cfRule type="expression" dxfId="8953" priority="298" stopIfTrue="1">
      <formula>$D$1&gt;Q4</formula>
    </cfRule>
  </conditionalFormatting>
  <conditionalFormatting sqref="Q4">
    <cfRule type="expression" dxfId="8952" priority="295" stopIfTrue="1">
      <formula>$D$1&lt;Q4</formula>
    </cfRule>
    <cfRule type="expression" dxfId="8951" priority="296" stopIfTrue="1">
      <formula>$D$1&gt;Q4</formula>
    </cfRule>
  </conditionalFormatting>
  <conditionalFormatting sqref="Q4">
    <cfRule type="expression" dxfId="8950" priority="293" stopIfTrue="1">
      <formula>$D$1&lt;Q4</formula>
    </cfRule>
    <cfRule type="expression" dxfId="8949" priority="294" stopIfTrue="1">
      <formula>$D$1&gt;Q4</formula>
    </cfRule>
  </conditionalFormatting>
  <conditionalFormatting sqref="Q4">
    <cfRule type="expression" dxfId="8948" priority="291" stopIfTrue="1">
      <formula>$D$1&lt;Q4</formula>
    </cfRule>
    <cfRule type="expression" dxfId="8947" priority="292" stopIfTrue="1">
      <formula>$D$1&gt;Q4</formula>
    </cfRule>
  </conditionalFormatting>
  <conditionalFormatting sqref="Q4">
    <cfRule type="expression" dxfId="8946" priority="289" stopIfTrue="1">
      <formula>$D$1&lt;Q4</formula>
    </cfRule>
    <cfRule type="expression" dxfId="8945" priority="290" stopIfTrue="1">
      <formula>$D$1&gt;Q4</formula>
    </cfRule>
  </conditionalFormatting>
  <conditionalFormatting sqref="Q4">
    <cfRule type="expression" dxfId="8944" priority="287" stopIfTrue="1">
      <formula>$D$1&lt;Q4</formula>
    </cfRule>
    <cfRule type="expression" dxfId="8943" priority="288" stopIfTrue="1">
      <formula>$D$1&gt;Q4</formula>
    </cfRule>
  </conditionalFormatting>
  <conditionalFormatting sqref="Q4">
    <cfRule type="expression" dxfId="8942" priority="285" stopIfTrue="1">
      <formula>$D$1&lt;Q4</formula>
    </cfRule>
    <cfRule type="expression" dxfId="8941" priority="286" stopIfTrue="1">
      <formula>$D$1&gt;Q4</formula>
    </cfRule>
  </conditionalFormatting>
  <conditionalFormatting sqref="Q4">
    <cfRule type="expression" dxfId="8940" priority="281" stopIfTrue="1">
      <formula>$D$1&lt;Q4</formula>
    </cfRule>
    <cfRule type="expression" dxfId="8939" priority="282" stopIfTrue="1">
      <formula>$D$1&gt;Q4</formula>
    </cfRule>
  </conditionalFormatting>
  <conditionalFormatting sqref="Q4">
    <cfRule type="expression" dxfId="8938" priority="283" stopIfTrue="1">
      <formula>$D$1&lt;Q4</formula>
    </cfRule>
    <cfRule type="expression" dxfId="8937" priority="284" stopIfTrue="1">
      <formula>$D$1&gt;Q4</formula>
    </cfRule>
  </conditionalFormatting>
  <conditionalFormatting sqref="Q4">
    <cfRule type="expression" dxfId="8936" priority="279" stopIfTrue="1">
      <formula>$D$1&lt;Q4</formula>
    </cfRule>
    <cfRule type="expression" dxfId="8935" priority="280" stopIfTrue="1">
      <formula>$D$1&gt;Q4</formula>
    </cfRule>
  </conditionalFormatting>
  <conditionalFormatting sqref="Q4">
    <cfRule type="expression" dxfId="8934" priority="277" stopIfTrue="1">
      <formula>$D$1&lt;Q4</formula>
    </cfRule>
    <cfRule type="expression" dxfId="8933" priority="278" stopIfTrue="1">
      <formula>$D$1&gt;Q4</formula>
    </cfRule>
  </conditionalFormatting>
  <conditionalFormatting sqref="Q4">
    <cfRule type="expression" dxfId="8932" priority="275" stopIfTrue="1">
      <formula>$D$1&lt;Q4</formula>
    </cfRule>
    <cfRule type="expression" dxfId="8931" priority="276" stopIfTrue="1">
      <formula>$D$1&gt;Q4</formula>
    </cfRule>
  </conditionalFormatting>
  <conditionalFormatting sqref="Q4">
    <cfRule type="expression" dxfId="8930" priority="273" stopIfTrue="1">
      <formula>$D$1&lt;Q4</formula>
    </cfRule>
    <cfRule type="expression" dxfId="8929" priority="274" stopIfTrue="1">
      <formula>$D$1&gt;Q4</formula>
    </cfRule>
  </conditionalFormatting>
  <conditionalFormatting sqref="Q4">
    <cfRule type="expression" dxfId="8928" priority="271" stopIfTrue="1">
      <formula>$D$1&lt;Q4</formula>
    </cfRule>
    <cfRule type="expression" dxfId="8927" priority="272" stopIfTrue="1">
      <formula>$D$1&gt;Q4</formula>
    </cfRule>
  </conditionalFormatting>
  <conditionalFormatting sqref="Q4">
    <cfRule type="expression" dxfId="8926" priority="269" stopIfTrue="1">
      <formula>$D$1&lt;Q4</formula>
    </cfRule>
    <cfRule type="expression" dxfId="8925" priority="270" stopIfTrue="1">
      <formula>$D$1&gt;Q4</formula>
    </cfRule>
  </conditionalFormatting>
  <conditionalFormatting sqref="Q4">
    <cfRule type="expression" dxfId="8924" priority="267" stopIfTrue="1">
      <formula>$D$1&lt;Q4</formula>
    </cfRule>
    <cfRule type="expression" dxfId="8923" priority="268" stopIfTrue="1">
      <formula>$D$1&gt;Q4</formula>
    </cfRule>
  </conditionalFormatting>
  <conditionalFormatting sqref="Q4">
    <cfRule type="expression" dxfId="8922" priority="265" stopIfTrue="1">
      <formula>$D$1&lt;Q4</formula>
    </cfRule>
    <cfRule type="expression" dxfId="8921" priority="266" stopIfTrue="1">
      <formula>$D$1&gt;Q4</formula>
    </cfRule>
  </conditionalFormatting>
  <conditionalFormatting sqref="Q4">
    <cfRule type="expression" dxfId="8920" priority="263" stopIfTrue="1">
      <formula>$D$1&lt;Q4</formula>
    </cfRule>
    <cfRule type="expression" dxfId="8919" priority="264" stopIfTrue="1">
      <formula>$D$1&gt;Q4</formula>
    </cfRule>
  </conditionalFormatting>
  <conditionalFormatting sqref="Q4">
    <cfRule type="expression" dxfId="8918" priority="261" stopIfTrue="1">
      <formula>$D$1&lt;Q4</formula>
    </cfRule>
    <cfRule type="expression" dxfId="8917" priority="262" stopIfTrue="1">
      <formula>$D$1&gt;Q4</formula>
    </cfRule>
  </conditionalFormatting>
  <conditionalFormatting sqref="Q4">
    <cfRule type="expression" dxfId="8916" priority="255" stopIfTrue="1">
      <formula>$D$1&lt;Q4</formula>
    </cfRule>
    <cfRule type="expression" dxfId="8915" priority="256" stopIfTrue="1">
      <formula>$D$1&gt;Q4</formula>
    </cfRule>
  </conditionalFormatting>
  <conditionalFormatting sqref="Q4">
    <cfRule type="expression" dxfId="8914" priority="253" stopIfTrue="1">
      <formula>$D$1&lt;Q4</formula>
    </cfRule>
    <cfRule type="expression" dxfId="8913" priority="254" stopIfTrue="1">
      <formula>$D$1&gt;Q4</formula>
    </cfRule>
  </conditionalFormatting>
  <conditionalFormatting sqref="Q4">
    <cfRule type="expression" dxfId="8912" priority="251" stopIfTrue="1">
      <formula>$D$1&lt;Q4</formula>
    </cfRule>
    <cfRule type="expression" dxfId="8911" priority="252" stopIfTrue="1">
      <formula>$D$1&gt;Q4</formula>
    </cfRule>
  </conditionalFormatting>
  <conditionalFormatting sqref="Q4">
    <cfRule type="expression" dxfId="8910" priority="361" stopIfTrue="1">
      <formula>$D$1&lt;Q4</formula>
    </cfRule>
    <cfRule type="expression" dxfId="8909" priority="362" stopIfTrue="1">
      <formula>$D$1&gt;Q4</formula>
    </cfRule>
  </conditionalFormatting>
  <conditionalFormatting sqref="Q4">
    <cfRule type="expression" dxfId="8908" priority="355" stopIfTrue="1">
      <formula>$D$1&lt;Q4</formula>
    </cfRule>
    <cfRule type="expression" dxfId="8907" priority="356" stopIfTrue="1">
      <formula>$D$1&gt;Q4</formula>
    </cfRule>
  </conditionalFormatting>
  <conditionalFormatting sqref="Q4">
    <cfRule type="expression" dxfId="8906" priority="353" stopIfTrue="1">
      <formula>$D$1&lt;Q4</formula>
    </cfRule>
    <cfRule type="expression" dxfId="8905" priority="354" stopIfTrue="1">
      <formula>$D$1&gt;Q4</formula>
    </cfRule>
  </conditionalFormatting>
  <conditionalFormatting sqref="Q4">
    <cfRule type="expression" dxfId="8904" priority="349" stopIfTrue="1">
      <formula>$D$1&lt;Q4</formula>
    </cfRule>
    <cfRule type="expression" dxfId="8903" priority="350" stopIfTrue="1">
      <formula>$D$1&gt;Q4</formula>
    </cfRule>
  </conditionalFormatting>
  <conditionalFormatting sqref="Q5">
    <cfRule type="expression" dxfId="8902" priority="249" stopIfTrue="1">
      <formula>$D$1&lt;Q5</formula>
    </cfRule>
    <cfRule type="expression" dxfId="8901" priority="250" stopIfTrue="1">
      <formula>$D$1&gt;Q5</formula>
    </cfRule>
  </conditionalFormatting>
  <conditionalFormatting sqref="Q5">
    <cfRule type="expression" dxfId="8900" priority="227" stopIfTrue="1">
      <formula>$D$1&lt;Q5</formula>
    </cfRule>
    <cfRule type="expression" dxfId="8899" priority="228" stopIfTrue="1">
      <formula>$D$1&gt;Q5</formula>
    </cfRule>
  </conditionalFormatting>
  <conditionalFormatting sqref="Q5">
    <cfRule type="expression" dxfId="8898" priority="225" stopIfTrue="1">
      <formula>$D$1&lt;Q5</formula>
    </cfRule>
    <cfRule type="expression" dxfId="8897" priority="226" stopIfTrue="1">
      <formula>$D$1&gt;Q5</formula>
    </cfRule>
  </conditionalFormatting>
  <conditionalFormatting sqref="Q5">
    <cfRule type="expression" dxfId="8896" priority="247" stopIfTrue="1">
      <formula>$D$1&lt;Q5</formula>
    </cfRule>
    <cfRule type="expression" dxfId="8895" priority="248" stopIfTrue="1">
      <formula>$D$1&gt;Q5</formula>
    </cfRule>
  </conditionalFormatting>
  <conditionalFormatting sqref="Q5">
    <cfRule type="expression" dxfId="8894" priority="245" stopIfTrue="1">
      <formula>$D$1&lt;Q5</formula>
    </cfRule>
    <cfRule type="expression" dxfId="8893" priority="246" stopIfTrue="1">
      <formula>$D$1&gt;Q5</formula>
    </cfRule>
  </conditionalFormatting>
  <conditionalFormatting sqref="Q5">
    <cfRule type="expression" dxfId="8892" priority="221" stopIfTrue="1">
      <formula>$D$1&lt;Q5</formula>
    </cfRule>
    <cfRule type="expression" dxfId="8891" priority="222" stopIfTrue="1">
      <formula>$D$1&gt;Q5</formula>
    </cfRule>
  </conditionalFormatting>
  <conditionalFormatting sqref="Q5">
    <cfRule type="expression" dxfId="8890" priority="243" stopIfTrue="1">
      <formula>$D$1&lt;Q5</formula>
    </cfRule>
    <cfRule type="expression" dxfId="8889" priority="244" stopIfTrue="1">
      <formula>$D$1&gt;Q5</formula>
    </cfRule>
  </conditionalFormatting>
  <conditionalFormatting sqref="Q5">
    <cfRule type="expression" dxfId="8888" priority="241" stopIfTrue="1">
      <formula>$D$1&lt;Q5</formula>
    </cfRule>
    <cfRule type="expression" dxfId="8887" priority="242" stopIfTrue="1">
      <formula>$D$1&gt;Q5</formula>
    </cfRule>
  </conditionalFormatting>
  <conditionalFormatting sqref="Q5">
    <cfRule type="expression" dxfId="8886" priority="239" stopIfTrue="1">
      <formula>$D$1&lt;Q5</formula>
    </cfRule>
    <cfRule type="expression" dxfId="8885" priority="240" stopIfTrue="1">
      <formula>$D$1&gt;Q5</formula>
    </cfRule>
  </conditionalFormatting>
  <conditionalFormatting sqref="Q5">
    <cfRule type="expression" dxfId="8884" priority="237" stopIfTrue="1">
      <formula>$D$1&lt;Q5</formula>
    </cfRule>
    <cfRule type="expression" dxfId="8883" priority="238" stopIfTrue="1">
      <formula>$D$1&gt;Q5</formula>
    </cfRule>
  </conditionalFormatting>
  <conditionalFormatting sqref="Q5">
    <cfRule type="expression" dxfId="8882" priority="235" stopIfTrue="1">
      <formula>$D$1&lt;Q5</formula>
    </cfRule>
    <cfRule type="expression" dxfId="8881" priority="236" stopIfTrue="1">
      <formula>$D$1&gt;Q5</formula>
    </cfRule>
  </conditionalFormatting>
  <conditionalFormatting sqref="Q5">
    <cfRule type="expression" dxfId="8880" priority="233" stopIfTrue="1">
      <formula>$D$1&lt;Q5</formula>
    </cfRule>
    <cfRule type="expression" dxfId="8879" priority="234" stopIfTrue="1">
      <formula>$D$1&gt;Q5</formula>
    </cfRule>
  </conditionalFormatting>
  <conditionalFormatting sqref="Q5">
    <cfRule type="expression" dxfId="8878" priority="231" stopIfTrue="1">
      <formula>$D$1&lt;Q5</formula>
    </cfRule>
    <cfRule type="expression" dxfId="8877" priority="232" stopIfTrue="1">
      <formula>$D$1&gt;Q5</formula>
    </cfRule>
  </conditionalFormatting>
  <conditionalFormatting sqref="Q5">
    <cfRule type="expression" dxfId="8876" priority="229" stopIfTrue="1">
      <formula>$D$1&lt;Q5</formula>
    </cfRule>
    <cfRule type="expression" dxfId="8875" priority="230" stopIfTrue="1">
      <formula>$D$1&gt;Q5</formula>
    </cfRule>
  </conditionalFormatting>
  <conditionalFormatting sqref="Q5">
    <cfRule type="expression" dxfId="8874" priority="223" stopIfTrue="1">
      <formula>$D$1&lt;Q5</formula>
    </cfRule>
    <cfRule type="expression" dxfId="8873" priority="224" stopIfTrue="1">
      <formula>$D$1&gt;Q5</formula>
    </cfRule>
  </conditionalFormatting>
  <conditionalFormatting sqref="Q5">
    <cfRule type="expression" dxfId="8872" priority="219" stopIfTrue="1">
      <formula>$D$1&lt;Q5</formula>
    </cfRule>
    <cfRule type="expression" dxfId="8871" priority="220" stopIfTrue="1">
      <formula>$D$1&gt;Q5</formula>
    </cfRule>
  </conditionalFormatting>
  <conditionalFormatting sqref="Q5">
    <cfRule type="expression" dxfId="8870" priority="201" stopIfTrue="1">
      <formula>$D$1&lt;Q5</formula>
    </cfRule>
    <cfRule type="expression" dxfId="8869" priority="202" stopIfTrue="1">
      <formula>$D$1&gt;Q5</formula>
    </cfRule>
  </conditionalFormatting>
  <conditionalFormatting sqref="Q5">
    <cfRule type="expression" dxfId="8868" priority="199" stopIfTrue="1">
      <formula>$D$1&lt;Q5</formula>
    </cfRule>
    <cfRule type="expression" dxfId="8867" priority="200" stopIfTrue="1">
      <formula>$D$1&gt;Q5</formula>
    </cfRule>
  </conditionalFormatting>
  <conditionalFormatting sqref="Q5">
    <cfRule type="expression" dxfId="8866" priority="195" stopIfTrue="1">
      <formula>$D$1&lt;Q5</formula>
    </cfRule>
    <cfRule type="expression" dxfId="8865" priority="196" stopIfTrue="1">
      <formula>$D$1&gt;Q5</formula>
    </cfRule>
  </conditionalFormatting>
  <conditionalFormatting sqref="Q5">
    <cfRule type="expression" dxfId="8864" priority="217" stopIfTrue="1">
      <formula>$D$1&lt;Q5</formula>
    </cfRule>
    <cfRule type="expression" dxfId="8863" priority="218" stopIfTrue="1">
      <formula>$D$1&gt;Q5</formula>
    </cfRule>
  </conditionalFormatting>
  <conditionalFormatting sqref="Q5">
    <cfRule type="expression" dxfId="8862" priority="215" stopIfTrue="1">
      <formula>$D$1&lt;Q5</formula>
    </cfRule>
    <cfRule type="expression" dxfId="8861" priority="216" stopIfTrue="1">
      <formula>$D$1&gt;Q5</formula>
    </cfRule>
  </conditionalFormatting>
  <conditionalFormatting sqref="Q5">
    <cfRule type="expression" dxfId="8860" priority="213" stopIfTrue="1">
      <formula>$D$1&lt;Q5</formula>
    </cfRule>
    <cfRule type="expression" dxfId="8859" priority="214" stopIfTrue="1">
      <formula>$D$1&gt;Q5</formula>
    </cfRule>
  </conditionalFormatting>
  <conditionalFormatting sqref="Q5">
    <cfRule type="expression" dxfId="8858" priority="211" stopIfTrue="1">
      <formula>$D$1&lt;Q5</formula>
    </cfRule>
    <cfRule type="expression" dxfId="8857" priority="212" stopIfTrue="1">
      <formula>$D$1&gt;Q5</formula>
    </cfRule>
  </conditionalFormatting>
  <conditionalFormatting sqref="Q5">
    <cfRule type="expression" dxfId="8856" priority="209" stopIfTrue="1">
      <formula>$D$1&lt;Q5</formula>
    </cfRule>
    <cfRule type="expression" dxfId="8855" priority="210" stopIfTrue="1">
      <formula>$D$1&gt;Q5</formula>
    </cfRule>
  </conditionalFormatting>
  <conditionalFormatting sqref="Q5">
    <cfRule type="expression" dxfId="8854" priority="207" stopIfTrue="1">
      <formula>$D$1&lt;Q5</formula>
    </cfRule>
    <cfRule type="expression" dxfId="8853" priority="208" stopIfTrue="1">
      <formula>$D$1&gt;Q5</formula>
    </cfRule>
  </conditionalFormatting>
  <conditionalFormatting sqref="Q5">
    <cfRule type="expression" dxfId="8852" priority="205" stopIfTrue="1">
      <formula>$D$1&lt;Q5</formula>
    </cfRule>
    <cfRule type="expression" dxfId="8851" priority="206" stopIfTrue="1">
      <formula>$D$1&gt;Q5</formula>
    </cfRule>
  </conditionalFormatting>
  <conditionalFormatting sqref="Q5">
    <cfRule type="expression" dxfId="8850" priority="203" stopIfTrue="1">
      <formula>$D$1&lt;Q5</formula>
    </cfRule>
    <cfRule type="expression" dxfId="8849" priority="204" stopIfTrue="1">
      <formula>$D$1&gt;Q5</formula>
    </cfRule>
  </conditionalFormatting>
  <conditionalFormatting sqref="Q5">
    <cfRule type="expression" dxfId="8848" priority="197" stopIfTrue="1">
      <formula>$D$1&lt;Q5</formula>
    </cfRule>
    <cfRule type="expression" dxfId="8847" priority="198" stopIfTrue="1">
      <formula>$D$1&gt;Q5</formula>
    </cfRule>
  </conditionalFormatting>
  <conditionalFormatting sqref="Q5">
    <cfRule type="cellIs" dxfId="8846" priority="192" stopIfTrue="1" operator="equal">
      <formula>5</formula>
    </cfRule>
    <cfRule type="cellIs" dxfId="8845" priority="193" stopIfTrue="1" operator="equal">
      <formula>4</formula>
    </cfRule>
    <cfRule type="cellIs" dxfId="8844" priority="194" stopIfTrue="1" operator="equal">
      <formula>3</formula>
    </cfRule>
  </conditionalFormatting>
  <conditionalFormatting sqref="Q5">
    <cfRule type="cellIs" dxfId="8843" priority="189" stopIfTrue="1" operator="equal">
      <formula>5</formula>
    </cfRule>
    <cfRule type="cellIs" dxfId="8842" priority="190" stopIfTrue="1" operator="equal">
      <formula>4</formula>
    </cfRule>
    <cfRule type="cellIs" dxfId="8841" priority="191" stopIfTrue="1" operator="equal">
      <formula>3</formula>
    </cfRule>
  </conditionalFormatting>
  <conditionalFormatting sqref="Q5">
    <cfRule type="cellIs" dxfId="8840" priority="186" stopIfTrue="1" operator="equal">
      <formula>5</formula>
    </cfRule>
    <cfRule type="cellIs" dxfId="8839" priority="187" stopIfTrue="1" operator="equal">
      <formula>4</formula>
    </cfRule>
    <cfRule type="cellIs" dxfId="8838" priority="188" stopIfTrue="1" operator="equal">
      <formula>3</formula>
    </cfRule>
  </conditionalFormatting>
  <conditionalFormatting sqref="Q5">
    <cfRule type="cellIs" dxfId="8837" priority="183" stopIfTrue="1" operator="equal">
      <formula>5</formula>
    </cfRule>
    <cfRule type="cellIs" dxfId="8836" priority="184" stopIfTrue="1" operator="equal">
      <formula>4</formula>
    </cfRule>
    <cfRule type="cellIs" dxfId="8835" priority="185" stopIfTrue="1" operator="equal">
      <formula>3</formula>
    </cfRule>
  </conditionalFormatting>
  <conditionalFormatting sqref="Q5">
    <cfRule type="cellIs" dxfId="8834" priority="180" stopIfTrue="1" operator="equal">
      <formula>5</formula>
    </cfRule>
    <cfRule type="cellIs" dxfId="8833" priority="181" stopIfTrue="1" operator="equal">
      <formula>4</formula>
    </cfRule>
    <cfRule type="cellIs" dxfId="8832" priority="182" stopIfTrue="1" operator="equal">
      <formula>3</formula>
    </cfRule>
  </conditionalFormatting>
  <conditionalFormatting sqref="Q3">
    <cfRule type="expression" dxfId="8831" priority="178" stopIfTrue="1">
      <formula>$D$1&lt;Q3</formula>
    </cfRule>
    <cfRule type="expression" dxfId="8830" priority="179" stopIfTrue="1">
      <formula>$D$1&gt;Q3</formula>
    </cfRule>
  </conditionalFormatting>
  <conditionalFormatting sqref="Q3">
    <cfRule type="expression" dxfId="8829" priority="176" stopIfTrue="1">
      <formula>$D$1&lt;Q3</formula>
    </cfRule>
    <cfRule type="expression" dxfId="8828" priority="177" stopIfTrue="1">
      <formula>$D$1&gt;Q3</formula>
    </cfRule>
  </conditionalFormatting>
  <conditionalFormatting sqref="Q3">
    <cfRule type="expression" dxfId="8827" priority="174" stopIfTrue="1">
      <formula>$D$1&lt;Q3</formula>
    </cfRule>
    <cfRule type="expression" dxfId="8826" priority="175" stopIfTrue="1">
      <formula>$D$1&gt;Q3</formula>
    </cfRule>
  </conditionalFormatting>
  <conditionalFormatting sqref="S5">
    <cfRule type="expression" dxfId="8825" priority="148" stopIfTrue="1">
      <formula>$D$1&lt;S5</formula>
    </cfRule>
    <cfRule type="expression" dxfId="8824" priority="149" stopIfTrue="1">
      <formula>$D$1&gt;S5</formula>
    </cfRule>
  </conditionalFormatting>
  <conditionalFormatting sqref="S5">
    <cfRule type="expression" dxfId="8823" priority="158" stopIfTrue="1">
      <formula>$D$1&lt;S5</formula>
    </cfRule>
    <cfRule type="expression" dxfId="8822" priority="159" stopIfTrue="1">
      <formula>$D$1&gt;S5</formula>
    </cfRule>
  </conditionalFormatting>
  <conditionalFormatting sqref="S4">
    <cfRule type="expression" dxfId="8821" priority="118" stopIfTrue="1">
      <formula>$D$1&lt;S4</formula>
    </cfRule>
    <cfRule type="expression" dxfId="8820" priority="119" stopIfTrue="1">
      <formula>$D$1&gt;S4</formula>
    </cfRule>
  </conditionalFormatting>
  <conditionalFormatting sqref="S4">
    <cfRule type="expression" dxfId="8819" priority="108" stopIfTrue="1">
      <formula>$D$1&lt;S4</formula>
    </cfRule>
    <cfRule type="expression" dxfId="8818" priority="109" stopIfTrue="1">
      <formula>$D$1&gt;S4</formula>
    </cfRule>
  </conditionalFormatting>
  <conditionalFormatting sqref="S4">
    <cfRule type="expression" dxfId="8817" priority="172" stopIfTrue="1">
      <formula>$D$4&lt;S4</formula>
    </cfRule>
    <cfRule type="expression" dxfId="8816" priority="173" stopIfTrue="1">
      <formula>$D$4&gt;S4</formula>
    </cfRule>
  </conditionalFormatting>
  <conditionalFormatting sqref="S4">
    <cfRule type="expression" dxfId="8815" priority="170" stopIfTrue="1">
      <formula>$D$1&lt;S4</formula>
    </cfRule>
    <cfRule type="expression" dxfId="8814" priority="171" stopIfTrue="1">
      <formula>$D$1&gt;S4</formula>
    </cfRule>
  </conditionalFormatting>
  <conditionalFormatting sqref="S5">
    <cfRule type="expression" dxfId="8813" priority="168" stopIfTrue="1">
      <formula>$D$1&lt;S5</formula>
    </cfRule>
    <cfRule type="expression" dxfId="8812" priority="169" stopIfTrue="1">
      <formula>$D$1&gt;S5</formula>
    </cfRule>
  </conditionalFormatting>
  <conditionalFormatting sqref="S5">
    <cfRule type="expression" dxfId="8811" priority="140" stopIfTrue="1">
      <formula>$D$1&lt;S5</formula>
    </cfRule>
    <cfRule type="expression" dxfId="8810" priority="141" stopIfTrue="1">
      <formula>$D$1&gt;S5</formula>
    </cfRule>
  </conditionalFormatting>
  <conditionalFormatting sqref="S5">
    <cfRule type="expression" dxfId="8809" priority="146" stopIfTrue="1">
      <formula>$D$1&lt;S5</formula>
    </cfRule>
    <cfRule type="expression" dxfId="8808" priority="147" stopIfTrue="1">
      <formula>$D$1&gt;S5</formula>
    </cfRule>
  </conditionalFormatting>
  <conditionalFormatting sqref="S5">
    <cfRule type="expression" dxfId="8807" priority="144" stopIfTrue="1">
      <formula>$D$1&lt;S5</formula>
    </cfRule>
    <cfRule type="expression" dxfId="8806" priority="145" stopIfTrue="1">
      <formula>$D$1&gt;S5</formula>
    </cfRule>
  </conditionalFormatting>
  <conditionalFormatting sqref="S5">
    <cfRule type="expression" dxfId="8805" priority="142" stopIfTrue="1">
      <formula>$D$1&lt;S5</formula>
    </cfRule>
    <cfRule type="expression" dxfId="8804" priority="143" stopIfTrue="1">
      <formula>$D$1&gt;S5</formula>
    </cfRule>
  </conditionalFormatting>
  <conditionalFormatting sqref="S5">
    <cfRule type="expression" dxfId="8803" priority="166" stopIfTrue="1">
      <formula>$D$1&lt;S5</formula>
    </cfRule>
    <cfRule type="expression" dxfId="8802" priority="167" stopIfTrue="1">
      <formula>$D$1&gt;S5</formula>
    </cfRule>
  </conditionalFormatting>
  <conditionalFormatting sqref="S5">
    <cfRule type="expression" dxfId="8801" priority="164" stopIfTrue="1">
      <formula>$D$1&lt;S5</formula>
    </cfRule>
    <cfRule type="expression" dxfId="8800" priority="165" stopIfTrue="1">
      <formula>$D$1&gt;S5</formula>
    </cfRule>
  </conditionalFormatting>
  <conditionalFormatting sqref="S5">
    <cfRule type="expression" dxfId="8799" priority="162" stopIfTrue="1">
      <formula>$D$1&lt;S5</formula>
    </cfRule>
    <cfRule type="expression" dxfId="8798" priority="163" stopIfTrue="1">
      <formula>$D$1&gt;S5</formula>
    </cfRule>
  </conditionalFormatting>
  <conditionalFormatting sqref="S5">
    <cfRule type="expression" dxfId="8797" priority="160" stopIfTrue="1">
      <formula>$D$1&lt;S5</formula>
    </cfRule>
    <cfRule type="expression" dxfId="8796" priority="161" stopIfTrue="1">
      <formula>$D$1&gt;S5</formula>
    </cfRule>
  </conditionalFormatting>
  <conditionalFormatting sqref="S5">
    <cfRule type="expression" dxfId="8795" priority="156" stopIfTrue="1">
      <formula>$D$1&lt;S5</formula>
    </cfRule>
    <cfRule type="expression" dxfId="8794" priority="157" stopIfTrue="1">
      <formula>$D$1&gt;S5</formula>
    </cfRule>
  </conditionalFormatting>
  <conditionalFormatting sqref="S5">
    <cfRule type="expression" dxfId="8793" priority="154" stopIfTrue="1">
      <formula>$D$1&lt;S5</formula>
    </cfRule>
    <cfRule type="expression" dxfId="8792" priority="155" stopIfTrue="1">
      <formula>$D$1&gt;S5</formula>
    </cfRule>
  </conditionalFormatting>
  <conditionalFormatting sqref="S5">
    <cfRule type="expression" dxfId="8791" priority="152" stopIfTrue="1">
      <formula>$D$1&lt;S5</formula>
    </cfRule>
    <cfRule type="expression" dxfId="8790" priority="153" stopIfTrue="1">
      <formula>$D$1&gt;S5</formula>
    </cfRule>
  </conditionalFormatting>
  <conditionalFormatting sqref="S5">
    <cfRule type="expression" dxfId="8789" priority="150" stopIfTrue="1">
      <formula>$D$1&lt;S5</formula>
    </cfRule>
    <cfRule type="expression" dxfId="8788" priority="151" stopIfTrue="1">
      <formula>$D$1&gt;S5</formula>
    </cfRule>
  </conditionalFormatting>
  <conditionalFormatting sqref="S4">
    <cfRule type="expression" dxfId="8787" priority="138" stopIfTrue="1">
      <formula>$D$1&lt;S4</formula>
    </cfRule>
    <cfRule type="expression" dxfId="8786" priority="139" stopIfTrue="1">
      <formula>$D$1&gt;S4</formula>
    </cfRule>
  </conditionalFormatting>
  <conditionalFormatting sqref="S5">
    <cfRule type="cellIs" dxfId="8785" priority="135" stopIfTrue="1" operator="equal">
      <formula>5</formula>
    </cfRule>
    <cfRule type="cellIs" dxfId="8784" priority="136" stopIfTrue="1" operator="equal">
      <formula>4</formula>
    </cfRule>
    <cfRule type="cellIs" dxfId="8783" priority="137" stopIfTrue="1" operator="equal">
      <formula>3</formula>
    </cfRule>
  </conditionalFormatting>
  <conditionalFormatting sqref="S4">
    <cfRule type="expression" dxfId="8782" priority="104" stopIfTrue="1">
      <formula>$D$1&lt;S4</formula>
    </cfRule>
    <cfRule type="expression" dxfId="8781" priority="105" stopIfTrue="1">
      <formula>$D$1&gt;S4</formula>
    </cfRule>
  </conditionalFormatting>
  <conditionalFormatting sqref="S4">
    <cfRule type="expression" dxfId="8780" priority="112" stopIfTrue="1">
      <formula>$D$1&lt;S4</formula>
    </cfRule>
    <cfRule type="expression" dxfId="8779" priority="113" stopIfTrue="1">
      <formula>$D$1&gt;S4</formula>
    </cfRule>
  </conditionalFormatting>
  <conditionalFormatting sqref="S4">
    <cfRule type="expression" dxfId="8778" priority="110" stopIfTrue="1">
      <formula>$D$1&lt;S4</formula>
    </cfRule>
    <cfRule type="expression" dxfId="8777" priority="111" stopIfTrue="1">
      <formula>$D$1&gt;S4</formula>
    </cfRule>
  </conditionalFormatting>
  <conditionalFormatting sqref="S4">
    <cfRule type="expression" dxfId="8776" priority="106" stopIfTrue="1">
      <formula>$D$1&lt;S4</formula>
    </cfRule>
    <cfRule type="expression" dxfId="8775" priority="107" stopIfTrue="1">
      <formula>$D$1&gt;S4</formula>
    </cfRule>
  </conditionalFormatting>
  <conditionalFormatting sqref="S5">
    <cfRule type="cellIs" dxfId="8774" priority="132" stopIfTrue="1" operator="equal">
      <formula>5</formula>
    </cfRule>
    <cfRule type="cellIs" dxfId="8773" priority="133" stopIfTrue="1" operator="equal">
      <formula>4</formula>
    </cfRule>
    <cfRule type="cellIs" dxfId="8772" priority="134" stopIfTrue="1" operator="equal">
      <formula>3</formula>
    </cfRule>
  </conditionalFormatting>
  <conditionalFormatting sqref="S4">
    <cfRule type="expression" dxfId="8771" priority="130" stopIfTrue="1">
      <formula>$D$1&lt;S4</formula>
    </cfRule>
    <cfRule type="expression" dxfId="8770" priority="131" stopIfTrue="1">
      <formula>$D$1&gt;S4</formula>
    </cfRule>
  </conditionalFormatting>
  <conditionalFormatting sqref="S4">
    <cfRule type="expression" dxfId="8769" priority="128" stopIfTrue="1">
      <formula>$D$1&lt;S4</formula>
    </cfRule>
    <cfRule type="expression" dxfId="8768" priority="129" stopIfTrue="1">
      <formula>$D$1&gt;S4</formula>
    </cfRule>
  </conditionalFormatting>
  <conditionalFormatting sqref="S4">
    <cfRule type="expression" dxfId="8767" priority="126" stopIfTrue="1">
      <formula>$D$1&lt;S4</formula>
    </cfRule>
    <cfRule type="expression" dxfId="8766" priority="127" stopIfTrue="1">
      <formula>$D$1&gt;S4</formula>
    </cfRule>
  </conditionalFormatting>
  <conditionalFormatting sqref="S4">
    <cfRule type="expression" dxfId="8765" priority="124" stopIfTrue="1">
      <formula>$D$1&lt;S4</formula>
    </cfRule>
    <cfRule type="expression" dxfId="8764" priority="125" stopIfTrue="1">
      <formula>$D$1&gt;S4</formula>
    </cfRule>
  </conditionalFormatting>
  <conditionalFormatting sqref="S4">
    <cfRule type="expression" dxfId="8763" priority="122" stopIfTrue="1">
      <formula>$D$1&lt;S4</formula>
    </cfRule>
    <cfRule type="expression" dxfId="8762" priority="123" stopIfTrue="1">
      <formula>$D$1&gt;S4</formula>
    </cfRule>
  </conditionalFormatting>
  <conditionalFormatting sqref="S4">
    <cfRule type="expression" dxfId="8761" priority="120" stopIfTrue="1">
      <formula>$D$1&lt;S4</formula>
    </cfRule>
    <cfRule type="expression" dxfId="8760" priority="121" stopIfTrue="1">
      <formula>$D$1&gt;S4</formula>
    </cfRule>
  </conditionalFormatting>
  <conditionalFormatting sqref="S4">
    <cfRule type="expression" dxfId="8759" priority="116" stopIfTrue="1">
      <formula>$D$1&lt;S4</formula>
    </cfRule>
    <cfRule type="expression" dxfId="8758" priority="117" stopIfTrue="1">
      <formula>$D$1&gt;S4</formula>
    </cfRule>
  </conditionalFormatting>
  <conditionalFormatting sqref="S4">
    <cfRule type="expression" dxfId="8757" priority="114" stopIfTrue="1">
      <formula>$D$1&lt;S4</formula>
    </cfRule>
    <cfRule type="expression" dxfId="8756" priority="115" stopIfTrue="1">
      <formula>$D$1&gt;S4</formula>
    </cfRule>
  </conditionalFormatting>
  <conditionalFormatting sqref="R4">
    <cfRule type="expression" dxfId="8755" priority="102" stopIfTrue="1">
      <formula>$D$1&lt;R4</formula>
    </cfRule>
    <cfRule type="expression" dxfId="8754" priority="103" stopIfTrue="1">
      <formula>$D$1&gt;R4</formula>
    </cfRule>
  </conditionalFormatting>
  <conditionalFormatting sqref="R4">
    <cfRule type="expression" dxfId="8753" priority="100" stopIfTrue="1">
      <formula>$D$1&lt;R4</formula>
    </cfRule>
    <cfRule type="expression" dxfId="8752" priority="101" stopIfTrue="1">
      <formula>$D$1&gt;R4</formula>
    </cfRule>
  </conditionalFormatting>
  <conditionalFormatting sqref="R5">
    <cfRule type="expression" dxfId="8751" priority="98" stopIfTrue="1">
      <formula>$D$1&lt;R5</formula>
    </cfRule>
    <cfRule type="expression" dxfId="8750" priority="99" stopIfTrue="1">
      <formula>$D$1&gt;R5</formula>
    </cfRule>
  </conditionalFormatting>
  <conditionalFormatting sqref="R5">
    <cfRule type="expression" dxfId="8749" priority="96" stopIfTrue="1">
      <formula>$D$1&lt;R5</formula>
    </cfRule>
    <cfRule type="expression" dxfId="8748" priority="97" stopIfTrue="1">
      <formula>$D$1&gt;R5</formula>
    </cfRule>
  </conditionalFormatting>
  <conditionalFormatting sqref="R5">
    <cfRule type="expression" dxfId="8747" priority="94" stopIfTrue="1">
      <formula>$D$1&lt;R5</formula>
    </cfRule>
    <cfRule type="expression" dxfId="8746" priority="95" stopIfTrue="1">
      <formula>$D$1&gt;R5</formula>
    </cfRule>
  </conditionalFormatting>
  <conditionalFormatting sqref="R5">
    <cfRule type="expression" dxfId="8745" priority="92" stopIfTrue="1">
      <formula>$D$1&lt;R5</formula>
    </cfRule>
    <cfRule type="expression" dxfId="8744" priority="93" stopIfTrue="1">
      <formula>$D$1&gt;R5</formula>
    </cfRule>
  </conditionalFormatting>
  <conditionalFormatting sqref="R5">
    <cfRule type="expression" dxfId="8743" priority="90" stopIfTrue="1">
      <formula>$D$1&lt;R5</formula>
    </cfRule>
    <cfRule type="expression" dxfId="8742" priority="91" stopIfTrue="1">
      <formula>$D$1&gt;R5</formula>
    </cfRule>
  </conditionalFormatting>
  <conditionalFormatting sqref="R5">
    <cfRule type="expression" dxfId="8741" priority="88" stopIfTrue="1">
      <formula>$D$1&lt;R5</formula>
    </cfRule>
    <cfRule type="expression" dxfId="8740" priority="89" stopIfTrue="1">
      <formula>$D$1&gt;R5</formula>
    </cfRule>
  </conditionalFormatting>
  <conditionalFormatting sqref="R5">
    <cfRule type="expression" dxfId="8739" priority="86" stopIfTrue="1">
      <formula>$D$1&lt;R5</formula>
    </cfRule>
    <cfRule type="expression" dxfId="8738" priority="87" stopIfTrue="1">
      <formula>$D$1&gt;R5</formula>
    </cfRule>
  </conditionalFormatting>
  <conditionalFormatting sqref="R5">
    <cfRule type="expression" dxfId="8737" priority="84" stopIfTrue="1">
      <formula>$D$1&lt;R5</formula>
    </cfRule>
    <cfRule type="expression" dxfId="8736" priority="85" stopIfTrue="1">
      <formula>$D$1&gt;R5</formula>
    </cfRule>
  </conditionalFormatting>
  <conditionalFormatting sqref="R5">
    <cfRule type="expression" dxfId="8735" priority="66" stopIfTrue="1">
      <formula>$D$1&lt;R5</formula>
    </cfRule>
    <cfRule type="expression" dxfId="8734" priority="67" stopIfTrue="1">
      <formula>$D$1&gt;R5</formula>
    </cfRule>
  </conditionalFormatting>
  <conditionalFormatting sqref="R5">
    <cfRule type="expression" dxfId="8733" priority="64" stopIfTrue="1">
      <formula>$D$1&lt;R5</formula>
    </cfRule>
    <cfRule type="expression" dxfId="8732" priority="65" stopIfTrue="1">
      <formula>$D$1&gt;R5</formula>
    </cfRule>
  </conditionalFormatting>
  <conditionalFormatting sqref="R5">
    <cfRule type="expression" dxfId="8731" priority="60" stopIfTrue="1">
      <formula>$D$1&lt;R5</formula>
    </cfRule>
    <cfRule type="expression" dxfId="8730" priority="61" stopIfTrue="1">
      <formula>$D$1&gt;R5</formula>
    </cfRule>
  </conditionalFormatting>
  <conditionalFormatting sqref="R5">
    <cfRule type="expression" dxfId="8729" priority="82" stopIfTrue="1">
      <formula>$D$1&lt;R5</formula>
    </cfRule>
    <cfRule type="expression" dxfId="8728" priority="83" stopIfTrue="1">
      <formula>$D$1&gt;R5</formula>
    </cfRule>
  </conditionalFormatting>
  <conditionalFormatting sqref="R5">
    <cfRule type="expression" dxfId="8727" priority="80" stopIfTrue="1">
      <formula>$D$1&lt;R5</formula>
    </cfRule>
    <cfRule type="expression" dxfId="8726" priority="81" stopIfTrue="1">
      <formula>$D$1&gt;R5</formula>
    </cfRule>
  </conditionalFormatting>
  <conditionalFormatting sqref="R5">
    <cfRule type="expression" dxfId="8725" priority="78" stopIfTrue="1">
      <formula>$D$1&lt;R5</formula>
    </cfRule>
    <cfRule type="expression" dxfId="8724" priority="79" stopIfTrue="1">
      <formula>$D$1&gt;R5</formula>
    </cfRule>
  </conditionalFormatting>
  <conditionalFormatting sqref="R5">
    <cfRule type="expression" dxfId="8723" priority="76" stopIfTrue="1">
      <formula>$D$1&lt;R5</formula>
    </cfRule>
    <cfRule type="expression" dxfId="8722" priority="77" stopIfTrue="1">
      <formula>$D$1&gt;R5</formula>
    </cfRule>
  </conditionalFormatting>
  <conditionalFormatting sqref="R5">
    <cfRule type="expression" dxfId="8721" priority="74" stopIfTrue="1">
      <formula>$D$1&lt;R5</formula>
    </cfRule>
    <cfRule type="expression" dxfId="8720" priority="75" stopIfTrue="1">
      <formula>$D$1&gt;R5</formula>
    </cfRule>
  </conditionalFormatting>
  <conditionalFormatting sqref="R5">
    <cfRule type="expression" dxfId="8719" priority="72" stopIfTrue="1">
      <formula>$D$1&lt;R5</formula>
    </cfRule>
    <cfRule type="expression" dxfId="8718" priority="73" stopIfTrue="1">
      <formula>$D$1&gt;R5</formula>
    </cfRule>
  </conditionalFormatting>
  <conditionalFormatting sqref="R5">
    <cfRule type="expression" dxfId="8717" priority="70" stopIfTrue="1">
      <formula>$D$1&lt;R5</formula>
    </cfRule>
    <cfRule type="expression" dxfId="8716" priority="71" stopIfTrue="1">
      <formula>$D$1&gt;R5</formula>
    </cfRule>
  </conditionalFormatting>
  <conditionalFormatting sqref="R5">
    <cfRule type="expression" dxfId="8715" priority="68" stopIfTrue="1">
      <formula>$D$1&lt;R5</formula>
    </cfRule>
    <cfRule type="expression" dxfId="8714" priority="69" stopIfTrue="1">
      <formula>$D$1&gt;R5</formula>
    </cfRule>
  </conditionalFormatting>
  <conditionalFormatting sqref="R5">
    <cfRule type="expression" dxfId="8713" priority="62" stopIfTrue="1">
      <formula>$D$1&lt;R5</formula>
    </cfRule>
    <cfRule type="expression" dxfId="8712" priority="63" stopIfTrue="1">
      <formula>$D$1&gt;R5</formula>
    </cfRule>
  </conditionalFormatting>
  <conditionalFormatting sqref="R5">
    <cfRule type="expression" dxfId="8711" priority="58" stopIfTrue="1">
      <formula>$D$1&lt;R5</formula>
    </cfRule>
    <cfRule type="expression" dxfId="8710" priority="59" stopIfTrue="1">
      <formula>$D$1&gt;R5</formula>
    </cfRule>
  </conditionalFormatting>
  <conditionalFormatting sqref="R4">
    <cfRule type="expression" dxfId="8709" priority="56" stopIfTrue="1">
      <formula>$D$1&lt;R4</formula>
    </cfRule>
    <cfRule type="expression" dxfId="8708" priority="57" stopIfTrue="1">
      <formula>$D$1&gt;R4</formula>
    </cfRule>
  </conditionalFormatting>
  <conditionalFormatting sqref="R4">
    <cfRule type="expression" dxfId="8707" priority="54" stopIfTrue="1">
      <formula>$D$1&lt;R4</formula>
    </cfRule>
    <cfRule type="expression" dxfId="8706" priority="55" stopIfTrue="1">
      <formula>$D$1&gt;R4</formula>
    </cfRule>
  </conditionalFormatting>
  <conditionalFormatting sqref="R4">
    <cfRule type="expression" dxfId="8705" priority="52" stopIfTrue="1">
      <formula>$D$1&lt;R4</formula>
    </cfRule>
    <cfRule type="expression" dxfId="8704" priority="53" stopIfTrue="1">
      <formula>$D$1&gt;R4</formula>
    </cfRule>
  </conditionalFormatting>
  <conditionalFormatting sqref="R4">
    <cfRule type="expression" dxfId="8703" priority="50" stopIfTrue="1">
      <formula>$D$1&lt;R4</formula>
    </cfRule>
    <cfRule type="expression" dxfId="8702" priority="51" stopIfTrue="1">
      <formula>$D$1&gt;R4</formula>
    </cfRule>
  </conditionalFormatting>
  <conditionalFormatting sqref="R5">
    <cfRule type="cellIs" dxfId="8701" priority="47" stopIfTrue="1" operator="equal">
      <formula>5</formula>
    </cfRule>
    <cfRule type="cellIs" dxfId="8700" priority="48" stopIfTrue="1" operator="equal">
      <formula>4</formula>
    </cfRule>
    <cfRule type="cellIs" dxfId="8699" priority="49" stopIfTrue="1" operator="equal">
      <formula>3</formula>
    </cfRule>
  </conditionalFormatting>
  <conditionalFormatting sqref="R4">
    <cfRule type="expression" dxfId="8698" priority="45" stopIfTrue="1">
      <formula>$D$1&lt;R4</formula>
    </cfRule>
    <cfRule type="expression" dxfId="8697" priority="46" stopIfTrue="1">
      <formula>$D$1&gt;R4</formula>
    </cfRule>
  </conditionalFormatting>
  <conditionalFormatting sqref="R4">
    <cfRule type="expression" dxfId="8696" priority="43" stopIfTrue="1">
      <formula>$D$1&lt;R4</formula>
    </cfRule>
    <cfRule type="expression" dxfId="8695" priority="44" stopIfTrue="1">
      <formula>$D$1&gt;R4</formula>
    </cfRule>
  </conditionalFormatting>
  <conditionalFormatting sqref="R4">
    <cfRule type="expression" dxfId="8694" priority="41" stopIfTrue="1">
      <formula>$D$1&lt;R4</formula>
    </cfRule>
    <cfRule type="expression" dxfId="8693" priority="42" stopIfTrue="1">
      <formula>$D$1&gt;R4</formula>
    </cfRule>
  </conditionalFormatting>
  <conditionalFormatting sqref="R4">
    <cfRule type="expression" dxfId="8692" priority="39" stopIfTrue="1">
      <formula>$D$1&lt;R4</formula>
    </cfRule>
    <cfRule type="expression" dxfId="8691" priority="40" stopIfTrue="1">
      <formula>$D$1&gt;R4</formula>
    </cfRule>
  </conditionalFormatting>
  <conditionalFormatting sqref="R5">
    <cfRule type="cellIs" dxfId="8690" priority="36" stopIfTrue="1" operator="equal">
      <formula>5</formula>
    </cfRule>
    <cfRule type="cellIs" dxfId="8689" priority="37" stopIfTrue="1" operator="equal">
      <formula>4</formula>
    </cfRule>
    <cfRule type="cellIs" dxfId="8688" priority="38" stopIfTrue="1" operator="equal">
      <formula>3</formula>
    </cfRule>
  </conditionalFormatting>
  <conditionalFormatting sqref="R5">
    <cfRule type="cellIs" dxfId="8687" priority="33" stopIfTrue="1" operator="equal">
      <formula>5</formula>
    </cfRule>
    <cfRule type="cellIs" dxfId="8686" priority="34" stopIfTrue="1" operator="equal">
      <formula>4</formula>
    </cfRule>
    <cfRule type="cellIs" dxfId="8685" priority="35" stopIfTrue="1" operator="equal">
      <formula>3</formula>
    </cfRule>
  </conditionalFormatting>
  <conditionalFormatting sqref="R4">
    <cfRule type="expression" dxfId="8684" priority="15" stopIfTrue="1">
      <formula>$D$1&lt;R4</formula>
    </cfRule>
    <cfRule type="expression" dxfId="8683" priority="16" stopIfTrue="1">
      <formula>$D$1&gt;R4</formula>
    </cfRule>
  </conditionalFormatting>
  <conditionalFormatting sqref="R4">
    <cfRule type="expression" dxfId="8682" priority="13" stopIfTrue="1">
      <formula>$D$1&lt;R4</formula>
    </cfRule>
    <cfRule type="expression" dxfId="8681" priority="14" stopIfTrue="1">
      <formula>$D$1&gt;R4</formula>
    </cfRule>
  </conditionalFormatting>
  <conditionalFormatting sqref="R4">
    <cfRule type="expression" dxfId="8680" priority="9" stopIfTrue="1">
      <formula>$D$1&lt;R4</formula>
    </cfRule>
    <cfRule type="expression" dxfId="8679" priority="10" stopIfTrue="1">
      <formula>$D$1&gt;R4</formula>
    </cfRule>
  </conditionalFormatting>
  <conditionalFormatting sqref="R4">
    <cfRule type="expression" dxfId="8678" priority="31" stopIfTrue="1">
      <formula>$D$1&lt;R4</formula>
    </cfRule>
    <cfRule type="expression" dxfId="8677" priority="32" stopIfTrue="1">
      <formula>$D$1&gt;R4</formula>
    </cfRule>
  </conditionalFormatting>
  <conditionalFormatting sqref="R4">
    <cfRule type="expression" dxfId="8676" priority="29" stopIfTrue="1">
      <formula>$D$1&lt;R4</formula>
    </cfRule>
    <cfRule type="expression" dxfId="8675" priority="30" stopIfTrue="1">
      <formula>$D$1&gt;R4</formula>
    </cfRule>
  </conditionalFormatting>
  <conditionalFormatting sqref="R4">
    <cfRule type="expression" dxfId="8674" priority="27" stopIfTrue="1">
      <formula>$D$1&lt;R4</formula>
    </cfRule>
    <cfRule type="expression" dxfId="8673" priority="28" stopIfTrue="1">
      <formula>$D$1&gt;R4</formula>
    </cfRule>
  </conditionalFormatting>
  <conditionalFormatting sqref="R4">
    <cfRule type="expression" dxfId="8672" priority="25" stopIfTrue="1">
      <formula>$D$1&lt;R4</formula>
    </cfRule>
    <cfRule type="expression" dxfId="8671" priority="26" stopIfTrue="1">
      <formula>$D$1&gt;R4</formula>
    </cfRule>
  </conditionalFormatting>
  <conditionalFormatting sqref="R4">
    <cfRule type="expression" dxfId="8670" priority="23" stopIfTrue="1">
      <formula>$D$1&lt;R4</formula>
    </cfRule>
    <cfRule type="expression" dxfId="8669" priority="24" stopIfTrue="1">
      <formula>$D$1&gt;R4</formula>
    </cfRule>
  </conditionalFormatting>
  <conditionalFormatting sqref="R4">
    <cfRule type="expression" dxfId="8668" priority="21" stopIfTrue="1">
      <formula>$D$1&lt;R4</formula>
    </cfRule>
    <cfRule type="expression" dxfId="8667" priority="22" stopIfTrue="1">
      <formula>$D$1&gt;R4</formula>
    </cfRule>
  </conditionalFormatting>
  <conditionalFormatting sqref="R4">
    <cfRule type="expression" dxfId="8666" priority="19" stopIfTrue="1">
      <formula>$D$1&lt;R4</formula>
    </cfRule>
    <cfRule type="expression" dxfId="8665" priority="20" stopIfTrue="1">
      <formula>$D$1&gt;R4</formula>
    </cfRule>
  </conditionalFormatting>
  <conditionalFormatting sqref="R4">
    <cfRule type="expression" dxfId="8664" priority="17" stopIfTrue="1">
      <formula>$D$1&lt;R4</formula>
    </cfRule>
    <cfRule type="expression" dxfId="8663" priority="18" stopIfTrue="1">
      <formula>$D$1&gt;R4</formula>
    </cfRule>
  </conditionalFormatting>
  <conditionalFormatting sqref="R4">
    <cfRule type="expression" dxfId="8662" priority="11" stopIfTrue="1">
      <formula>$D$1&lt;R4</formula>
    </cfRule>
    <cfRule type="expression" dxfId="8661" priority="12" stopIfTrue="1">
      <formula>$D$1&gt;R4</formula>
    </cfRule>
  </conditionalFormatting>
  <conditionalFormatting sqref="R5">
    <cfRule type="cellIs" dxfId="8660" priority="6" stopIfTrue="1" operator="equal">
      <formula>5</formula>
    </cfRule>
    <cfRule type="cellIs" dxfId="8659" priority="7" stopIfTrue="1" operator="equal">
      <formula>4</formula>
    </cfRule>
    <cfRule type="cellIs" dxfId="8658" priority="8" stopIfTrue="1" operator="equal">
      <formula>3</formula>
    </cfRule>
  </conditionalFormatting>
  <conditionalFormatting sqref="R4">
    <cfRule type="expression" dxfId="8657" priority="4" stopIfTrue="1">
      <formula>$D$1&lt;R4</formula>
    </cfRule>
    <cfRule type="expression" dxfId="8656" priority="5" stopIfTrue="1">
      <formula>$D$1&gt;R4</formula>
    </cfRule>
  </conditionalFormatting>
  <conditionalFormatting sqref="R5">
    <cfRule type="cellIs" dxfId="8655" priority="1" stopIfTrue="1" operator="equal">
      <formula>5</formula>
    </cfRule>
    <cfRule type="cellIs" dxfId="8654" priority="2" stopIfTrue="1" operator="equal">
      <formula>4</formula>
    </cfRule>
    <cfRule type="cellIs" dxfId="8653" priority="3" stopIfTrue="1" operator="equal">
      <formula>3</formula>
    </cfRule>
  </conditionalFormatting>
  <pageMargins left="0.70866141732283472" right="0" top="0.74803149606299213" bottom="0" header="0.31496062992125984" footer="0.31496062992125984"/>
  <pageSetup paperSize="9" scale="59" orientation="portrait" r:id="rId1"/>
  <colBreaks count="1" manualBreakCount="1">
    <brk id="30" max="44" man="1"/>
  </colBreaks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6" activePane="bottomLeft" state="frozen"/>
      <selection activeCell="N22" sqref="N22"/>
      <selection pane="bottomLeft" activeCell="R23" sqref="R23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7.42578125" style="13" customWidth="1"/>
    <col min="5" max="5" width="6.7109375" style="13" hidden="1" customWidth="1"/>
    <col min="6" max="6" width="7.140625" customWidth="1"/>
    <col min="7" max="7" width="7.140625" hidden="1" customWidth="1"/>
    <col min="8" max="10" width="7.140625" customWidth="1"/>
    <col min="11" max="12" width="7.140625" hidden="1" customWidth="1"/>
    <col min="13" max="18" width="7.140625" customWidth="1"/>
    <col min="19" max="20" width="7.140625" hidden="1" customWidth="1"/>
    <col min="21" max="21" width="7.140625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17"/>
      <c r="Z1" s="317"/>
      <c r="AA1" s="317"/>
      <c r="AB1" s="317"/>
      <c r="AC1" s="317"/>
      <c r="AD1" s="31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39" t="s">
        <v>539</v>
      </c>
      <c r="G2" s="541"/>
      <c r="H2" s="542" t="s">
        <v>537</v>
      </c>
      <c r="I2" s="542"/>
      <c r="J2" s="542"/>
      <c r="K2" s="542"/>
      <c r="L2" s="542"/>
      <c r="M2" s="542" t="s">
        <v>545</v>
      </c>
      <c r="N2" s="542"/>
      <c r="O2" s="542"/>
      <c r="P2" s="542"/>
      <c r="Q2" s="542"/>
      <c r="R2" s="542"/>
      <c r="S2" s="335"/>
      <c r="T2" s="336"/>
      <c r="U2" s="108" t="s">
        <v>540</v>
      </c>
      <c r="V2" s="7"/>
      <c r="W2" s="8"/>
      <c r="X2" s="8"/>
      <c r="Y2" s="317"/>
      <c r="Z2" s="317"/>
      <c r="AA2" s="317"/>
      <c r="AB2" s="317"/>
      <c r="AC2" s="317"/>
      <c r="AD2" s="31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2451</v>
      </c>
      <c r="B3" s="528"/>
      <c r="C3" s="528"/>
      <c r="D3" s="211" t="s">
        <v>0</v>
      </c>
      <c r="E3" s="212"/>
      <c r="F3" s="168">
        <v>42923</v>
      </c>
      <c r="G3" s="168"/>
      <c r="H3" s="264">
        <v>42829</v>
      </c>
      <c r="I3" s="264">
        <v>42833</v>
      </c>
      <c r="J3" s="264">
        <v>42908</v>
      </c>
      <c r="K3" s="264"/>
      <c r="L3" s="264"/>
      <c r="M3" s="168">
        <v>42903</v>
      </c>
      <c r="N3" s="168">
        <v>42910</v>
      </c>
      <c r="O3" s="168">
        <v>42914</v>
      </c>
      <c r="P3" s="168">
        <v>42919</v>
      </c>
      <c r="Q3" s="168">
        <v>42926</v>
      </c>
      <c r="R3" s="168">
        <v>42930</v>
      </c>
      <c r="S3" s="387"/>
      <c r="T3" s="387"/>
      <c r="U3" s="168">
        <v>42909</v>
      </c>
      <c r="V3" s="375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17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528"/>
      <c r="B4" s="528"/>
      <c r="C4" s="528"/>
      <c r="D4" s="220" t="s">
        <v>1</v>
      </c>
      <c r="E4" s="212"/>
      <c r="F4" s="312" t="s">
        <v>1444</v>
      </c>
      <c r="G4" s="221"/>
      <c r="H4" s="171" t="s">
        <v>1400</v>
      </c>
      <c r="I4" s="171" t="s">
        <v>1405</v>
      </c>
      <c r="J4" s="221" t="s">
        <v>1436</v>
      </c>
      <c r="K4" s="171"/>
      <c r="L4" s="221"/>
      <c r="M4" s="221" t="s">
        <v>1402</v>
      </c>
      <c r="N4" s="268" t="s">
        <v>1421</v>
      </c>
      <c r="O4" s="171" t="s">
        <v>1446</v>
      </c>
      <c r="P4" s="221" t="s">
        <v>1442</v>
      </c>
      <c r="Q4" s="268" t="s">
        <v>1449</v>
      </c>
      <c r="R4" s="171" t="s">
        <v>1451</v>
      </c>
      <c r="S4" s="171"/>
      <c r="T4" s="436"/>
      <c r="U4" s="221" t="s">
        <v>1440</v>
      </c>
      <c r="V4" s="376"/>
      <c r="W4" s="215"/>
      <c r="X4" s="215"/>
      <c r="Y4" s="217"/>
      <c r="Z4" s="218"/>
      <c r="AA4" s="218"/>
      <c r="AB4" s="218"/>
      <c r="AC4" s="218"/>
      <c r="AD4" s="529"/>
      <c r="AE4" s="15"/>
      <c r="AF4" s="317"/>
      <c r="AG4" s="317"/>
      <c r="AH4" s="317"/>
      <c r="AI4" s="317"/>
      <c r="AJ4" s="317"/>
      <c r="AK4" s="317"/>
      <c r="AL4" s="317"/>
      <c r="AM4" s="317"/>
      <c r="AN4" s="317"/>
      <c r="AO4" s="317"/>
      <c r="AP4" s="317"/>
      <c r="AQ4" s="317"/>
      <c r="AR4" s="317"/>
      <c r="AS4" s="317"/>
      <c r="AT4" s="317"/>
      <c r="AU4" s="317"/>
      <c r="AV4" s="317"/>
      <c r="AW4" s="9"/>
      <c r="AX4" s="315"/>
      <c r="AY4" s="315"/>
      <c r="AZ4" s="315"/>
      <c r="BA4" s="315"/>
      <c r="BB4" s="315"/>
      <c r="BC4" s="315"/>
      <c r="BD4" s="315"/>
      <c r="BE4" s="315"/>
      <c r="BF4" s="315"/>
      <c r="BG4" s="315"/>
      <c r="BH4" s="315"/>
      <c r="BI4" s="315"/>
      <c r="BJ4" s="315"/>
      <c r="BK4" s="315"/>
      <c r="BL4" s="315"/>
      <c r="BM4" s="315"/>
      <c r="BN4" s="11"/>
      <c r="BO4" s="11"/>
      <c r="BP4" s="315"/>
      <c r="BQ4" s="315"/>
      <c r="BR4" s="315"/>
      <c r="BS4" s="315"/>
      <c r="BT4" s="315"/>
      <c r="BU4" s="315"/>
      <c r="BV4" s="315"/>
      <c r="BW4" s="315"/>
      <c r="BX4" s="315"/>
      <c r="BY4" s="315"/>
      <c r="BZ4" s="315"/>
      <c r="CA4" s="315"/>
      <c r="CB4" s="315"/>
      <c r="CC4" s="315"/>
      <c r="CD4" s="315"/>
      <c r="CE4" s="31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8.75" customHeight="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 t="s">
        <v>1445</v>
      </c>
      <c r="G5" s="271"/>
      <c r="H5" s="271" t="s">
        <v>1401</v>
      </c>
      <c r="I5" s="309" t="s">
        <v>1406</v>
      </c>
      <c r="J5" s="275" t="s">
        <v>1437</v>
      </c>
      <c r="K5" s="271"/>
      <c r="L5" s="271"/>
      <c r="M5" s="271" t="s">
        <v>1404</v>
      </c>
      <c r="N5" s="290" t="s">
        <v>1431</v>
      </c>
      <c r="O5" s="271" t="s">
        <v>1447</v>
      </c>
      <c r="P5" s="271" t="s">
        <v>1443</v>
      </c>
      <c r="Q5" s="511" t="s">
        <v>1450</v>
      </c>
      <c r="R5" s="271" t="s">
        <v>1471</v>
      </c>
      <c r="S5" s="271"/>
      <c r="T5" s="173"/>
      <c r="U5" s="271" t="s">
        <v>1441</v>
      </c>
      <c r="V5" s="377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6.5" customHeight="1" x14ac:dyDescent="0.25">
      <c r="A6" s="295">
        <v>1</v>
      </c>
      <c r="B6" s="245" t="s">
        <v>28</v>
      </c>
      <c r="C6" s="320" t="s">
        <v>34</v>
      </c>
      <c r="D6" s="323" t="s">
        <v>659</v>
      </c>
      <c r="E6" s="238">
        <v>2451</v>
      </c>
      <c r="F6" s="91" t="s">
        <v>539</v>
      </c>
      <c r="G6" s="91"/>
      <c r="H6" s="91">
        <v>5</v>
      </c>
      <c r="I6" s="91">
        <v>5</v>
      </c>
      <c r="J6" s="91">
        <v>5</v>
      </c>
      <c r="K6" s="91"/>
      <c r="L6" s="91"/>
      <c r="M6" s="91">
        <v>4</v>
      </c>
      <c r="N6" s="91">
        <v>5</v>
      </c>
      <c r="O6" s="91">
        <v>4</v>
      </c>
      <c r="P6" s="91">
        <v>5</v>
      </c>
      <c r="Q6" s="91">
        <v>4</v>
      </c>
      <c r="R6" s="91">
        <v>3</v>
      </c>
      <c r="S6" s="91"/>
      <c r="T6" s="91"/>
      <c r="U6" s="23">
        <v>4</v>
      </c>
      <c r="V6" s="35">
        <f t="shared" ref="V6:V37" si="0">IF(AC6&gt;0,IF(SUM(X6:Y6)/AC6&gt;0,2,IF(AND(SUM(X6:Y6)/AC6=0,Z6/AC6&gt;0),3,IF(AND((AB6/AC6+AA6/AC6)=1,AA6/AC6&gt;0),4,5))),0)</f>
        <v>3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1</v>
      </c>
      <c r="AA6" s="276">
        <f t="shared" ref="AA6:AA34" si="5">COUNTIF(AG6:AV6,AA$5)</f>
        <v>4</v>
      </c>
      <c r="AB6" s="276">
        <f t="shared" ref="AB6:AB34" si="6">COUNTIF(AG6:AV6,AB$5)</f>
        <v>5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4.4000000000000004</v>
      </c>
      <c r="AE6" s="278">
        <f t="shared" ref="AE6:AE34" si="8">IF(AX6=5,0.5,IF(AX6=4,0.25,IF(AX6&lt;=3,0)))</f>
        <v>0</v>
      </c>
      <c r="AF6" s="279"/>
      <c r="AG6" s="280" t="str">
        <f t="shared" ref="AG6:AV21" si="9">IF(ISERROR(VALUE(LEFT(F6))),LEFT(F6),VALUE(LEFT(F6)))</f>
        <v>З</v>
      </c>
      <c r="AH6" s="280" t="str">
        <f t="shared" si="9"/>
        <v/>
      </c>
      <c r="AI6" s="280">
        <f t="shared" si="9"/>
        <v>5</v>
      </c>
      <c r="AJ6" s="280">
        <f t="shared" si="9"/>
        <v>5</v>
      </c>
      <c r="AK6" s="280">
        <f t="shared" si="9"/>
        <v>5</v>
      </c>
      <c r="AL6" s="280" t="str">
        <f t="shared" si="9"/>
        <v/>
      </c>
      <c r="AM6" s="280" t="str">
        <f t="shared" si="9"/>
        <v/>
      </c>
      <c r="AN6" s="280">
        <f t="shared" si="9"/>
        <v>4</v>
      </c>
      <c r="AO6" s="280">
        <f t="shared" si="9"/>
        <v>5</v>
      </c>
      <c r="AP6" s="280">
        <f t="shared" si="9"/>
        <v>4</v>
      </c>
      <c r="AQ6" s="280">
        <f t="shared" si="9"/>
        <v>5</v>
      </c>
      <c r="AR6" s="280">
        <f t="shared" si="9"/>
        <v>4</v>
      </c>
      <c r="AS6" s="280">
        <f t="shared" si="9"/>
        <v>3</v>
      </c>
      <c r="AT6" s="280" t="str">
        <f t="shared" si="9"/>
        <v/>
      </c>
      <c r="AU6" s="280" t="str">
        <f t="shared" si="9"/>
        <v/>
      </c>
      <c r="AV6" s="280">
        <f t="shared" si="9"/>
        <v>4</v>
      </c>
      <c r="AW6" s="35">
        <f t="shared" ref="AW6:AW37" si="10">COUNTIF(AG6:AV6,"з")</f>
        <v>1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6.5" customHeight="1" x14ac:dyDescent="0.25">
      <c r="A7" s="295">
        <v>2</v>
      </c>
      <c r="B7" s="245" t="s">
        <v>28</v>
      </c>
      <c r="C7" s="320" t="s">
        <v>34</v>
      </c>
      <c r="D7" s="323" t="s">
        <v>660</v>
      </c>
      <c r="E7" s="238">
        <v>2451</v>
      </c>
      <c r="F7" s="91" t="s">
        <v>539</v>
      </c>
      <c r="G7" s="91"/>
      <c r="H7" s="91">
        <v>4</v>
      </c>
      <c r="I7" s="91">
        <v>4</v>
      </c>
      <c r="J7" s="91">
        <v>3</v>
      </c>
      <c r="K7" s="91"/>
      <c r="L7" s="91"/>
      <c r="M7" s="91">
        <v>3</v>
      </c>
      <c r="N7" s="91">
        <v>5</v>
      </c>
      <c r="O7" s="91" t="s">
        <v>1491</v>
      </c>
      <c r="P7" s="91">
        <v>4</v>
      </c>
      <c r="Q7" s="91">
        <v>4</v>
      </c>
      <c r="R7" s="91">
        <v>3</v>
      </c>
      <c r="S7" s="91"/>
      <c r="T7" s="91"/>
      <c r="U7" s="23">
        <v>3</v>
      </c>
      <c r="V7" s="35">
        <f t="shared" si="0"/>
        <v>2</v>
      </c>
      <c r="W7" s="276">
        <f t="shared" si="1"/>
        <v>0</v>
      </c>
      <c r="X7" s="276">
        <f t="shared" si="2"/>
        <v>0</v>
      </c>
      <c r="Y7" s="276">
        <f t="shared" si="3"/>
        <v>1</v>
      </c>
      <c r="Z7" s="276">
        <f t="shared" si="4"/>
        <v>4</v>
      </c>
      <c r="AA7" s="276">
        <f t="shared" si="5"/>
        <v>4</v>
      </c>
      <c r="AB7" s="276">
        <f t="shared" si="6"/>
        <v>1</v>
      </c>
      <c r="AC7" s="276">
        <f t="shared" si="7"/>
        <v>10</v>
      </c>
      <c r="AD7" s="277">
        <f t="shared" ref="AD7:AD37" si="11">IF(ISERROR(((X7+Y7)*2+Z7*3+AA7*4+AB7*5)/SUM(X7,Y7:AB7)),"",((X7+Y7)*2+Z7*3+AA7*4+AB7*5)/SUM(X7,Y7:AB7))</f>
        <v>3.5</v>
      </c>
      <c r="AE7" s="278">
        <f t="shared" si="8"/>
        <v>0</v>
      </c>
      <c r="AF7" s="279"/>
      <c r="AG7" s="280" t="str">
        <f t="shared" si="9"/>
        <v>З</v>
      </c>
      <c r="AH7" s="280" t="str">
        <f t="shared" si="9"/>
        <v/>
      </c>
      <c r="AI7" s="280">
        <f t="shared" si="9"/>
        <v>4</v>
      </c>
      <c r="AJ7" s="280">
        <f t="shared" si="9"/>
        <v>4</v>
      </c>
      <c r="AK7" s="280">
        <f t="shared" si="9"/>
        <v>3</v>
      </c>
      <c r="AL7" s="280" t="str">
        <f t="shared" si="9"/>
        <v/>
      </c>
      <c r="AM7" s="280" t="str">
        <f t="shared" si="9"/>
        <v/>
      </c>
      <c r="AN7" s="280">
        <f t="shared" si="9"/>
        <v>3</v>
      </c>
      <c r="AO7" s="280">
        <f t="shared" si="9"/>
        <v>5</v>
      </c>
      <c r="AP7" s="280">
        <f t="shared" si="9"/>
        <v>2</v>
      </c>
      <c r="AQ7" s="280">
        <f t="shared" si="9"/>
        <v>4</v>
      </c>
      <c r="AR7" s="280">
        <f t="shared" si="9"/>
        <v>4</v>
      </c>
      <c r="AS7" s="280">
        <f t="shared" si="9"/>
        <v>3</v>
      </c>
      <c r="AT7" s="280" t="str">
        <f t="shared" si="9"/>
        <v/>
      </c>
      <c r="AU7" s="280" t="str">
        <f t="shared" si="9"/>
        <v/>
      </c>
      <c r="AV7" s="280">
        <f t="shared" si="9"/>
        <v>3</v>
      </c>
      <c r="AW7" s="35">
        <f t="shared" si="10"/>
        <v>1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6.5" customHeight="1" x14ac:dyDescent="0.25">
      <c r="A8" s="295">
        <v>3</v>
      </c>
      <c r="B8" s="245" t="s">
        <v>28</v>
      </c>
      <c r="C8" s="320" t="s">
        <v>34</v>
      </c>
      <c r="D8" s="323" t="s">
        <v>661</v>
      </c>
      <c r="E8" s="238">
        <v>2451</v>
      </c>
      <c r="F8" s="91" t="s">
        <v>539</v>
      </c>
      <c r="G8" s="91"/>
      <c r="H8" s="91">
        <v>4</v>
      </c>
      <c r="I8" s="91">
        <v>4</v>
      </c>
      <c r="J8" s="91">
        <v>4</v>
      </c>
      <c r="K8" s="91"/>
      <c r="L8" s="91"/>
      <c r="M8" s="91">
        <v>3</v>
      </c>
      <c r="N8" s="91">
        <v>5</v>
      </c>
      <c r="O8" s="91">
        <v>5</v>
      </c>
      <c r="P8" s="91">
        <v>3</v>
      </c>
      <c r="Q8" s="91">
        <v>3</v>
      </c>
      <c r="R8" s="91">
        <v>3</v>
      </c>
      <c r="S8" s="91"/>
      <c r="T8" s="91"/>
      <c r="U8" s="23">
        <v>4</v>
      </c>
      <c r="V8" s="35">
        <f t="shared" si="0"/>
        <v>3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4</v>
      </c>
      <c r="AA8" s="276">
        <f t="shared" si="5"/>
        <v>4</v>
      </c>
      <c r="AB8" s="276">
        <f t="shared" si="6"/>
        <v>2</v>
      </c>
      <c r="AC8" s="276">
        <f t="shared" si="7"/>
        <v>10</v>
      </c>
      <c r="AD8" s="277">
        <f t="shared" si="11"/>
        <v>3.8</v>
      </c>
      <c r="AE8" s="278">
        <f t="shared" si="8"/>
        <v>0</v>
      </c>
      <c r="AF8" s="279"/>
      <c r="AG8" s="280" t="str">
        <f t="shared" si="9"/>
        <v>З</v>
      </c>
      <c r="AH8" s="280" t="str">
        <f t="shared" si="9"/>
        <v/>
      </c>
      <c r="AI8" s="280">
        <f t="shared" si="9"/>
        <v>4</v>
      </c>
      <c r="AJ8" s="280">
        <f t="shared" si="9"/>
        <v>4</v>
      </c>
      <c r="AK8" s="280">
        <f t="shared" si="9"/>
        <v>4</v>
      </c>
      <c r="AL8" s="280" t="str">
        <f t="shared" si="9"/>
        <v/>
      </c>
      <c r="AM8" s="280" t="str">
        <f t="shared" si="9"/>
        <v/>
      </c>
      <c r="AN8" s="280">
        <f t="shared" si="9"/>
        <v>3</v>
      </c>
      <c r="AO8" s="280">
        <f t="shared" si="9"/>
        <v>5</v>
      </c>
      <c r="AP8" s="280">
        <f t="shared" si="9"/>
        <v>5</v>
      </c>
      <c r="AQ8" s="280">
        <f t="shared" si="9"/>
        <v>3</v>
      </c>
      <c r="AR8" s="280">
        <f t="shared" si="9"/>
        <v>3</v>
      </c>
      <c r="AS8" s="280">
        <f t="shared" si="9"/>
        <v>3</v>
      </c>
      <c r="AT8" s="280" t="str">
        <f t="shared" si="9"/>
        <v/>
      </c>
      <c r="AU8" s="280" t="str">
        <f t="shared" si="9"/>
        <v/>
      </c>
      <c r="AV8" s="280">
        <f t="shared" si="9"/>
        <v>4</v>
      </c>
      <c r="AW8" s="35">
        <f t="shared" si="10"/>
        <v>1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6.5" customHeight="1" x14ac:dyDescent="0.25">
      <c r="A9" s="295">
        <v>4</v>
      </c>
      <c r="B9" s="245" t="s">
        <v>28</v>
      </c>
      <c r="C9" s="320" t="s">
        <v>34</v>
      </c>
      <c r="D9" s="323" t="s">
        <v>662</v>
      </c>
      <c r="E9" s="238">
        <v>2451</v>
      </c>
      <c r="F9" s="91" t="s">
        <v>539</v>
      </c>
      <c r="G9" s="91"/>
      <c r="H9" s="91">
        <v>4</v>
      </c>
      <c r="I9" s="91">
        <v>4</v>
      </c>
      <c r="J9" s="91">
        <v>3</v>
      </c>
      <c r="K9" s="91"/>
      <c r="L9" s="91"/>
      <c r="M9" s="91">
        <v>3</v>
      </c>
      <c r="N9" s="91">
        <v>5</v>
      </c>
      <c r="O9" s="91">
        <v>3</v>
      </c>
      <c r="P9" s="91">
        <v>4</v>
      </c>
      <c r="Q9" s="91">
        <v>3</v>
      </c>
      <c r="R9" s="91">
        <v>3</v>
      </c>
      <c r="S9" s="91"/>
      <c r="T9" s="91"/>
      <c r="U9" s="23">
        <v>3</v>
      </c>
      <c r="V9" s="35">
        <f t="shared" si="0"/>
        <v>3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6</v>
      </c>
      <c r="AA9" s="276">
        <f t="shared" si="5"/>
        <v>3</v>
      </c>
      <c r="AB9" s="276">
        <f t="shared" si="6"/>
        <v>1</v>
      </c>
      <c r="AC9" s="276">
        <f t="shared" si="7"/>
        <v>10</v>
      </c>
      <c r="AD9" s="277">
        <f t="shared" si="11"/>
        <v>3.5</v>
      </c>
      <c r="AE9" s="278">
        <f t="shared" si="8"/>
        <v>0</v>
      </c>
      <c r="AF9" s="279"/>
      <c r="AG9" s="280" t="str">
        <f t="shared" si="9"/>
        <v>З</v>
      </c>
      <c r="AH9" s="280" t="str">
        <f t="shared" si="9"/>
        <v/>
      </c>
      <c r="AI9" s="280">
        <f t="shared" si="9"/>
        <v>4</v>
      </c>
      <c r="AJ9" s="280">
        <f t="shared" si="9"/>
        <v>4</v>
      </c>
      <c r="AK9" s="280">
        <f t="shared" si="9"/>
        <v>3</v>
      </c>
      <c r="AL9" s="280" t="str">
        <f t="shared" si="9"/>
        <v/>
      </c>
      <c r="AM9" s="280" t="str">
        <f t="shared" si="9"/>
        <v/>
      </c>
      <c r="AN9" s="280">
        <f t="shared" si="9"/>
        <v>3</v>
      </c>
      <c r="AO9" s="280">
        <f t="shared" si="9"/>
        <v>5</v>
      </c>
      <c r="AP9" s="280">
        <f t="shared" si="9"/>
        <v>3</v>
      </c>
      <c r="AQ9" s="280">
        <f t="shared" si="9"/>
        <v>4</v>
      </c>
      <c r="AR9" s="280">
        <f t="shared" si="9"/>
        <v>3</v>
      </c>
      <c r="AS9" s="280">
        <f t="shared" si="9"/>
        <v>3</v>
      </c>
      <c r="AT9" s="280" t="str">
        <f t="shared" si="9"/>
        <v/>
      </c>
      <c r="AU9" s="280" t="str">
        <f t="shared" si="9"/>
        <v/>
      </c>
      <c r="AV9" s="280">
        <f t="shared" si="9"/>
        <v>3</v>
      </c>
      <c r="AW9" s="35">
        <f t="shared" si="10"/>
        <v>1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6.5" customHeight="1" x14ac:dyDescent="0.25">
      <c r="A10" s="295">
        <v>5</v>
      </c>
      <c r="B10" s="245" t="s">
        <v>28</v>
      </c>
      <c r="C10" s="320" t="s">
        <v>34</v>
      </c>
      <c r="D10" s="323" t="s">
        <v>663</v>
      </c>
      <c r="E10" s="238">
        <v>2451</v>
      </c>
      <c r="F10" s="91" t="s">
        <v>539</v>
      </c>
      <c r="G10" s="91"/>
      <c r="H10" s="91">
        <v>4</v>
      </c>
      <c r="I10" s="91">
        <v>4</v>
      </c>
      <c r="J10" s="91">
        <v>3</v>
      </c>
      <c r="K10" s="91"/>
      <c r="L10" s="91"/>
      <c r="M10" s="91">
        <v>3</v>
      </c>
      <c r="N10" s="91" t="s">
        <v>1417</v>
      </c>
      <c r="O10" s="91" t="s">
        <v>1477</v>
      </c>
      <c r="P10" s="91" t="s">
        <v>1477</v>
      </c>
      <c r="Q10" s="91">
        <v>3</v>
      </c>
      <c r="R10" s="91">
        <v>3</v>
      </c>
      <c r="S10" s="91"/>
      <c r="T10" s="91"/>
      <c r="U10" s="23" t="s">
        <v>1478</v>
      </c>
      <c r="V10" s="35">
        <f t="shared" si="0"/>
        <v>3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4</v>
      </c>
      <c r="AA10" s="276">
        <f t="shared" si="5"/>
        <v>2</v>
      </c>
      <c r="AB10" s="276">
        <f t="shared" si="6"/>
        <v>0</v>
      </c>
      <c r="AC10" s="276">
        <f t="shared" si="7"/>
        <v>6</v>
      </c>
      <c r="AD10" s="277">
        <f t="shared" si="11"/>
        <v>3.3333333333333335</v>
      </c>
      <c r="AE10" s="278">
        <f t="shared" si="8"/>
        <v>0</v>
      </c>
      <c r="AF10" s="279"/>
      <c r="AG10" s="280" t="str">
        <f t="shared" si="9"/>
        <v>З</v>
      </c>
      <c r="AH10" s="280" t="str">
        <f t="shared" si="9"/>
        <v/>
      </c>
      <c r="AI10" s="280">
        <f t="shared" si="9"/>
        <v>4</v>
      </c>
      <c r="AJ10" s="280">
        <f t="shared" si="9"/>
        <v>4</v>
      </c>
      <c r="AK10" s="280">
        <f t="shared" si="9"/>
        <v>3</v>
      </c>
      <c r="AL10" s="280" t="str">
        <f t="shared" si="9"/>
        <v/>
      </c>
      <c r="AM10" s="280" t="str">
        <f t="shared" si="9"/>
        <v/>
      </c>
      <c r="AN10" s="280">
        <f t="shared" si="9"/>
        <v>3</v>
      </c>
      <c r="AO10" s="280" t="str">
        <f t="shared" si="9"/>
        <v>а</v>
      </c>
      <c r="AP10" s="280" t="str">
        <f t="shared" si="9"/>
        <v>а</v>
      </c>
      <c r="AQ10" s="280" t="str">
        <f t="shared" si="9"/>
        <v>а</v>
      </c>
      <c r="AR10" s="280">
        <f t="shared" si="9"/>
        <v>3</v>
      </c>
      <c r="AS10" s="280">
        <f t="shared" si="9"/>
        <v>3</v>
      </c>
      <c r="AT10" s="280" t="str">
        <f t="shared" si="9"/>
        <v/>
      </c>
      <c r="AU10" s="280" t="str">
        <f t="shared" si="9"/>
        <v/>
      </c>
      <c r="AV10" s="280" t="str">
        <f t="shared" si="9"/>
        <v>а</v>
      </c>
      <c r="AW10" s="35">
        <f t="shared" si="10"/>
        <v>1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6.5" customHeight="1" x14ac:dyDescent="0.25">
      <c r="A11" s="295">
        <v>6</v>
      </c>
      <c r="B11" s="245" t="s">
        <v>28</v>
      </c>
      <c r="C11" s="320" t="s">
        <v>35</v>
      </c>
      <c r="D11" s="323" t="s">
        <v>664</v>
      </c>
      <c r="E11" s="238">
        <v>2451</v>
      </c>
      <c r="F11" s="91" t="s">
        <v>539</v>
      </c>
      <c r="G11" s="91"/>
      <c r="H11" s="91">
        <v>5</v>
      </c>
      <c r="I11" s="91">
        <v>5</v>
      </c>
      <c r="J11" s="91">
        <v>4</v>
      </c>
      <c r="K11" s="91"/>
      <c r="L11" s="91"/>
      <c r="M11" s="91">
        <v>4</v>
      </c>
      <c r="N11" s="91">
        <v>4</v>
      </c>
      <c r="O11" s="91">
        <v>5</v>
      </c>
      <c r="P11" s="91">
        <v>4</v>
      </c>
      <c r="Q11" s="91">
        <v>4</v>
      </c>
      <c r="R11" s="91">
        <v>4</v>
      </c>
      <c r="S11" s="91"/>
      <c r="T11" s="91"/>
      <c r="U11" s="91">
        <v>4</v>
      </c>
      <c r="V11" s="35">
        <f t="shared" si="0"/>
        <v>4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0</v>
      </c>
      <c r="AA11" s="286">
        <f t="shared" si="5"/>
        <v>7</v>
      </c>
      <c r="AB11" s="286">
        <f t="shared" si="6"/>
        <v>3</v>
      </c>
      <c r="AC11" s="276">
        <f t="shared" si="7"/>
        <v>10</v>
      </c>
      <c r="AD11" s="277">
        <f t="shared" si="11"/>
        <v>4.3</v>
      </c>
      <c r="AE11" s="287">
        <f t="shared" si="8"/>
        <v>0</v>
      </c>
      <c r="AG11" s="280" t="str">
        <f t="shared" si="9"/>
        <v>З</v>
      </c>
      <c r="AH11" s="280" t="str">
        <f t="shared" si="9"/>
        <v/>
      </c>
      <c r="AI11" s="280">
        <f t="shared" si="9"/>
        <v>5</v>
      </c>
      <c r="AJ11" s="280">
        <f t="shared" si="9"/>
        <v>5</v>
      </c>
      <c r="AK11" s="280">
        <f t="shared" si="9"/>
        <v>4</v>
      </c>
      <c r="AL11" s="280" t="str">
        <f t="shared" si="9"/>
        <v/>
      </c>
      <c r="AM11" s="280" t="str">
        <f t="shared" si="9"/>
        <v/>
      </c>
      <c r="AN11" s="280">
        <f t="shared" si="9"/>
        <v>4</v>
      </c>
      <c r="AO11" s="280">
        <f t="shared" si="9"/>
        <v>4</v>
      </c>
      <c r="AP11" s="280">
        <f t="shared" si="9"/>
        <v>5</v>
      </c>
      <c r="AQ11" s="280">
        <f t="shared" si="9"/>
        <v>4</v>
      </c>
      <c r="AR11" s="280">
        <f t="shared" si="9"/>
        <v>4</v>
      </c>
      <c r="AS11" s="280">
        <f t="shared" si="9"/>
        <v>4</v>
      </c>
      <c r="AT11" s="280" t="str">
        <f t="shared" si="9"/>
        <v/>
      </c>
      <c r="AU11" s="280" t="str">
        <f t="shared" si="9"/>
        <v/>
      </c>
      <c r="AV11" s="280">
        <f t="shared" si="9"/>
        <v>4</v>
      </c>
      <c r="AW11" s="35">
        <f t="shared" si="10"/>
        <v>1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6.5" customHeight="1" x14ac:dyDescent="0.25">
      <c r="A12" s="295">
        <v>7</v>
      </c>
      <c r="B12" s="245" t="s">
        <v>28</v>
      </c>
      <c r="C12" s="330" t="s">
        <v>34</v>
      </c>
      <c r="D12" s="332" t="s">
        <v>665</v>
      </c>
      <c r="E12" s="238">
        <v>2451</v>
      </c>
      <c r="F12" s="91" t="s">
        <v>539</v>
      </c>
      <c r="G12" s="91"/>
      <c r="H12" s="91">
        <v>5</v>
      </c>
      <c r="I12" s="91">
        <v>5</v>
      </c>
      <c r="J12" s="91">
        <v>5</v>
      </c>
      <c r="K12" s="91"/>
      <c r="L12" s="91"/>
      <c r="M12" s="91">
        <v>5</v>
      </c>
      <c r="N12" s="91">
        <v>5</v>
      </c>
      <c r="O12" s="91">
        <v>5</v>
      </c>
      <c r="P12" s="91">
        <v>5</v>
      </c>
      <c r="Q12" s="91">
        <v>5</v>
      </c>
      <c r="R12" s="91">
        <v>4</v>
      </c>
      <c r="S12" s="91"/>
      <c r="T12" s="91"/>
      <c r="U12" s="23">
        <v>5</v>
      </c>
      <c r="V12" s="35">
        <f t="shared" si="0"/>
        <v>4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0</v>
      </c>
      <c r="AA12" s="276">
        <f t="shared" si="5"/>
        <v>1</v>
      </c>
      <c r="AB12" s="276">
        <f t="shared" si="6"/>
        <v>9</v>
      </c>
      <c r="AC12" s="276">
        <f t="shared" si="7"/>
        <v>10</v>
      </c>
      <c r="AD12" s="277">
        <f t="shared" si="11"/>
        <v>4.9000000000000004</v>
      </c>
      <c r="AE12" s="278">
        <f t="shared" si="8"/>
        <v>0</v>
      </c>
      <c r="AF12" s="279"/>
      <c r="AG12" s="280" t="str">
        <f t="shared" si="9"/>
        <v>З</v>
      </c>
      <c r="AH12" s="280" t="str">
        <f t="shared" si="9"/>
        <v/>
      </c>
      <c r="AI12" s="280">
        <f t="shared" si="9"/>
        <v>5</v>
      </c>
      <c r="AJ12" s="280">
        <f t="shared" si="9"/>
        <v>5</v>
      </c>
      <c r="AK12" s="280">
        <f t="shared" si="9"/>
        <v>5</v>
      </c>
      <c r="AL12" s="280" t="str">
        <f t="shared" si="9"/>
        <v/>
      </c>
      <c r="AM12" s="280" t="str">
        <f t="shared" si="9"/>
        <v/>
      </c>
      <c r="AN12" s="280">
        <f t="shared" si="9"/>
        <v>5</v>
      </c>
      <c r="AO12" s="280">
        <f t="shared" si="9"/>
        <v>5</v>
      </c>
      <c r="AP12" s="280">
        <f t="shared" si="9"/>
        <v>5</v>
      </c>
      <c r="AQ12" s="280">
        <f t="shared" si="9"/>
        <v>5</v>
      </c>
      <c r="AR12" s="280">
        <f t="shared" si="9"/>
        <v>5</v>
      </c>
      <c r="AS12" s="280">
        <f t="shared" si="9"/>
        <v>4</v>
      </c>
      <c r="AT12" s="280" t="str">
        <f t="shared" si="9"/>
        <v/>
      </c>
      <c r="AU12" s="280" t="str">
        <f t="shared" si="9"/>
        <v/>
      </c>
      <c r="AV12" s="280">
        <f t="shared" si="9"/>
        <v>5</v>
      </c>
      <c r="AW12" s="35">
        <f t="shared" si="10"/>
        <v>1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6.5" customHeight="1" x14ac:dyDescent="0.25">
      <c r="A13" s="295">
        <v>8</v>
      </c>
      <c r="B13" s="245" t="s">
        <v>28</v>
      </c>
      <c r="C13" s="330" t="s">
        <v>34</v>
      </c>
      <c r="D13" s="332" t="s">
        <v>666</v>
      </c>
      <c r="E13" s="238">
        <v>2451</v>
      </c>
      <c r="F13" s="91" t="s">
        <v>539</v>
      </c>
      <c r="G13" s="91"/>
      <c r="H13" s="91">
        <v>5</v>
      </c>
      <c r="I13" s="91">
        <v>5</v>
      </c>
      <c r="J13" s="91">
        <v>5</v>
      </c>
      <c r="K13" s="91"/>
      <c r="L13" s="91"/>
      <c r="M13" s="91">
        <v>5</v>
      </c>
      <c r="N13" s="91">
        <v>5</v>
      </c>
      <c r="O13" s="91">
        <v>5</v>
      </c>
      <c r="P13" s="91">
        <v>5</v>
      </c>
      <c r="Q13" s="91">
        <v>4</v>
      </c>
      <c r="R13" s="91">
        <v>4</v>
      </c>
      <c r="S13" s="91"/>
      <c r="T13" s="91"/>
      <c r="U13" s="23">
        <v>5</v>
      </c>
      <c r="V13" s="35">
        <f t="shared" si="0"/>
        <v>4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0</v>
      </c>
      <c r="AA13" s="276">
        <f t="shared" si="5"/>
        <v>2</v>
      </c>
      <c r="AB13" s="276">
        <f t="shared" si="6"/>
        <v>8</v>
      </c>
      <c r="AC13" s="276">
        <f t="shared" si="7"/>
        <v>10</v>
      </c>
      <c r="AD13" s="277">
        <f t="shared" si="11"/>
        <v>4.8</v>
      </c>
      <c r="AE13" s="278">
        <f t="shared" si="8"/>
        <v>0</v>
      </c>
      <c r="AF13" s="279"/>
      <c r="AG13" s="280" t="str">
        <f t="shared" si="9"/>
        <v>З</v>
      </c>
      <c r="AH13" s="280" t="str">
        <f t="shared" si="9"/>
        <v/>
      </c>
      <c r="AI13" s="280">
        <f t="shared" si="9"/>
        <v>5</v>
      </c>
      <c r="AJ13" s="280">
        <f t="shared" si="9"/>
        <v>5</v>
      </c>
      <c r="AK13" s="280">
        <f t="shared" si="9"/>
        <v>5</v>
      </c>
      <c r="AL13" s="280" t="str">
        <f t="shared" si="9"/>
        <v/>
      </c>
      <c r="AM13" s="280" t="str">
        <f t="shared" si="9"/>
        <v/>
      </c>
      <c r="AN13" s="280">
        <f t="shared" si="9"/>
        <v>5</v>
      </c>
      <c r="AO13" s="280">
        <f t="shared" si="9"/>
        <v>5</v>
      </c>
      <c r="AP13" s="280">
        <f t="shared" si="9"/>
        <v>5</v>
      </c>
      <c r="AQ13" s="280">
        <f t="shared" si="9"/>
        <v>5</v>
      </c>
      <c r="AR13" s="280">
        <f t="shared" si="9"/>
        <v>4</v>
      </c>
      <c r="AS13" s="280">
        <f t="shared" si="9"/>
        <v>4</v>
      </c>
      <c r="AT13" s="280" t="str">
        <f t="shared" si="9"/>
        <v/>
      </c>
      <c r="AU13" s="280" t="str">
        <f t="shared" si="9"/>
        <v/>
      </c>
      <c r="AV13" s="280">
        <f t="shared" si="9"/>
        <v>5</v>
      </c>
      <c r="AW13" s="35">
        <f t="shared" si="10"/>
        <v>1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6.5" customHeight="1" x14ac:dyDescent="0.25">
      <c r="A14" s="295">
        <v>9</v>
      </c>
      <c r="B14" s="243"/>
      <c r="C14" s="320" t="s">
        <v>34</v>
      </c>
      <c r="D14" s="323" t="s">
        <v>667</v>
      </c>
      <c r="E14" s="238">
        <v>2451</v>
      </c>
      <c r="F14" s="91" t="s">
        <v>539</v>
      </c>
      <c r="G14" s="91"/>
      <c r="H14" s="91">
        <v>4</v>
      </c>
      <c r="I14" s="91">
        <v>4</v>
      </c>
      <c r="J14" s="91">
        <v>3</v>
      </c>
      <c r="K14" s="91"/>
      <c r="L14" s="91"/>
      <c r="M14" s="91">
        <v>4</v>
      </c>
      <c r="N14" s="91" t="s">
        <v>1417</v>
      </c>
      <c r="O14" s="91" t="s">
        <v>1477</v>
      </c>
      <c r="P14" s="91" t="s">
        <v>1477</v>
      </c>
      <c r="Q14" s="91">
        <v>3</v>
      </c>
      <c r="R14" s="91">
        <v>3</v>
      </c>
      <c r="S14" s="91"/>
      <c r="T14" s="91"/>
      <c r="U14" s="23" t="s">
        <v>1478</v>
      </c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3</v>
      </c>
      <c r="AA14" s="92">
        <f t="shared" si="5"/>
        <v>3</v>
      </c>
      <c r="AB14" s="92">
        <f t="shared" si="6"/>
        <v>0</v>
      </c>
      <c r="AC14" s="92">
        <f t="shared" si="7"/>
        <v>6</v>
      </c>
      <c r="AD14" s="225">
        <f t="shared" si="11"/>
        <v>3.5</v>
      </c>
      <c r="AE14" s="16">
        <f t="shared" si="8"/>
        <v>0</v>
      </c>
      <c r="AF14" s="9"/>
      <c r="AG14" s="280" t="str">
        <f t="shared" si="9"/>
        <v>З</v>
      </c>
      <c r="AH14" s="280" t="str">
        <f t="shared" si="9"/>
        <v/>
      </c>
      <c r="AI14" s="280">
        <f t="shared" si="9"/>
        <v>4</v>
      </c>
      <c r="AJ14" s="280">
        <f t="shared" si="9"/>
        <v>4</v>
      </c>
      <c r="AK14" s="280">
        <f t="shared" si="9"/>
        <v>3</v>
      </c>
      <c r="AL14" s="280" t="str">
        <f t="shared" si="9"/>
        <v/>
      </c>
      <c r="AM14" s="280" t="str">
        <f t="shared" si="9"/>
        <v/>
      </c>
      <c r="AN14" s="280">
        <f t="shared" si="9"/>
        <v>4</v>
      </c>
      <c r="AO14" s="280" t="str">
        <f t="shared" si="9"/>
        <v>а</v>
      </c>
      <c r="AP14" s="280" t="str">
        <f t="shared" si="9"/>
        <v>а</v>
      </c>
      <c r="AQ14" s="280" t="str">
        <f t="shared" si="9"/>
        <v>а</v>
      </c>
      <c r="AR14" s="280">
        <f t="shared" si="9"/>
        <v>3</v>
      </c>
      <c r="AS14" s="280">
        <f t="shared" si="9"/>
        <v>3</v>
      </c>
      <c r="AT14" s="280" t="str">
        <f t="shared" si="9"/>
        <v/>
      </c>
      <c r="AU14" s="280" t="str">
        <f t="shared" si="9"/>
        <v/>
      </c>
      <c r="AV14" s="280" t="str">
        <f t="shared" si="9"/>
        <v>а</v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6.5" customHeight="1" x14ac:dyDescent="0.25">
      <c r="A15" s="295">
        <v>10</v>
      </c>
      <c r="B15" s="243"/>
      <c r="C15" s="330" t="s">
        <v>34</v>
      </c>
      <c r="D15" s="332" t="s">
        <v>668</v>
      </c>
      <c r="E15" s="238">
        <v>2451</v>
      </c>
      <c r="F15" s="91" t="s">
        <v>539</v>
      </c>
      <c r="G15" s="91"/>
      <c r="H15" s="91">
        <v>5</v>
      </c>
      <c r="I15" s="91">
        <v>5</v>
      </c>
      <c r="J15" s="91">
        <v>5</v>
      </c>
      <c r="K15" s="91"/>
      <c r="L15" s="91"/>
      <c r="M15" s="91">
        <v>5</v>
      </c>
      <c r="N15" s="91">
        <v>5</v>
      </c>
      <c r="O15" s="91">
        <v>5</v>
      </c>
      <c r="P15" s="91">
        <v>5</v>
      </c>
      <c r="Q15" s="91">
        <v>4</v>
      </c>
      <c r="R15" s="91">
        <v>5</v>
      </c>
      <c r="S15" s="91"/>
      <c r="T15" s="91"/>
      <c r="U15" s="23">
        <v>5</v>
      </c>
      <c r="V15" s="18">
        <f t="shared" si="0"/>
        <v>4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0</v>
      </c>
      <c r="AA15" s="92">
        <f t="shared" si="5"/>
        <v>1</v>
      </c>
      <c r="AB15" s="92">
        <f t="shared" si="6"/>
        <v>9</v>
      </c>
      <c r="AC15" s="92">
        <f t="shared" si="7"/>
        <v>10</v>
      </c>
      <c r="AD15" s="225">
        <f t="shared" si="11"/>
        <v>4.9000000000000004</v>
      </c>
      <c r="AE15" s="16">
        <f t="shared" si="8"/>
        <v>0</v>
      </c>
      <c r="AF15" s="9"/>
      <c r="AG15" s="280" t="str">
        <f t="shared" si="9"/>
        <v>З</v>
      </c>
      <c r="AH15" s="280" t="str">
        <f t="shared" si="9"/>
        <v/>
      </c>
      <c r="AI15" s="280">
        <f t="shared" si="9"/>
        <v>5</v>
      </c>
      <c r="AJ15" s="280">
        <f t="shared" si="9"/>
        <v>5</v>
      </c>
      <c r="AK15" s="280">
        <f t="shared" si="9"/>
        <v>5</v>
      </c>
      <c r="AL15" s="280" t="str">
        <f t="shared" si="9"/>
        <v/>
      </c>
      <c r="AM15" s="280" t="str">
        <f t="shared" si="9"/>
        <v/>
      </c>
      <c r="AN15" s="280">
        <f t="shared" si="9"/>
        <v>5</v>
      </c>
      <c r="AO15" s="280">
        <f t="shared" si="9"/>
        <v>5</v>
      </c>
      <c r="AP15" s="280">
        <f t="shared" si="9"/>
        <v>5</v>
      </c>
      <c r="AQ15" s="280">
        <f t="shared" si="9"/>
        <v>5</v>
      </c>
      <c r="AR15" s="280">
        <f t="shared" si="9"/>
        <v>4</v>
      </c>
      <c r="AS15" s="280">
        <f t="shared" si="9"/>
        <v>5</v>
      </c>
      <c r="AT15" s="280" t="str">
        <f t="shared" si="9"/>
        <v/>
      </c>
      <c r="AU15" s="280" t="str">
        <f t="shared" si="9"/>
        <v/>
      </c>
      <c r="AV15" s="280">
        <f t="shared" si="9"/>
        <v>5</v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6.5" customHeight="1" x14ac:dyDescent="0.25">
      <c r="A16" s="295">
        <v>11</v>
      </c>
      <c r="B16" s="243"/>
      <c r="C16" s="320" t="s">
        <v>34</v>
      </c>
      <c r="D16" s="323" t="s">
        <v>669</v>
      </c>
      <c r="E16" s="238">
        <v>2451</v>
      </c>
      <c r="F16" s="91" t="s">
        <v>539</v>
      </c>
      <c r="G16" s="91"/>
      <c r="H16" s="91">
        <v>4</v>
      </c>
      <c r="I16" s="91">
        <v>4</v>
      </c>
      <c r="J16" s="91">
        <v>3</v>
      </c>
      <c r="K16" s="91"/>
      <c r="L16" s="91"/>
      <c r="M16" s="91">
        <v>4</v>
      </c>
      <c r="N16" s="91">
        <v>5</v>
      </c>
      <c r="O16" s="91">
        <v>4</v>
      </c>
      <c r="P16" s="91">
        <v>3</v>
      </c>
      <c r="Q16" s="91">
        <v>3</v>
      </c>
      <c r="R16" s="91">
        <v>3</v>
      </c>
      <c r="S16" s="91"/>
      <c r="T16" s="91"/>
      <c r="U16" s="23">
        <v>3</v>
      </c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5</v>
      </c>
      <c r="AA16" s="92">
        <f t="shared" si="5"/>
        <v>4</v>
      </c>
      <c r="AB16" s="92">
        <f t="shared" si="6"/>
        <v>1</v>
      </c>
      <c r="AC16" s="92">
        <f t="shared" si="7"/>
        <v>10</v>
      </c>
      <c r="AD16" s="225">
        <f t="shared" si="11"/>
        <v>3.6</v>
      </c>
      <c r="AE16" s="16">
        <f t="shared" si="8"/>
        <v>0</v>
      </c>
      <c r="AF16" s="9"/>
      <c r="AG16" s="280" t="str">
        <f t="shared" si="9"/>
        <v>З</v>
      </c>
      <c r="AH16" s="280" t="str">
        <f t="shared" si="9"/>
        <v/>
      </c>
      <c r="AI16" s="280">
        <f t="shared" si="9"/>
        <v>4</v>
      </c>
      <c r="AJ16" s="280">
        <f t="shared" si="9"/>
        <v>4</v>
      </c>
      <c r="AK16" s="280">
        <f t="shared" si="9"/>
        <v>3</v>
      </c>
      <c r="AL16" s="280" t="str">
        <f t="shared" si="9"/>
        <v/>
      </c>
      <c r="AM16" s="280" t="str">
        <f t="shared" si="9"/>
        <v/>
      </c>
      <c r="AN16" s="280">
        <f t="shared" si="9"/>
        <v>4</v>
      </c>
      <c r="AO16" s="280">
        <f t="shared" si="9"/>
        <v>5</v>
      </c>
      <c r="AP16" s="280">
        <f t="shared" si="9"/>
        <v>4</v>
      </c>
      <c r="AQ16" s="280">
        <f t="shared" si="9"/>
        <v>3</v>
      </c>
      <c r="AR16" s="280">
        <f t="shared" si="9"/>
        <v>3</v>
      </c>
      <c r="AS16" s="280">
        <f t="shared" si="9"/>
        <v>3</v>
      </c>
      <c r="AT16" s="280" t="str">
        <f t="shared" si="9"/>
        <v/>
      </c>
      <c r="AU16" s="280" t="str">
        <f t="shared" si="9"/>
        <v/>
      </c>
      <c r="AV16" s="280">
        <f t="shared" si="9"/>
        <v>3</v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6.5" customHeight="1" x14ac:dyDescent="0.25">
      <c r="A17" s="295">
        <v>12</v>
      </c>
      <c r="B17" s="240"/>
      <c r="C17" s="320" t="s">
        <v>34</v>
      </c>
      <c r="D17" s="323" t="s">
        <v>670</v>
      </c>
      <c r="E17" s="238">
        <v>2451</v>
      </c>
      <c r="F17" s="91" t="s">
        <v>539</v>
      </c>
      <c r="G17" s="91"/>
      <c r="H17" s="91">
        <v>4</v>
      </c>
      <c r="I17" s="91">
        <v>4</v>
      </c>
      <c r="J17" s="91">
        <v>4</v>
      </c>
      <c r="K17" s="91"/>
      <c r="L17" s="91"/>
      <c r="M17" s="91">
        <v>4</v>
      </c>
      <c r="N17" s="91">
        <v>5</v>
      </c>
      <c r="O17" s="91">
        <v>3</v>
      </c>
      <c r="P17" s="91">
        <v>4</v>
      </c>
      <c r="Q17" s="91">
        <v>3</v>
      </c>
      <c r="R17" s="91">
        <v>3</v>
      </c>
      <c r="S17" s="91"/>
      <c r="T17" s="91"/>
      <c r="U17" s="23">
        <v>3</v>
      </c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4</v>
      </c>
      <c r="AA17" s="92">
        <f t="shared" si="5"/>
        <v>5</v>
      </c>
      <c r="AB17" s="92">
        <f t="shared" si="6"/>
        <v>1</v>
      </c>
      <c r="AC17" s="92">
        <f t="shared" si="7"/>
        <v>10</v>
      </c>
      <c r="AD17" s="225">
        <f t="shared" si="11"/>
        <v>3.7</v>
      </c>
      <c r="AE17" s="16">
        <f t="shared" si="8"/>
        <v>0</v>
      </c>
      <c r="AF17" s="9"/>
      <c r="AG17" s="280" t="str">
        <f t="shared" si="9"/>
        <v>З</v>
      </c>
      <c r="AH17" s="280" t="str">
        <f t="shared" si="9"/>
        <v/>
      </c>
      <c r="AI17" s="280">
        <f t="shared" si="9"/>
        <v>4</v>
      </c>
      <c r="AJ17" s="280">
        <f t="shared" si="9"/>
        <v>4</v>
      </c>
      <c r="AK17" s="280">
        <f t="shared" si="9"/>
        <v>4</v>
      </c>
      <c r="AL17" s="280" t="str">
        <f t="shared" si="9"/>
        <v/>
      </c>
      <c r="AM17" s="280" t="str">
        <f t="shared" si="9"/>
        <v/>
      </c>
      <c r="AN17" s="280">
        <f t="shared" si="9"/>
        <v>4</v>
      </c>
      <c r="AO17" s="280">
        <f t="shared" si="9"/>
        <v>5</v>
      </c>
      <c r="AP17" s="280">
        <f t="shared" si="9"/>
        <v>3</v>
      </c>
      <c r="AQ17" s="280">
        <f t="shared" si="9"/>
        <v>4</v>
      </c>
      <c r="AR17" s="280">
        <f t="shared" si="9"/>
        <v>3</v>
      </c>
      <c r="AS17" s="280">
        <f t="shared" si="9"/>
        <v>3</v>
      </c>
      <c r="AT17" s="280" t="str">
        <f t="shared" si="9"/>
        <v/>
      </c>
      <c r="AU17" s="280" t="str">
        <f t="shared" si="9"/>
        <v/>
      </c>
      <c r="AV17" s="280">
        <f t="shared" si="9"/>
        <v>3</v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6.5" customHeight="1" x14ac:dyDescent="0.25">
      <c r="A18" s="295">
        <v>13</v>
      </c>
      <c r="B18" s="178"/>
      <c r="C18" s="320" t="s">
        <v>34</v>
      </c>
      <c r="D18" s="323" t="s">
        <v>671</v>
      </c>
      <c r="E18" s="238">
        <v>2451</v>
      </c>
      <c r="F18" s="91" t="s">
        <v>539</v>
      </c>
      <c r="G18" s="91"/>
      <c r="H18" s="91">
        <v>5</v>
      </c>
      <c r="I18" s="91">
        <v>4</v>
      </c>
      <c r="J18" s="91">
        <v>3</v>
      </c>
      <c r="K18" s="91"/>
      <c r="L18" s="91"/>
      <c r="M18" s="91">
        <v>4</v>
      </c>
      <c r="N18" s="91">
        <v>4</v>
      </c>
      <c r="O18" s="91">
        <v>3</v>
      </c>
      <c r="P18" s="91">
        <v>4</v>
      </c>
      <c r="Q18" s="91">
        <v>3</v>
      </c>
      <c r="R18" s="91">
        <v>3</v>
      </c>
      <c r="S18" s="91"/>
      <c r="T18" s="91"/>
      <c r="U18" s="23">
        <v>3</v>
      </c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5</v>
      </c>
      <c r="AA18" s="92">
        <f t="shared" si="5"/>
        <v>4</v>
      </c>
      <c r="AB18" s="92">
        <f t="shared" si="6"/>
        <v>1</v>
      </c>
      <c r="AC18" s="92">
        <f t="shared" si="7"/>
        <v>10</v>
      </c>
      <c r="AD18" s="225">
        <f t="shared" si="11"/>
        <v>3.6</v>
      </c>
      <c r="AE18" s="16">
        <f t="shared" si="8"/>
        <v>0</v>
      </c>
      <c r="AF18" s="9"/>
      <c r="AG18" s="280" t="str">
        <f t="shared" si="9"/>
        <v>З</v>
      </c>
      <c r="AH18" s="280" t="str">
        <f t="shared" si="9"/>
        <v/>
      </c>
      <c r="AI18" s="280">
        <f t="shared" si="9"/>
        <v>5</v>
      </c>
      <c r="AJ18" s="280">
        <f t="shared" si="9"/>
        <v>4</v>
      </c>
      <c r="AK18" s="280">
        <f t="shared" si="9"/>
        <v>3</v>
      </c>
      <c r="AL18" s="280" t="str">
        <f t="shared" si="9"/>
        <v/>
      </c>
      <c r="AM18" s="280" t="str">
        <f t="shared" si="9"/>
        <v/>
      </c>
      <c r="AN18" s="280">
        <f t="shared" si="9"/>
        <v>4</v>
      </c>
      <c r="AO18" s="280">
        <f t="shared" si="9"/>
        <v>4</v>
      </c>
      <c r="AP18" s="280">
        <f t="shared" si="9"/>
        <v>3</v>
      </c>
      <c r="AQ18" s="280">
        <f t="shared" si="9"/>
        <v>4</v>
      </c>
      <c r="AR18" s="280">
        <f t="shared" si="9"/>
        <v>3</v>
      </c>
      <c r="AS18" s="280">
        <f t="shared" si="9"/>
        <v>3</v>
      </c>
      <c r="AT18" s="280" t="str">
        <f t="shared" si="9"/>
        <v/>
      </c>
      <c r="AU18" s="280" t="str">
        <f t="shared" si="9"/>
        <v/>
      </c>
      <c r="AV18" s="280">
        <f t="shared" si="9"/>
        <v>3</v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6.5" customHeight="1" x14ac:dyDescent="0.25">
      <c r="A19" s="295">
        <v>14</v>
      </c>
      <c r="B19" s="178"/>
      <c r="C19" s="320" t="s">
        <v>34</v>
      </c>
      <c r="D19" s="366" t="s">
        <v>672</v>
      </c>
      <c r="E19" s="238">
        <v>2451</v>
      </c>
      <c r="F19" s="91" t="s">
        <v>539</v>
      </c>
      <c r="G19" s="91"/>
      <c r="H19" s="91">
        <v>5</v>
      </c>
      <c r="I19" s="91">
        <v>5</v>
      </c>
      <c r="J19" s="91">
        <v>4</v>
      </c>
      <c r="K19" s="91"/>
      <c r="L19" s="91"/>
      <c r="M19" s="91">
        <v>4</v>
      </c>
      <c r="N19" s="91">
        <v>5</v>
      </c>
      <c r="O19" s="91">
        <v>3</v>
      </c>
      <c r="P19" s="91">
        <v>4</v>
      </c>
      <c r="Q19" s="91">
        <v>4</v>
      </c>
      <c r="R19" s="91">
        <v>3</v>
      </c>
      <c r="S19" s="91"/>
      <c r="T19" s="91"/>
      <c r="U19" s="23">
        <v>4</v>
      </c>
      <c r="V19" s="18">
        <f t="shared" si="0"/>
        <v>3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2</v>
      </c>
      <c r="AA19" s="92">
        <f t="shared" si="5"/>
        <v>5</v>
      </c>
      <c r="AB19" s="92">
        <f t="shared" si="6"/>
        <v>3</v>
      </c>
      <c r="AC19" s="92">
        <f t="shared" si="7"/>
        <v>10</v>
      </c>
      <c r="AD19" s="225">
        <f t="shared" si="11"/>
        <v>4.0999999999999996</v>
      </c>
      <c r="AE19" s="16">
        <f t="shared" si="8"/>
        <v>0</v>
      </c>
      <c r="AF19" s="9"/>
      <c r="AG19" s="280" t="str">
        <f t="shared" si="9"/>
        <v>З</v>
      </c>
      <c r="AH19" s="280" t="str">
        <f t="shared" si="9"/>
        <v/>
      </c>
      <c r="AI19" s="280">
        <f t="shared" si="9"/>
        <v>5</v>
      </c>
      <c r="AJ19" s="280">
        <f t="shared" si="9"/>
        <v>5</v>
      </c>
      <c r="AK19" s="280">
        <f t="shared" si="9"/>
        <v>4</v>
      </c>
      <c r="AL19" s="280" t="str">
        <f t="shared" si="9"/>
        <v/>
      </c>
      <c r="AM19" s="280" t="str">
        <f t="shared" si="9"/>
        <v/>
      </c>
      <c r="AN19" s="280">
        <f t="shared" si="9"/>
        <v>4</v>
      </c>
      <c r="AO19" s="280">
        <f t="shared" si="9"/>
        <v>5</v>
      </c>
      <c r="AP19" s="280">
        <f t="shared" si="9"/>
        <v>3</v>
      </c>
      <c r="AQ19" s="280">
        <f t="shared" si="9"/>
        <v>4</v>
      </c>
      <c r="AR19" s="280">
        <f t="shared" si="9"/>
        <v>4</v>
      </c>
      <c r="AS19" s="280">
        <f t="shared" si="9"/>
        <v>3</v>
      </c>
      <c r="AT19" s="280" t="str">
        <f t="shared" si="9"/>
        <v/>
      </c>
      <c r="AU19" s="280" t="str">
        <f t="shared" si="9"/>
        <v/>
      </c>
      <c r="AV19" s="280">
        <f t="shared" si="9"/>
        <v>4</v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6.5" customHeight="1" x14ac:dyDescent="0.25">
      <c r="A20" s="295">
        <v>15</v>
      </c>
      <c r="B20" s="178"/>
      <c r="C20" s="330" t="s">
        <v>34</v>
      </c>
      <c r="D20" s="332" t="s">
        <v>673</v>
      </c>
      <c r="E20" s="238">
        <v>2451</v>
      </c>
      <c r="F20" s="91" t="s">
        <v>539</v>
      </c>
      <c r="G20" s="91"/>
      <c r="H20" s="91">
        <v>5</v>
      </c>
      <c r="I20" s="91">
        <v>5</v>
      </c>
      <c r="J20" s="91">
        <v>5</v>
      </c>
      <c r="K20" s="91"/>
      <c r="L20" s="91"/>
      <c r="M20" s="91">
        <v>5</v>
      </c>
      <c r="N20" s="91">
        <v>5</v>
      </c>
      <c r="O20" s="91">
        <v>5</v>
      </c>
      <c r="P20" s="91">
        <v>5</v>
      </c>
      <c r="Q20" s="91">
        <v>5</v>
      </c>
      <c r="R20" s="91">
        <v>5</v>
      </c>
      <c r="S20" s="91"/>
      <c r="T20" s="91"/>
      <c r="U20" s="23">
        <v>5</v>
      </c>
      <c r="V20" s="18">
        <f t="shared" si="0"/>
        <v>5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0</v>
      </c>
      <c r="AA20" s="92">
        <f t="shared" si="5"/>
        <v>0</v>
      </c>
      <c r="AB20" s="92">
        <f t="shared" si="6"/>
        <v>10</v>
      </c>
      <c r="AC20" s="92">
        <f t="shared" si="7"/>
        <v>10</v>
      </c>
      <c r="AD20" s="225">
        <f t="shared" si="11"/>
        <v>5</v>
      </c>
      <c r="AE20" s="16">
        <f t="shared" si="8"/>
        <v>0</v>
      </c>
      <c r="AF20" s="9"/>
      <c r="AG20" s="280" t="str">
        <f t="shared" si="9"/>
        <v>З</v>
      </c>
      <c r="AH20" s="280" t="str">
        <f t="shared" si="9"/>
        <v/>
      </c>
      <c r="AI20" s="280">
        <f t="shared" si="9"/>
        <v>5</v>
      </c>
      <c r="AJ20" s="280">
        <f t="shared" si="9"/>
        <v>5</v>
      </c>
      <c r="AK20" s="280">
        <f t="shared" si="9"/>
        <v>5</v>
      </c>
      <c r="AL20" s="280" t="str">
        <f t="shared" si="9"/>
        <v/>
      </c>
      <c r="AM20" s="280" t="str">
        <f t="shared" si="9"/>
        <v/>
      </c>
      <c r="AN20" s="280">
        <f t="shared" si="9"/>
        <v>5</v>
      </c>
      <c r="AO20" s="280">
        <f t="shared" si="9"/>
        <v>5</v>
      </c>
      <c r="AP20" s="280">
        <f t="shared" si="9"/>
        <v>5</v>
      </c>
      <c r="AQ20" s="280">
        <f t="shared" si="9"/>
        <v>5</v>
      </c>
      <c r="AR20" s="280">
        <f t="shared" si="9"/>
        <v>5</v>
      </c>
      <c r="AS20" s="280">
        <f t="shared" si="9"/>
        <v>5</v>
      </c>
      <c r="AT20" s="280" t="str">
        <f t="shared" si="9"/>
        <v/>
      </c>
      <c r="AU20" s="280" t="str">
        <f t="shared" si="9"/>
        <v/>
      </c>
      <c r="AV20" s="280">
        <f t="shared" si="9"/>
        <v>5</v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6.5" customHeight="1" x14ac:dyDescent="0.25">
      <c r="A21" s="295">
        <v>16</v>
      </c>
      <c r="B21" s="178"/>
      <c r="C21" s="320" t="s">
        <v>34</v>
      </c>
      <c r="D21" s="323" t="s">
        <v>674</v>
      </c>
      <c r="E21" s="238">
        <v>2451</v>
      </c>
      <c r="F21" s="91" t="s">
        <v>539</v>
      </c>
      <c r="G21" s="91"/>
      <c r="H21" s="91">
        <v>5</v>
      </c>
      <c r="I21" s="91">
        <v>5</v>
      </c>
      <c r="J21" s="91">
        <v>5</v>
      </c>
      <c r="K21" s="91"/>
      <c r="L21" s="91"/>
      <c r="M21" s="91">
        <v>5</v>
      </c>
      <c r="N21" s="91">
        <v>5</v>
      </c>
      <c r="O21" s="91">
        <v>4</v>
      </c>
      <c r="P21" s="91">
        <v>5</v>
      </c>
      <c r="Q21" s="91">
        <v>4</v>
      </c>
      <c r="R21" s="91">
        <v>4</v>
      </c>
      <c r="S21" s="91"/>
      <c r="T21" s="91"/>
      <c r="U21" s="23">
        <v>5</v>
      </c>
      <c r="V21" s="18">
        <f t="shared" si="0"/>
        <v>4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0</v>
      </c>
      <c r="AA21" s="92">
        <f t="shared" si="5"/>
        <v>3</v>
      </c>
      <c r="AB21" s="92">
        <f t="shared" si="6"/>
        <v>7</v>
      </c>
      <c r="AC21" s="92">
        <f t="shared" si="7"/>
        <v>10</v>
      </c>
      <c r="AD21" s="225">
        <f t="shared" si="11"/>
        <v>4.7</v>
      </c>
      <c r="AE21" s="16">
        <f t="shared" si="8"/>
        <v>0</v>
      </c>
      <c r="AF21" s="9"/>
      <c r="AG21" s="280" t="str">
        <f t="shared" si="9"/>
        <v>З</v>
      </c>
      <c r="AH21" s="280" t="str">
        <f t="shared" si="9"/>
        <v/>
      </c>
      <c r="AI21" s="280">
        <f t="shared" si="9"/>
        <v>5</v>
      </c>
      <c r="AJ21" s="280">
        <f t="shared" si="9"/>
        <v>5</v>
      </c>
      <c r="AK21" s="280">
        <f t="shared" si="9"/>
        <v>5</v>
      </c>
      <c r="AL21" s="280" t="str">
        <f t="shared" si="9"/>
        <v/>
      </c>
      <c r="AM21" s="280" t="str">
        <f t="shared" si="9"/>
        <v/>
      </c>
      <c r="AN21" s="280">
        <f t="shared" si="9"/>
        <v>5</v>
      </c>
      <c r="AO21" s="280">
        <f t="shared" si="9"/>
        <v>5</v>
      </c>
      <c r="AP21" s="280">
        <f t="shared" si="9"/>
        <v>4</v>
      </c>
      <c r="AQ21" s="280">
        <f t="shared" si="9"/>
        <v>5</v>
      </c>
      <c r="AR21" s="280">
        <f t="shared" si="9"/>
        <v>4</v>
      </c>
      <c r="AS21" s="280">
        <f t="shared" si="9"/>
        <v>4</v>
      </c>
      <c r="AT21" s="280" t="str">
        <f t="shared" si="9"/>
        <v/>
      </c>
      <c r="AU21" s="280" t="str">
        <f t="shared" si="9"/>
        <v/>
      </c>
      <c r="AV21" s="280">
        <f t="shared" ref="AG21:AV36" si="13">IF(ISERROR(VALUE(LEFT(U21))),LEFT(U21),VALUE(LEFT(U21)))</f>
        <v>5</v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6.5" customHeight="1" x14ac:dyDescent="0.25">
      <c r="A22" s="295">
        <v>17</v>
      </c>
      <c r="B22" s="178"/>
      <c r="C22" s="320" t="s">
        <v>34</v>
      </c>
      <c r="D22" s="323" t="s">
        <v>675</v>
      </c>
      <c r="E22" s="238">
        <v>2451</v>
      </c>
      <c r="F22" s="91" t="s">
        <v>539</v>
      </c>
      <c r="G22" s="91"/>
      <c r="H22" s="91">
        <v>4</v>
      </c>
      <c r="I22" s="91">
        <v>4</v>
      </c>
      <c r="J22" s="91">
        <v>3</v>
      </c>
      <c r="K22" s="91"/>
      <c r="L22" s="91"/>
      <c r="M22" s="91">
        <v>5</v>
      </c>
      <c r="N22" s="91">
        <v>5</v>
      </c>
      <c r="O22" s="91">
        <v>4</v>
      </c>
      <c r="P22" s="91">
        <v>4</v>
      </c>
      <c r="Q22" s="91">
        <v>3</v>
      </c>
      <c r="R22" s="91">
        <v>3</v>
      </c>
      <c r="S22" s="91"/>
      <c r="T22" s="91"/>
      <c r="U22" s="23">
        <v>3</v>
      </c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4</v>
      </c>
      <c r="AA22" s="92">
        <f t="shared" si="5"/>
        <v>4</v>
      </c>
      <c r="AB22" s="92">
        <f t="shared" si="6"/>
        <v>2</v>
      </c>
      <c r="AC22" s="92">
        <f t="shared" si="7"/>
        <v>10</v>
      </c>
      <c r="AD22" s="225">
        <f t="shared" si="11"/>
        <v>3.8</v>
      </c>
      <c r="AE22" s="16">
        <f t="shared" si="8"/>
        <v>0</v>
      </c>
      <c r="AF22" s="9"/>
      <c r="AG22" s="280" t="str">
        <f t="shared" si="13"/>
        <v>З</v>
      </c>
      <c r="AH22" s="280" t="str">
        <f t="shared" si="13"/>
        <v/>
      </c>
      <c r="AI22" s="280">
        <f t="shared" si="13"/>
        <v>4</v>
      </c>
      <c r="AJ22" s="280">
        <f t="shared" si="13"/>
        <v>4</v>
      </c>
      <c r="AK22" s="280">
        <f t="shared" si="13"/>
        <v>3</v>
      </c>
      <c r="AL22" s="280" t="str">
        <f t="shared" si="13"/>
        <v/>
      </c>
      <c r="AM22" s="280" t="str">
        <f t="shared" si="13"/>
        <v/>
      </c>
      <c r="AN22" s="280">
        <f t="shared" si="13"/>
        <v>5</v>
      </c>
      <c r="AO22" s="280">
        <f t="shared" si="13"/>
        <v>5</v>
      </c>
      <c r="AP22" s="280">
        <f t="shared" si="13"/>
        <v>4</v>
      </c>
      <c r="AQ22" s="280">
        <f t="shared" si="13"/>
        <v>4</v>
      </c>
      <c r="AR22" s="280">
        <f t="shared" si="13"/>
        <v>3</v>
      </c>
      <c r="AS22" s="280">
        <f t="shared" si="13"/>
        <v>3</v>
      </c>
      <c r="AT22" s="280" t="str">
        <f t="shared" si="13"/>
        <v/>
      </c>
      <c r="AU22" s="280" t="str">
        <f t="shared" si="13"/>
        <v/>
      </c>
      <c r="AV22" s="280">
        <f t="shared" si="13"/>
        <v>3</v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6.5" customHeight="1" x14ac:dyDescent="0.25">
      <c r="A23" s="295">
        <v>18</v>
      </c>
      <c r="B23" s="178"/>
      <c r="C23" s="320" t="s">
        <v>34</v>
      </c>
      <c r="D23" s="323" t="s">
        <v>676</v>
      </c>
      <c r="E23" s="238">
        <v>2451</v>
      </c>
      <c r="F23" s="91" t="s">
        <v>539</v>
      </c>
      <c r="G23" s="91"/>
      <c r="H23" s="91">
        <v>4</v>
      </c>
      <c r="I23" s="91">
        <v>4</v>
      </c>
      <c r="J23" s="91">
        <v>3</v>
      </c>
      <c r="K23" s="91"/>
      <c r="L23" s="91"/>
      <c r="M23" s="91">
        <v>3</v>
      </c>
      <c r="N23" s="91">
        <v>3</v>
      </c>
      <c r="O23" s="91">
        <v>3</v>
      </c>
      <c r="P23" s="91">
        <v>3</v>
      </c>
      <c r="Q23" s="91">
        <v>3</v>
      </c>
      <c r="R23" s="91">
        <v>3</v>
      </c>
      <c r="S23" s="91"/>
      <c r="T23" s="91"/>
      <c r="U23" s="23">
        <v>3</v>
      </c>
      <c r="V23" s="18">
        <f t="shared" si="0"/>
        <v>3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8</v>
      </c>
      <c r="AA23" s="92">
        <f t="shared" si="5"/>
        <v>2</v>
      </c>
      <c r="AB23" s="92">
        <f t="shared" si="6"/>
        <v>0</v>
      </c>
      <c r="AC23" s="92">
        <f t="shared" si="7"/>
        <v>10</v>
      </c>
      <c r="AD23" s="225">
        <f t="shared" si="11"/>
        <v>3.2</v>
      </c>
      <c r="AE23" s="16">
        <f t="shared" si="8"/>
        <v>0</v>
      </c>
      <c r="AF23" s="9"/>
      <c r="AG23" s="280" t="str">
        <f t="shared" si="13"/>
        <v>З</v>
      </c>
      <c r="AH23" s="280" t="str">
        <f t="shared" si="13"/>
        <v/>
      </c>
      <c r="AI23" s="280">
        <f t="shared" si="13"/>
        <v>4</v>
      </c>
      <c r="AJ23" s="280">
        <f t="shared" si="13"/>
        <v>4</v>
      </c>
      <c r="AK23" s="280">
        <f>IF(ISERROR(VALUE(LEFT(J23))),LEFT(J23),VALUE(LEFT(J23)))</f>
        <v>3</v>
      </c>
      <c r="AL23" s="280" t="str">
        <f t="shared" si="13"/>
        <v/>
      </c>
      <c r="AM23" s="280" t="str">
        <f t="shared" si="13"/>
        <v/>
      </c>
      <c r="AN23" s="280">
        <f t="shared" si="13"/>
        <v>3</v>
      </c>
      <c r="AO23" s="280">
        <f t="shared" si="13"/>
        <v>3</v>
      </c>
      <c r="AP23" s="280">
        <f t="shared" si="13"/>
        <v>3</v>
      </c>
      <c r="AQ23" s="280">
        <f t="shared" si="13"/>
        <v>3</v>
      </c>
      <c r="AR23" s="280">
        <f t="shared" si="13"/>
        <v>3</v>
      </c>
      <c r="AS23" s="280">
        <f t="shared" si="13"/>
        <v>3</v>
      </c>
      <c r="AT23" s="280" t="str">
        <f t="shared" si="13"/>
        <v/>
      </c>
      <c r="AU23" s="280" t="str">
        <f t="shared" si="13"/>
        <v/>
      </c>
      <c r="AV23" s="280">
        <f t="shared" si="13"/>
        <v>3</v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6.5" customHeight="1" x14ac:dyDescent="0.25">
      <c r="A24" s="295">
        <v>19</v>
      </c>
      <c r="B24" s="178"/>
      <c r="C24" s="320" t="s">
        <v>34</v>
      </c>
      <c r="D24" s="323" t="s">
        <v>677</v>
      </c>
      <c r="E24" s="238">
        <v>2451</v>
      </c>
      <c r="F24" s="91" t="s">
        <v>539</v>
      </c>
      <c r="G24" s="91"/>
      <c r="H24" s="91">
        <v>5</v>
      </c>
      <c r="I24" s="91">
        <v>5</v>
      </c>
      <c r="J24" s="91">
        <v>4</v>
      </c>
      <c r="K24" s="91"/>
      <c r="L24" s="91"/>
      <c r="M24" s="91">
        <v>4</v>
      </c>
      <c r="N24" s="91">
        <v>5</v>
      </c>
      <c r="O24" s="91">
        <v>4</v>
      </c>
      <c r="P24" s="91">
        <v>4</v>
      </c>
      <c r="Q24" s="91">
        <v>3</v>
      </c>
      <c r="R24" s="91">
        <v>3</v>
      </c>
      <c r="S24" s="91"/>
      <c r="T24" s="91"/>
      <c r="U24" s="23">
        <v>4</v>
      </c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2</v>
      </c>
      <c r="AA24" s="92">
        <f t="shared" si="5"/>
        <v>5</v>
      </c>
      <c r="AB24" s="92">
        <f t="shared" si="6"/>
        <v>3</v>
      </c>
      <c r="AC24" s="92">
        <f t="shared" si="7"/>
        <v>10</v>
      </c>
      <c r="AD24" s="225">
        <f t="shared" si="11"/>
        <v>4.0999999999999996</v>
      </c>
      <c r="AE24" s="16">
        <f t="shared" si="8"/>
        <v>0</v>
      </c>
      <c r="AF24" s="9"/>
      <c r="AG24" s="280" t="str">
        <f t="shared" si="13"/>
        <v>З</v>
      </c>
      <c r="AH24" s="280" t="str">
        <f t="shared" si="13"/>
        <v/>
      </c>
      <c r="AI24" s="280">
        <f t="shared" si="13"/>
        <v>5</v>
      </c>
      <c r="AJ24" s="280">
        <f t="shared" si="13"/>
        <v>5</v>
      </c>
      <c r="AK24" s="280">
        <f>IF(ISERROR(VALUE(LEFT(J24))),LEFT(J24),VALUE(LEFT(J24)))</f>
        <v>4</v>
      </c>
      <c r="AL24" s="280" t="str">
        <f t="shared" si="13"/>
        <v/>
      </c>
      <c r="AM24" s="280" t="str">
        <f t="shared" si="13"/>
        <v/>
      </c>
      <c r="AN24" s="280">
        <f t="shared" si="13"/>
        <v>4</v>
      </c>
      <c r="AO24" s="280">
        <f t="shared" si="13"/>
        <v>5</v>
      </c>
      <c r="AP24" s="280">
        <f t="shared" si="13"/>
        <v>4</v>
      </c>
      <c r="AQ24" s="280">
        <f t="shared" si="13"/>
        <v>4</v>
      </c>
      <c r="AR24" s="280">
        <f t="shared" si="13"/>
        <v>3</v>
      </c>
      <c r="AS24" s="280">
        <f t="shared" si="13"/>
        <v>3</v>
      </c>
      <c r="AT24" s="280" t="str">
        <f t="shared" si="13"/>
        <v/>
      </c>
      <c r="AU24" s="280" t="str">
        <f t="shared" si="13"/>
        <v/>
      </c>
      <c r="AV24" s="280">
        <f t="shared" si="13"/>
        <v>4</v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6.5" customHeight="1" x14ac:dyDescent="0.25">
      <c r="A25" s="295">
        <v>20</v>
      </c>
      <c r="B25" s="178"/>
      <c r="C25" s="320" t="s">
        <v>34</v>
      </c>
      <c r="D25" s="323" t="s">
        <v>678</v>
      </c>
      <c r="E25" s="238">
        <v>2451</v>
      </c>
      <c r="F25" s="91" t="s">
        <v>539</v>
      </c>
      <c r="G25" s="91"/>
      <c r="H25" s="91">
        <v>5</v>
      </c>
      <c r="I25" s="91">
        <v>5</v>
      </c>
      <c r="J25" s="91">
        <v>5</v>
      </c>
      <c r="K25" s="91"/>
      <c r="L25" s="91"/>
      <c r="M25" s="91">
        <v>5</v>
      </c>
      <c r="N25" s="91">
        <v>5</v>
      </c>
      <c r="O25" s="91">
        <v>4</v>
      </c>
      <c r="P25" s="91">
        <v>4</v>
      </c>
      <c r="Q25" s="91">
        <v>3</v>
      </c>
      <c r="R25" s="91">
        <v>4</v>
      </c>
      <c r="S25" s="91"/>
      <c r="T25" s="91"/>
      <c r="U25" s="23">
        <v>4</v>
      </c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1</v>
      </c>
      <c r="AA25" s="92">
        <f t="shared" si="5"/>
        <v>4</v>
      </c>
      <c r="AB25" s="92">
        <f t="shared" si="6"/>
        <v>5</v>
      </c>
      <c r="AC25" s="92">
        <f t="shared" si="7"/>
        <v>10</v>
      </c>
      <c r="AD25" s="225">
        <f t="shared" si="11"/>
        <v>4.4000000000000004</v>
      </c>
      <c r="AE25" s="16">
        <f t="shared" si="8"/>
        <v>0</v>
      </c>
      <c r="AF25" s="9"/>
      <c r="AG25" s="280" t="str">
        <f t="shared" si="13"/>
        <v>З</v>
      </c>
      <c r="AH25" s="280" t="str">
        <f t="shared" si="13"/>
        <v/>
      </c>
      <c r="AI25" s="280">
        <f t="shared" si="13"/>
        <v>5</v>
      </c>
      <c r="AJ25" s="280">
        <f t="shared" si="13"/>
        <v>5</v>
      </c>
      <c r="AK25" s="280">
        <f>IF(ISERROR(VALUE(LEFT(J25))),LEFT(J25),VALUE(LEFT(J25)))</f>
        <v>5</v>
      </c>
      <c r="AL25" s="280" t="str">
        <f t="shared" si="13"/>
        <v/>
      </c>
      <c r="AM25" s="280" t="str">
        <f t="shared" si="13"/>
        <v/>
      </c>
      <c r="AN25" s="280">
        <f t="shared" si="13"/>
        <v>5</v>
      </c>
      <c r="AO25" s="280">
        <f t="shared" si="13"/>
        <v>5</v>
      </c>
      <c r="AP25" s="280">
        <f t="shared" si="13"/>
        <v>4</v>
      </c>
      <c r="AQ25" s="280">
        <f t="shared" si="13"/>
        <v>4</v>
      </c>
      <c r="AR25" s="280">
        <f t="shared" si="13"/>
        <v>3</v>
      </c>
      <c r="AS25" s="280">
        <f t="shared" si="13"/>
        <v>4</v>
      </c>
      <c r="AT25" s="280" t="str">
        <f t="shared" si="13"/>
        <v/>
      </c>
      <c r="AU25" s="280" t="str">
        <f t="shared" si="13"/>
        <v/>
      </c>
      <c r="AV25" s="280">
        <f t="shared" si="13"/>
        <v>4</v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6.5" customHeight="1" x14ac:dyDescent="0.25">
      <c r="A26" s="295">
        <v>21</v>
      </c>
      <c r="B26" s="178"/>
      <c r="C26" s="320" t="s">
        <v>34</v>
      </c>
      <c r="D26" s="323" t="s">
        <v>679</v>
      </c>
      <c r="E26" s="238">
        <v>2451</v>
      </c>
      <c r="F26" s="91" t="s">
        <v>539</v>
      </c>
      <c r="G26" s="91"/>
      <c r="H26" s="91">
        <v>5</v>
      </c>
      <c r="I26" s="91">
        <v>4</v>
      </c>
      <c r="J26" s="91">
        <v>4</v>
      </c>
      <c r="K26" s="91"/>
      <c r="L26" s="91"/>
      <c r="M26" s="91">
        <v>5</v>
      </c>
      <c r="N26" s="91">
        <v>5</v>
      </c>
      <c r="O26" s="91">
        <v>4</v>
      </c>
      <c r="P26" s="91">
        <v>4</v>
      </c>
      <c r="Q26" s="91">
        <v>3</v>
      </c>
      <c r="R26" s="91">
        <v>3</v>
      </c>
      <c r="S26" s="91"/>
      <c r="T26" s="91"/>
      <c r="U26" s="23">
        <v>4</v>
      </c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2</v>
      </c>
      <c r="AA26" s="92">
        <f t="shared" si="5"/>
        <v>5</v>
      </c>
      <c r="AB26" s="92">
        <f t="shared" si="6"/>
        <v>3</v>
      </c>
      <c r="AC26" s="92">
        <f t="shared" si="7"/>
        <v>10</v>
      </c>
      <c r="AD26" s="225">
        <f t="shared" si="11"/>
        <v>4.0999999999999996</v>
      </c>
      <c r="AE26" s="16">
        <f t="shared" si="8"/>
        <v>0</v>
      </c>
      <c r="AF26" s="9"/>
      <c r="AG26" s="280" t="str">
        <f t="shared" si="13"/>
        <v>З</v>
      </c>
      <c r="AH26" s="280" t="str">
        <f t="shared" si="13"/>
        <v/>
      </c>
      <c r="AI26" s="280">
        <f t="shared" si="13"/>
        <v>5</v>
      </c>
      <c r="AJ26" s="280">
        <f t="shared" si="13"/>
        <v>4</v>
      </c>
      <c r="AK26" s="280">
        <f t="shared" si="13"/>
        <v>4</v>
      </c>
      <c r="AL26" s="280" t="str">
        <f t="shared" si="13"/>
        <v/>
      </c>
      <c r="AM26" s="280" t="str">
        <f t="shared" si="13"/>
        <v/>
      </c>
      <c r="AN26" s="280">
        <f t="shared" si="13"/>
        <v>5</v>
      </c>
      <c r="AO26" s="280">
        <f t="shared" si="13"/>
        <v>5</v>
      </c>
      <c r="AP26" s="280">
        <f t="shared" si="13"/>
        <v>4</v>
      </c>
      <c r="AQ26" s="280">
        <f t="shared" si="13"/>
        <v>4</v>
      </c>
      <c r="AR26" s="280">
        <f t="shared" si="13"/>
        <v>3</v>
      </c>
      <c r="AS26" s="280">
        <f t="shared" si="13"/>
        <v>3</v>
      </c>
      <c r="AT26" s="280" t="str">
        <f t="shared" si="13"/>
        <v/>
      </c>
      <c r="AU26" s="280" t="str">
        <f t="shared" si="13"/>
        <v/>
      </c>
      <c r="AV26" s="280">
        <f t="shared" si="13"/>
        <v>4</v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6.5" customHeight="1" x14ac:dyDescent="0.25">
      <c r="A27" s="295">
        <v>22</v>
      </c>
      <c r="B27" s="178"/>
      <c r="C27" s="320" t="s">
        <v>34</v>
      </c>
      <c r="D27" s="323" t="s">
        <v>680</v>
      </c>
      <c r="E27" s="238">
        <v>2451</v>
      </c>
      <c r="F27" s="91" t="s">
        <v>539</v>
      </c>
      <c r="G27" s="91"/>
      <c r="H27" s="91">
        <v>5</v>
      </c>
      <c r="I27" s="91">
        <v>4</v>
      </c>
      <c r="J27" s="91">
        <v>4</v>
      </c>
      <c r="K27" s="91"/>
      <c r="L27" s="91"/>
      <c r="M27" s="91">
        <v>4</v>
      </c>
      <c r="N27" s="91">
        <v>5</v>
      </c>
      <c r="O27" s="91">
        <v>4</v>
      </c>
      <c r="P27" s="91">
        <v>4</v>
      </c>
      <c r="Q27" s="91">
        <v>3</v>
      </c>
      <c r="R27" s="91">
        <v>3</v>
      </c>
      <c r="S27" s="91"/>
      <c r="T27" s="91"/>
      <c r="U27" s="23">
        <v>5</v>
      </c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2</v>
      </c>
      <c r="AA27" s="92">
        <f t="shared" si="5"/>
        <v>5</v>
      </c>
      <c r="AB27" s="92">
        <f t="shared" si="6"/>
        <v>3</v>
      </c>
      <c r="AC27" s="92">
        <f t="shared" si="7"/>
        <v>10</v>
      </c>
      <c r="AD27" s="225">
        <f t="shared" si="11"/>
        <v>4.0999999999999996</v>
      </c>
      <c r="AE27" s="16">
        <f t="shared" si="8"/>
        <v>0</v>
      </c>
      <c r="AF27" s="9"/>
      <c r="AG27" s="280" t="str">
        <f t="shared" si="13"/>
        <v>З</v>
      </c>
      <c r="AH27" s="280" t="str">
        <f t="shared" si="13"/>
        <v/>
      </c>
      <c r="AI27" s="280">
        <f t="shared" si="13"/>
        <v>5</v>
      </c>
      <c r="AJ27" s="280">
        <f t="shared" si="13"/>
        <v>4</v>
      </c>
      <c r="AK27" s="280">
        <f t="shared" si="13"/>
        <v>4</v>
      </c>
      <c r="AL27" s="280" t="str">
        <f t="shared" si="13"/>
        <v/>
      </c>
      <c r="AM27" s="280" t="str">
        <f t="shared" si="13"/>
        <v/>
      </c>
      <c r="AN27" s="280">
        <f t="shared" si="13"/>
        <v>4</v>
      </c>
      <c r="AO27" s="280">
        <f t="shared" si="13"/>
        <v>5</v>
      </c>
      <c r="AP27" s="280">
        <f t="shared" si="13"/>
        <v>4</v>
      </c>
      <c r="AQ27" s="280">
        <f t="shared" si="13"/>
        <v>4</v>
      </c>
      <c r="AR27" s="280">
        <f t="shared" si="13"/>
        <v>3</v>
      </c>
      <c r="AS27" s="280">
        <f t="shared" si="13"/>
        <v>3</v>
      </c>
      <c r="AT27" s="280" t="str">
        <f t="shared" si="13"/>
        <v/>
      </c>
      <c r="AU27" s="280" t="str">
        <f t="shared" si="13"/>
        <v/>
      </c>
      <c r="AV27" s="280">
        <f t="shared" si="13"/>
        <v>5</v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6.5" customHeight="1" x14ac:dyDescent="0.25">
      <c r="A28" s="295">
        <v>23</v>
      </c>
      <c r="B28" s="178"/>
      <c r="C28" s="320" t="s">
        <v>34</v>
      </c>
      <c r="D28" s="323" t="s">
        <v>681</v>
      </c>
      <c r="E28" s="238">
        <v>2451</v>
      </c>
      <c r="F28" s="91" t="s">
        <v>539</v>
      </c>
      <c r="G28" s="91"/>
      <c r="H28" s="91">
        <v>4</v>
      </c>
      <c r="I28" s="91">
        <v>4</v>
      </c>
      <c r="J28" s="91">
        <v>3</v>
      </c>
      <c r="K28" s="91"/>
      <c r="L28" s="91"/>
      <c r="M28" s="91">
        <v>4</v>
      </c>
      <c r="N28" s="91">
        <v>5</v>
      </c>
      <c r="O28" s="91">
        <v>3</v>
      </c>
      <c r="P28" s="91">
        <v>4</v>
      </c>
      <c r="Q28" s="91">
        <v>4</v>
      </c>
      <c r="R28" s="91">
        <v>3</v>
      </c>
      <c r="S28" s="91"/>
      <c r="T28" s="91"/>
      <c r="U28" s="23">
        <v>3</v>
      </c>
      <c r="V28" s="18">
        <f t="shared" si="0"/>
        <v>3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4</v>
      </c>
      <c r="AA28" s="92">
        <f t="shared" si="5"/>
        <v>5</v>
      </c>
      <c r="AB28" s="92">
        <f t="shared" si="6"/>
        <v>1</v>
      </c>
      <c r="AC28" s="92">
        <f t="shared" si="7"/>
        <v>10</v>
      </c>
      <c r="AD28" s="225">
        <f t="shared" si="11"/>
        <v>3.7</v>
      </c>
      <c r="AE28" s="16">
        <f t="shared" si="8"/>
        <v>0</v>
      </c>
      <c r="AF28" s="9"/>
      <c r="AG28" s="280" t="str">
        <f t="shared" si="13"/>
        <v>З</v>
      </c>
      <c r="AH28" s="280" t="str">
        <f t="shared" si="13"/>
        <v/>
      </c>
      <c r="AI28" s="280">
        <f t="shared" si="13"/>
        <v>4</v>
      </c>
      <c r="AJ28" s="280">
        <f t="shared" si="13"/>
        <v>4</v>
      </c>
      <c r="AK28" s="280">
        <f t="shared" si="13"/>
        <v>3</v>
      </c>
      <c r="AL28" s="280" t="str">
        <f t="shared" si="13"/>
        <v/>
      </c>
      <c r="AM28" s="280" t="str">
        <f t="shared" si="13"/>
        <v/>
      </c>
      <c r="AN28" s="280">
        <f t="shared" si="13"/>
        <v>4</v>
      </c>
      <c r="AO28" s="280">
        <f t="shared" si="13"/>
        <v>5</v>
      </c>
      <c r="AP28" s="280">
        <f t="shared" si="13"/>
        <v>3</v>
      </c>
      <c r="AQ28" s="280">
        <f t="shared" si="13"/>
        <v>4</v>
      </c>
      <c r="AR28" s="280">
        <f t="shared" si="13"/>
        <v>4</v>
      </c>
      <c r="AS28" s="280">
        <f t="shared" si="13"/>
        <v>3</v>
      </c>
      <c r="AT28" s="280" t="str">
        <f t="shared" si="13"/>
        <v/>
      </c>
      <c r="AU28" s="280" t="str">
        <f t="shared" si="13"/>
        <v/>
      </c>
      <c r="AV28" s="280">
        <f t="shared" si="13"/>
        <v>3</v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6.5" customHeight="1" x14ac:dyDescent="0.25">
      <c r="A29" s="295">
        <v>24</v>
      </c>
      <c r="B29" s="176"/>
      <c r="C29" s="330" t="s">
        <v>34</v>
      </c>
      <c r="D29" s="332" t="s">
        <v>682</v>
      </c>
      <c r="E29" s="238">
        <v>2451</v>
      </c>
      <c r="F29" s="91" t="s">
        <v>539</v>
      </c>
      <c r="G29" s="91"/>
      <c r="H29" s="91">
        <v>5</v>
      </c>
      <c r="I29" s="91">
        <v>5</v>
      </c>
      <c r="J29" s="91">
        <v>5</v>
      </c>
      <c r="K29" s="91"/>
      <c r="L29" s="91"/>
      <c r="M29" s="91">
        <v>5</v>
      </c>
      <c r="N29" s="91">
        <v>5</v>
      </c>
      <c r="O29" s="91">
        <v>5</v>
      </c>
      <c r="P29" s="91">
        <v>5</v>
      </c>
      <c r="Q29" s="91">
        <v>5</v>
      </c>
      <c r="R29" s="91">
        <v>5</v>
      </c>
      <c r="S29" s="91"/>
      <c r="T29" s="91"/>
      <c r="U29" s="23">
        <v>5</v>
      </c>
      <c r="V29" s="18">
        <f t="shared" si="0"/>
        <v>5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10</v>
      </c>
      <c r="AC29" s="92">
        <f t="shared" si="7"/>
        <v>10</v>
      </c>
      <c r="AD29" s="225">
        <f t="shared" si="11"/>
        <v>5</v>
      </c>
      <c r="AE29" s="16">
        <f t="shared" si="8"/>
        <v>0</v>
      </c>
      <c r="AF29" s="9"/>
      <c r="AG29" s="280" t="str">
        <f t="shared" si="13"/>
        <v>З</v>
      </c>
      <c r="AH29" s="280" t="str">
        <f t="shared" si="13"/>
        <v/>
      </c>
      <c r="AI29" s="280">
        <f t="shared" si="13"/>
        <v>5</v>
      </c>
      <c r="AJ29" s="280">
        <f t="shared" si="13"/>
        <v>5</v>
      </c>
      <c r="AK29" s="280">
        <f t="shared" si="13"/>
        <v>5</v>
      </c>
      <c r="AL29" s="280" t="str">
        <f t="shared" si="13"/>
        <v/>
      </c>
      <c r="AM29" s="280" t="str">
        <f t="shared" si="13"/>
        <v/>
      </c>
      <c r="AN29" s="280">
        <f t="shared" si="13"/>
        <v>5</v>
      </c>
      <c r="AO29" s="280">
        <f t="shared" si="13"/>
        <v>5</v>
      </c>
      <c r="AP29" s="280">
        <f t="shared" si="13"/>
        <v>5</v>
      </c>
      <c r="AQ29" s="280">
        <f t="shared" si="13"/>
        <v>5</v>
      </c>
      <c r="AR29" s="280">
        <f t="shared" si="13"/>
        <v>5</v>
      </c>
      <c r="AS29" s="280">
        <f t="shared" si="13"/>
        <v>5</v>
      </c>
      <c r="AT29" s="280" t="str">
        <f t="shared" si="13"/>
        <v/>
      </c>
      <c r="AU29" s="280" t="str">
        <f t="shared" si="13"/>
        <v/>
      </c>
      <c r="AV29" s="280">
        <f t="shared" si="13"/>
        <v>5</v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6.5" customHeight="1" x14ac:dyDescent="0.25">
      <c r="A30" s="295">
        <v>25</v>
      </c>
      <c r="B30" s="176"/>
      <c r="C30" s="320" t="s">
        <v>34</v>
      </c>
      <c r="D30" s="323" t="s">
        <v>683</v>
      </c>
      <c r="E30" s="238">
        <v>2451</v>
      </c>
      <c r="F30" s="91" t="s">
        <v>539</v>
      </c>
      <c r="G30" s="91"/>
      <c r="H30" s="91">
        <v>5</v>
      </c>
      <c r="I30" s="91">
        <v>5</v>
      </c>
      <c r="J30" s="91">
        <v>5</v>
      </c>
      <c r="K30" s="91"/>
      <c r="L30" s="91"/>
      <c r="M30" s="91">
        <v>5</v>
      </c>
      <c r="N30" s="91">
        <v>5</v>
      </c>
      <c r="O30" s="91">
        <v>5</v>
      </c>
      <c r="P30" s="91">
        <v>5</v>
      </c>
      <c r="Q30" s="91">
        <v>5</v>
      </c>
      <c r="R30" s="91">
        <v>5</v>
      </c>
      <c r="S30" s="91"/>
      <c r="T30" s="91"/>
      <c r="U30" s="23">
        <v>5</v>
      </c>
      <c r="V30" s="18">
        <f t="shared" si="0"/>
        <v>5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10</v>
      </c>
      <c r="AC30" s="92">
        <f t="shared" si="7"/>
        <v>10</v>
      </c>
      <c r="AD30" s="225">
        <f t="shared" si="11"/>
        <v>5</v>
      </c>
      <c r="AE30" s="16">
        <f t="shared" si="8"/>
        <v>0</v>
      </c>
      <c r="AF30" s="9"/>
      <c r="AG30" s="280" t="str">
        <f t="shared" si="13"/>
        <v>З</v>
      </c>
      <c r="AH30" s="280" t="str">
        <f t="shared" si="13"/>
        <v/>
      </c>
      <c r="AI30" s="280">
        <f t="shared" si="13"/>
        <v>5</v>
      </c>
      <c r="AJ30" s="280">
        <f t="shared" si="13"/>
        <v>5</v>
      </c>
      <c r="AK30" s="280">
        <f t="shared" si="13"/>
        <v>5</v>
      </c>
      <c r="AL30" s="280" t="str">
        <f t="shared" si="13"/>
        <v/>
      </c>
      <c r="AM30" s="280" t="str">
        <f t="shared" si="13"/>
        <v/>
      </c>
      <c r="AN30" s="280">
        <f t="shared" si="13"/>
        <v>5</v>
      </c>
      <c r="AO30" s="280">
        <f t="shared" si="13"/>
        <v>5</v>
      </c>
      <c r="AP30" s="280">
        <f t="shared" si="13"/>
        <v>5</v>
      </c>
      <c r="AQ30" s="280">
        <f t="shared" si="13"/>
        <v>5</v>
      </c>
      <c r="AR30" s="280">
        <f t="shared" si="13"/>
        <v>5</v>
      </c>
      <c r="AS30" s="280">
        <f t="shared" si="13"/>
        <v>5</v>
      </c>
      <c r="AT30" s="280" t="str">
        <f t="shared" si="13"/>
        <v/>
      </c>
      <c r="AU30" s="280" t="str">
        <f t="shared" si="13"/>
        <v/>
      </c>
      <c r="AV30" s="280">
        <f t="shared" si="13"/>
        <v>5</v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6.5" customHeight="1" x14ac:dyDescent="0.25">
      <c r="A31" s="295">
        <v>26</v>
      </c>
      <c r="B31" s="176"/>
      <c r="C31" s="320" t="s">
        <v>34</v>
      </c>
      <c r="D31" s="323" t="s">
        <v>684</v>
      </c>
      <c r="E31" s="238">
        <v>2451</v>
      </c>
      <c r="F31" s="91" t="s">
        <v>539</v>
      </c>
      <c r="G31" s="91"/>
      <c r="H31" s="91">
        <v>5</v>
      </c>
      <c r="I31" s="91">
        <v>4</v>
      </c>
      <c r="J31" s="91">
        <v>3</v>
      </c>
      <c r="K31" s="91"/>
      <c r="L31" s="91"/>
      <c r="M31" s="91">
        <v>3</v>
      </c>
      <c r="N31" s="91">
        <v>5</v>
      </c>
      <c r="O31" s="91">
        <v>4</v>
      </c>
      <c r="P31" s="91">
        <v>4</v>
      </c>
      <c r="Q31" s="91">
        <v>3</v>
      </c>
      <c r="R31" s="91">
        <v>3</v>
      </c>
      <c r="S31" s="91"/>
      <c r="T31" s="91"/>
      <c r="U31" s="23">
        <v>4</v>
      </c>
      <c r="V31" s="18">
        <f t="shared" si="0"/>
        <v>3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4</v>
      </c>
      <c r="AA31" s="92">
        <f t="shared" si="5"/>
        <v>4</v>
      </c>
      <c r="AB31" s="92">
        <f t="shared" si="6"/>
        <v>2</v>
      </c>
      <c r="AC31" s="92">
        <f t="shared" si="7"/>
        <v>10</v>
      </c>
      <c r="AD31" s="225">
        <f t="shared" si="11"/>
        <v>3.8</v>
      </c>
      <c r="AE31" s="16">
        <f t="shared" si="8"/>
        <v>0</v>
      </c>
      <c r="AF31" s="9"/>
      <c r="AG31" s="280" t="str">
        <f t="shared" si="13"/>
        <v>З</v>
      </c>
      <c r="AH31" s="280" t="str">
        <f t="shared" si="13"/>
        <v/>
      </c>
      <c r="AI31" s="280">
        <f t="shared" si="13"/>
        <v>5</v>
      </c>
      <c r="AJ31" s="280">
        <f t="shared" si="13"/>
        <v>4</v>
      </c>
      <c r="AK31" s="280">
        <f t="shared" si="13"/>
        <v>3</v>
      </c>
      <c r="AL31" s="280" t="str">
        <f t="shared" si="13"/>
        <v/>
      </c>
      <c r="AM31" s="280" t="str">
        <f t="shared" si="13"/>
        <v/>
      </c>
      <c r="AN31" s="280">
        <f t="shared" si="13"/>
        <v>3</v>
      </c>
      <c r="AO31" s="280">
        <f t="shared" si="13"/>
        <v>5</v>
      </c>
      <c r="AP31" s="280">
        <f t="shared" si="13"/>
        <v>4</v>
      </c>
      <c r="AQ31" s="280">
        <f t="shared" si="13"/>
        <v>4</v>
      </c>
      <c r="AR31" s="280">
        <f t="shared" si="13"/>
        <v>3</v>
      </c>
      <c r="AS31" s="280">
        <f t="shared" si="13"/>
        <v>3</v>
      </c>
      <c r="AT31" s="280" t="str">
        <f t="shared" si="13"/>
        <v/>
      </c>
      <c r="AU31" s="280" t="str">
        <f t="shared" si="13"/>
        <v/>
      </c>
      <c r="AV31" s="280">
        <f t="shared" si="13"/>
        <v>4</v>
      </c>
      <c r="AW31" s="35">
        <f t="shared" si="10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6.5" customHeight="1" x14ac:dyDescent="0.25">
      <c r="A32" s="295">
        <v>27</v>
      </c>
      <c r="B32" s="226"/>
      <c r="C32" s="320" t="s">
        <v>34</v>
      </c>
      <c r="D32" s="323" t="s">
        <v>685</v>
      </c>
      <c r="E32" s="238">
        <v>2451</v>
      </c>
      <c r="F32" s="91" t="s">
        <v>539</v>
      </c>
      <c r="G32" s="91"/>
      <c r="H32" s="91">
        <v>4</v>
      </c>
      <c r="I32" s="91">
        <v>4</v>
      </c>
      <c r="J32" s="91">
        <v>3</v>
      </c>
      <c r="K32" s="23"/>
      <c r="L32" s="91"/>
      <c r="M32" s="395">
        <v>3</v>
      </c>
      <c r="N32" s="395">
        <v>5</v>
      </c>
      <c r="O32" s="91" t="s">
        <v>1491</v>
      </c>
      <c r="P32" s="91">
        <v>3</v>
      </c>
      <c r="Q32" s="91">
        <v>3</v>
      </c>
      <c r="R32" s="91" t="s">
        <v>1491</v>
      </c>
      <c r="S32" s="91"/>
      <c r="T32" s="23"/>
      <c r="U32" s="23">
        <v>4</v>
      </c>
      <c r="V32" s="18">
        <f t="shared" si="0"/>
        <v>2</v>
      </c>
      <c r="W32" s="92">
        <f t="shared" si="1"/>
        <v>0</v>
      </c>
      <c r="X32" s="92">
        <f t="shared" si="12"/>
        <v>0</v>
      </c>
      <c r="Y32" s="92">
        <f t="shared" si="3"/>
        <v>2</v>
      </c>
      <c r="Z32" s="92">
        <f t="shared" si="4"/>
        <v>4</v>
      </c>
      <c r="AA32" s="92">
        <f t="shared" si="5"/>
        <v>3</v>
      </c>
      <c r="AB32" s="92">
        <f t="shared" si="6"/>
        <v>1</v>
      </c>
      <c r="AC32" s="92">
        <f t="shared" si="7"/>
        <v>10</v>
      </c>
      <c r="AD32" s="225">
        <f t="shared" si="11"/>
        <v>3.3</v>
      </c>
      <c r="AE32" s="16">
        <f t="shared" si="8"/>
        <v>0</v>
      </c>
      <c r="AF32" s="9"/>
      <c r="AG32" s="17" t="str">
        <f t="shared" si="13"/>
        <v>З</v>
      </c>
      <c r="AH32" s="17" t="str">
        <f t="shared" si="13"/>
        <v/>
      </c>
      <c r="AI32" s="17">
        <f t="shared" si="13"/>
        <v>4</v>
      </c>
      <c r="AJ32" s="17">
        <f t="shared" si="13"/>
        <v>4</v>
      </c>
      <c r="AK32" s="17">
        <f t="shared" si="13"/>
        <v>3</v>
      </c>
      <c r="AL32" s="17" t="str">
        <f t="shared" si="13"/>
        <v/>
      </c>
      <c r="AM32" s="17" t="str">
        <f t="shared" si="13"/>
        <v/>
      </c>
      <c r="AN32" s="17">
        <f t="shared" si="13"/>
        <v>3</v>
      </c>
      <c r="AO32" s="17">
        <f t="shared" si="13"/>
        <v>5</v>
      </c>
      <c r="AP32" s="17">
        <f t="shared" si="13"/>
        <v>2</v>
      </c>
      <c r="AQ32" s="17">
        <f t="shared" si="13"/>
        <v>3</v>
      </c>
      <c r="AR32" s="17">
        <f t="shared" si="13"/>
        <v>3</v>
      </c>
      <c r="AS32" s="17">
        <f t="shared" si="13"/>
        <v>2</v>
      </c>
      <c r="AT32" s="17" t="str">
        <f t="shared" si="13"/>
        <v/>
      </c>
      <c r="AU32" s="17" t="str">
        <f t="shared" si="13"/>
        <v/>
      </c>
      <c r="AV32" s="17">
        <f t="shared" si="13"/>
        <v>4</v>
      </c>
      <c r="AW32" s="18">
        <f t="shared" si="10"/>
        <v>1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.75" hidden="1" x14ac:dyDescent="0.2">
      <c r="A33" s="295">
        <v>28</v>
      </c>
      <c r="B33" s="226"/>
      <c r="F33" s="91"/>
      <c r="G33" s="91"/>
      <c r="H33" s="91"/>
      <c r="I33" s="91"/>
      <c r="J33" s="91"/>
      <c r="K33" s="23"/>
      <c r="L33" s="91"/>
      <c r="M33" s="395"/>
      <c r="N33" s="395"/>
      <c r="O33" s="91"/>
      <c r="P33" s="91"/>
      <c r="Q33" s="91"/>
      <c r="R33" s="91"/>
      <c r="S33" s="91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25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295"/>
      <c r="B34" s="227"/>
      <c r="C34" s="228"/>
      <c r="D34" s="325"/>
      <c r="E34" s="238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295"/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295"/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COUNTIF(E6:E36,"2451")</f>
        <v>27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 t="str">
        <f t="array" ref="F38:U45">AG38:AV45</f>
        <v xml:space="preserve"> </v>
      </c>
      <c r="G38" s="196" t="str">
        <v xml:space="preserve"> </v>
      </c>
      <c r="H38" s="196">
        <v>4.5925925925925926</v>
      </c>
      <c r="I38" s="196">
        <v>4.4444444444444446</v>
      </c>
      <c r="J38" s="196">
        <v>3.925925925925926</v>
      </c>
      <c r="K38" s="196" t="str">
        <v xml:space="preserve"> </v>
      </c>
      <c r="L38" s="196" t="str">
        <v xml:space="preserve"> </v>
      </c>
      <c r="M38" s="196">
        <v>4.1111111111111107</v>
      </c>
      <c r="N38" s="196">
        <v>4.84</v>
      </c>
      <c r="O38" s="231">
        <v>3.92</v>
      </c>
      <c r="P38" s="198">
        <v>4.16</v>
      </c>
      <c r="Q38" s="198">
        <v>3.5925925925925926</v>
      </c>
      <c r="R38" s="198">
        <v>3.4444444444444446</v>
      </c>
      <c r="S38" s="196" t="str">
        <v xml:space="preserve"> </v>
      </c>
      <c r="T38" s="196" t="str">
        <v xml:space="preserve"> </v>
      </c>
      <c r="U38" s="196">
        <v>4</v>
      </c>
      <c r="V38" s="18">
        <f>сводн.!T29</f>
        <v>3</v>
      </c>
      <c r="W38" s="92">
        <f>SUM(W6:W37)</f>
        <v>0</v>
      </c>
      <c r="X38" s="92">
        <f>SUM(X6:X37)</f>
        <v>0</v>
      </c>
      <c r="Y38" s="92">
        <f>SUM(Y6:Y37)-X38</f>
        <v>3</v>
      </c>
      <c r="Z38" s="92">
        <f>SUM(Z6:Z37)</f>
        <v>69</v>
      </c>
      <c r="AA38" s="92">
        <f>SUM(AA6:AA37)</f>
        <v>89</v>
      </c>
      <c r="AB38" s="92">
        <f>SUM(AB6:AB37)</f>
        <v>101</v>
      </c>
      <c r="AC38" s="92">
        <f t="shared" si="7"/>
        <v>262</v>
      </c>
      <c r="AD38" s="225">
        <f>IF(ISERROR(((X38+Y38)*2+Z38*3+AA38*4+AB38*5)/SUM(X38,Y38:AB38)),"",((X38+Y38)*2+Z38*3+AA38*4+AB38*5)/SUM(X38,Y38:AB38))</f>
        <v>4.0992366412213741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4.5925925925925926</v>
      </c>
      <c r="AJ38" s="33">
        <f t="shared" si="15"/>
        <v>4.4444444444444446</v>
      </c>
      <c r="AK38" s="33">
        <f t="shared" si="15"/>
        <v>3.925925925925926</v>
      </c>
      <c r="AL38" s="33" t="str">
        <f t="shared" si="15"/>
        <v xml:space="preserve"> </v>
      </c>
      <c r="AM38" s="33" t="str">
        <f t="shared" si="15"/>
        <v xml:space="preserve"> </v>
      </c>
      <c r="AN38" s="33">
        <f t="shared" si="15"/>
        <v>4.1111111111111107</v>
      </c>
      <c r="AO38" s="33">
        <f t="shared" si="15"/>
        <v>4.84</v>
      </c>
      <c r="AP38" s="33">
        <f t="shared" si="15"/>
        <v>3.92</v>
      </c>
      <c r="AQ38" s="33">
        <f t="shared" si="15"/>
        <v>4.16</v>
      </c>
      <c r="AR38" s="33">
        <f t="shared" si="15"/>
        <v>3.5925925925925926</v>
      </c>
      <c r="AS38" s="33">
        <f t="shared" si="15"/>
        <v>3.4444444444444446</v>
      </c>
      <c r="AT38" s="33" t="str">
        <f t="shared" si="15"/>
        <v xml:space="preserve"> </v>
      </c>
      <c r="AU38" s="33" t="str">
        <f t="shared" si="15"/>
        <v xml:space="preserve"> </v>
      </c>
      <c r="AV38" s="34">
        <f t="shared" si="15"/>
        <v>4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 t="str">
        <v>0</v>
      </c>
      <c r="G39" s="95" t="str">
        <v>0</v>
      </c>
      <c r="H39" s="95">
        <v>16</v>
      </c>
      <c r="I39" s="95">
        <v>12</v>
      </c>
      <c r="J39" s="95">
        <v>9</v>
      </c>
      <c r="K39" s="95" t="str">
        <v>0</v>
      </c>
      <c r="L39" s="95" t="str">
        <v>0</v>
      </c>
      <c r="M39" s="95">
        <v>10</v>
      </c>
      <c r="N39" s="95">
        <v>22</v>
      </c>
      <c r="O39" s="96">
        <v>8</v>
      </c>
      <c r="P39" s="96">
        <v>8</v>
      </c>
      <c r="Q39" s="96">
        <v>4</v>
      </c>
      <c r="R39" s="96">
        <v>4</v>
      </c>
      <c r="S39" s="95" t="str">
        <v>0</v>
      </c>
      <c r="T39" s="95" t="str">
        <v>0</v>
      </c>
      <c r="U39" s="95">
        <v>8</v>
      </c>
      <c r="V39" s="232">
        <f>IF(COUNTIF(V6:V37,5)=0,"0",COUNTIF(V6:V37,5))</f>
        <v>3</v>
      </c>
      <c r="W39" s="192"/>
      <c r="X39" s="527">
        <f>SUM(X38:AB38)</f>
        <v>262</v>
      </c>
      <c r="Y39" s="527"/>
      <c r="Z39" s="527"/>
      <c r="AA39" s="527"/>
      <c r="AB39" s="527"/>
      <c r="AC39" s="316"/>
      <c r="AD39" s="225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>
        <f t="shared" si="17"/>
        <v>16</v>
      </c>
      <c r="AJ39" s="38">
        <f t="shared" si="17"/>
        <v>12</v>
      </c>
      <c r="AK39" s="38">
        <f t="shared" si="17"/>
        <v>9</v>
      </c>
      <c r="AL39" s="38" t="str">
        <f t="shared" si="17"/>
        <v>0</v>
      </c>
      <c r="AM39" s="38" t="str">
        <f t="shared" si="17"/>
        <v>0</v>
      </c>
      <c r="AN39" s="38">
        <f t="shared" si="17"/>
        <v>10</v>
      </c>
      <c r="AO39" s="38">
        <f t="shared" si="17"/>
        <v>22</v>
      </c>
      <c r="AP39" s="38">
        <f t="shared" si="17"/>
        <v>8</v>
      </c>
      <c r="AQ39" s="38">
        <f t="shared" si="17"/>
        <v>8</v>
      </c>
      <c r="AR39" s="38">
        <f t="shared" si="17"/>
        <v>4</v>
      </c>
      <c r="AS39" s="38">
        <f t="shared" si="17"/>
        <v>4</v>
      </c>
      <c r="AT39" s="38" t="str">
        <f t="shared" si="17"/>
        <v>0</v>
      </c>
      <c r="AU39" s="38" t="str">
        <f t="shared" si="17"/>
        <v>0</v>
      </c>
      <c r="AV39" s="39">
        <f>IF(COUNTIF(AV6:AV37,5)=0," ",COUNTIF(AV6:AV37,5))</f>
        <v>8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 t="str">
        <v>0</v>
      </c>
      <c r="G40" s="97" t="str">
        <v>0</v>
      </c>
      <c r="H40" s="97">
        <v>11</v>
      </c>
      <c r="I40" s="97">
        <v>15</v>
      </c>
      <c r="J40" s="97">
        <v>7</v>
      </c>
      <c r="K40" s="97" t="str">
        <v>0</v>
      </c>
      <c r="L40" s="97" t="str">
        <v>0</v>
      </c>
      <c r="M40" s="97">
        <v>10</v>
      </c>
      <c r="N40" s="97">
        <v>2</v>
      </c>
      <c r="O40" s="98">
        <v>9</v>
      </c>
      <c r="P40" s="98">
        <v>13</v>
      </c>
      <c r="Q40" s="98">
        <v>8</v>
      </c>
      <c r="R40" s="98">
        <v>5</v>
      </c>
      <c r="S40" s="97" t="str">
        <v>0</v>
      </c>
      <c r="T40" s="97" t="str">
        <v>0</v>
      </c>
      <c r="U40" s="97">
        <v>9</v>
      </c>
      <c r="V40" s="233">
        <f>IF(COUNTIF(V6:V37,4)=0,"0",COUNTIF(V6:V37,4))</f>
        <v>5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8</v>
      </c>
      <c r="AA40" s="44">
        <f>IF(COUNTIF(AA6:AA37,4)=0," ",COUNTIF(AA6:AA37,4))</f>
        <v>8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>
        <f t="shared" si="18"/>
        <v>11</v>
      </c>
      <c r="AJ40" s="44">
        <f t="shared" si="18"/>
        <v>15</v>
      </c>
      <c r="AK40" s="44">
        <f t="shared" si="18"/>
        <v>7</v>
      </c>
      <c r="AL40" s="44" t="str">
        <f t="shared" si="18"/>
        <v>0</v>
      </c>
      <c r="AM40" s="44" t="str">
        <f t="shared" si="18"/>
        <v>0</v>
      </c>
      <c r="AN40" s="44">
        <f t="shared" si="18"/>
        <v>10</v>
      </c>
      <c r="AO40" s="44">
        <f t="shared" si="18"/>
        <v>2</v>
      </c>
      <c r="AP40" s="44">
        <f t="shared" si="18"/>
        <v>9</v>
      </c>
      <c r="AQ40" s="44">
        <f t="shared" si="18"/>
        <v>13</v>
      </c>
      <c r="AR40" s="44">
        <f t="shared" si="18"/>
        <v>8</v>
      </c>
      <c r="AS40" s="44">
        <f t="shared" si="18"/>
        <v>5</v>
      </c>
      <c r="AT40" s="44" t="str">
        <f t="shared" si="18"/>
        <v>0</v>
      </c>
      <c r="AU40" s="44" t="str">
        <f t="shared" si="18"/>
        <v>0</v>
      </c>
      <c r="AV40" s="46">
        <f>IF(COUNTIF(AV6:AV37,4)=0," ",COUNTIF(AV6:AV37,4))</f>
        <v>9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 t="str">
        <v>0</v>
      </c>
      <c r="H41" s="99" t="str">
        <v>0</v>
      </c>
      <c r="I41" s="99" t="str">
        <v>0</v>
      </c>
      <c r="J41" s="99">
        <v>11</v>
      </c>
      <c r="K41" s="99" t="str">
        <v>0</v>
      </c>
      <c r="L41" s="99" t="str">
        <v>0</v>
      </c>
      <c r="M41" s="99">
        <v>7</v>
      </c>
      <c r="N41" s="99">
        <v>1</v>
      </c>
      <c r="O41" s="100">
        <v>6</v>
      </c>
      <c r="P41" s="100">
        <v>4</v>
      </c>
      <c r="Q41" s="100">
        <v>15</v>
      </c>
      <c r="R41" s="100">
        <v>17</v>
      </c>
      <c r="S41" s="99" t="str">
        <v>0</v>
      </c>
      <c r="T41" s="99" t="str">
        <v>0</v>
      </c>
      <c r="U41" s="99">
        <v>8</v>
      </c>
      <c r="V41" s="234">
        <f>IF(COUNTIF(V6:V37,3)=0,"0",COUNTIF(V6:V37,3))</f>
        <v>17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1</v>
      </c>
      <c r="AA41" s="52">
        <f>IF(COUNTIF(AA6:AA37,3)=0," ",COUNTIF(AA6:AA37,3))</f>
        <v>4</v>
      </c>
      <c r="AB41" s="52">
        <f>IF(COUNTIF(AB6:AB37,3)=0," ",COUNTIF(AB6:AB37,3))</f>
        <v>5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 t="str">
        <f t="shared" si="19"/>
        <v>0</v>
      </c>
      <c r="AJ41" s="52" t="str">
        <f t="shared" si="19"/>
        <v>0</v>
      </c>
      <c r="AK41" s="52">
        <f t="shared" si="19"/>
        <v>11</v>
      </c>
      <c r="AL41" s="52" t="str">
        <f t="shared" si="19"/>
        <v>0</v>
      </c>
      <c r="AM41" s="52" t="str">
        <f t="shared" si="19"/>
        <v>0</v>
      </c>
      <c r="AN41" s="52">
        <f t="shared" si="19"/>
        <v>7</v>
      </c>
      <c r="AO41" s="52">
        <f t="shared" si="19"/>
        <v>1</v>
      </c>
      <c r="AP41" s="52">
        <f t="shared" si="19"/>
        <v>6</v>
      </c>
      <c r="AQ41" s="52">
        <f t="shared" si="19"/>
        <v>4</v>
      </c>
      <c r="AR41" s="52">
        <f t="shared" si="19"/>
        <v>15</v>
      </c>
      <c r="AS41" s="52">
        <f t="shared" si="19"/>
        <v>17</v>
      </c>
      <c r="AT41" s="52" t="str">
        <f t="shared" si="19"/>
        <v>0</v>
      </c>
      <c r="AU41" s="52" t="str">
        <f t="shared" si="19"/>
        <v>0</v>
      </c>
      <c r="AV41" s="54">
        <f>IF(COUNTIF(AV6:AV37,3)=0," ",COUNTIF(AV6:AV37,3))</f>
        <v>8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2</v>
      </c>
      <c r="P42" s="24">
        <v>0</v>
      </c>
      <c r="Q42" s="24">
        <v>0</v>
      </c>
      <c r="R42" s="24">
        <v>1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>
        <f>IF(COUNTIF(Y6:Y37,2)=0," ",COUNTIF(Y6:Y37,2))</f>
        <v>1</v>
      </c>
      <c r="Z42" s="35">
        <f>IF(COUNTIF(Z6:Z37,2)=0," ",COUNTIF(Z6:Z37,2))</f>
        <v>4</v>
      </c>
      <c r="AA42" s="35">
        <f>IF(COUNTIF(AA6:AA37,2)=0," ",COUNTIF(AA6:AA37,2))</f>
        <v>3</v>
      </c>
      <c r="AB42" s="35">
        <f>IF(COUNTIF(AB6:AB37,2)=0," ",COUNTIF(AB6:AB37,2))</f>
        <v>3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2</v>
      </c>
      <c r="AQ42" s="35">
        <f t="shared" si="20"/>
        <v>0</v>
      </c>
      <c r="AR42" s="35">
        <f t="shared" si="20"/>
        <v>0</v>
      </c>
      <c r="AS42" s="35">
        <f t="shared" si="20"/>
        <v>1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2</v>
      </c>
      <c r="O43" s="24">
        <v>2</v>
      </c>
      <c r="P43" s="24">
        <v>2</v>
      </c>
      <c r="Q43" s="24">
        <v>0</v>
      </c>
      <c r="R43" s="24">
        <v>0</v>
      </c>
      <c r="S43" s="23">
        <v>0</v>
      </c>
      <c r="T43" s="23">
        <v>0</v>
      </c>
      <c r="U43" s="23">
        <v>2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COUNTBLANK(AD6:AD32)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2</v>
      </c>
      <c r="AP43" s="60">
        <f t="shared" si="22"/>
        <v>2</v>
      </c>
      <c r="AQ43" s="60">
        <f t="shared" si="22"/>
        <v>2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2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>
        <v>27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27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17"/>
      <c r="X46" s="317"/>
      <c r="Y46" s="317"/>
      <c r="Z46" s="317"/>
      <c r="AA46" s="317"/>
      <c r="AB46" s="317"/>
      <c r="AC46" s="317"/>
      <c r="AD46" s="31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17"/>
      <c r="X47" s="317"/>
      <c r="Y47" s="317"/>
      <c r="Z47" s="317"/>
      <c r="AA47" s="317"/>
      <c r="AB47" s="317"/>
      <c r="AC47" s="317"/>
      <c r="AD47" s="31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17"/>
      <c r="X48" s="317"/>
      <c r="Y48" s="317"/>
      <c r="Z48" s="317"/>
      <c r="AA48" s="317"/>
      <c r="AB48" s="317"/>
      <c r="AC48" s="317"/>
      <c r="AD48" s="31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17"/>
      <c r="X49" s="317"/>
      <c r="Y49" s="317"/>
      <c r="Z49" s="317"/>
      <c r="AA49" s="317"/>
      <c r="AB49" s="317"/>
      <c r="AC49" s="317"/>
      <c r="AD49" s="31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17"/>
      <c r="X50" s="317"/>
      <c r="Y50" s="317"/>
      <c r="Z50" s="317"/>
      <c r="AA50" s="317"/>
      <c r="AB50" s="317"/>
      <c r="AC50" s="317"/>
      <c r="AD50" s="31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17"/>
      <c r="X51" s="317"/>
      <c r="Y51" s="317"/>
      <c r="Z51" s="317"/>
      <c r="AA51" s="317"/>
      <c r="AB51" s="317"/>
      <c r="AC51" s="317"/>
      <c r="AD51" s="31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17"/>
      <c r="X52" s="317"/>
      <c r="Y52" s="317"/>
      <c r="Z52" s="317"/>
      <c r="AA52" s="317"/>
      <c r="AB52" s="317"/>
      <c r="AC52" s="317"/>
      <c r="AD52" s="31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17"/>
      <c r="X53" s="317"/>
      <c r="Y53" s="317"/>
      <c r="Z53" s="317"/>
      <c r="AA53" s="317"/>
      <c r="AB53" s="317"/>
      <c r="AC53" s="317"/>
      <c r="AD53" s="31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17"/>
      <c r="X54" s="317"/>
      <c r="Y54" s="317"/>
      <c r="Z54" s="317"/>
      <c r="AA54" s="317"/>
      <c r="AB54" s="317"/>
      <c r="AC54" s="317"/>
      <c r="AD54" s="31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BP3:CE3"/>
    <mergeCell ref="X39:AB39"/>
    <mergeCell ref="H2:L2"/>
    <mergeCell ref="A3:C4"/>
    <mergeCell ref="AD3:AD5"/>
    <mergeCell ref="AG3:AW3"/>
    <mergeCell ref="AX3:BM3"/>
    <mergeCell ref="F2:G2"/>
    <mergeCell ref="M2:R2"/>
  </mergeCells>
  <conditionalFormatting sqref="C5 Y5 AI5 AG5">
    <cfRule type="cellIs" dxfId="8652" priority="2818" stopIfTrue="1" operator="equal">
      <formula>5</formula>
    </cfRule>
    <cfRule type="cellIs" dxfId="8651" priority="2819" stopIfTrue="1" operator="equal">
      <formula>4</formula>
    </cfRule>
    <cfRule type="cellIs" dxfId="8650" priority="2820" stopIfTrue="1" operator="equal">
      <formula>3</formula>
    </cfRule>
  </conditionalFormatting>
  <conditionalFormatting sqref="E34:E45 E6:E32">
    <cfRule type="cellIs" dxfId="8649" priority="2816" stopIfTrue="1" operator="equal">
      <formula>4</formula>
    </cfRule>
    <cfRule type="cellIs" dxfId="8648" priority="2817" stopIfTrue="1" operator="equal">
      <formula>3</formula>
    </cfRule>
  </conditionalFormatting>
  <conditionalFormatting sqref="Z5:AC5 W40:AF43 AE6:AE39 W39 F34:V45 AG43:CB43 W44:AW45 AG6:AW42 G6:P6 H25:H31 J25:P31 I25:I33 S6:V33 O32:P33 N6:Q31 H7:P24 G7:G31">
    <cfRule type="cellIs" dxfId="8647" priority="2813" stopIfTrue="1" operator="equal">
      <formula>5</formula>
    </cfRule>
    <cfRule type="cellIs" dxfId="8646" priority="2814" stopIfTrue="1" operator="equal">
      <formula>4</formula>
    </cfRule>
    <cfRule type="cellIs" dxfId="8645" priority="2815" stopIfTrue="1" operator="equal">
      <formula>3</formula>
    </cfRule>
  </conditionalFormatting>
  <conditionalFormatting sqref="AF6:AF37">
    <cfRule type="expression" dxfId="8644" priority="2811" stopIfTrue="1">
      <formula>VALUE(RIGHT(AF6))&gt;AE6</formula>
    </cfRule>
    <cfRule type="expression" dxfId="8643" priority="2812" stopIfTrue="1">
      <formula>EXACT(RIGHT(AF6,3),"зач")</formula>
    </cfRule>
  </conditionalFormatting>
  <conditionalFormatting sqref="AE3:AJ4 V3:AC4">
    <cfRule type="expression" dxfId="8642" priority="2809" stopIfTrue="1">
      <formula>$D$1&lt;V3</formula>
    </cfRule>
    <cfRule type="expression" dxfId="8641" priority="2810" stopIfTrue="1">
      <formula>$D$1&gt;V3</formula>
    </cfRule>
  </conditionalFormatting>
  <conditionalFormatting sqref="F33">
    <cfRule type="cellIs" dxfId="8640" priority="2753" stopIfTrue="1" operator="equal">
      <formula>5</formula>
    </cfRule>
    <cfRule type="cellIs" dxfId="8639" priority="2754" stopIfTrue="1" operator="equal">
      <formula>4</formula>
    </cfRule>
    <cfRule type="cellIs" dxfId="8638" priority="2755" stopIfTrue="1" operator="equal">
      <formula>3</formula>
    </cfRule>
  </conditionalFormatting>
  <conditionalFormatting sqref="K32:K33">
    <cfRule type="cellIs" dxfId="8637" priority="2692" stopIfTrue="1" operator="equal">
      <formula>5</formula>
    </cfRule>
    <cfRule type="cellIs" dxfId="8636" priority="2693" stopIfTrue="1" operator="equal">
      <formula>4</formula>
    </cfRule>
    <cfRule type="cellIs" dxfId="8635" priority="2694" stopIfTrue="1" operator="equal">
      <formula>3</formula>
    </cfRule>
  </conditionalFormatting>
  <conditionalFormatting sqref="G32:G33">
    <cfRule type="cellIs" dxfId="8634" priority="2606" stopIfTrue="1" operator="equal">
      <formula>5</formula>
    </cfRule>
    <cfRule type="cellIs" dxfId="8633" priority="2607" stopIfTrue="1" operator="equal">
      <formula>4</formula>
    </cfRule>
    <cfRule type="cellIs" dxfId="8632" priority="2608" stopIfTrue="1" operator="equal">
      <formula>3</formula>
    </cfRule>
  </conditionalFormatting>
  <conditionalFormatting sqref="J33">
    <cfRule type="cellIs" dxfId="8631" priority="2603" stopIfTrue="1" operator="equal">
      <formula>5</formula>
    </cfRule>
    <cfRule type="cellIs" dxfId="8630" priority="2604" stopIfTrue="1" operator="equal">
      <formula>4</formula>
    </cfRule>
    <cfRule type="cellIs" dxfId="8629" priority="2605" stopIfTrue="1" operator="equal">
      <formula>3</formula>
    </cfRule>
  </conditionalFormatting>
  <conditionalFormatting sqref="J32">
    <cfRule type="cellIs" dxfId="8628" priority="2600" stopIfTrue="1" operator="equal">
      <formula>5</formula>
    </cfRule>
    <cfRule type="cellIs" dxfId="8627" priority="2601" stopIfTrue="1" operator="equal">
      <formula>4</formula>
    </cfRule>
    <cfRule type="cellIs" dxfId="8626" priority="2602" stopIfTrue="1" operator="equal">
      <formula>3</formula>
    </cfRule>
  </conditionalFormatting>
  <conditionalFormatting sqref="H32:H33">
    <cfRule type="cellIs" dxfId="8625" priority="2597" stopIfTrue="1" operator="equal">
      <formula>5</formula>
    </cfRule>
    <cfRule type="cellIs" dxfId="8624" priority="2598" stopIfTrue="1" operator="equal">
      <formula>4</formula>
    </cfRule>
    <cfRule type="cellIs" dxfId="8623" priority="2599" stopIfTrue="1" operator="equal">
      <formula>3</formula>
    </cfRule>
  </conditionalFormatting>
  <conditionalFormatting sqref="L32:L33">
    <cfRule type="cellIs" dxfId="8622" priority="2594" stopIfTrue="1" operator="equal">
      <formula>5</formula>
    </cfRule>
    <cfRule type="cellIs" dxfId="8621" priority="2595" stopIfTrue="1" operator="equal">
      <formula>4</formula>
    </cfRule>
    <cfRule type="cellIs" dxfId="8620" priority="2596" stopIfTrue="1" operator="equal">
      <formula>3</formula>
    </cfRule>
  </conditionalFormatting>
  <conditionalFormatting sqref="N32:N33">
    <cfRule type="cellIs" dxfId="8619" priority="2591" stopIfTrue="1" operator="equal">
      <formula>5</formula>
    </cfRule>
    <cfRule type="cellIs" dxfId="8618" priority="2592" stopIfTrue="1" operator="equal">
      <formula>4</formula>
    </cfRule>
    <cfRule type="cellIs" dxfId="8617" priority="2593" stopIfTrue="1" operator="equal">
      <formula>3</formula>
    </cfRule>
  </conditionalFormatting>
  <conditionalFormatting sqref="S5">
    <cfRule type="cellIs" dxfId="8616" priority="2042" stopIfTrue="1" operator="equal">
      <formula>5</formula>
    </cfRule>
    <cfRule type="cellIs" dxfId="8615" priority="2043" stopIfTrue="1" operator="equal">
      <formula>4</formula>
    </cfRule>
    <cfRule type="cellIs" dxfId="8614" priority="2044" stopIfTrue="1" operator="equal">
      <formula>3</formula>
    </cfRule>
  </conditionalFormatting>
  <conditionalFormatting sqref="S4">
    <cfRule type="expression" dxfId="8613" priority="2040" stopIfTrue="1">
      <formula>$D$1&lt;S4</formula>
    </cfRule>
    <cfRule type="expression" dxfId="8612" priority="2041" stopIfTrue="1">
      <formula>$D$1&gt;S4</formula>
    </cfRule>
  </conditionalFormatting>
  <conditionalFormatting sqref="P32:P33">
    <cfRule type="cellIs" dxfId="8611" priority="2544" stopIfTrue="1" operator="equal">
      <formula>5</formula>
    </cfRule>
    <cfRule type="cellIs" dxfId="8610" priority="2545" stopIfTrue="1" operator="equal">
      <formula>4</formula>
    </cfRule>
    <cfRule type="cellIs" dxfId="8609" priority="2546" stopIfTrue="1" operator="equal">
      <formula>3</formula>
    </cfRule>
  </conditionalFormatting>
  <conditionalFormatting sqref="Q32:R33 Q6:S31">
    <cfRule type="cellIs" dxfId="8608" priority="2532" stopIfTrue="1" operator="equal">
      <formula>5</formula>
    </cfRule>
    <cfRule type="cellIs" dxfId="8607" priority="2533" stopIfTrue="1" operator="equal">
      <formula>4</formula>
    </cfRule>
    <cfRule type="cellIs" dxfId="8606" priority="2534" stopIfTrue="1" operator="equal">
      <formula>3</formula>
    </cfRule>
  </conditionalFormatting>
  <conditionalFormatting sqref="R32:R33">
    <cfRule type="cellIs" dxfId="8605" priority="2503" stopIfTrue="1" operator="equal">
      <formula>5</formula>
    </cfRule>
    <cfRule type="cellIs" dxfId="8604" priority="2504" stopIfTrue="1" operator="equal">
      <formula>4</formula>
    </cfRule>
    <cfRule type="cellIs" dxfId="8603" priority="2505" stopIfTrue="1" operator="equal">
      <formula>3</formula>
    </cfRule>
  </conditionalFormatting>
  <conditionalFormatting sqref="S4">
    <cfRule type="expression" dxfId="8602" priority="2063" stopIfTrue="1">
      <formula>$D$1&lt;S4</formula>
    </cfRule>
    <cfRule type="expression" dxfId="8601" priority="2064" stopIfTrue="1">
      <formula>$D$1&gt;S4</formula>
    </cfRule>
  </conditionalFormatting>
  <conditionalFormatting sqref="O32:O33">
    <cfRule type="cellIs" dxfId="8600" priority="2489" stopIfTrue="1" operator="equal">
      <formula>5</formula>
    </cfRule>
    <cfRule type="cellIs" dxfId="8599" priority="2490" stopIfTrue="1" operator="equal">
      <formula>4</formula>
    </cfRule>
    <cfRule type="cellIs" dxfId="8598" priority="2491" stopIfTrue="1" operator="equal">
      <formula>3</formula>
    </cfRule>
  </conditionalFormatting>
  <conditionalFormatting sqref="S5">
    <cfRule type="cellIs" dxfId="8597" priority="2051" stopIfTrue="1" operator="equal">
      <formula>5</formula>
    </cfRule>
    <cfRule type="cellIs" dxfId="8596" priority="2052" stopIfTrue="1" operator="equal">
      <formula>4</formula>
    </cfRule>
    <cfRule type="cellIs" dxfId="8595" priority="2053" stopIfTrue="1" operator="equal">
      <formula>3</formula>
    </cfRule>
  </conditionalFormatting>
  <conditionalFormatting sqref="S4">
    <cfRule type="expression" dxfId="8594" priority="2047" stopIfTrue="1">
      <formula>$D$1&lt;S4</formula>
    </cfRule>
    <cfRule type="expression" dxfId="8593" priority="2048" stopIfTrue="1">
      <formula>$D$1&gt;S4</formula>
    </cfRule>
  </conditionalFormatting>
  <conditionalFormatting sqref="Q32:Q33">
    <cfRule type="cellIs" dxfId="8592" priority="2464" stopIfTrue="1" operator="equal">
      <formula>5</formula>
    </cfRule>
    <cfRule type="cellIs" dxfId="8591" priority="2465" stopIfTrue="1" operator="equal">
      <formula>4</formula>
    </cfRule>
    <cfRule type="cellIs" dxfId="8590" priority="2466" stopIfTrue="1" operator="equal">
      <formula>3</formula>
    </cfRule>
  </conditionalFormatting>
  <conditionalFormatting sqref="S4">
    <cfRule type="expression" dxfId="8589" priority="2009" stopIfTrue="1">
      <formula>$D$1&lt;S4</formula>
    </cfRule>
    <cfRule type="expression" dxfId="8588" priority="2010" stopIfTrue="1">
      <formula>$D$1&gt;S4</formula>
    </cfRule>
  </conditionalFormatting>
  <conditionalFormatting sqref="S4">
    <cfRule type="expression" dxfId="8587" priority="2005" stopIfTrue="1">
      <formula>$D$1&lt;S4</formula>
    </cfRule>
    <cfRule type="expression" dxfId="8586" priority="2006" stopIfTrue="1">
      <formula>$D$1&gt;S4</formula>
    </cfRule>
  </conditionalFormatting>
  <conditionalFormatting sqref="S32:S33">
    <cfRule type="cellIs" dxfId="8585" priority="2426" stopIfTrue="1" operator="equal">
      <formula>5</formula>
    </cfRule>
    <cfRule type="cellIs" dxfId="8584" priority="2427" stopIfTrue="1" operator="equal">
      <formula>4</formula>
    </cfRule>
    <cfRule type="cellIs" dxfId="8583" priority="2428" stopIfTrue="1" operator="equal">
      <formula>3</formula>
    </cfRule>
  </conditionalFormatting>
  <conditionalFormatting sqref="S4">
    <cfRule type="expression" dxfId="8582" priority="1990" stopIfTrue="1">
      <formula>$D$1&lt;S4</formula>
    </cfRule>
    <cfRule type="expression" dxfId="8581" priority="1991" stopIfTrue="1">
      <formula>$D$1&gt;S4</formula>
    </cfRule>
  </conditionalFormatting>
  <conditionalFormatting sqref="S5">
    <cfRule type="cellIs" dxfId="8580" priority="1987" stopIfTrue="1" operator="equal">
      <formula>5</formula>
    </cfRule>
    <cfRule type="cellIs" dxfId="8579" priority="1988" stopIfTrue="1" operator="equal">
      <formula>4</formula>
    </cfRule>
    <cfRule type="cellIs" dxfId="8578" priority="1989" stopIfTrue="1" operator="equal">
      <formula>3</formula>
    </cfRule>
  </conditionalFormatting>
  <conditionalFormatting sqref="S4">
    <cfRule type="expression" dxfId="8577" priority="1961" stopIfTrue="1">
      <formula>$D$1&lt;S4</formula>
    </cfRule>
    <cfRule type="expression" dxfId="8576" priority="1962" stopIfTrue="1">
      <formula>$D$1&gt;S4</formula>
    </cfRule>
  </conditionalFormatting>
  <conditionalFormatting sqref="T5">
    <cfRule type="cellIs" dxfId="8575" priority="2379" stopIfTrue="1" operator="equal">
      <formula>5</formula>
    </cfRule>
    <cfRule type="cellIs" dxfId="8574" priority="2380" stopIfTrue="1" operator="equal">
      <formula>4</formula>
    </cfRule>
    <cfRule type="cellIs" dxfId="8573" priority="2381" stopIfTrue="1" operator="equal">
      <formula>3</formula>
    </cfRule>
  </conditionalFormatting>
  <conditionalFormatting sqref="Q3 S3:T3 T4">
    <cfRule type="expression" dxfId="8572" priority="2382" stopIfTrue="1">
      <formula>$D$1&lt;Q3</formula>
    </cfRule>
    <cfRule type="expression" dxfId="8571" priority="2383" stopIfTrue="1">
      <formula>$D$1&gt;Q3</formula>
    </cfRule>
  </conditionalFormatting>
  <conditionalFormatting sqref="N4">
    <cfRule type="expression" dxfId="8570" priority="1459" stopIfTrue="1">
      <formula>$D$1&lt;N4</formula>
    </cfRule>
    <cfRule type="expression" dxfId="8569" priority="1460" stopIfTrue="1">
      <formula>$D$1&gt;N4</formula>
    </cfRule>
  </conditionalFormatting>
  <conditionalFormatting sqref="T5">
    <cfRule type="cellIs" dxfId="8568" priority="2374" stopIfTrue="1" operator="equal">
      <formula>5</formula>
    </cfRule>
    <cfRule type="cellIs" dxfId="8567" priority="2375" stopIfTrue="1" operator="equal">
      <formula>4</formula>
    </cfRule>
    <cfRule type="cellIs" dxfId="8566" priority="2376" stopIfTrue="1" operator="equal">
      <formula>3</formula>
    </cfRule>
  </conditionalFormatting>
  <conditionalFormatting sqref="T4">
    <cfRule type="expression" dxfId="8565" priority="2372" stopIfTrue="1">
      <formula>$D$1&lt;T4</formula>
    </cfRule>
    <cfRule type="expression" dxfId="8564" priority="2373" stopIfTrue="1">
      <formula>$D$1&gt;T4</formula>
    </cfRule>
  </conditionalFormatting>
  <conditionalFormatting sqref="N4">
    <cfRule type="expression" dxfId="8563" priority="1391" stopIfTrue="1">
      <formula>$D$1&lt;N4</formula>
    </cfRule>
    <cfRule type="expression" dxfId="8562" priority="1392" stopIfTrue="1">
      <formula>$D$1&gt;N4</formula>
    </cfRule>
  </conditionalFormatting>
  <conditionalFormatting sqref="H3">
    <cfRule type="expression" dxfId="8561" priority="1365" stopIfTrue="1">
      <formula>$D$1&lt;H3</formula>
    </cfRule>
    <cfRule type="expression" dxfId="8560" priority="1366" stopIfTrue="1">
      <formula>$D$1&gt;H3</formula>
    </cfRule>
  </conditionalFormatting>
  <conditionalFormatting sqref="N4">
    <cfRule type="expression" dxfId="8559" priority="1389" stopIfTrue="1">
      <formula>$D$1&lt;N4</formula>
    </cfRule>
    <cfRule type="expression" dxfId="8558" priority="1390" stopIfTrue="1">
      <formula>$D$1&gt;N4</formula>
    </cfRule>
  </conditionalFormatting>
  <conditionalFormatting sqref="G4">
    <cfRule type="expression" dxfId="8557" priority="1290" stopIfTrue="1">
      <formula>$D$1&lt;G4</formula>
    </cfRule>
    <cfRule type="expression" dxfId="8556" priority="1291" stopIfTrue="1">
      <formula>$D$1&gt;G4</formula>
    </cfRule>
  </conditionalFormatting>
  <conditionalFormatting sqref="G4">
    <cfRule type="expression" dxfId="8555" priority="1267" stopIfTrue="1">
      <formula>$D$1&lt;G4</formula>
    </cfRule>
    <cfRule type="expression" dxfId="8554" priority="1268" stopIfTrue="1">
      <formula>$D$1&gt;G4</formula>
    </cfRule>
  </conditionalFormatting>
  <conditionalFormatting sqref="K3:L3">
    <cfRule type="expression" dxfId="8553" priority="1248" stopIfTrue="1">
      <formula>$D$1&lt;K3</formula>
    </cfRule>
    <cfRule type="expression" dxfId="8552" priority="1249" stopIfTrue="1">
      <formula>$D$1&gt;K3</formula>
    </cfRule>
  </conditionalFormatting>
  <conditionalFormatting sqref="S4">
    <cfRule type="expression" dxfId="8551" priority="1995" stopIfTrue="1">
      <formula>$D$1&lt;S4</formula>
    </cfRule>
    <cfRule type="expression" dxfId="8550" priority="1996" stopIfTrue="1">
      <formula>$D$1&gt;S4</formula>
    </cfRule>
  </conditionalFormatting>
  <conditionalFormatting sqref="S4">
    <cfRule type="expression" dxfId="8549" priority="2013" stopIfTrue="1">
      <formula>$D$1&lt;S4</formula>
    </cfRule>
    <cfRule type="expression" dxfId="8548" priority="2014" stopIfTrue="1">
      <formula>$D$1&gt;S4</formula>
    </cfRule>
  </conditionalFormatting>
  <conditionalFormatting sqref="S4">
    <cfRule type="expression" dxfId="8547" priority="2011" stopIfTrue="1">
      <formula>$D$1&lt;S4</formula>
    </cfRule>
    <cfRule type="expression" dxfId="8546" priority="2012" stopIfTrue="1">
      <formula>$D$1&gt;S4</formula>
    </cfRule>
  </conditionalFormatting>
  <conditionalFormatting sqref="S4">
    <cfRule type="expression" dxfId="8545" priority="2007" stopIfTrue="1">
      <formula>$D$1&lt;S4</formula>
    </cfRule>
    <cfRule type="expression" dxfId="8544" priority="2008" stopIfTrue="1">
      <formula>$D$1&gt;S4</formula>
    </cfRule>
  </conditionalFormatting>
  <conditionalFormatting sqref="S4">
    <cfRule type="expression" dxfId="8543" priority="2003" stopIfTrue="1">
      <formula>$D$1&lt;S4</formula>
    </cfRule>
    <cfRule type="expression" dxfId="8542" priority="2004" stopIfTrue="1">
      <formula>$D$1&gt;S4</formula>
    </cfRule>
  </conditionalFormatting>
  <conditionalFormatting sqref="S4">
    <cfRule type="expression" dxfId="8541" priority="2001" stopIfTrue="1">
      <formula>$D$1&lt;S4</formula>
    </cfRule>
    <cfRule type="expression" dxfId="8540" priority="2002" stopIfTrue="1">
      <formula>$D$1&gt;S4</formula>
    </cfRule>
  </conditionalFormatting>
  <conditionalFormatting sqref="S4">
    <cfRule type="expression" dxfId="8539" priority="1999" stopIfTrue="1">
      <formula>$D$1&lt;S4</formula>
    </cfRule>
    <cfRule type="expression" dxfId="8538" priority="2000" stopIfTrue="1">
      <formula>$D$1&gt;S4</formula>
    </cfRule>
  </conditionalFormatting>
  <conditionalFormatting sqref="S4">
    <cfRule type="expression" dxfId="8537" priority="1997" stopIfTrue="1">
      <formula>$D$1&lt;S4</formula>
    </cfRule>
    <cfRule type="expression" dxfId="8536" priority="1998" stopIfTrue="1">
      <formula>$D$1&gt;S4</formula>
    </cfRule>
  </conditionalFormatting>
  <conditionalFormatting sqref="R3">
    <cfRule type="expression" dxfId="8535" priority="2093" stopIfTrue="1">
      <formula>$D$1&lt;R3</formula>
    </cfRule>
    <cfRule type="expression" dxfId="8534" priority="2094" stopIfTrue="1">
      <formula>$D$1&gt;R3</formula>
    </cfRule>
  </conditionalFormatting>
  <conditionalFormatting sqref="S4">
    <cfRule type="expression" dxfId="8533" priority="2068" stopIfTrue="1">
      <formula>$D$1&lt;S4</formula>
    </cfRule>
    <cfRule type="expression" dxfId="8532" priority="2069" stopIfTrue="1">
      <formula>$D$1&gt;S4</formula>
    </cfRule>
  </conditionalFormatting>
  <conditionalFormatting sqref="S5">
    <cfRule type="cellIs" dxfId="8531" priority="2065" stopIfTrue="1" operator="equal">
      <formula>5</formula>
    </cfRule>
    <cfRule type="cellIs" dxfId="8530" priority="2066" stopIfTrue="1" operator="equal">
      <formula>4</formula>
    </cfRule>
    <cfRule type="cellIs" dxfId="8529" priority="2067" stopIfTrue="1" operator="equal">
      <formula>3</formula>
    </cfRule>
  </conditionalFormatting>
  <conditionalFormatting sqref="S4">
    <cfRule type="expression" dxfId="8528" priority="2061" stopIfTrue="1">
      <formula>$D$1&lt;S4</formula>
    </cfRule>
    <cfRule type="expression" dxfId="8527" priority="2062" stopIfTrue="1">
      <formula>$D$1&gt;S4</formula>
    </cfRule>
  </conditionalFormatting>
  <conditionalFormatting sqref="S4">
    <cfRule type="expression" dxfId="8526" priority="2059" stopIfTrue="1">
      <formula>$D$1&lt;S4</formula>
    </cfRule>
    <cfRule type="expression" dxfId="8525" priority="2060" stopIfTrue="1">
      <formula>$D$1&gt;S4</formula>
    </cfRule>
  </conditionalFormatting>
  <conditionalFormatting sqref="S5">
    <cfRule type="cellIs" dxfId="8524" priority="2056" stopIfTrue="1" operator="equal">
      <formula>5</formula>
    </cfRule>
    <cfRule type="cellIs" dxfId="8523" priority="2057" stopIfTrue="1" operator="equal">
      <formula>4</formula>
    </cfRule>
    <cfRule type="cellIs" dxfId="8522" priority="2058" stopIfTrue="1" operator="equal">
      <formula>3</formula>
    </cfRule>
  </conditionalFormatting>
  <conditionalFormatting sqref="S4">
    <cfRule type="expression" dxfId="8521" priority="2054" stopIfTrue="1">
      <formula>$D$1&lt;S4</formula>
    </cfRule>
    <cfRule type="expression" dxfId="8520" priority="2055" stopIfTrue="1">
      <formula>$D$1&gt;S4</formula>
    </cfRule>
  </conditionalFormatting>
  <conditionalFormatting sqref="S4">
    <cfRule type="expression" dxfId="8519" priority="2049" stopIfTrue="1">
      <formula>$D$1&lt;S4</formula>
    </cfRule>
    <cfRule type="expression" dxfId="8518" priority="2050" stopIfTrue="1">
      <formula>$D$1&gt;S4</formula>
    </cfRule>
  </conditionalFormatting>
  <conditionalFormatting sqref="S4">
    <cfRule type="expression" dxfId="8517" priority="2045" stopIfTrue="1">
      <formula>$D$1&lt;S4</formula>
    </cfRule>
    <cfRule type="expression" dxfId="8516" priority="2046" stopIfTrue="1">
      <formula>$D$1&gt;S4</formula>
    </cfRule>
  </conditionalFormatting>
  <conditionalFormatting sqref="S5">
    <cfRule type="cellIs" dxfId="8515" priority="2037" stopIfTrue="1" operator="equal">
      <formula>5</formula>
    </cfRule>
    <cfRule type="cellIs" dxfId="8514" priority="2038" stopIfTrue="1" operator="equal">
      <formula>4</formula>
    </cfRule>
    <cfRule type="cellIs" dxfId="8513" priority="2039" stopIfTrue="1" operator="equal">
      <formula>3</formula>
    </cfRule>
  </conditionalFormatting>
  <conditionalFormatting sqref="S4">
    <cfRule type="expression" dxfId="8512" priority="2035" stopIfTrue="1">
      <formula>$D$1&lt;S4</formula>
    </cfRule>
    <cfRule type="expression" dxfId="8511" priority="2036" stopIfTrue="1">
      <formula>$D$1&gt;S4</formula>
    </cfRule>
  </conditionalFormatting>
  <conditionalFormatting sqref="S5">
    <cfRule type="cellIs" dxfId="8510" priority="2032" stopIfTrue="1" operator="equal">
      <formula>5</formula>
    </cfRule>
    <cfRule type="cellIs" dxfId="8509" priority="2033" stopIfTrue="1" operator="equal">
      <formula>4</formula>
    </cfRule>
    <cfRule type="cellIs" dxfId="8508" priority="2034" stopIfTrue="1" operator="equal">
      <formula>3</formula>
    </cfRule>
  </conditionalFormatting>
  <conditionalFormatting sqref="S4">
    <cfRule type="expression" dxfId="8507" priority="2030" stopIfTrue="1">
      <formula>$D$1&lt;S4</formula>
    </cfRule>
    <cfRule type="expression" dxfId="8506" priority="2031" stopIfTrue="1">
      <formula>$D$1&gt;S4</formula>
    </cfRule>
  </conditionalFormatting>
  <conditionalFormatting sqref="S4">
    <cfRule type="expression" dxfId="8505" priority="1975" stopIfTrue="1">
      <formula>$D$1&lt;S4</formula>
    </cfRule>
    <cfRule type="expression" dxfId="8504" priority="1976" stopIfTrue="1">
      <formula>$D$1&gt;S4</formula>
    </cfRule>
  </conditionalFormatting>
  <conditionalFormatting sqref="S4">
    <cfRule type="expression" dxfId="8503" priority="1963" stopIfTrue="1">
      <formula>$D$1&lt;S4</formula>
    </cfRule>
    <cfRule type="expression" dxfId="8502" priority="1964" stopIfTrue="1">
      <formula>$D$1&gt;S4</formula>
    </cfRule>
  </conditionalFormatting>
  <conditionalFormatting sqref="S4">
    <cfRule type="expression" dxfId="8501" priority="1980" stopIfTrue="1">
      <formula>$D$1&lt;S4</formula>
    </cfRule>
    <cfRule type="expression" dxfId="8500" priority="1981" stopIfTrue="1">
      <formula>$D$1&gt;S4</formula>
    </cfRule>
  </conditionalFormatting>
  <conditionalFormatting sqref="S5">
    <cfRule type="cellIs" dxfId="8499" priority="1977" stopIfTrue="1" operator="equal">
      <formula>5</formula>
    </cfRule>
    <cfRule type="cellIs" dxfId="8498" priority="1978" stopIfTrue="1" operator="equal">
      <formula>4</formula>
    </cfRule>
    <cfRule type="cellIs" dxfId="8497" priority="1979" stopIfTrue="1" operator="equal">
      <formula>3</formula>
    </cfRule>
  </conditionalFormatting>
  <conditionalFormatting sqref="S4">
    <cfRule type="expression" dxfId="8496" priority="1973" stopIfTrue="1">
      <formula>$D$1&lt;S4</formula>
    </cfRule>
    <cfRule type="expression" dxfId="8495" priority="1974" stopIfTrue="1">
      <formula>$D$1&gt;S4</formula>
    </cfRule>
  </conditionalFormatting>
  <conditionalFormatting sqref="S5">
    <cfRule type="cellIs" dxfId="8494" priority="2027" stopIfTrue="1" operator="equal">
      <formula>5</formula>
    </cfRule>
    <cfRule type="cellIs" dxfId="8493" priority="2028" stopIfTrue="1" operator="equal">
      <formula>4</formula>
    </cfRule>
    <cfRule type="cellIs" dxfId="8492" priority="2029" stopIfTrue="1" operator="equal">
      <formula>3</formula>
    </cfRule>
  </conditionalFormatting>
  <conditionalFormatting sqref="S4">
    <cfRule type="expression" dxfId="8491" priority="2025" stopIfTrue="1">
      <formula>$D$1&lt;S4</formula>
    </cfRule>
    <cfRule type="expression" dxfId="8490" priority="2026" stopIfTrue="1">
      <formula>$D$1&gt;S4</formula>
    </cfRule>
  </conditionalFormatting>
  <conditionalFormatting sqref="S5">
    <cfRule type="cellIs" dxfId="8489" priority="2022" stopIfTrue="1" operator="equal">
      <formula>5</formula>
    </cfRule>
    <cfRule type="cellIs" dxfId="8488" priority="2023" stopIfTrue="1" operator="equal">
      <formula>4</formula>
    </cfRule>
    <cfRule type="cellIs" dxfId="8487" priority="2024" stopIfTrue="1" operator="equal">
      <formula>3</formula>
    </cfRule>
  </conditionalFormatting>
  <conditionalFormatting sqref="S4">
    <cfRule type="expression" dxfId="8486" priority="2020" stopIfTrue="1">
      <formula>$D$1&lt;S4</formula>
    </cfRule>
    <cfRule type="expression" dxfId="8485" priority="2021" stopIfTrue="1">
      <formula>$D$1&gt;S4</formula>
    </cfRule>
  </conditionalFormatting>
  <conditionalFormatting sqref="S5">
    <cfRule type="cellIs" dxfId="8484" priority="2017" stopIfTrue="1" operator="equal">
      <formula>5</formula>
    </cfRule>
    <cfRule type="cellIs" dxfId="8483" priority="2018" stopIfTrue="1" operator="equal">
      <formula>4</formula>
    </cfRule>
    <cfRule type="cellIs" dxfId="8482" priority="2019" stopIfTrue="1" operator="equal">
      <formula>3</formula>
    </cfRule>
  </conditionalFormatting>
  <conditionalFormatting sqref="S4">
    <cfRule type="expression" dxfId="8481" priority="2015" stopIfTrue="1">
      <formula>$D$1&lt;S4</formula>
    </cfRule>
    <cfRule type="expression" dxfId="8480" priority="2016" stopIfTrue="1">
      <formula>$D$1&gt;S4</formula>
    </cfRule>
  </conditionalFormatting>
  <conditionalFormatting sqref="S5">
    <cfRule type="cellIs" dxfId="8479" priority="1992" stopIfTrue="1" operator="equal">
      <formula>5</formula>
    </cfRule>
    <cfRule type="cellIs" dxfId="8478" priority="1993" stopIfTrue="1" operator="equal">
      <formula>4</formula>
    </cfRule>
    <cfRule type="cellIs" dxfId="8477" priority="1994" stopIfTrue="1" operator="equal">
      <formula>3</formula>
    </cfRule>
  </conditionalFormatting>
  <conditionalFormatting sqref="S4">
    <cfRule type="expression" dxfId="8476" priority="1985" stopIfTrue="1">
      <formula>$D$1&lt;S4</formula>
    </cfRule>
    <cfRule type="expression" dxfId="8475" priority="1986" stopIfTrue="1">
      <formula>$D$1&gt;S4</formula>
    </cfRule>
  </conditionalFormatting>
  <conditionalFormatting sqref="S5">
    <cfRule type="cellIs" dxfId="8474" priority="1982" stopIfTrue="1" operator="equal">
      <formula>5</formula>
    </cfRule>
    <cfRule type="cellIs" dxfId="8473" priority="1983" stopIfTrue="1" operator="equal">
      <formula>4</formula>
    </cfRule>
    <cfRule type="cellIs" dxfId="8472" priority="1984" stopIfTrue="1" operator="equal">
      <formula>3</formula>
    </cfRule>
  </conditionalFormatting>
  <conditionalFormatting sqref="S4">
    <cfRule type="expression" dxfId="8471" priority="1971" stopIfTrue="1">
      <formula>$D$1&lt;S4</formula>
    </cfRule>
    <cfRule type="expression" dxfId="8470" priority="1972" stopIfTrue="1">
      <formula>$D$1&gt;S4</formula>
    </cfRule>
  </conditionalFormatting>
  <conditionalFormatting sqref="S4">
    <cfRule type="expression" dxfId="8469" priority="1969" stopIfTrue="1">
      <formula>$D$1&lt;S4</formula>
    </cfRule>
    <cfRule type="expression" dxfId="8468" priority="1970" stopIfTrue="1">
      <formula>$D$1&gt;S4</formula>
    </cfRule>
  </conditionalFormatting>
  <conditionalFormatting sqref="S4">
    <cfRule type="expression" dxfId="8467" priority="1967" stopIfTrue="1">
      <formula>$D$1&lt;S4</formula>
    </cfRule>
    <cfRule type="expression" dxfId="8466" priority="1968" stopIfTrue="1">
      <formula>$D$1&gt;S4</formula>
    </cfRule>
  </conditionalFormatting>
  <conditionalFormatting sqref="S4">
    <cfRule type="expression" dxfId="8465" priority="1965" stopIfTrue="1">
      <formula>$D$1&lt;S4</formula>
    </cfRule>
    <cfRule type="expression" dxfId="8464" priority="1966" stopIfTrue="1">
      <formula>$D$1&gt;S4</formula>
    </cfRule>
  </conditionalFormatting>
  <conditionalFormatting sqref="S4">
    <cfRule type="expression" dxfId="8463" priority="1959" stopIfTrue="1">
      <formula>$D$1&lt;S4</formula>
    </cfRule>
    <cfRule type="expression" dxfId="8462" priority="1960" stopIfTrue="1">
      <formula>$D$1&gt;S4</formula>
    </cfRule>
  </conditionalFormatting>
  <conditionalFormatting sqref="S4">
    <cfRule type="expression" dxfId="8461" priority="1957" stopIfTrue="1">
      <formula>$D$1&lt;S4</formula>
    </cfRule>
    <cfRule type="expression" dxfId="8460" priority="1958" stopIfTrue="1">
      <formula>$D$1&gt;S4</formula>
    </cfRule>
  </conditionalFormatting>
  <conditionalFormatting sqref="S4">
    <cfRule type="expression" dxfId="8459" priority="1955" stopIfTrue="1">
      <formula>$D$1&lt;S4</formula>
    </cfRule>
    <cfRule type="expression" dxfId="8458" priority="1956" stopIfTrue="1">
      <formula>$D$1&gt;S4</formula>
    </cfRule>
  </conditionalFormatting>
  <conditionalFormatting sqref="O4">
    <cfRule type="expression" dxfId="8457" priority="1026" stopIfTrue="1">
      <formula>$D$1&lt;O4</formula>
    </cfRule>
    <cfRule type="expression" dxfId="8456" priority="1027" stopIfTrue="1">
      <formula>$D$1&gt;O4</formula>
    </cfRule>
  </conditionalFormatting>
  <conditionalFormatting sqref="P3">
    <cfRule type="expression" dxfId="8455" priority="997" stopIfTrue="1">
      <formula>$D$1&lt;P3</formula>
    </cfRule>
    <cfRule type="expression" dxfId="8454" priority="998" stopIfTrue="1">
      <formula>$D$1&gt;P3</formula>
    </cfRule>
  </conditionalFormatting>
  <conditionalFormatting sqref="I5 N5:O5">
    <cfRule type="cellIs" dxfId="8453" priority="1757" stopIfTrue="1" operator="equal">
      <formula>5</formula>
    </cfRule>
    <cfRule type="cellIs" dxfId="8452" priority="1758" stopIfTrue="1" operator="equal">
      <formula>4</formula>
    </cfRule>
    <cfRule type="cellIs" dxfId="8451" priority="1759" stopIfTrue="1" operator="equal">
      <formula>3</formula>
    </cfRule>
  </conditionalFormatting>
  <conditionalFormatting sqref="I4 H3:P3 N4:O4">
    <cfRule type="expression" dxfId="8450" priority="1755" stopIfTrue="1">
      <formula>$D$1&lt;H3</formula>
    </cfRule>
    <cfRule type="expression" dxfId="8449" priority="1756" stopIfTrue="1">
      <formula>$D$1&gt;H3</formula>
    </cfRule>
  </conditionalFormatting>
  <conditionalFormatting sqref="P3">
    <cfRule type="expression" dxfId="8448" priority="1017" stopIfTrue="1">
      <formula>$D$1&lt;P3</formula>
    </cfRule>
    <cfRule type="expression" dxfId="8447" priority="1018" stopIfTrue="1">
      <formula>$D$1&gt;P3</formula>
    </cfRule>
  </conditionalFormatting>
  <conditionalFormatting sqref="J3">
    <cfRule type="expression" dxfId="8446" priority="1743" stopIfTrue="1">
      <formula>$D$1&lt;J3</formula>
    </cfRule>
    <cfRule type="expression" dxfId="8445" priority="1744" stopIfTrue="1">
      <formula>$D$1&gt;J3</formula>
    </cfRule>
  </conditionalFormatting>
  <conditionalFormatting sqref="M3:N3 N4:O4">
    <cfRule type="expression" dxfId="8444" priority="1738" stopIfTrue="1">
      <formula>$D$1&lt;M3</formula>
    </cfRule>
    <cfRule type="expression" dxfId="8443" priority="1739" stopIfTrue="1">
      <formula>$D$1&gt;M3</formula>
    </cfRule>
  </conditionalFormatting>
  <conditionalFormatting sqref="N4:O4">
    <cfRule type="expression" dxfId="8442" priority="1736" stopIfTrue="1">
      <formula>$D$1&lt;N4</formula>
    </cfRule>
    <cfRule type="expression" dxfId="8441" priority="1737" stopIfTrue="1">
      <formula>$D$1&gt;N4</formula>
    </cfRule>
  </conditionalFormatting>
  <conditionalFormatting sqref="H3:I3 I4">
    <cfRule type="expression" dxfId="8440" priority="1731" stopIfTrue="1">
      <formula>$D$1&lt;H3</formula>
    </cfRule>
    <cfRule type="expression" dxfId="8439" priority="1732" stopIfTrue="1">
      <formula>$D$1&gt;H3</formula>
    </cfRule>
  </conditionalFormatting>
  <conditionalFormatting sqref="I5">
    <cfRule type="cellIs" dxfId="8438" priority="1696" stopIfTrue="1" operator="equal">
      <formula>5</formula>
    </cfRule>
    <cfRule type="cellIs" dxfId="8437" priority="1697" stopIfTrue="1" operator="equal">
      <formula>4</formula>
    </cfRule>
    <cfRule type="cellIs" dxfId="8436" priority="1698" stopIfTrue="1" operator="equal">
      <formula>3</formula>
    </cfRule>
  </conditionalFormatting>
  <conditionalFormatting sqref="I4">
    <cfRule type="expression" dxfId="8435" priority="1694" stopIfTrue="1">
      <formula>$D$1&lt;I4</formula>
    </cfRule>
    <cfRule type="expression" dxfId="8434" priority="1695" stopIfTrue="1">
      <formula>$D$1&gt;I4</formula>
    </cfRule>
  </conditionalFormatting>
  <conditionalFormatting sqref="I5">
    <cfRule type="cellIs" dxfId="8433" priority="1691" stopIfTrue="1" operator="equal">
      <formula>5</formula>
    </cfRule>
    <cfRule type="cellIs" dxfId="8432" priority="1692" stopIfTrue="1" operator="equal">
      <formula>4</formula>
    </cfRule>
    <cfRule type="cellIs" dxfId="8431" priority="1693" stopIfTrue="1" operator="equal">
      <formula>3</formula>
    </cfRule>
  </conditionalFormatting>
  <conditionalFormatting sqref="I4">
    <cfRule type="expression" dxfId="8430" priority="1689" stopIfTrue="1">
      <formula>$D$1&lt;I4</formula>
    </cfRule>
    <cfRule type="expression" dxfId="8429" priority="1690" stopIfTrue="1">
      <formula>$D$1&gt;I4</formula>
    </cfRule>
  </conditionalFormatting>
  <conditionalFormatting sqref="I5">
    <cfRule type="cellIs" dxfId="8428" priority="1686" stopIfTrue="1" operator="equal">
      <formula>5</formula>
    </cfRule>
    <cfRule type="cellIs" dxfId="8427" priority="1687" stopIfTrue="1" operator="equal">
      <formula>4</formula>
    </cfRule>
    <cfRule type="cellIs" dxfId="8426" priority="1688" stopIfTrue="1" operator="equal">
      <formula>3</formula>
    </cfRule>
  </conditionalFormatting>
  <conditionalFormatting sqref="I4">
    <cfRule type="expression" dxfId="8425" priority="1684" stopIfTrue="1">
      <formula>$D$1&lt;I4</formula>
    </cfRule>
    <cfRule type="expression" dxfId="8424" priority="1685" stopIfTrue="1">
      <formula>$D$1&gt;I4</formula>
    </cfRule>
  </conditionalFormatting>
  <conditionalFormatting sqref="I5">
    <cfRule type="cellIs" dxfId="8423" priority="1681" stopIfTrue="1" operator="equal">
      <formula>5</formula>
    </cfRule>
    <cfRule type="cellIs" dxfId="8422" priority="1682" stopIfTrue="1" operator="equal">
      <formula>4</formula>
    </cfRule>
    <cfRule type="cellIs" dxfId="8421" priority="1683" stopIfTrue="1" operator="equal">
      <formula>3</formula>
    </cfRule>
  </conditionalFormatting>
  <conditionalFormatting sqref="I4">
    <cfRule type="expression" dxfId="8420" priority="1679" stopIfTrue="1">
      <formula>$D$1&lt;I4</formula>
    </cfRule>
    <cfRule type="expression" dxfId="8419" priority="1680" stopIfTrue="1">
      <formula>$D$1&gt;I4</formula>
    </cfRule>
  </conditionalFormatting>
  <conditionalFormatting sqref="I5">
    <cfRule type="cellIs" dxfId="8418" priority="1676" stopIfTrue="1" operator="equal">
      <formula>5</formula>
    </cfRule>
    <cfRule type="cellIs" dxfId="8417" priority="1677" stopIfTrue="1" operator="equal">
      <formula>4</formula>
    </cfRule>
    <cfRule type="cellIs" dxfId="8416" priority="1678" stopIfTrue="1" operator="equal">
      <formula>3</formula>
    </cfRule>
  </conditionalFormatting>
  <conditionalFormatting sqref="I4">
    <cfRule type="expression" dxfId="8415" priority="1674" stopIfTrue="1">
      <formula>$D$1&lt;I4</formula>
    </cfRule>
    <cfRule type="expression" dxfId="8414" priority="1675" stopIfTrue="1">
      <formula>$D$1&gt;I4</formula>
    </cfRule>
  </conditionalFormatting>
  <conditionalFormatting sqref="J3">
    <cfRule type="expression" dxfId="8413" priority="1670" stopIfTrue="1">
      <formula>$D$1&lt;J3</formula>
    </cfRule>
    <cfRule type="expression" dxfId="8412" priority="1671" stopIfTrue="1">
      <formula>$D$1&gt;J3</formula>
    </cfRule>
  </conditionalFormatting>
  <conditionalFormatting sqref="N5">
    <cfRule type="cellIs" dxfId="8411" priority="1636" stopIfTrue="1" operator="equal">
      <formula>5</formula>
    </cfRule>
    <cfRule type="cellIs" dxfId="8410" priority="1637" stopIfTrue="1" operator="equal">
      <formula>4</formula>
    </cfRule>
    <cfRule type="cellIs" dxfId="8409" priority="1638" stopIfTrue="1" operator="equal">
      <formula>3</formula>
    </cfRule>
  </conditionalFormatting>
  <conditionalFormatting sqref="N4">
    <cfRule type="expression" dxfId="8408" priority="1634" stopIfTrue="1">
      <formula>$D$1&lt;N4</formula>
    </cfRule>
    <cfRule type="expression" dxfId="8407" priority="1635" stopIfTrue="1">
      <formula>$D$1&gt;N4</formula>
    </cfRule>
  </conditionalFormatting>
  <conditionalFormatting sqref="O5">
    <cfRule type="cellIs" dxfId="8406" priority="1631" stopIfTrue="1" operator="equal">
      <formula>5</formula>
    </cfRule>
    <cfRule type="cellIs" dxfId="8405" priority="1632" stopIfTrue="1" operator="equal">
      <formula>4</formula>
    </cfRule>
    <cfRule type="cellIs" dxfId="8404" priority="1633" stopIfTrue="1" operator="equal">
      <formula>3</formula>
    </cfRule>
  </conditionalFormatting>
  <conditionalFormatting sqref="O4">
    <cfRule type="expression" dxfId="8403" priority="1629" stopIfTrue="1">
      <formula>$D$1&lt;O4</formula>
    </cfRule>
    <cfRule type="expression" dxfId="8402" priority="1630" stopIfTrue="1">
      <formula>$D$1&gt;O4</formula>
    </cfRule>
  </conditionalFormatting>
  <conditionalFormatting sqref="O5">
    <cfRule type="cellIs" dxfId="8401" priority="1626" stopIfTrue="1" operator="equal">
      <formula>5</formula>
    </cfRule>
    <cfRule type="cellIs" dxfId="8400" priority="1627" stopIfTrue="1" operator="equal">
      <formula>4</formula>
    </cfRule>
    <cfRule type="cellIs" dxfId="8399" priority="1628" stopIfTrue="1" operator="equal">
      <formula>3</formula>
    </cfRule>
  </conditionalFormatting>
  <conditionalFormatting sqref="O4">
    <cfRule type="expression" dxfId="8398" priority="1624" stopIfTrue="1">
      <formula>$D$1&lt;O4</formula>
    </cfRule>
    <cfRule type="expression" dxfId="8397" priority="1625" stopIfTrue="1">
      <formula>$D$1&gt;O4</formula>
    </cfRule>
  </conditionalFormatting>
  <conditionalFormatting sqref="O4">
    <cfRule type="expression" dxfId="8396" priority="1622" stopIfTrue="1">
      <formula>$D$1&lt;O4</formula>
    </cfRule>
    <cfRule type="expression" dxfId="8395" priority="1623" stopIfTrue="1">
      <formula>$D$1&gt;O4</formula>
    </cfRule>
  </conditionalFormatting>
  <conditionalFormatting sqref="O4">
    <cfRule type="expression" dxfId="8394" priority="1620" stopIfTrue="1">
      <formula>$D$1&lt;O4</formula>
    </cfRule>
    <cfRule type="expression" dxfId="8393" priority="1621" stopIfTrue="1">
      <formula>$D$1&gt;O4</formula>
    </cfRule>
  </conditionalFormatting>
  <conditionalFormatting sqref="G3">
    <cfRule type="expression" dxfId="8392" priority="1542" stopIfTrue="1">
      <formula>$D$1&lt;G3</formula>
    </cfRule>
    <cfRule type="expression" dxfId="8391" priority="1543" stopIfTrue="1">
      <formula>$D$1&gt;G3</formula>
    </cfRule>
  </conditionalFormatting>
  <conditionalFormatting sqref="G3">
    <cfRule type="expression" dxfId="8390" priority="1540" stopIfTrue="1">
      <formula>$D$1&lt;G3</formula>
    </cfRule>
    <cfRule type="expression" dxfId="8389" priority="1541" stopIfTrue="1">
      <formula>$D$1&gt;G3</formula>
    </cfRule>
  </conditionalFormatting>
  <conditionalFormatting sqref="G3">
    <cfRule type="expression" dxfId="8388" priority="1538" stopIfTrue="1">
      <formula>$D$1&lt;G3</formula>
    </cfRule>
    <cfRule type="expression" dxfId="8387" priority="1539" stopIfTrue="1">
      <formula>$D$1&gt;G3</formula>
    </cfRule>
  </conditionalFormatting>
  <conditionalFormatting sqref="K3:L3">
    <cfRule type="expression" dxfId="8386" priority="1484" stopIfTrue="1">
      <formula>$D$1&lt;K3</formula>
    </cfRule>
    <cfRule type="expression" dxfId="8385" priority="1485" stopIfTrue="1">
      <formula>$D$1&gt;K3</formula>
    </cfRule>
  </conditionalFormatting>
  <conditionalFormatting sqref="N5">
    <cfRule type="cellIs" dxfId="8384" priority="1481" stopIfTrue="1" operator="equal">
      <formula>5</formula>
    </cfRule>
    <cfRule type="cellIs" dxfId="8383" priority="1482" stopIfTrue="1" operator="equal">
      <formula>4</formula>
    </cfRule>
    <cfRule type="cellIs" dxfId="8382" priority="1483" stopIfTrue="1" operator="equal">
      <formula>3</formula>
    </cfRule>
  </conditionalFormatting>
  <conditionalFormatting sqref="I5">
    <cfRule type="cellIs" dxfId="8381" priority="1478" stopIfTrue="1" operator="equal">
      <formula>5</formula>
    </cfRule>
    <cfRule type="cellIs" dxfId="8380" priority="1479" stopIfTrue="1" operator="equal">
      <formula>4</formula>
    </cfRule>
    <cfRule type="cellIs" dxfId="8379" priority="1480" stopIfTrue="1" operator="equal">
      <formula>3</formula>
    </cfRule>
  </conditionalFormatting>
  <conditionalFormatting sqref="N5">
    <cfRule type="cellIs" dxfId="8378" priority="1475" stopIfTrue="1" operator="equal">
      <formula>5</formula>
    </cfRule>
    <cfRule type="cellIs" dxfId="8377" priority="1476" stopIfTrue="1" operator="equal">
      <formula>4</formula>
    </cfRule>
    <cfRule type="cellIs" dxfId="8376" priority="1477" stopIfTrue="1" operator="equal">
      <formula>3</formula>
    </cfRule>
  </conditionalFormatting>
  <conditionalFormatting sqref="N4">
    <cfRule type="expression" dxfId="8375" priority="1473" stopIfTrue="1">
      <formula>$D$1&lt;N4</formula>
    </cfRule>
    <cfRule type="expression" dxfId="8374" priority="1474" stopIfTrue="1">
      <formula>$D$1&gt;N4</formula>
    </cfRule>
  </conditionalFormatting>
  <conditionalFormatting sqref="N5">
    <cfRule type="cellIs" dxfId="8373" priority="1470" stopIfTrue="1" operator="equal">
      <formula>5</formula>
    </cfRule>
    <cfRule type="cellIs" dxfId="8372" priority="1471" stopIfTrue="1" operator="equal">
      <formula>4</formula>
    </cfRule>
    <cfRule type="cellIs" dxfId="8371" priority="1472" stopIfTrue="1" operator="equal">
      <formula>3</formula>
    </cfRule>
  </conditionalFormatting>
  <conditionalFormatting sqref="N4">
    <cfRule type="expression" dxfId="8370" priority="1468" stopIfTrue="1">
      <formula>$D$1&lt;N4</formula>
    </cfRule>
    <cfRule type="expression" dxfId="8369" priority="1469" stopIfTrue="1">
      <formula>$D$1&gt;N4</formula>
    </cfRule>
  </conditionalFormatting>
  <conditionalFormatting sqref="N5">
    <cfRule type="cellIs" dxfId="8368" priority="1465" stopIfTrue="1" operator="equal">
      <formula>5</formula>
    </cfRule>
    <cfRule type="cellIs" dxfId="8367" priority="1466" stopIfTrue="1" operator="equal">
      <formula>4</formula>
    </cfRule>
    <cfRule type="cellIs" dxfId="8366" priority="1467" stopIfTrue="1" operator="equal">
      <formula>3</formula>
    </cfRule>
  </conditionalFormatting>
  <conditionalFormatting sqref="N4">
    <cfRule type="expression" dxfId="8365" priority="1463" stopIfTrue="1">
      <formula>$D$1&lt;N4</formula>
    </cfRule>
    <cfRule type="expression" dxfId="8364" priority="1464" stopIfTrue="1">
      <formula>$D$1&gt;N4</formula>
    </cfRule>
  </conditionalFormatting>
  <conditionalFormatting sqref="N4">
    <cfRule type="expression" dxfId="8363" priority="1461" stopIfTrue="1">
      <formula>$D$1&lt;N4</formula>
    </cfRule>
    <cfRule type="expression" dxfId="8362" priority="1462" stopIfTrue="1">
      <formula>$D$1&gt;N4</formula>
    </cfRule>
  </conditionalFormatting>
  <conditionalFormatting sqref="N4">
    <cfRule type="expression" dxfId="8361" priority="1457" stopIfTrue="1">
      <formula>$D$1&lt;N4</formula>
    </cfRule>
    <cfRule type="expression" dxfId="8360" priority="1458" stopIfTrue="1">
      <formula>$D$1&gt;N4</formula>
    </cfRule>
  </conditionalFormatting>
  <conditionalFormatting sqref="N4">
    <cfRule type="expression" dxfId="8359" priority="1455" stopIfTrue="1">
      <formula>$D$1&lt;N4</formula>
    </cfRule>
    <cfRule type="expression" dxfId="8358" priority="1456" stopIfTrue="1">
      <formula>$D$1&gt;N4</formula>
    </cfRule>
  </conditionalFormatting>
  <conditionalFormatting sqref="N4">
    <cfRule type="expression" dxfId="8357" priority="1453" stopIfTrue="1">
      <formula>$D$1&lt;N4</formula>
    </cfRule>
    <cfRule type="expression" dxfId="8356" priority="1454" stopIfTrue="1">
      <formula>$D$1&gt;N4</formula>
    </cfRule>
  </conditionalFormatting>
  <conditionalFormatting sqref="N4">
    <cfRule type="expression" dxfId="8355" priority="1451" stopIfTrue="1">
      <formula>$D$1&lt;N4</formula>
    </cfRule>
    <cfRule type="expression" dxfId="8354" priority="1452" stopIfTrue="1">
      <formula>$D$1&gt;N4</formula>
    </cfRule>
  </conditionalFormatting>
  <conditionalFormatting sqref="N4">
    <cfRule type="expression" dxfId="8353" priority="1449" stopIfTrue="1">
      <formula>$D$1&lt;N4</formula>
    </cfRule>
    <cfRule type="expression" dxfId="8352" priority="1450" stopIfTrue="1">
      <formula>$D$1&gt;N4</formula>
    </cfRule>
  </conditionalFormatting>
  <conditionalFormatting sqref="K3:L3">
    <cfRule type="expression" dxfId="8351" priority="1420" stopIfTrue="1">
      <formula>$D$1&lt;K3</formula>
    </cfRule>
    <cfRule type="expression" dxfId="8350" priority="1421" stopIfTrue="1">
      <formula>$D$1&gt;K3</formula>
    </cfRule>
  </conditionalFormatting>
  <conditionalFormatting sqref="O5">
    <cfRule type="cellIs" dxfId="8349" priority="1386" stopIfTrue="1" operator="equal">
      <formula>5</formula>
    </cfRule>
    <cfRule type="cellIs" dxfId="8348" priority="1387" stopIfTrue="1" operator="equal">
      <formula>4</formula>
    </cfRule>
    <cfRule type="cellIs" dxfId="8347" priority="1388" stopIfTrue="1" operator="equal">
      <formula>3</formula>
    </cfRule>
  </conditionalFormatting>
  <conditionalFormatting sqref="O4">
    <cfRule type="expression" dxfId="8346" priority="1384" stopIfTrue="1">
      <formula>$D$1&lt;O4</formula>
    </cfRule>
    <cfRule type="expression" dxfId="8345" priority="1385" stopIfTrue="1">
      <formula>$D$1&gt;O4</formula>
    </cfRule>
  </conditionalFormatting>
  <conditionalFormatting sqref="H3">
    <cfRule type="expression" dxfId="8344" priority="1360" stopIfTrue="1">
      <formula>$D$1&lt;H3</formula>
    </cfRule>
    <cfRule type="expression" dxfId="8343" priority="1361" stopIfTrue="1">
      <formula>$D$1&gt;H3</formula>
    </cfRule>
  </conditionalFormatting>
  <conditionalFormatting sqref="H3">
    <cfRule type="expression" dxfId="8342" priority="1330" stopIfTrue="1">
      <formula>$D$1&lt;H3</formula>
    </cfRule>
    <cfRule type="expression" dxfId="8341" priority="1331" stopIfTrue="1">
      <formula>$D$1&gt;H3</formula>
    </cfRule>
  </conditionalFormatting>
  <conditionalFormatting sqref="G5">
    <cfRule type="cellIs" dxfId="8340" priority="1287" stopIfTrue="1" operator="equal">
      <formula>5</formula>
    </cfRule>
    <cfRule type="cellIs" dxfId="8339" priority="1288" stopIfTrue="1" operator="equal">
      <formula>4</formula>
    </cfRule>
    <cfRule type="cellIs" dxfId="8338" priority="1289" stopIfTrue="1" operator="equal">
      <formula>3</formula>
    </cfRule>
  </conditionalFormatting>
  <conditionalFormatting sqref="G5">
    <cfRule type="cellIs" dxfId="8337" priority="1292" stopIfTrue="1" operator="equal">
      <formula>5</formula>
    </cfRule>
    <cfRule type="cellIs" dxfId="8336" priority="1293" stopIfTrue="1" operator="equal">
      <formula>4</formula>
    </cfRule>
    <cfRule type="cellIs" dxfId="8335" priority="1294" stopIfTrue="1" operator="equal">
      <formula>3</formula>
    </cfRule>
  </conditionalFormatting>
  <conditionalFormatting sqref="G4">
    <cfRule type="expression" dxfId="8334" priority="1285" stopIfTrue="1">
      <formula>$D$1&lt;G4</formula>
    </cfRule>
    <cfRule type="expression" dxfId="8333" priority="1286" stopIfTrue="1">
      <formula>$D$1&gt;G4</formula>
    </cfRule>
  </conditionalFormatting>
  <conditionalFormatting sqref="G5">
    <cfRule type="cellIs" dxfId="8332" priority="1282" stopIfTrue="1" operator="equal">
      <formula>5</formula>
    </cfRule>
    <cfRule type="cellIs" dxfId="8331" priority="1283" stopIfTrue="1" operator="equal">
      <formula>4</formula>
    </cfRule>
    <cfRule type="cellIs" dxfId="8330" priority="1284" stopIfTrue="1" operator="equal">
      <formula>3</formula>
    </cfRule>
  </conditionalFormatting>
  <conditionalFormatting sqref="G4">
    <cfRule type="expression" dxfId="8329" priority="1280" stopIfTrue="1">
      <formula>$D$1&lt;G4</formula>
    </cfRule>
    <cfRule type="expression" dxfId="8328" priority="1281" stopIfTrue="1">
      <formula>$D$1&gt;G4</formula>
    </cfRule>
  </conditionalFormatting>
  <conditionalFormatting sqref="G5">
    <cfRule type="cellIs" dxfId="8327" priority="1277" stopIfTrue="1" operator="equal">
      <formula>5</formula>
    </cfRule>
    <cfRule type="cellIs" dxfId="8326" priority="1278" stopIfTrue="1" operator="equal">
      <formula>4</formula>
    </cfRule>
    <cfRule type="cellIs" dxfId="8325" priority="1279" stopIfTrue="1" operator="equal">
      <formula>3</formula>
    </cfRule>
  </conditionalFormatting>
  <conditionalFormatting sqref="G4">
    <cfRule type="expression" dxfId="8324" priority="1275" stopIfTrue="1">
      <formula>$D$1&lt;G4</formula>
    </cfRule>
    <cfRule type="expression" dxfId="8323" priority="1276" stopIfTrue="1">
      <formula>$D$1&gt;G4</formula>
    </cfRule>
  </conditionalFormatting>
  <conditionalFormatting sqref="G4">
    <cfRule type="expression" dxfId="8322" priority="1273" stopIfTrue="1">
      <formula>$D$1&lt;G4</formula>
    </cfRule>
    <cfRule type="expression" dxfId="8321" priority="1274" stopIfTrue="1">
      <formula>$D$1&gt;G4</formula>
    </cfRule>
  </conditionalFormatting>
  <conditionalFormatting sqref="G4">
    <cfRule type="expression" dxfId="8320" priority="1271" stopIfTrue="1">
      <formula>$D$1&lt;G4</formula>
    </cfRule>
    <cfRule type="expression" dxfId="8319" priority="1272" stopIfTrue="1">
      <formula>$D$1&gt;G4</formula>
    </cfRule>
  </conditionalFormatting>
  <conditionalFormatting sqref="G4">
    <cfRule type="expression" dxfId="8318" priority="1269" stopIfTrue="1">
      <formula>$D$1&lt;G4</formula>
    </cfRule>
    <cfRule type="expression" dxfId="8317" priority="1270" stopIfTrue="1">
      <formula>$D$1&gt;G4</formula>
    </cfRule>
  </conditionalFormatting>
  <conditionalFormatting sqref="G4">
    <cfRule type="expression" dxfId="8316" priority="1265" stopIfTrue="1">
      <formula>$D$1&lt;G4</formula>
    </cfRule>
    <cfRule type="expression" dxfId="8315" priority="1266" stopIfTrue="1">
      <formula>$D$1&gt;G4</formula>
    </cfRule>
  </conditionalFormatting>
  <conditionalFormatting sqref="G4">
    <cfRule type="expression" dxfId="8314" priority="1263" stopIfTrue="1">
      <formula>$D$1&lt;G4</formula>
    </cfRule>
    <cfRule type="expression" dxfId="8313" priority="1264" stopIfTrue="1">
      <formula>$D$1&gt;G4</formula>
    </cfRule>
  </conditionalFormatting>
  <conditionalFormatting sqref="G4">
    <cfRule type="expression" dxfId="8312" priority="1261" stopIfTrue="1">
      <formula>$D$1&lt;G4</formula>
    </cfRule>
    <cfRule type="expression" dxfId="8311" priority="1262" stopIfTrue="1">
      <formula>$D$1&gt;G4</formula>
    </cfRule>
  </conditionalFormatting>
  <conditionalFormatting sqref="G4">
    <cfRule type="expression" dxfId="8310" priority="1259" stopIfTrue="1">
      <formula>$D$1&lt;G4</formula>
    </cfRule>
    <cfRule type="expression" dxfId="8309" priority="1260" stopIfTrue="1">
      <formula>$D$1&gt;G4</formula>
    </cfRule>
  </conditionalFormatting>
  <conditionalFormatting sqref="G4">
    <cfRule type="expression" dxfId="8308" priority="1257" stopIfTrue="1">
      <formula>$D$1&lt;G4</formula>
    </cfRule>
    <cfRule type="expression" dxfId="8307" priority="1258" stopIfTrue="1">
      <formula>$D$1&gt;G4</formula>
    </cfRule>
  </conditionalFormatting>
  <conditionalFormatting sqref="G4">
    <cfRule type="expression" dxfId="8306" priority="1255" stopIfTrue="1">
      <formula>$D$1&lt;G4</formula>
    </cfRule>
    <cfRule type="expression" dxfId="8305" priority="1256" stopIfTrue="1">
      <formula>$D$1&gt;G4</formula>
    </cfRule>
  </conditionalFormatting>
  <conditionalFormatting sqref="I3">
    <cfRule type="expression" dxfId="8304" priority="1253" stopIfTrue="1">
      <formula>$D$1&lt;I3</formula>
    </cfRule>
    <cfRule type="expression" dxfId="8303" priority="1254" stopIfTrue="1">
      <formula>$D$1&gt;I3</formula>
    </cfRule>
  </conditionalFormatting>
  <conditionalFormatting sqref="I4">
    <cfRule type="expression" dxfId="8302" priority="1169" stopIfTrue="1">
      <formula>$D$1&lt;I4</formula>
    </cfRule>
    <cfRule type="expression" dxfId="8301" priority="1170" stopIfTrue="1">
      <formula>$D$1&gt;I4</formula>
    </cfRule>
  </conditionalFormatting>
  <conditionalFormatting sqref="I4">
    <cfRule type="expression" dxfId="8300" priority="1167" stopIfTrue="1">
      <formula>$D$1&lt;I4</formula>
    </cfRule>
    <cfRule type="expression" dxfId="8299" priority="1168" stopIfTrue="1">
      <formula>$D$1&gt;I4</formula>
    </cfRule>
  </conditionalFormatting>
  <conditionalFormatting sqref="I4">
    <cfRule type="expression" dxfId="8298" priority="1165" stopIfTrue="1">
      <formula>$D$1&lt;I4</formula>
    </cfRule>
    <cfRule type="expression" dxfId="8297" priority="1166" stopIfTrue="1">
      <formula>$D$1&gt;I4</formula>
    </cfRule>
  </conditionalFormatting>
  <conditionalFormatting sqref="I4">
    <cfRule type="expression" dxfId="8296" priority="1190" stopIfTrue="1">
      <formula>$D$1&lt;I4</formula>
    </cfRule>
    <cfRule type="expression" dxfId="8295" priority="1191" stopIfTrue="1">
      <formula>$D$1&gt;I4</formula>
    </cfRule>
  </conditionalFormatting>
  <conditionalFormatting sqref="I3">
    <cfRule type="expression" dxfId="8294" priority="1188" stopIfTrue="1">
      <formula>$D$1&lt;I3</formula>
    </cfRule>
    <cfRule type="expression" dxfId="8293" priority="1189" stopIfTrue="1">
      <formula>$D$1&gt;I3</formula>
    </cfRule>
  </conditionalFormatting>
  <conditionalFormatting sqref="I4">
    <cfRule type="expression" dxfId="8292" priority="1186" stopIfTrue="1">
      <formula>$D$1&lt;I4</formula>
    </cfRule>
    <cfRule type="expression" dxfId="8291" priority="1187" stopIfTrue="1">
      <formula>$D$1&gt;I4</formula>
    </cfRule>
  </conditionalFormatting>
  <conditionalFormatting sqref="I4">
    <cfRule type="expression" dxfId="8290" priority="1184" stopIfTrue="1">
      <formula>$D$1&lt;I4</formula>
    </cfRule>
    <cfRule type="expression" dxfId="8289" priority="1185" stopIfTrue="1">
      <formula>$D$1&gt;I4</formula>
    </cfRule>
  </conditionalFormatting>
  <conditionalFormatting sqref="I4">
    <cfRule type="expression" dxfId="8288" priority="1182" stopIfTrue="1">
      <formula>$D$1&lt;I4</formula>
    </cfRule>
    <cfRule type="expression" dxfId="8287" priority="1183" stopIfTrue="1">
      <formula>$D$1&gt;I4</formula>
    </cfRule>
  </conditionalFormatting>
  <conditionalFormatting sqref="I5">
    <cfRule type="cellIs" dxfId="8286" priority="1179" stopIfTrue="1" operator="equal">
      <formula>5</formula>
    </cfRule>
    <cfRule type="cellIs" dxfId="8285" priority="1180" stopIfTrue="1" operator="equal">
      <formula>4</formula>
    </cfRule>
    <cfRule type="cellIs" dxfId="8284" priority="1181" stopIfTrue="1" operator="equal">
      <formula>3</formula>
    </cfRule>
  </conditionalFormatting>
  <conditionalFormatting sqref="I4">
    <cfRule type="expression" dxfId="8283" priority="1177" stopIfTrue="1">
      <formula>$D$1&lt;I4</formula>
    </cfRule>
    <cfRule type="expression" dxfId="8282" priority="1178" stopIfTrue="1">
      <formula>$D$1&gt;I4</formula>
    </cfRule>
  </conditionalFormatting>
  <conditionalFormatting sqref="I4">
    <cfRule type="expression" dxfId="8281" priority="1175" stopIfTrue="1">
      <formula>$D$1&lt;I4</formula>
    </cfRule>
    <cfRule type="expression" dxfId="8280" priority="1176" stopIfTrue="1">
      <formula>$D$1&gt;I4</formula>
    </cfRule>
  </conditionalFormatting>
  <conditionalFormatting sqref="I4">
    <cfRule type="expression" dxfId="8279" priority="1173" stopIfTrue="1">
      <formula>$D$1&lt;I4</formula>
    </cfRule>
    <cfRule type="expression" dxfId="8278" priority="1174" stopIfTrue="1">
      <formula>$D$1&gt;I4</formula>
    </cfRule>
  </conditionalFormatting>
  <conditionalFormatting sqref="I4">
    <cfRule type="expression" dxfId="8277" priority="1171" stopIfTrue="1">
      <formula>$D$1&lt;I4</formula>
    </cfRule>
    <cfRule type="expression" dxfId="8276" priority="1172" stopIfTrue="1">
      <formula>$D$1&gt;I4</formula>
    </cfRule>
  </conditionalFormatting>
  <conditionalFormatting sqref="I4">
    <cfRule type="expression" dxfId="8275" priority="1163" stopIfTrue="1">
      <formula>$D$1&lt;I4</formula>
    </cfRule>
    <cfRule type="expression" dxfId="8274" priority="1164" stopIfTrue="1">
      <formula>$D$1&gt;I4</formula>
    </cfRule>
  </conditionalFormatting>
  <conditionalFormatting sqref="I4">
    <cfRule type="expression" dxfId="8273" priority="1161" stopIfTrue="1">
      <formula>$D$1&lt;I4</formula>
    </cfRule>
    <cfRule type="expression" dxfId="8272" priority="1162" stopIfTrue="1">
      <formula>$D$1&gt;I4</formula>
    </cfRule>
  </conditionalFormatting>
  <conditionalFormatting sqref="J3">
    <cfRule type="expression" dxfId="8271" priority="1155" stopIfTrue="1">
      <formula>$D$1&lt;J3</formula>
    </cfRule>
    <cfRule type="expression" dxfId="8270" priority="1156" stopIfTrue="1">
      <formula>$D$1&gt;J3</formula>
    </cfRule>
  </conditionalFormatting>
  <conditionalFormatting sqref="P3">
    <cfRule type="expression" dxfId="8269" priority="1012" stopIfTrue="1">
      <formula>$D$1&lt;P3</formula>
    </cfRule>
    <cfRule type="expression" dxfId="8268" priority="1013" stopIfTrue="1">
      <formula>$D$1&gt;P3</formula>
    </cfRule>
  </conditionalFormatting>
  <conditionalFormatting sqref="I5">
    <cfRule type="cellIs" dxfId="8267" priority="1149" stopIfTrue="1" operator="equal">
      <formula>5</formula>
    </cfRule>
    <cfRule type="cellIs" dxfId="8266" priority="1150" stopIfTrue="1" operator="equal">
      <formula>4</formula>
    </cfRule>
    <cfRule type="cellIs" dxfId="8265" priority="1151" stopIfTrue="1" operator="equal">
      <formula>3</formula>
    </cfRule>
  </conditionalFormatting>
  <conditionalFormatting sqref="I4">
    <cfRule type="expression" dxfId="8264" priority="1147" stopIfTrue="1">
      <formula>$D$1&lt;I4</formula>
    </cfRule>
    <cfRule type="expression" dxfId="8263" priority="1148" stopIfTrue="1">
      <formula>$D$1&gt;I4</formula>
    </cfRule>
  </conditionalFormatting>
  <conditionalFormatting sqref="I5">
    <cfRule type="cellIs" dxfId="8262" priority="1144" stopIfTrue="1" operator="equal">
      <formula>5</formula>
    </cfRule>
    <cfRule type="cellIs" dxfId="8261" priority="1145" stopIfTrue="1" operator="equal">
      <formula>4</formula>
    </cfRule>
    <cfRule type="cellIs" dxfId="8260" priority="1146" stopIfTrue="1" operator="equal">
      <formula>3</formula>
    </cfRule>
  </conditionalFormatting>
  <conditionalFormatting sqref="I4">
    <cfRule type="expression" dxfId="8259" priority="1142" stopIfTrue="1">
      <formula>$D$1&lt;I4</formula>
    </cfRule>
    <cfRule type="expression" dxfId="8258" priority="1143" stopIfTrue="1">
      <formula>$D$1&gt;I4</formula>
    </cfRule>
  </conditionalFormatting>
  <conditionalFormatting sqref="I5">
    <cfRule type="cellIs" dxfId="8257" priority="1139" stopIfTrue="1" operator="equal">
      <formula>5</formula>
    </cfRule>
    <cfRule type="cellIs" dxfId="8256" priority="1140" stopIfTrue="1" operator="equal">
      <formula>4</formula>
    </cfRule>
    <cfRule type="cellIs" dxfId="8255" priority="1141" stopIfTrue="1" operator="equal">
      <formula>3</formula>
    </cfRule>
  </conditionalFormatting>
  <conditionalFormatting sqref="I4">
    <cfRule type="expression" dxfId="8254" priority="1137" stopIfTrue="1">
      <formula>$D$1&lt;I4</formula>
    </cfRule>
    <cfRule type="expression" dxfId="8253" priority="1138" stopIfTrue="1">
      <formula>$D$1&gt;I4</formula>
    </cfRule>
  </conditionalFormatting>
  <conditionalFormatting sqref="I5">
    <cfRule type="cellIs" dxfId="8252" priority="1134" stopIfTrue="1" operator="equal">
      <formula>5</formula>
    </cfRule>
    <cfRule type="cellIs" dxfId="8251" priority="1135" stopIfTrue="1" operator="equal">
      <formula>4</formula>
    </cfRule>
    <cfRule type="cellIs" dxfId="8250" priority="1136" stopIfTrue="1" operator="equal">
      <formula>3</formula>
    </cfRule>
  </conditionalFormatting>
  <conditionalFormatting sqref="I4">
    <cfRule type="expression" dxfId="8249" priority="1132" stopIfTrue="1">
      <formula>$D$1&lt;I4</formula>
    </cfRule>
    <cfRule type="expression" dxfId="8248" priority="1133" stopIfTrue="1">
      <formula>$D$1&gt;I4</formula>
    </cfRule>
  </conditionalFormatting>
  <conditionalFormatting sqref="I5">
    <cfRule type="cellIs" dxfId="8247" priority="1129" stopIfTrue="1" operator="equal">
      <formula>5</formula>
    </cfRule>
    <cfRule type="cellIs" dxfId="8246" priority="1130" stopIfTrue="1" operator="equal">
      <formula>4</formula>
    </cfRule>
    <cfRule type="cellIs" dxfId="8245" priority="1131" stopIfTrue="1" operator="equal">
      <formula>3</formula>
    </cfRule>
  </conditionalFormatting>
  <conditionalFormatting sqref="I4">
    <cfRule type="expression" dxfId="8244" priority="1127" stopIfTrue="1">
      <formula>$D$1&lt;I4</formula>
    </cfRule>
    <cfRule type="expression" dxfId="8243" priority="1128" stopIfTrue="1">
      <formula>$D$1&gt;I4</formula>
    </cfRule>
  </conditionalFormatting>
  <conditionalFormatting sqref="J3">
    <cfRule type="expression" dxfId="8242" priority="1123" stopIfTrue="1">
      <formula>$D$1&lt;J3</formula>
    </cfRule>
    <cfRule type="expression" dxfId="8241" priority="1124" stopIfTrue="1">
      <formula>$D$1&gt;J3</formula>
    </cfRule>
  </conditionalFormatting>
  <conditionalFormatting sqref="O4">
    <cfRule type="expression" dxfId="8240" priority="1031" stopIfTrue="1">
      <formula>$D$1&lt;O4</formula>
    </cfRule>
    <cfRule type="expression" dxfId="8239" priority="1032" stopIfTrue="1">
      <formula>$D$1&gt;O4</formula>
    </cfRule>
  </conditionalFormatting>
  <conditionalFormatting sqref="O4">
    <cfRule type="expression" dxfId="8238" priority="1022" stopIfTrue="1">
      <formula>$D$1&lt;O4</formula>
    </cfRule>
    <cfRule type="expression" dxfId="8237" priority="1023" stopIfTrue="1">
      <formula>$D$1&gt;O4</formula>
    </cfRule>
  </conditionalFormatting>
  <conditionalFormatting sqref="N5">
    <cfRule type="cellIs" dxfId="8236" priority="1088" stopIfTrue="1" operator="equal">
      <formula>5</formula>
    </cfRule>
    <cfRule type="cellIs" dxfId="8235" priority="1089" stopIfTrue="1" operator="equal">
      <formula>4</formula>
    </cfRule>
    <cfRule type="cellIs" dxfId="8234" priority="1090" stopIfTrue="1" operator="equal">
      <formula>3</formula>
    </cfRule>
  </conditionalFormatting>
  <conditionalFormatting sqref="N4">
    <cfRule type="expression" dxfId="8233" priority="1086" stopIfTrue="1">
      <formula>$D$1&lt;N4</formula>
    </cfRule>
    <cfRule type="expression" dxfId="8232" priority="1087" stopIfTrue="1">
      <formula>$D$1&gt;N4</formula>
    </cfRule>
  </conditionalFormatting>
  <conditionalFormatting sqref="N5">
    <cfRule type="cellIs" dxfId="8231" priority="1083" stopIfTrue="1" operator="equal">
      <formula>5</formula>
    </cfRule>
    <cfRule type="cellIs" dxfId="8230" priority="1084" stopIfTrue="1" operator="equal">
      <formula>4</formula>
    </cfRule>
    <cfRule type="cellIs" dxfId="8229" priority="1085" stopIfTrue="1" operator="equal">
      <formula>3</formula>
    </cfRule>
  </conditionalFormatting>
  <conditionalFormatting sqref="N4">
    <cfRule type="expression" dxfId="8228" priority="1081" stopIfTrue="1">
      <formula>$D$1&lt;N4</formula>
    </cfRule>
    <cfRule type="expression" dxfId="8227" priority="1082" stopIfTrue="1">
      <formula>$D$1&gt;N4</formula>
    </cfRule>
  </conditionalFormatting>
  <conditionalFormatting sqref="N4">
    <cfRule type="expression" dxfId="8226" priority="1079" stopIfTrue="1">
      <formula>$D$1&lt;N4</formula>
    </cfRule>
    <cfRule type="expression" dxfId="8225" priority="1080" stopIfTrue="1">
      <formula>$D$1&gt;N4</formula>
    </cfRule>
  </conditionalFormatting>
  <conditionalFormatting sqref="N4">
    <cfRule type="expression" dxfId="8224" priority="1077" stopIfTrue="1">
      <formula>$D$1&lt;N4</formula>
    </cfRule>
    <cfRule type="expression" dxfId="8223" priority="1078" stopIfTrue="1">
      <formula>$D$1&gt;N4</formula>
    </cfRule>
  </conditionalFormatting>
  <conditionalFormatting sqref="N5">
    <cfRule type="cellIs" dxfId="8222" priority="1038" stopIfTrue="1" operator="equal">
      <formula>5</formula>
    </cfRule>
    <cfRule type="cellIs" dxfId="8221" priority="1039" stopIfTrue="1" operator="equal">
      <formula>4</formula>
    </cfRule>
    <cfRule type="cellIs" dxfId="8220" priority="1040" stopIfTrue="1" operator="equal">
      <formula>3</formula>
    </cfRule>
  </conditionalFormatting>
  <conditionalFormatting sqref="N4">
    <cfRule type="expression" dxfId="8219" priority="1036" stopIfTrue="1">
      <formula>$D$1&lt;N4</formula>
    </cfRule>
    <cfRule type="expression" dxfId="8218" priority="1037" stopIfTrue="1">
      <formula>$D$1&gt;N4</formula>
    </cfRule>
  </conditionalFormatting>
  <conditionalFormatting sqref="O5">
    <cfRule type="cellIs" dxfId="8217" priority="1033" stopIfTrue="1" operator="equal">
      <formula>5</formula>
    </cfRule>
    <cfRule type="cellIs" dxfId="8216" priority="1034" stopIfTrue="1" operator="equal">
      <formula>4</formula>
    </cfRule>
    <cfRule type="cellIs" dxfId="8215" priority="1035" stopIfTrue="1" operator="equal">
      <formula>3</formula>
    </cfRule>
  </conditionalFormatting>
  <conditionalFormatting sqref="O5">
    <cfRule type="cellIs" dxfId="8214" priority="1028" stopIfTrue="1" operator="equal">
      <formula>5</formula>
    </cfRule>
    <cfRule type="cellIs" dxfId="8213" priority="1029" stopIfTrue="1" operator="equal">
      <formula>4</formula>
    </cfRule>
    <cfRule type="cellIs" dxfId="8212" priority="1030" stopIfTrue="1" operator="equal">
      <formula>3</formula>
    </cfRule>
  </conditionalFormatting>
  <conditionalFormatting sqref="O4">
    <cfRule type="expression" dxfId="8211" priority="1024" stopIfTrue="1">
      <formula>$D$1&lt;O4</formula>
    </cfRule>
    <cfRule type="expression" dxfId="8210" priority="1025" stopIfTrue="1">
      <formula>$D$1&gt;O4</formula>
    </cfRule>
  </conditionalFormatting>
  <conditionalFormatting sqref="P3">
    <cfRule type="expression" dxfId="8209" priority="1007" stopIfTrue="1">
      <formula>$D$1&lt;P3</formula>
    </cfRule>
    <cfRule type="expression" dxfId="8208" priority="1008" stopIfTrue="1">
      <formula>$D$1&gt;P3</formula>
    </cfRule>
  </conditionalFormatting>
  <conditionalFormatting sqref="P3">
    <cfRule type="expression" dxfId="8207" priority="1002" stopIfTrue="1">
      <formula>$D$1&lt;P3</formula>
    </cfRule>
    <cfRule type="expression" dxfId="8206" priority="1003" stopIfTrue="1">
      <formula>$D$1&gt;P3</formula>
    </cfRule>
  </conditionalFormatting>
  <conditionalFormatting sqref="P3">
    <cfRule type="expression" dxfId="8205" priority="967" stopIfTrue="1">
      <formula>$D$1&lt;P3</formula>
    </cfRule>
    <cfRule type="expression" dxfId="8204" priority="968" stopIfTrue="1">
      <formula>$D$1&gt;P3</formula>
    </cfRule>
  </conditionalFormatting>
  <conditionalFormatting sqref="H5">
    <cfRule type="cellIs" dxfId="8203" priority="839" stopIfTrue="1" operator="equal">
      <formula>5</formula>
    </cfRule>
    <cfRule type="cellIs" dxfId="8202" priority="840" stopIfTrue="1" operator="equal">
      <formula>4</formula>
    </cfRule>
    <cfRule type="cellIs" dxfId="8201" priority="841" stopIfTrue="1" operator="equal">
      <formula>3</formula>
    </cfRule>
  </conditionalFormatting>
  <conditionalFormatting sqref="H4">
    <cfRule type="expression" dxfId="8200" priority="837" stopIfTrue="1">
      <formula>$D$1&lt;H4</formula>
    </cfRule>
    <cfRule type="expression" dxfId="8199" priority="838" stopIfTrue="1">
      <formula>$D$1&gt;H4</formula>
    </cfRule>
  </conditionalFormatting>
  <conditionalFormatting sqref="H5">
    <cfRule type="cellIs" dxfId="8198" priority="834" stopIfTrue="1" operator="equal">
      <formula>5</formula>
    </cfRule>
    <cfRule type="cellIs" dxfId="8197" priority="835" stopIfTrue="1" operator="equal">
      <formula>4</formula>
    </cfRule>
    <cfRule type="cellIs" dxfId="8196" priority="836" stopIfTrue="1" operator="equal">
      <formula>3</formula>
    </cfRule>
  </conditionalFormatting>
  <conditionalFormatting sqref="H4">
    <cfRule type="expression" dxfId="8195" priority="832" stopIfTrue="1">
      <formula>$D$1&lt;H4</formula>
    </cfRule>
    <cfRule type="expression" dxfId="8194" priority="833" stopIfTrue="1">
      <formula>$D$1&gt;H4</formula>
    </cfRule>
  </conditionalFormatting>
  <conditionalFormatting sqref="H4">
    <cfRule type="expression" dxfId="8193" priority="809" stopIfTrue="1">
      <formula>$D$1&lt;H4</formula>
    </cfRule>
    <cfRule type="expression" dxfId="8192" priority="810" stopIfTrue="1">
      <formula>$D$1&gt;H4</formula>
    </cfRule>
  </conditionalFormatting>
  <conditionalFormatting sqref="H4">
    <cfRule type="expression" dxfId="8191" priority="807" stopIfTrue="1">
      <formula>$D$1&lt;H4</formula>
    </cfRule>
    <cfRule type="expression" dxfId="8190" priority="808" stopIfTrue="1">
      <formula>$D$1&gt;H4</formula>
    </cfRule>
  </conditionalFormatting>
  <conditionalFormatting sqref="H4">
    <cfRule type="expression" dxfId="8189" priority="782" stopIfTrue="1">
      <formula>$D$1&lt;H4</formula>
    </cfRule>
    <cfRule type="expression" dxfId="8188" priority="783" stopIfTrue="1">
      <formula>$D$1&gt;H4</formula>
    </cfRule>
  </conditionalFormatting>
  <conditionalFormatting sqref="H5">
    <cfRule type="cellIs" dxfId="8187" priority="779" stopIfTrue="1" operator="equal">
      <formula>5</formula>
    </cfRule>
    <cfRule type="cellIs" dxfId="8186" priority="780" stopIfTrue="1" operator="equal">
      <formula>4</formula>
    </cfRule>
    <cfRule type="cellIs" dxfId="8185" priority="781" stopIfTrue="1" operator="equal">
      <formula>3</formula>
    </cfRule>
  </conditionalFormatting>
  <conditionalFormatting sqref="H4">
    <cfRule type="expression" dxfId="8184" priority="775" stopIfTrue="1">
      <formula>$D$1&lt;H4</formula>
    </cfRule>
    <cfRule type="expression" dxfId="8183" priority="776" stopIfTrue="1">
      <formula>$D$1&gt;H4</formula>
    </cfRule>
  </conditionalFormatting>
  <conditionalFormatting sqref="H5">
    <cfRule type="cellIs" dxfId="8182" priority="829" stopIfTrue="1" operator="equal">
      <formula>5</formula>
    </cfRule>
    <cfRule type="cellIs" dxfId="8181" priority="830" stopIfTrue="1" operator="equal">
      <formula>4</formula>
    </cfRule>
    <cfRule type="cellIs" dxfId="8180" priority="831" stopIfTrue="1" operator="equal">
      <formula>3</formula>
    </cfRule>
  </conditionalFormatting>
  <conditionalFormatting sqref="H4">
    <cfRule type="expression" dxfId="8179" priority="827" stopIfTrue="1">
      <formula>$D$1&lt;H4</formula>
    </cfRule>
    <cfRule type="expression" dxfId="8178" priority="828" stopIfTrue="1">
      <formula>$D$1&gt;H4</formula>
    </cfRule>
  </conditionalFormatting>
  <conditionalFormatting sqref="H5">
    <cfRule type="cellIs" dxfId="8177" priority="824" stopIfTrue="1" operator="equal">
      <formula>5</formula>
    </cfRule>
    <cfRule type="cellIs" dxfId="8176" priority="825" stopIfTrue="1" operator="equal">
      <formula>4</formula>
    </cfRule>
    <cfRule type="cellIs" dxfId="8175" priority="826" stopIfTrue="1" operator="equal">
      <formula>3</formula>
    </cfRule>
  </conditionalFormatting>
  <conditionalFormatting sqref="H4">
    <cfRule type="expression" dxfId="8174" priority="822" stopIfTrue="1">
      <formula>$D$1&lt;H4</formula>
    </cfRule>
    <cfRule type="expression" dxfId="8173" priority="823" stopIfTrue="1">
      <formula>$D$1&gt;H4</formula>
    </cfRule>
  </conditionalFormatting>
  <conditionalFormatting sqref="H5">
    <cfRule type="cellIs" dxfId="8172" priority="819" stopIfTrue="1" operator="equal">
      <formula>5</formula>
    </cfRule>
    <cfRule type="cellIs" dxfId="8171" priority="820" stopIfTrue="1" operator="equal">
      <formula>4</formula>
    </cfRule>
    <cfRule type="cellIs" dxfId="8170" priority="821" stopIfTrue="1" operator="equal">
      <formula>3</formula>
    </cfRule>
  </conditionalFormatting>
  <conditionalFormatting sqref="H4">
    <cfRule type="expression" dxfId="8169" priority="817" stopIfTrue="1">
      <formula>$D$1&lt;H4</formula>
    </cfRule>
    <cfRule type="expression" dxfId="8168" priority="818" stopIfTrue="1">
      <formula>$D$1&gt;H4</formula>
    </cfRule>
  </conditionalFormatting>
  <conditionalFormatting sqref="H4">
    <cfRule type="expression" dxfId="8167" priority="815" stopIfTrue="1">
      <formula>$D$1&lt;H4</formula>
    </cfRule>
    <cfRule type="expression" dxfId="8166" priority="816" stopIfTrue="1">
      <formula>$D$1&gt;H4</formula>
    </cfRule>
  </conditionalFormatting>
  <conditionalFormatting sqref="H4">
    <cfRule type="expression" dxfId="8165" priority="813" stopIfTrue="1">
      <formula>$D$1&lt;H4</formula>
    </cfRule>
    <cfRule type="expression" dxfId="8164" priority="814" stopIfTrue="1">
      <formula>$D$1&gt;H4</formula>
    </cfRule>
  </conditionalFormatting>
  <conditionalFormatting sqref="H4">
    <cfRule type="expression" dxfId="8163" priority="811" stopIfTrue="1">
      <formula>$D$1&lt;H4</formula>
    </cfRule>
    <cfRule type="expression" dxfId="8162" priority="812" stopIfTrue="1">
      <formula>$D$1&gt;H4</formula>
    </cfRule>
  </conditionalFormatting>
  <conditionalFormatting sqref="H4">
    <cfRule type="expression" dxfId="8161" priority="805" stopIfTrue="1">
      <formula>$D$1&lt;H4</formula>
    </cfRule>
    <cfRule type="expression" dxfId="8160" priority="806" stopIfTrue="1">
      <formula>$D$1&gt;H4</formula>
    </cfRule>
  </conditionalFormatting>
  <conditionalFormatting sqref="H4">
    <cfRule type="expression" dxfId="8159" priority="803" stopIfTrue="1">
      <formula>$D$1&lt;H4</formula>
    </cfRule>
    <cfRule type="expression" dxfId="8158" priority="804" stopIfTrue="1">
      <formula>$D$1&gt;H4</formula>
    </cfRule>
  </conditionalFormatting>
  <conditionalFormatting sqref="H4">
    <cfRule type="expression" dxfId="8157" priority="801" stopIfTrue="1">
      <formula>$D$1&lt;H4</formula>
    </cfRule>
    <cfRule type="expression" dxfId="8156" priority="802" stopIfTrue="1">
      <formula>$D$1&gt;H4</formula>
    </cfRule>
  </conditionalFormatting>
  <conditionalFormatting sqref="H4">
    <cfRule type="expression" dxfId="8155" priority="799" stopIfTrue="1">
      <formula>$D$1&lt;H4</formula>
    </cfRule>
    <cfRule type="expression" dxfId="8154" priority="800" stopIfTrue="1">
      <formula>$D$1&gt;H4</formula>
    </cfRule>
  </conditionalFormatting>
  <conditionalFormatting sqref="H4">
    <cfRule type="expression" dxfId="8153" priority="797" stopIfTrue="1">
      <formula>$D$1&lt;H4</formula>
    </cfRule>
    <cfRule type="expression" dxfId="8152" priority="798" stopIfTrue="1">
      <formula>$D$1&gt;H4</formula>
    </cfRule>
  </conditionalFormatting>
  <conditionalFormatting sqref="H5">
    <cfRule type="cellIs" dxfId="8151" priority="794" stopIfTrue="1" operator="equal">
      <formula>5</formula>
    </cfRule>
    <cfRule type="cellIs" dxfId="8150" priority="795" stopIfTrue="1" operator="equal">
      <formula>4</formula>
    </cfRule>
    <cfRule type="cellIs" dxfId="8149" priority="796" stopIfTrue="1" operator="equal">
      <formula>3</formula>
    </cfRule>
  </conditionalFormatting>
  <conditionalFormatting sqref="H4">
    <cfRule type="expression" dxfId="8148" priority="792" stopIfTrue="1">
      <formula>$D$1&lt;H4</formula>
    </cfRule>
    <cfRule type="expression" dxfId="8147" priority="793" stopIfTrue="1">
      <formula>$D$1&gt;H4</formula>
    </cfRule>
  </conditionalFormatting>
  <conditionalFormatting sqref="H5">
    <cfRule type="cellIs" dxfId="8146" priority="789" stopIfTrue="1" operator="equal">
      <formula>5</formula>
    </cfRule>
    <cfRule type="cellIs" dxfId="8145" priority="790" stopIfTrue="1" operator="equal">
      <formula>4</formula>
    </cfRule>
    <cfRule type="cellIs" dxfId="8144" priority="791" stopIfTrue="1" operator="equal">
      <formula>3</formula>
    </cfRule>
  </conditionalFormatting>
  <conditionalFormatting sqref="H4">
    <cfRule type="expression" dxfId="8143" priority="787" stopIfTrue="1">
      <formula>$D$1&lt;H4</formula>
    </cfRule>
    <cfRule type="expression" dxfId="8142" priority="788" stopIfTrue="1">
      <formula>$D$1&gt;H4</formula>
    </cfRule>
  </conditionalFormatting>
  <conditionalFormatting sqref="H5">
    <cfRule type="cellIs" dxfId="8141" priority="784" stopIfTrue="1" operator="equal">
      <formula>5</formula>
    </cfRule>
    <cfRule type="cellIs" dxfId="8140" priority="785" stopIfTrue="1" operator="equal">
      <formula>4</formula>
    </cfRule>
    <cfRule type="cellIs" dxfId="8139" priority="786" stopIfTrue="1" operator="equal">
      <formula>3</formula>
    </cfRule>
  </conditionalFormatting>
  <conditionalFormatting sqref="H4">
    <cfRule type="expression" dxfId="8138" priority="777" stopIfTrue="1">
      <formula>$D$1&lt;H4</formula>
    </cfRule>
    <cfRule type="expression" dxfId="8137" priority="778" stopIfTrue="1">
      <formula>$D$1&gt;H4</formula>
    </cfRule>
  </conditionalFormatting>
  <conditionalFormatting sqref="H4">
    <cfRule type="expression" dxfId="8136" priority="773" stopIfTrue="1">
      <formula>$D$1&lt;H4</formula>
    </cfRule>
    <cfRule type="expression" dxfId="8135" priority="774" stopIfTrue="1">
      <formula>$D$1&gt;H4</formula>
    </cfRule>
  </conditionalFormatting>
  <conditionalFormatting sqref="H4">
    <cfRule type="expression" dxfId="8134" priority="771" stopIfTrue="1">
      <formula>$D$1&lt;H4</formula>
    </cfRule>
    <cfRule type="expression" dxfId="8133" priority="772" stopIfTrue="1">
      <formula>$D$1&gt;H4</formula>
    </cfRule>
  </conditionalFormatting>
  <conditionalFormatting sqref="H4">
    <cfRule type="expression" dxfId="8132" priority="769" stopIfTrue="1">
      <formula>$D$1&lt;H4</formula>
    </cfRule>
    <cfRule type="expression" dxfId="8131" priority="770" stopIfTrue="1">
      <formula>$D$1&gt;H4</formula>
    </cfRule>
  </conditionalFormatting>
  <conditionalFormatting sqref="H4">
    <cfRule type="expression" dxfId="8130" priority="767" stopIfTrue="1">
      <formula>$D$1&lt;H4</formula>
    </cfRule>
    <cfRule type="expression" dxfId="8129" priority="768" stopIfTrue="1">
      <formula>$D$1&gt;H4</formula>
    </cfRule>
  </conditionalFormatting>
  <conditionalFormatting sqref="H4">
    <cfRule type="expression" dxfId="8128" priority="765" stopIfTrue="1">
      <formula>$D$1&lt;H4</formula>
    </cfRule>
    <cfRule type="expression" dxfId="8127" priority="766" stopIfTrue="1">
      <formula>$D$1&gt;H4</formula>
    </cfRule>
  </conditionalFormatting>
  <conditionalFormatting sqref="H4">
    <cfRule type="expression" dxfId="8126" priority="763" stopIfTrue="1">
      <formula>$D$1&lt;H4</formula>
    </cfRule>
    <cfRule type="expression" dxfId="8125" priority="764" stopIfTrue="1">
      <formula>$D$1&gt;H4</formula>
    </cfRule>
  </conditionalFormatting>
  <conditionalFormatting sqref="H4">
    <cfRule type="expression" dxfId="8124" priority="761" stopIfTrue="1">
      <formula>$D$1&lt;H4</formula>
    </cfRule>
    <cfRule type="expression" dxfId="8123" priority="762" stopIfTrue="1">
      <formula>$D$1&gt;H4</formula>
    </cfRule>
  </conditionalFormatting>
  <conditionalFormatting sqref="H4">
    <cfRule type="expression" dxfId="8122" priority="759" stopIfTrue="1">
      <formula>$D$1&lt;H4</formula>
    </cfRule>
    <cfRule type="expression" dxfId="8121" priority="760" stopIfTrue="1">
      <formula>$D$1&gt;H4</formula>
    </cfRule>
  </conditionalFormatting>
  <conditionalFormatting sqref="H4">
    <cfRule type="expression" dxfId="8120" priority="757" stopIfTrue="1">
      <formula>$D$1&lt;H4</formula>
    </cfRule>
    <cfRule type="expression" dxfId="8119" priority="758" stopIfTrue="1">
      <formula>$D$1&gt;H4</formula>
    </cfRule>
  </conditionalFormatting>
  <conditionalFormatting sqref="H5">
    <cfRule type="cellIs" dxfId="8118" priority="754" stopIfTrue="1" operator="equal">
      <formula>5</formula>
    </cfRule>
    <cfRule type="cellIs" dxfId="8117" priority="755" stopIfTrue="1" operator="equal">
      <formula>4</formula>
    </cfRule>
    <cfRule type="cellIs" dxfId="8116" priority="756" stopIfTrue="1" operator="equal">
      <formula>3</formula>
    </cfRule>
  </conditionalFormatting>
  <conditionalFormatting sqref="H4">
    <cfRule type="expression" dxfId="8115" priority="752" stopIfTrue="1">
      <formula>$D$1&lt;H4</formula>
    </cfRule>
    <cfRule type="expression" dxfId="8114" priority="753" stopIfTrue="1">
      <formula>$D$1&gt;H4</formula>
    </cfRule>
  </conditionalFormatting>
  <conditionalFormatting sqref="H5">
    <cfRule type="cellIs" dxfId="8113" priority="749" stopIfTrue="1" operator="equal">
      <formula>5</formula>
    </cfRule>
    <cfRule type="cellIs" dxfId="8112" priority="750" stopIfTrue="1" operator="equal">
      <formula>4</formula>
    </cfRule>
    <cfRule type="cellIs" dxfId="8111" priority="751" stopIfTrue="1" operator="equal">
      <formula>3</formula>
    </cfRule>
  </conditionalFormatting>
  <conditionalFormatting sqref="H4">
    <cfRule type="expression" dxfId="8110" priority="747" stopIfTrue="1">
      <formula>$D$1&lt;H4</formula>
    </cfRule>
    <cfRule type="expression" dxfId="8109" priority="748" stopIfTrue="1">
      <formula>$D$1&gt;H4</formula>
    </cfRule>
  </conditionalFormatting>
  <conditionalFormatting sqref="H5">
    <cfRule type="cellIs" dxfId="8108" priority="744" stopIfTrue="1" operator="equal">
      <formula>5</formula>
    </cfRule>
    <cfRule type="cellIs" dxfId="8107" priority="745" stopIfTrue="1" operator="equal">
      <formula>4</formula>
    </cfRule>
    <cfRule type="cellIs" dxfId="8106" priority="746" stopIfTrue="1" operator="equal">
      <formula>3</formula>
    </cfRule>
  </conditionalFormatting>
  <conditionalFormatting sqref="H4">
    <cfRule type="expression" dxfId="8105" priority="742" stopIfTrue="1">
      <formula>$D$1&lt;H4</formula>
    </cfRule>
    <cfRule type="expression" dxfId="8104" priority="743" stopIfTrue="1">
      <formula>$D$1&gt;H4</formula>
    </cfRule>
  </conditionalFormatting>
  <conditionalFormatting sqref="H5">
    <cfRule type="cellIs" dxfId="8103" priority="739" stopIfTrue="1" operator="equal">
      <formula>5</formula>
    </cfRule>
    <cfRule type="cellIs" dxfId="8102" priority="740" stopIfTrue="1" operator="equal">
      <formula>4</formula>
    </cfRule>
    <cfRule type="cellIs" dxfId="8101" priority="741" stopIfTrue="1" operator="equal">
      <formula>3</formula>
    </cfRule>
  </conditionalFormatting>
  <conditionalFormatting sqref="H4">
    <cfRule type="expression" dxfId="8100" priority="737" stopIfTrue="1">
      <formula>$D$1&lt;H4</formula>
    </cfRule>
    <cfRule type="expression" dxfId="8099" priority="738" stopIfTrue="1">
      <formula>$D$1&gt;H4</formula>
    </cfRule>
  </conditionalFormatting>
  <conditionalFormatting sqref="H5">
    <cfRule type="cellIs" dxfId="8098" priority="734" stopIfTrue="1" operator="equal">
      <formula>5</formula>
    </cfRule>
    <cfRule type="cellIs" dxfId="8097" priority="735" stopIfTrue="1" operator="equal">
      <formula>4</formula>
    </cfRule>
    <cfRule type="cellIs" dxfId="8096" priority="736" stopIfTrue="1" operator="equal">
      <formula>3</formula>
    </cfRule>
  </conditionalFormatting>
  <conditionalFormatting sqref="H4">
    <cfRule type="expression" dxfId="8095" priority="732" stopIfTrue="1">
      <formula>$D$1&lt;H4</formula>
    </cfRule>
    <cfRule type="expression" dxfId="8094" priority="733" stopIfTrue="1">
      <formula>$D$1&gt;H4</formula>
    </cfRule>
  </conditionalFormatting>
  <conditionalFormatting sqref="H5">
    <cfRule type="cellIs" dxfId="8093" priority="729" stopIfTrue="1" operator="equal">
      <formula>5</formula>
    </cfRule>
    <cfRule type="cellIs" dxfId="8092" priority="730" stopIfTrue="1" operator="equal">
      <formula>4</formula>
    </cfRule>
    <cfRule type="cellIs" dxfId="8091" priority="731" stopIfTrue="1" operator="equal">
      <formula>3</formula>
    </cfRule>
  </conditionalFormatting>
  <conditionalFormatting sqref="M5 K5">
    <cfRule type="cellIs" dxfId="8090" priority="726" stopIfTrue="1" operator="equal">
      <formula>5</formula>
    </cfRule>
    <cfRule type="cellIs" dxfId="8089" priority="727" stopIfTrue="1" operator="equal">
      <formula>4</formula>
    </cfRule>
    <cfRule type="cellIs" dxfId="8088" priority="728" stopIfTrue="1" operator="equal">
      <formula>3</formula>
    </cfRule>
  </conditionalFormatting>
  <conditionalFormatting sqref="K4:M4">
    <cfRule type="expression" dxfId="8087" priority="724" stopIfTrue="1">
      <formula>$D$1&lt;K4</formula>
    </cfRule>
    <cfRule type="expression" dxfId="8086" priority="725" stopIfTrue="1">
      <formula>$D$1&gt;K4</formula>
    </cfRule>
  </conditionalFormatting>
  <conditionalFormatting sqref="M5">
    <cfRule type="cellIs" dxfId="8085" priority="721" stopIfTrue="1" operator="equal">
      <formula>5</formula>
    </cfRule>
    <cfRule type="cellIs" dxfId="8084" priority="722" stopIfTrue="1" operator="equal">
      <formula>4</formula>
    </cfRule>
    <cfRule type="cellIs" dxfId="8083" priority="723" stopIfTrue="1" operator="equal">
      <formula>3</formula>
    </cfRule>
  </conditionalFormatting>
  <conditionalFormatting sqref="M4">
    <cfRule type="expression" dxfId="8082" priority="719" stopIfTrue="1">
      <formula>$D$1&lt;M4</formula>
    </cfRule>
    <cfRule type="expression" dxfId="8081" priority="720" stopIfTrue="1">
      <formula>$D$1&gt;M4</formula>
    </cfRule>
  </conditionalFormatting>
  <conditionalFormatting sqref="M4">
    <cfRule type="expression" dxfId="8080" priority="717" stopIfTrue="1">
      <formula>$D$1&lt;M4</formula>
    </cfRule>
    <cfRule type="expression" dxfId="8079" priority="718" stopIfTrue="1">
      <formula>$D$1&gt;M4</formula>
    </cfRule>
  </conditionalFormatting>
  <conditionalFormatting sqref="M4">
    <cfRule type="expression" dxfId="8078" priority="684" stopIfTrue="1">
      <formula>$D$1&lt;M4</formula>
    </cfRule>
    <cfRule type="expression" dxfId="8077" priority="685" stopIfTrue="1">
      <formula>$D$1&gt;M4</formula>
    </cfRule>
  </conditionalFormatting>
  <conditionalFormatting sqref="M5">
    <cfRule type="cellIs" dxfId="8076" priority="714" stopIfTrue="1" operator="equal">
      <formula>5</formula>
    </cfRule>
    <cfRule type="cellIs" dxfId="8075" priority="715" stopIfTrue="1" operator="equal">
      <formula>4</formula>
    </cfRule>
    <cfRule type="cellIs" dxfId="8074" priority="716" stopIfTrue="1" operator="equal">
      <formula>3</formula>
    </cfRule>
  </conditionalFormatting>
  <conditionalFormatting sqref="M4">
    <cfRule type="expression" dxfId="8073" priority="712" stopIfTrue="1">
      <formula>$D$1&lt;M4</formula>
    </cfRule>
    <cfRule type="expression" dxfId="8072" priority="713" stopIfTrue="1">
      <formula>$D$1&gt;M4</formula>
    </cfRule>
  </conditionalFormatting>
  <conditionalFormatting sqref="M5">
    <cfRule type="cellIs" dxfId="8071" priority="709" stopIfTrue="1" operator="equal">
      <formula>5</formula>
    </cfRule>
    <cfRule type="cellIs" dxfId="8070" priority="710" stopIfTrue="1" operator="equal">
      <formula>4</formula>
    </cfRule>
    <cfRule type="cellIs" dxfId="8069" priority="711" stopIfTrue="1" operator="equal">
      <formula>3</formula>
    </cfRule>
  </conditionalFormatting>
  <conditionalFormatting sqref="M4">
    <cfRule type="expression" dxfId="8068" priority="707" stopIfTrue="1">
      <formula>$D$1&lt;M4</formula>
    </cfRule>
    <cfRule type="expression" dxfId="8067" priority="708" stopIfTrue="1">
      <formula>$D$1&gt;M4</formula>
    </cfRule>
  </conditionalFormatting>
  <conditionalFormatting sqref="M5">
    <cfRule type="cellIs" dxfId="8066" priority="704" stopIfTrue="1" operator="equal">
      <formula>5</formula>
    </cfRule>
    <cfRule type="cellIs" dxfId="8065" priority="705" stopIfTrue="1" operator="equal">
      <formula>4</formula>
    </cfRule>
    <cfRule type="cellIs" dxfId="8064" priority="706" stopIfTrue="1" operator="equal">
      <formula>3</formula>
    </cfRule>
  </conditionalFormatting>
  <conditionalFormatting sqref="M4">
    <cfRule type="expression" dxfId="8063" priority="702" stopIfTrue="1">
      <formula>$D$1&lt;M4</formula>
    </cfRule>
    <cfRule type="expression" dxfId="8062" priority="703" stopIfTrue="1">
      <formula>$D$1&gt;M4</formula>
    </cfRule>
  </conditionalFormatting>
  <conditionalFormatting sqref="M4">
    <cfRule type="expression" dxfId="8061" priority="700" stopIfTrue="1">
      <formula>$D$1&lt;M4</formula>
    </cfRule>
    <cfRule type="expression" dxfId="8060" priority="701" stopIfTrue="1">
      <formula>$D$1&gt;M4</formula>
    </cfRule>
  </conditionalFormatting>
  <conditionalFormatting sqref="M4">
    <cfRule type="expression" dxfId="8059" priority="698" stopIfTrue="1">
      <formula>$D$1&lt;M4</formula>
    </cfRule>
    <cfRule type="expression" dxfId="8058" priority="699" stopIfTrue="1">
      <formula>$D$1&gt;M4</formula>
    </cfRule>
  </conditionalFormatting>
  <conditionalFormatting sqref="M4">
    <cfRule type="expression" dxfId="8057" priority="696" stopIfTrue="1">
      <formula>$D$1&lt;M4</formula>
    </cfRule>
    <cfRule type="expression" dxfId="8056" priority="697" stopIfTrue="1">
      <formula>$D$1&gt;M4</formula>
    </cfRule>
  </conditionalFormatting>
  <conditionalFormatting sqref="M4">
    <cfRule type="expression" dxfId="8055" priority="694" stopIfTrue="1">
      <formula>$D$1&lt;M4</formula>
    </cfRule>
    <cfRule type="expression" dxfId="8054" priority="695" stopIfTrue="1">
      <formula>$D$1&gt;M4</formula>
    </cfRule>
  </conditionalFormatting>
  <conditionalFormatting sqref="M4">
    <cfRule type="expression" dxfId="8053" priority="692" stopIfTrue="1">
      <formula>$D$1&lt;M4</formula>
    </cfRule>
    <cfRule type="expression" dxfId="8052" priority="693" stopIfTrue="1">
      <formula>$D$1&gt;M4</formula>
    </cfRule>
  </conditionalFormatting>
  <conditionalFormatting sqref="M4">
    <cfRule type="expression" dxfId="8051" priority="690" stopIfTrue="1">
      <formula>$D$1&lt;M4</formula>
    </cfRule>
    <cfRule type="expression" dxfId="8050" priority="691" stopIfTrue="1">
      <formula>$D$1&gt;M4</formula>
    </cfRule>
  </conditionalFormatting>
  <conditionalFormatting sqref="M4">
    <cfRule type="expression" dxfId="8049" priority="688" stopIfTrue="1">
      <formula>$D$1&lt;M4</formula>
    </cfRule>
    <cfRule type="expression" dxfId="8048" priority="689" stopIfTrue="1">
      <formula>$D$1&gt;M4</formula>
    </cfRule>
  </conditionalFormatting>
  <conditionalFormatting sqref="M4">
    <cfRule type="expression" dxfId="8047" priority="686" stopIfTrue="1">
      <formula>$D$1&lt;M4</formula>
    </cfRule>
    <cfRule type="expression" dxfId="8046" priority="687" stopIfTrue="1">
      <formula>$D$1&gt;M4</formula>
    </cfRule>
  </conditionalFormatting>
  <conditionalFormatting sqref="L5">
    <cfRule type="cellIs" dxfId="8045" priority="681" stopIfTrue="1" operator="equal">
      <formula>5</formula>
    </cfRule>
    <cfRule type="cellIs" dxfId="8044" priority="682" stopIfTrue="1" operator="equal">
      <formula>4</formula>
    </cfRule>
    <cfRule type="cellIs" dxfId="8043" priority="683" stopIfTrue="1" operator="equal">
      <formula>3</formula>
    </cfRule>
  </conditionalFormatting>
  <conditionalFormatting sqref="L4">
    <cfRule type="expression" dxfId="8042" priority="679" stopIfTrue="1">
      <formula>$D$1&lt;L4</formula>
    </cfRule>
    <cfRule type="expression" dxfId="8041" priority="680" stopIfTrue="1">
      <formula>$D$1&gt;L4</formula>
    </cfRule>
  </conditionalFormatting>
  <conditionalFormatting sqref="L4">
    <cfRule type="expression" dxfId="8040" priority="677" stopIfTrue="1">
      <formula>$D$1&lt;L4</formula>
    </cfRule>
    <cfRule type="expression" dxfId="8039" priority="678" stopIfTrue="1">
      <formula>$D$1&gt;L4</formula>
    </cfRule>
  </conditionalFormatting>
  <conditionalFormatting sqref="L4">
    <cfRule type="expression" dxfId="8038" priority="675" stopIfTrue="1">
      <formula>$D$1&lt;L4</formula>
    </cfRule>
    <cfRule type="expression" dxfId="8037" priority="676" stopIfTrue="1">
      <formula>$D$1&gt;L4</formula>
    </cfRule>
  </conditionalFormatting>
  <conditionalFormatting sqref="L4">
    <cfRule type="expression" dxfId="8036" priority="673" stopIfTrue="1">
      <formula>$D$1&lt;L4</formula>
    </cfRule>
    <cfRule type="expression" dxfId="8035" priority="674" stopIfTrue="1">
      <formula>$D$1&gt;L4</formula>
    </cfRule>
  </conditionalFormatting>
  <conditionalFormatting sqref="L4">
    <cfRule type="expression" dxfId="8034" priority="671" stopIfTrue="1">
      <formula>$D$1&lt;L4</formula>
    </cfRule>
    <cfRule type="expression" dxfId="8033" priority="672" stopIfTrue="1">
      <formula>$D$1&gt;L4</formula>
    </cfRule>
  </conditionalFormatting>
  <conditionalFormatting sqref="L5">
    <cfRule type="cellIs" dxfId="8032" priority="668" stopIfTrue="1" operator="equal">
      <formula>5</formula>
    </cfRule>
    <cfRule type="cellIs" dxfId="8031" priority="669" stopIfTrue="1" operator="equal">
      <formula>4</formula>
    </cfRule>
    <cfRule type="cellIs" dxfId="8030" priority="670" stopIfTrue="1" operator="equal">
      <formula>3</formula>
    </cfRule>
  </conditionalFormatting>
  <conditionalFormatting sqref="L4">
    <cfRule type="expression" dxfId="8029" priority="666" stopIfTrue="1">
      <formula>$D$1&lt;L4</formula>
    </cfRule>
    <cfRule type="expression" dxfId="8028" priority="667" stopIfTrue="1">
      <formula>$D$1&gt;L4</formula>
    </cfRule>
  </conditionalFormatting>
  <conditionalFormatting sqref="L5">
    <cfRule type="cellIs" dxfId="8027" priority="663" stopIfTrue="1" operator="equal">
      <formula>5</formula>
    </cfRule>
    <cfRule type="cellIs" dxfId="8026" priority="664" stopIfTrue="1" operator="equal">
      <formula>4</formula>
    </cfRule>
    <cfRule type="cellIs" dxfId="8025" priority="665" stopIfTrue="1" operator="equal">
      <formula>3</formula>
    </cfRule>
  </conditionalFormatting>
  <conditionalFormatting sqref="L4">
    <cfRule type="expression" dxfId="8024" priority="661" stopIfTrue="1">
      <formula>$D$1&lt;L4</formula>
    </cfRule>
    <cfRule type="expression" dxfId="8023" priority="662" stopIfTrue="1">
      <formula>$D$1&gt;L4</formula>
    </cfRule>
  </conditionalFormatting>
  <conditionalFormatting sqref="L5">
    <cfRule type="cellIs" dxfId="8022" priority="658" stopIfTrue="1" operator="equal">
      <formula>5</formula>
    </cfRule>
    <cfRule type="cellIs" dxfId="8021" priority="659" stopIfTrue="1" operator="equal">
      <formula>4</formula>
    </cfRule>
    <cfRule type="cellIs" dxfId="8020" priority="660" stopIfTrue="1" operator="equal">
      <formula>3</formula>
    </cfRule>
  </conditionalFormatting>
  <conditionalFormatting sqref="L4">
    <cfRule type="expression" dxfId="8019" priority="656" stopIfTrue="1">
      <formula>$D$1&lt;L4</formula>
    </cfRule>
    <cfRule type="expression" dxfId="8018" priority="657" stopIfTrue="1">
      <formula>$D$1&gt;L4</formula>
    </cfRule>
  </conditionalFormatting>
  <conditionalFormatting sqref="L4">
    <cfRule type="expression" dxfId="8017" priority="654" stopIfTrue="1">
      <formula>$D$1&lt;L4</formula>
    </cfRule>
    <cfRule type="expression" dxfId="8016" priority="655" stopIfTrue="1">
      <formula>$D$1&gt;L4</formula>
    </cfRule>
  </conditionalFormatting>
  <conditionalFormatting sqref="L4">
    <cfRule type="expression" dxfId="8015" priority="652" stopIfTrue="1">
      <formula>$D$1&lt;L4</formula>
    </cfRule>
    <cfRule type="expression" dxfId="8014" priority="653" stopIfTrue="1">
      <formula>$D$1&gt;L4</formula>
    </cfRule>
  </conditionalFormatting>
  <conditionalFormatting sqref="L4">
    <cfRule type="expression" dxfId="8013" priority="650" stopIfTrue="1">
      <formula>$D$1&lt;L4</formula>
    </cfRule>
    <cfRule type="expression" dxfId="8012" priority="651" stopIfTrue="1">
      <formula>$D$1&gt;L4</formula>
    </cfRule>
  </conditionalFormatting>
  <conditionalFormatting sqref="L4">
    <cfRule type="expression" dxfId="8011" priority="648" stopIfTrue="1">
      <formula>$D$1&lt;L4</formula>
    </cfRule>
    <cfRule type="expression" dxfId="8010" priority="649" stopIfTrue="1">
      <formula>$D$1&gt;L4</formula>
    </cfRule>
  </conditionalFormatting>
  <conditionalFormatting sqref="L4">
    <cfRule type="expression" dxfId="8009" priority="646" stopIfTrue="1">
      <formula>$D$1&lt;L4</formula>
    </cfRule>
    <cfRule type="expression" dxfId="8008" priority="647" stopIfTrue="1">
      <formula>$D$1&gt;L4</formula>
    </cfRule>
  </conditionalFormatting>
  <conditionalFormatting sqref="L4">
    <cfRule type="expression" dxfId="8007" priority="644" stopIfTrue="1">
      <formula>$D$1&lt;L4</formula>
    </cfRule>
    <cfRule type="expression" dxfId="8006" priority="645" stopIfTrue="1">
      <formula>$D$1&gt;L4</formula>
    </cfRule>
  </conditionalFormatting>
  <conditionalFormatting sqref="L4">
    <cfRule type="expression" dxfId="8005" priority="642" stopIfTrue="1">
      <formula>$D$1&lt;L4</formula>
    </cfRule>
    <cfRule type="expression" dxfId="8004" priority="643" stopIfTrue="1">
      <formula>$D$1&gt;L4</formula>
    </cfRule>
  </conditionalFormatting>
  <conditionalFormatting sqref="L4">
    <cfRule type="expression" dxfId="8003" priority="640" stopIfTrue="1">
      <formula>$D$1&lt;L4</formula>
    </cfRule>
    <cfRule type="expression" dxfId="8002" priority="641" stopIfTrue="1">
      <formula>$D$1&gt;L4</formula>
    </cfRule>
  </conditionalFormatting>
  <conditionalFormatting sqref="L4">
    <cfRule type="expression" dxfId="8001" priority="638" stopIfTrue="1">
      <formula>$D$1&lt;L4</formula>
    </cfRule>
    <cfRule type="expression" dxfId="8000" priority="639" stopIfTrue="1">
      <formula>$D$1&gt;L4</formula>
    </cfRule>
  </conditionalFormatting>
  <conditionalFormatting sqref="L4">
    <cfRule type="expression" dxfId="7999" priority="636" stopIfTrue="1">
      <formula>$D$1&lt;L4</formula>
    </cfRule>
    <cfRule type="expression" dxfId="7998" priority="637" stopIfTrue="1">
      <formula>$D$1&gt;L4</formula>
    </cfRule>
  </conditionalFormatting>
  <conditionalFormatting sqref="L4">
    <cfRule type="expression" dxfId="7997" priority="634" stopIfTrue="1">
      <formula>$D$1&lt;L4</formula>
    </cfRule>
    <cfRule type="expression" dxfId="7996" priority="635" stopIfTrue="1">
      <formula>$D$1&gt;L4</formula>
    </cfRule>
  </conditionalFormatting>
  <conditionalFormatting sqref="L4">
    <cfRule type="expression" dxfId="7995" priority="632" stopIfTrue="1">
      <formula>$D$1&lt;L4</formula>
    </cfRule>
    <cfRule type="expression" dxfId="7994" priority="633" stopIfTrue="1">
      <formula>$D$1&gt;L4</formula>
    </cfRule>
  </conditionalFormatting>
  <conditionalFormatting sqref="L4">
    <cfRule type="expression" dxfId="7993" priority="630" stopIfTrue="1">
      <formula>$D$1&lt;L4</formula>
    </cfRule>
    <cfRule type="expression" dxfId="7992" priority="631" stopIfTrue="1">
      <formula>$D$1&gt;L4</formula>
    </cfRule>
  </conditionalFormatting>
  <conditionalFormatting sqref="L4">
    <cfRule type="expression" dxfId="7991" priority="628" stopIfTrue="1">
      <formula>$D$1&lt;L4</formula>
    </cfRule>
    <cfRule type="expression" dxfId="7990" priority="629" stopIfTrue="1">
      <formula>$D$1&gt;L4</formula>
    </cfRule>
  </conditionalFormatting>
  <conditionalFormatting sqref="L4">
    <cfRule type="expression" dxfId="7989" priority="626" stopIfTrue="1">
      <formula>$D$1&lt;L4</formula>
    </cfRule>
    <cfRule type="expression" dxfId="7988" priority="627" stopIfTrue="1">
      <formula>$D$1&gt;L4</formula>
    </cfRule>
  </conditionalFormatting>
  <conditionalFormatting sqref="L4">
    <cfRule type="expression" dxfId="7987" priority="624" stopIfTrue="1">
      <formula>$D$1&lt;L4</formula>
    </cfRule>
    <cfRule type="expression" dxfId="7986" priority="625" stopIfTrue="1">
      <formula>$D$1&gt;L4</formula>
    </cfRule>
  </conditionalFormatting>
  <conditionalFormatting sqref="L4">
    <cfRule type="expression" dxfId="7985" priority="622" stopIfTrue="1">
      <formula>$D$1&lt;L4</formula>
    </cfRule>
    <cfRule type="expression" dxfId="7984" priority="623" stopIfTrue="1">
      <formula>$D$1&gt;L4</formula>
    </cfRule>
  </conditionalFormatting>
  <conditionalFormatting sqref="K4">
    <cfRule type="expression" dxfId="7983" priority="601" stopIfTrue="1">
      <formula>$D$1&lt;K4</formula>
    </cfRule>
    <cfRule type="expression" dxfId="7982" priority="602" stopIfTrue="1">
      <formula>$D$1&gt;K4</formula>
    </cfRule>
  </conditionalFormatting>
  <conditionalFormatting sqref="K4">
    <cfRule type="expression" dxfId="7981" priority="599" stopIfTrue="1">
      <formula>$D$1&lt;K4</formula>
    </cfRule>
    <cfRule type="expression" dxfId="7980" priority="600" stopIfTrue="1">
      <formula>$D$1&gt;K4</formula>
    </cfRule>
  </conditionalFormatting>
  <conditionalFormatting sqref="K4">
    <cfRule type="expression" dxfId="7979" priority="597" stopIfTrue="1">
      <formula>$D$1&lt;K4</formula>
    </cfRule>
    <cfRule type="expression" dxfId="7978" priority="598" stopIfTrue="1">
      <formula>$D$1&gt;K4</formula>
    </cfRule>
  </conditionalFormatting>
  <conditionalFormatting sqref="K4">
    <cfRule type="expression" dxfId="7977" priority="620" stopIfTrue="1">
      <formula>$D$1&lt;K4</formula>
    </cfRule>
    <cfRule type="expression" dxfId="7976" priority="621" stopIfTrue="1">
      <formula>$D$1&gt;K4</formula>
    </cfRule>
  </conditionalFormatting>
  <conditionalFormatting sqref="K4">
    <cfRule type="expression" dxfId="7975" priority="618" stopIfTrue="1">
      <formula>$D$1&lt;K4</formula>
    </cfRule>
    <cfRule type="expression" dxfId="7974" priority="619" stopIfTrue="1">
      <formula>$D$1&gt;K4</formula>
    </cfRule>
  </conditionalFormatting>
  <conditionalFormatting sqref="K4">
    <cfRule type="expression" dxfId="7973" priority="616" stopIfTrue="1">
      <formula>$D$1&lt;K4</formula>
    </cfRule>
    <cfRule type="expression" dxfId="7972" priority="617" stopIfTrue="1">
      <formula>$D$1&gt;K4</formula>
    </cfRule>
  </conditionalFormatting>
  <conditionalFormatting sqref="K4">
    <cfRule type="expression" dxfId="7971" priority="614" stopIfTrue="1">
      <formula>$D$1&lt;K4</formula>
    </cfRule>
    <cfRule type="expression" dxfId="7970" priority="615" stopIfTrue="1">
      <formula>$D$1&gt;K4</formula>
    </cfRule>
  </conditionalFormatting>
  <conditionalFormatting sqref="K5">
    <cfRule type="cellIs" dxfId="7969" priority="611" stopIfTrue="1" operator="equal">
      <formula>5</formula>
    </cfRule>
    <cfRule type="cellIs" dxfId="7968" priority="612" stopIfTrue="1" operator="equal">
      <formula>4</formula>
    </cfRule>
    <cfRule type="cellIs" dxfId="7967" priority="613" stopIfTrue="1" operator="equal">
      <formula>3</formula>
    </cfRule>
  </conditionalFormatting>
  <conditionalFormatting sqref="K4">
    <cfRule type="expression" dxfId="7966" priority="609" stopIfTrue="1">
      <formula>$D$1&lt;K4</formula>
    </cfRule>
    <cfRule type="expression" dxfId="7965" priority="610" stopIfTrue="1">
      <formula>$D$1&gt;K4</formula>
    </cfRule>
  </conditionalFormatting>
  <conditionalFormatting sqref="K4">
    <cfRule type="expression" dxfId="7964" priority="607" stopIfTrue="1">
      <formula>$D$1&lt;K4</formula>
    </cfRule>
    <cfRule type="expression" dxfId="7963" priority="608" stopIfTrue="1">
      <formula>$D$1&gt;K4</formula>
    </cfRule>
  </conditionalFormatting>
  <conditionalFormatting sqref="K4">
    <cfRule type="expression" dxfId="7962" priority="605" stopIfTrue="1">
      <formula>$D$1&lt;K4</formula>
    </cfRule>
    <cfRule type="expression" dxfId="7961" priority="606" stopIfTrue="1">
      <formula>$D$1&gt;K4</formula>
    </cfRule>
  </conditionalFormatting>
  <conditionalFormatting sqref="K4">
    <cfRule type="expression" dxfId="7960" priority="603" stopIfTrue="1">
      <formula>$D$1&lt;K4</formula>
    </cfRule>
    <cfRule type="expression" dxfId="7959" priority="604" stopIfTrue="1">
      <formula>$D$1&gt;K4</formula>
    </cfRule>
  </conditionalFormatting>
  <conditionalFormatting sqref="K4">
    <cfRule type="expression" dxfId="7958" priority="595" stopIfTrue="1">
      <formula>$D$1&lt;K4</formula>
    </cfRule>
    <cfRule type="expression" dxfId="7957" priority="596" stopIfTrue="1">
      <formula>$D$1&gt;K4</formula>
    </cfRule>
  </conditionalFormatting>
  <conditionalFormatting sqref="K4">
    <cfRule type="expression" dxfId="7956" priority="593" stopIfTrue="1">
      <formula>$D$1&lt;K4</formula>
    </cfRule>
    <cfRule type="expression" dxfId="7955" priority="594" stopIfTrue="1">
      <formula>$D$1&gt;K4</formula>
    </cfRule>
  </conditionalFormatting>
  <conditionalFormatting sqref="K5">
    <cfRule type="cellIs" dxfId="7954" priority="590" stopIfTrue="1" operator="equal">
      <formula>5</formula>
    </cfRule>
    <cfRule type="cellIs" dxfId="7953" priority="591" stopIfTrue="1" operator="equal">
      <formula>4</formula>
    </cfRule>
    <cfRule type="cellIs" dxfId="7952" priority="592" stopIfTrue="1" operator="equal">
      <formula>3</formula>
    </cfRule>
  </conditionalFormatting>
  <conditionalFormatting sqref="K4">
    <cfRule type="expression" dxfId="7951" priority="588" stopIfTrue="1">
      <formula>$D$1&lt;K4</formula>
    </cfRule>
    <cfRule type="expression" dxfId="7950" priority="589" stopIfTrue="1">
      <formula>$D$1&gt;K4</formula>
    </cfRule>
  </conditionalFormatting>
  <conditionalFormatting sqref="K4">
    <cfRule type="expression" dxfId="7949" priority="586" stopIfTrue="1">
      <formula>$D$1&lt;K4</formula>
    </cfRule>
    <cfRule type="expression" dxfId="7948" priority="587" stopIfTrue="1">
      <formula>$D$1&gt;K4</formula>
    </cfRule>
  </conditionalFormatting>
  <conditionalFormatting sqref="K4">
    <cfRule type="expression" dxfId="7947" priority="553" stopIfTrue="1">
      <formula>$D$1&lt;K4</formula>
    </cfRule>
    <cfRule type="expression" dxfId="7946" priority="554" stopIfTrue="1">
      <formula>$D$1&gt;K4</formula>
    </cfRule>
  </conditionalFormatting>
  <conditionalFormatting sqref="K5">
    <cfRule type="cellIs" dxfId="7945" priority="583" stopIfTrue="1" operator="equal">
      <formula>5</formula>
    </cfRule>
    <cfRule type="cellIs" dxfId="7944" priority="584" stopIfTrue="1" operator="equal">
      <formula>4</formula>
    </cfRule>
    <cfRule type="cellIs" dxfId="7943" priority="585" stopIfTrue="1" operator="equal">
      <formula>3</formula>
    </cfRule>
  </conditionalFormatting>
  <conditionalFormatting sqref="K4">
    <cfRule type="expression" dxfId="7942" priority="581" stopIfTrue="1">
      <formula>$D$1&lt;K4</formula>
    </cfRule>
    <cfRule type="expression" dxfId="7941" priority="582" stopIfTrue="1">
      <formula>$D$1&gt;K4</formula>
    </cfRule>
  </conditionalFormatting>
  <conditionalFormatting sqref="K5">
    <cfRule type="cellIs" dxfId="7940" priority="578" stopIfTrue="1" operator="equal">
      <formula>5</formula>
    </cfRule>
    <cfRule type="cellIs" dxfId="7939" priority="579" stopIfTrue="1" operator="equal">
      <formula>4</formula>
    </cfRule>
    <cfRule type="cellIs" dxfId="7938" priority="580" stopIfTrue="1" operator="equal">
      <formula>3</formula>
    </cfRule>
  </conditionalFormatting>
  <conditionalFormatting sqref="K4">
    <cfRule type="expression" dxfId="7937" priority="576" stopIfTrue="1">
      <formula>$D$1&lt;K4</formula>
    </cfRule>
    <cfRule type="expression" dxfId="7936" priority="577" stopIfTrue="1">
      <formula>$D$1&gt;K4</formula>
    </cfRule>
  </conditionalFormatting>
  <conditionalFormatting sqref="K5">
    <cfRule type="cellIs" dxfId="7935" priority="573" stopIfTrue="1" operator="equal">
      <formula>5</formula>
    </cfRule>
    <cfRule type="cellIs" dxfId="7934" priority="574" stopIfTrue="1" operator="equal">
      <formula>4</formula>
    </cfRule>
    <cfRule type="cellIs" dxfId="7933" priority="575" stopIfTrue="1" operator="equal">
      <formula>3</formula>
    </cfRule>
  </conditionalFormatting>
  <conditionalFormatting sqref="K4">
    <cfRule type="expression" dxfId="7932" priority="571" stopIfTrue="1">
      <formula>$D$1&lt;K4</formula>
    </cfRule>
    <cfRule type="expression" dxfId="7931" priority="572" stopIfTrue="1">
      <formula>$D$1&gt;K4</formula>
    </cfRule>
  </conditionalFormatting>
  <conditionalFormatting sqref="K4">
    <cfRule type="expression" dxfId="7930" priority="569" stopIfTrue="1">
      <formula>$D$1&lt;K4</formula>
    </cfRule>
    <cfRule type="expression" dxfId="7929" priority="570" stopIfTrue="1">
      <formula>$D$1&gt;K4</formula>
    </cfRule>
  </conditionalFormatting>
  <conditionalFormatting sqref="K4">
    <cfRule type="expression" dxfId="7928" priority="567" stopIfTrue="1">
      <formula>$D$1&lt;K4</formula>
    </cfRule>
    <cfRule type="expression" dxfId="7927" priority="568" stopIfTrue="1">
      <formula>$D$1&gt;K4</formula>
    </cfRule>
  </conditionalFormatting>
  <conditionalFormatting sqref="K4">
    <cfRule type="expression" dxfId="7926" priority="565" stopIfTrue="1">
      <formula>$D$1&lt;K4</formula>
    </cfRule>
    <cfRule type="expression" dxfId="7925" priority="566" stopIfTrue="1">
      <formula>$D$1&gt;K4</formula>
    </cfRule>
  </conditionalFormatting>
  <conditionalFormatting sqref="K4">
    <cfRule type="expression" dxfId="7924" priority="563" stopIfTrue="1">
      <formula>$D$1&lt;K4</formula>
    </cfRule>
    <cfRule type="expression" dxfId="7923" priority="564" stopIfTrue="1">
      <formula>$D$1&gt;K4</formula>
    </cfRule>
  </conditionalFormatting>
  <conditionalFormatting sqref="K4">
    <cfRule type="expression" dxfId="7922" priority="561" stopIfTrue="1">
      <formula>$D$1&lt;K4</formula>
    </cfRule>
    <cfRule type="expression" dxfId="7921" priority="562" stopIfTrue="1">
      <formula>$D$1&gt;K4</formula>
    </cfRule>
  </conditionalFormatting>
  <conditionalFormatting sqref="K4">
    <cfRule type="expression" dxfId="7920" priority="559" stopIfTrue="1">
      <formula>$D$1&lt;K4</formula>
    </cfRule>
    <cfRule type="expression" dxfId="7919" priority="560" stopIfTrue="1">
      <formula>$D$1&gt;K4</formula>
    </cfRule>
  </conditionalFormatting>
  <conditionalFormatting sqref="K4">
    <cfRule type="expression" dxfId="7918" priority="557" stopIfTrue="1">
      <formula>$D$1&lt;K4</formula>
    </cfRule>
    <cfRule type="expression" dxfId="7917" priority="558" stopIfTrue="1">
      <formula>$D$1&gt;K4</formula>
    </cfRule>
  </conditionalFormatting>
  <conditionalFormatting sqref="K4">
    <cfRule type="expression" dxfId="7916" priority="555" stopIfTrue="1">
      <formula>$D$1&lt;K4</formula>
    </cfRule>
    <cfRule type="expression" dxfId="7915" priority="556" stopIfTrue="1">
      <formula>$D$1&gt;K4</formula>
    </cfRule>
  </conditionalFormatting>
  <conditionalFormatting sqref="M5">
    <cfRule type="cellIs" dxfId="7914" priority="550" stopIfTrue="1" operator="equal">
      <formula>5</formula>
    </cfRule>
    <cfRule type="cellIs" dxfId="7913" priority="551" stopIfTrue="1" operator="equal">
      <formula>4</formula>
    </cfRule>
    <cfRule type="cellIs" dxfId="7912" priority="552" stopIfTrue="1" operator="equal">
      <formula>3</formula>
    </cfRule>
  </conditionalFormatting>
  <conditionalFormatting sqref="M4">
    <cfRule type="expression" dxfId="7911" priority="548" stopIfTrue="1">
      <formula>$D$1&lt;M4</formula>
    </cfRule>
    <cfRule type="expression" dxfId="7910" priority="549" stopIfTrue="1">
      <formula>$D$1&gt;M4</formula>
    </cfRule>
  </conditionalFormatting>
  <conditionalFormatting sqref="M5">
    <cfRule type="cellIs" dxfId="7909" priority="545" stopIfTrue="1" operator="equal">
      <formula>5</formula>
    </cfRule>
    <cfRule type="cellIs" dxfId="7908" priority="546" stopIfTrue="1" operator="equal">
      <formula>4</formula>
    </cfRule>
    <cfRule type="cellIs" dxfId="7907" priority="547" stopIfTrue="1" operator="equal">
      <formula>3</formula>
    </cfRule>
  </conditionalFormatting>
  <conditionalFormatting sqref="M4">
    <cfRule type="expression" dxfId="7906" priority="512" stopIfTrue="1">
      <formula>$D$1&lt;M4</formula>
    </cfRule>
    <cfRule type="expression" dxfId="7905" priority="513" stopIfTrue="1">
      <formula>$D$1&gt;M4</formula>
    </cfRule>
  </conditionalFormatting>
  <conditionalFormatting sqref="M5">
    <cfRule type="cellIs" dxfId="7904" priority="542" stopIfTrue="1" operator="equal">
      <formula>5</formula>
    </cfRule>
    <cfRule type="cellIs" dxfId="7903" priority="543" stopIfTrue="1" operator="equal">
      <formula>4</formula>
    </cfRule>
    <cfRule type="cellIs" dxfId="7902" priority="544" stopIfTrue="1" operator="equal">
      <formula>3</formula>
    </cfRule>
  </conditionalFormatting>
  <conditionalFormatting sqref="M4">
    <cfRule type="expression" dxfId="7901" priority="540" stopIfTrue="1">
      <formula>$D$1&lt;M4</formula>
    </cfRule>
    <cfRule type="expression" dxfId="7900" priority="541" stopIfTrue="1">
      <formula>$D$1&gt;M4</formula>
    </cfRule>
  </conditionalFormatting>
  <conditionalFormatting sqref="M5">
    <cfRule type="cellIs" dxfId="7899" priority="537" stopIfTrue="1" operator="equal">
      <formula>5</formula>
    </cfRule>
    <cfRule type="cellIs" dxfId="7898" priority="538" stopIfTrue="1" operator="equal">
      <formula>4</formula>
    </cfRule>
    <cfRule type="cellIs" dxfId="7897" priority="539" stopIfTrue="1" operator="equal">
      <formula>3</formula>
    </cfRule>
  </conditionalFormatting>
  <conditionalFormatting sqref="M4">
    <cfRule type="expression" dxfId="7896" priority="535" stopIfTrue="1">
      <formula>$D$1&lt;M4</formula>
    </cfRule>
    <cfRule type="expression" dxfId="7895" priority="536" stopIfTrue="1">
      <formula>$D$1&gt;M4</formula>
    </cfRule>
  </conditionalFormatting>
  <conditionalFormatting sqref="M5">
    <cfRule type="cellIs" dxfId="7894" priority="532" stopIfTrue="1" operator="equal">
      <formula>5</formula>
    </cfRule>
    <cfRule type="cellIs" dxfId="7893" priority="533" stopIfTrue="1" operator="equal">
      <formula>4</formula>
    </cfRule>
    <cfRule type="cellIs" dxfId="7892" priority="534" stopIfTrue="1" operator="equal">
      <formula>3</formula>
    </cfRule>
  </conditionalFormatting>
  <conditionalFormatting sqref="M4">
    <cfRule type="expression" dxfId="7891" priority="530" stopIfTrue="1">
      <formula>$D$1&lt;M4</formula>
    </cfRule>
    <cfRule type="expression" dxfId="7890" priority="531" stopIfTrue="1">
      <formula>$D$1&gt;M4</formula>
    </cfRule>
  </conditionalFormatting>
  <conditionalFormatting sqref="M4">
    <cfRule type="expression" dxfId="7889" priority="528" stopIfTrue="1">
      <formula>$D$1&lt;M4</formula>
    </cfRule>
    <cfRule type="expression" dxfId="7888" priority="529" stopIfTrue="1">
      <formula>$D$1&gt;M4</formula>
    </cfRule>
  </conditionalFormatting>
  <conditionalFormatting sqref="M4">
    <cfRule type="expression" dxfId="7887" priority="526" stopIfTrue="1">
      <formula>$D$1&lt;M4</formula>
    </cfRule>
    <cfRule type="expression" dxfId="7886" priority="527" stopIfTrue="1">
      <formula>$D$1&gt;M4</formula>
    </cfRule>
  </conditionalFormatting>
  <conditionalFormatting sqref="M4">
    <cfRule type="expression" dxfId="7885" priority="524" stopIfTrue="1">
      <formula>$D$1&lt;M4</formula>
    </cfRule>
    <cfRule type="expression" dxfId="7884" priority="525" stopIfTrue="1">
      <formula>$D$1&gt;M4</formula>
    </cfRule>
  </conditionalFormatting>
  <conditionalFormatting sqref="M4">
    <cfRule type="expression" dxfId="7883" priority="522" stopIfTrue="1">
      <formula>$D$1&lt;M4</formula>
    </cfRule>
    <cfRule type="expression" dxfId="7882" priority="523" stopIfTrue="1">
      <formula>$D$1&gt;M4</formula>
    </cfRule>
  </conditionalFormatting>
  <conditionalFormatting sqref="M4">
    <cfRule type="expression" dxfId="7881" priority="520" stopIfTrue="1">
      <formula>$D$1&lt;M4</formula>
    </cfRule>
    <cfRule type="expression" dxfId="7880" priority="521" stopIfTrue="1">
      <formula>$D$1&gt;M4</formula>
    </cfRule>
  </conditionalFormatting>
  <conditionalFormatting sqref="M4">
    <cfRule type="expression" dxfId="7879" priority="518" stopIfTrue="1">
      <formula>$D$1&lt;M4</formula>
    </cfRule>
    <cfRule type="expression" dxfId="7878" priority="519" stopIfTrue="1">
      <formula>$D$1&gt;M4</formula>
    </cfRule>
  </conditionalFormatting>
  <conditionalFormatting sqref="M4">
    <cfRule type="expression" dxfId="7877" priority="516" stopIfTrue="1">
      <formula>$D$1&lt;M4</formula>
    </cfRule>
    <cfRule type="expression" dxfId="7876" priority="517" stopIfTrue="1">
      <formula>$D$1&gt;M4</formula>
    </cfRule>
  </conditionalFormatting>
  <conditionalFormatting sqref="M4">
    <cfRule type="expression" dxfId="7875" priority="514" stopIfTrue="1">
      <formula>$D$1&lt;M4</formula>
    </cfRule>
    <cfRule type="expression" dxfId="7874" priority="515" stopIfTrue="1">
      <formula>$D$1&gt;M4</formula>
    </cfRule>
  </conditionalFormatting>
  <conditionalFormatting sqref="J4">
    <cfRule type="expression" dxfId="7873" priority="476" stopIfTrue="1">
      <formula>$D$1&lt;J4</formula>
    </cfRule>
    <cfRule type="expression" dxfId="7872" priority="477" stopIfTrue="1">
      <formula>$D$1&gt;J4</formula>
    </cfRule>
  </conditionalFormatting>
  <conditionalFormatting sqref="J4">
    <cfRule type="expression" dxfId="7871" priority="428" stopIfTrue="1">
      <formula>$D$1&lt;J4</formula>
    </cfRule>
    <cfRule type="expression" dxfId="7870" priority="429" stopIfTrue="1">
      <formula>$D$1&gt;J4</formula>
    </cfRule>
  </conditionalFormatting>
  <conditionalFormatting sqref="J5">
    <cfRule type="cellIs" dxfId="7869" priority="509" stopIfTrue="1" operator="equal">
      <formula>5</formula>
    </cfRule>
    <cfRule type="cellIs" dxfId="7868" priority="510" stopIfTrue="1" operator="equal">
      <formula>4</formula>
    </cfRule>
    <cfRule type="cellIs" dxfId="7867" priority="511" stopIfTrue="1" operator="equal">
      <formula>3</formula>
    </cfRule>
  </conditionalFormatting>
  <conditionalFormatting sqref="J4">
    <cfRule type="expression" dxfId="7866" priority="507" stopIfTrue="1">
      <formula>$D$1&lt;J4</formula>
    </cfRule>
    <cfRule type="expression" dxfId="7865" priority="508" stopIfTrue="1">
      <formula>$D$1&gt;J4</formula>
    </cfRule>
  </conditionalFormatting>
  <conditionalFormatting sqref="J4">
    <cfRule type="expression" dxfId="7864" priority="497" stopIfTrue="1">
      <formula>$D$1&lt;J4</formula>
    </cfRule>
    <cfRule type="expression" dxfId="7863" priority="498" stopIfTrue="1">
      <formula>$D$1&gt;J4</formula>
    </cfRule>
  </conditionalFormatting>
  <conditionalFormatting sqref="J4">
    <cfRule type="expression" dxfId="7862" priority="430" stopIfTrue="1">
      <formula>$D$1&lt;J4</formula>
    </cfRule>
    <cfRule type="expression" dxfId="7861" priority="431" stopIfTrue="1">
      <formula>$D$1&gt;J4</formula>
    </cfRule>
  </conditionalFormatting>
  <conditionalFormatting sqref="J4">
    <cfRule type="expression" dxfId="7860" priority="447" stopIfTrue="1">
      <formula>$D$1&lt;J4</formula>
    </cfRule>
    <cfRule type="expression" dxfId="7859" priority="448" stopIfTrue="1">
      <formula>$D$1&gt;J4</formula>
    </cfRule>
  </conditionalFormatting>
  <conditionalFormatting sqref="J5">
    <cfRule type="cellIs" dxfId="7858" priority="494" stopIfTrue="1" operator="equal">
      <formula>5</formula>
    </cfRule>
    <cfRule type="cellIs" dxfId="7857" priority="495" stopIfTrue="1" operator="equal">
      <formula>4</formula>
    </cfRule>
    <cfRule type="cellIs" dxfId="7856" priority="496" stopIfTrue="1" operator="equal">
      <formula>3</formula>
    </cfRule>
  </conditionalFormatting>
  <conditionalFormatting sqref="J4">
    <cfRule type="expression" dxfId="7855" priority="492" stopIfTrue="1">
      <formula>$D$1&lt;J4</formula>
    </cfRule>
    <cfRule type="expression" dxfId="7854" priority="493" stopIfTrue="1">
      <formula>$D$1&gt;J4</formula>
    </cfRule>
  </conditionalFormatting>
  <conditionalFormatting sqref="J4">
    <cfRule type="expression" dxfId="7853" priority="482" stopIfTrue="1">
      <formula>$D$1&lt;J4</formula>
    </cfRule>
    <cfRule type="expression" dxfId="7852" priority="483" stopIfTrue="1">
      <formula>$D$1&gt;J4</formula>
    </cfRule>
  </conditionalFormatting>
  <conditionalFormatting sqref="J4">
    <cfRule type="expression" dxfId="7851" priority="480" stopIfTrue="1">
      <formula>$D$1&lt;J4</formula>
    </cfRule>
    <cfRule type="expression" dxfId="7850" priority="481" stopIfTrue="1">
      <formula>$D$1&gt;J4</formula>
    </cfRule>
  </conditionalFormatting>
  <conditionalFormatting sqref="J4">
    <cfRule type="expression" dxfId="7849" priority="478" stopIfTrue="1">
      <formula>$D$1&lt;J4</formula>
    </cfRule>
    <cfRule type="expression" dxfId="7848" priority="479" stopIfTrue="1">
      <formula>$D$1&gt;J4</formula>
    </cfRule>
  </conditionalFormatting>
  <conditionalFormatting sqref="J4">
    <cfRule type="expression" dxfId="7847" priority="466" stopIfTrue="1">
      <formula>$D$1&lt;J4</formula>
    </cfRule>
    <cfRule type="expression" dxfId="7846" priority="467" stopIfTrue="1">
      <formula>$D$1&gt;J4</formula>
    </cfRule>
  </conditionalFormatting>
  <conditionalFormatting sqref="J4">
    <cfRule type="expression" dxfId="7845" priority="438" stopIfTrue="1">
      <formula>$D$1&lt;J4</formula>
    </cfRule>
    <cfRule type="expression" dxfId="7844" priority="439" stopIfTrue="1">
      <formula>$D$1&gt;J4</formula>
    </cfRule>
  </conditionalFormatting>
  <conditionalFormatting sqref="J4">
    <cfRule type="expression" dxfId="7843" priority="436" stopIfTrue="1">
      <formula>$D$1&lt;J4</formula>
    </cfRule>
    <cfRule type="expression" dxfId="7842" priority="437" stopIfTrue="1">
      <formula>$D$1&gt;J4</formula>
    </cfRule>
  </conditionalFormatting>
  <conditionalFormatting sqref="J4">
    <cfRule type="expression" dxfId="7841" priority="434" stopIfTrue="1">
      <formula>$D$1&lt;J4</formula>
    </cfRule>
    <cfRule type="expression" dxfId="7840" priority="435" stopIfTrue="1">
      <formula>$D$1&gt;J4</formula>
    </cfRule>
  </conditionalFormatting>
  <conditionalFormatting sqref="J4">
    <cfRule type="expression" dxfId="7839" priority="432" stopIfTrue="1">
      <formula>$D$1&lt;J4</formula>
    </cfRule>
    <cfRule type="expression" dxfId="7838" priority="433" stopIfTrue="1">
      <formula>$D$1&gt;J4</formula>
    </cfRule>
  </conditionalFormatting>
  <conditionalFormatting sqref="J4">
    <cfRule type="expression" dxfId="7837" priority="426" stopIfTrue="1">
      <formula>$D$1&lt;J4</formula>
    </cfRule>
    <cfRule type="expression" dxfId="7836" priority="427" stopIfTrue="1">
      <formula>$D$1&gt;J4</formula>
    </cfRule>
  </conditionalFormatting>
  <conditionalFormatting sqref="J4">
    <cfRule type="expression" dxfId="7835" priority="424" stopIfTrue="1">
      <formula>$D$1&lt;J4</formula>
    </cfRule>
    <cfRule type="expression" dxfId="7834" priority="425" stopIfTrue="1">
      <formula>$D$1&gt;J4</formula>
    </cfRule>
  </conditionalFormatting>
  <conditionalFormatting sqref="J4">
    <cfRule type="expression" dxfId="7833" priority="422" stopIfTrue="1">
      <formula>$D$1&lt;J4</formula>
    </cfRule>
    <cfRule type="expression" dxfId="7832" priority="423" stopIfTrue="1">
      <formula>$D$1&gt;J4</formula>
    </cfRule>
  </conditionalFormatting>
  <conditionalFormatting sqref="J4">
    <cfRule type="expression" dxfId="7831" priority="484" stopIfTrue="1">
      <formula>$D$1&lt;J4</formula>
    </cfRule>
    <cfRule type="expression" dxfId="7830" priority="485" stopIfTrue="1">
      <formula>$D$1&gt;J4</formula>
    </cfRule>
  </conditionalFormatting>
  <conditionalFormatting sqref="J4">
    <cfRule type="expression" dxfId="7829" priority="505" stopIfTrue="1">
      <formula>$D$1&lt;J4</formula>
    </cfRule>
    <cfRule type="expression" dxfId="7828" priority="506" stopIfTrue="1">
      <formula>$D$1&gt;J4</formula>
    </cfRule>
  </conditionalFormatting>
  <conditionalFormatting sqref="J4">
    <cfRule type="expression" dxfId="7827" priority="503" stopIfTrue="1">
      <formula>$D$1&lt;J4</formula>
    </cfRule>
    <cfRule type="expression" dxfId="7826" priority="504" stopIfTrue="1">
      <formula>$D$1&gt;J4</formula>
    </cfRule>
  </conditionalFormatting>
  <conditionalFormatting sqref="J4">
    <cfRule type="expression" dxfId="7825" priority="501" stopIfTrue="1">
      <formula>$D$1&lt;J4</formula>
    </cfRule>
    <cfRule type="expression" dxfId="7824" priority="502" stopIfTrue="1">
      <formula>$D$1&gt;J4</formula>
    </cfRule>
  </conditionalFormatting>
  <conditionalFormatting sqref="J4">
    <cfRule type="expression" dxfId="7823" priority="499" stopIfTrue="1">
      <formula>$D$1&lt;J4</formula>
    </cfRule>
    <cfRule type="expression" dxfId="7822" priority="500" stopIfTrue="1">
      <formula>$D$1&gt;J4</formula>
    </cfRule>
  </conditionalFormatting>
  <conditionalFormatting sqref="J4">
    <cfRule type="expression" dxfId="7821" priority="490" stopIfTrue="1">
      <formula>$D$1&lt;J4</formula>
    </cfRule>
    <cfRule type="expression" dxfId="7820" priority="491" stopIfTrue="1">
      <formula>$D$1&gt;J4</formula>
    </cfRule>
  </conditionalFormatting>
  <conditionalFormatting sqref="J4">
    <cfRule type="expression" dxfId="7819" priority="488" stopIfTrue="1">
      <formula>$D$1&lt;J4</formula>
    </cfRule>
    <cfRule type="expression" dxfId="7818" priority="489" stopIfTrue="1">
      <formula>$D$1&gt;J4</formula>
    </cfRule>
  </conditionalFormatting>
  <conditionalFormatting sqref="J4">
    <cfRule type="expression" dxfId="7817" priority="486" stopIfTrue="1">
      <formula>$D$1&lt;J4</formula>
    </cfRule>
    <cfRule type="expression" dxfId="7816" priority="487" stopIfTrue="1">
      <formula>$D$1&gt;J4</formula>
    </cfRule>
  </conditionalFormatting>
  <conditionalFormatting sqref="J5">
    <cfRule type="cellIs" dxfId="7815" priority="473" stopIfTrue="1" operator="equal">
      <formula>5</formula>
    </cfRule>
    <cfRule type="cellIs" dxfId="7814" priority="474" stopIfTrue="1" operator="equal">
      <formula>4</formula>
    </cfRule>
    <cfRule type="cellIs" dxfId="7813" priority="475" stopIfTrue="1" operator="equal">
      <formula>3</formula>
    </cfRule>
  </conditionalFormatting>
  <conditionalFormatting sqref="J4">
    <cfRule type="expression" dxfId="7812" priority="471" stopIfTrue="1">
      <formula>$D$1&lt;J4</formula>
    </cfRule>
    <cfRule type="expression" dxfId="7811" priority="472" stopIfTrue="1">
      <formula>$D$1&gt;J4</formula>
    </cfRule>
  </conditionalFormatting>
  <conditionalFormatting sqref="J5">
    <cfRule type="cellIs" dxfId="7810" priority="468" stopIfTrue="1" operator="equal">
      <formula>5</formula>
    </cfRule>
    <cfRule type="cellIs" dxfId="7809" priority="469" stopIfTrue="1" operator="equal">
      <formula>4</formula>
    </cfRule>
    <cfRule type="cellIs" dxfId="7808" priority="470" stopIfTrue="1" operator="equal">
      <formula>3</formula>
    </cfRule>
  </conditionalFormatting>
  <conditionalFormatting sqref="J5">
    <cfRule type="cellIs" dxfId="7807" priority="463" stopIfTrue="1" operator="equal">
      <formula>5</formula>
    </cfRule>
    <cfRule type="cellIs" dxfId="7806" priority="464" stopIfTrue="1" operator="equal">
      <formula>4</formula>
    </cfRule>
    <cfRule type="cellIs" dxfId="7805" priority="465" stopIfTrue="1" operator="equal">
      <formula>3</formula>
    </cfRule>
  </conditionalFormatting>
  <conditionalFormatting sqref="J4">
    <cfRule type="expression" dxfId="7804" priority="461" stopIfTrue="1">
      <formula>$D$1&lt;J4</formula>
    </cfRule>
    <cfRule type="expression" dxfId="7803" priority="462" stopIfTrue="1">
      <formula>$D$1&gt;J4</formula>
    </cfRule>
  </conditionalFormatting>
  <conditionalFormatting sqref="J5">
    <cfRule type="cellIs" dxfId="7802" priority="458" stopIfTrue="1" operator="equal">
      <formula>5</formula>
    </cfRule>
    <cfRule type="cellIs" dxfId="7801" priority="459" stopIfTrue="1" operator="equal">
      <formula>4</formula>
    </cfRule>
    <cfRule type="cellIs" dxfId="7800" priority="460" stopIfTrue="1" operator="equal">
      <formula>3</formula>
    </cfRule>
  </conditionalFormatting>
  <conditionalFormatting sqref="J4">
    <cfRule type="expression" dxfId="7799" priority="456" stopIfTrue="1">
      <formula>$D$1&lt;J4</formula>
    </cfRule>
    <cfRule type="expression" dxfId="7798" priority="457" stopIfTrue="1">
      <formula>$D$1&gt;J4</formula>
    </cfRule>
  </conditionalFormatting>
  <conditionalFormatting sqref="J5">
    <cfRule type="cellIs" dxfId="7797" priority="453" stopIfTrue="1" operator="equal">
      <formula>5</formula>
    </cfRule>
    <cfRule type="cellIs" dxfId="7796" priority="454" stopIfTrue="1" operator="equal">
      <formula>4</formula>
    </cfRule>
    <cfRule type="cellIs" dxfId="7795" priority="455" stopIfTrue="1" operator="equal">
      <formula>3</formula>
    </cfRule>
  </conditionalFormatting>
  <conditionalFormatting sqref="J4">
    <cfRule type="expression" dxfId="7794" priority="451" stopIfTrue="1">
      <formula>$D$1&lt;J4</formula>
    </cfRule>
    <cfRule type="expression" dxfId="7793" priority="452" stopIfTrue="1">
      <formula>$D$1&gt;J4</formula>
    </cfRule>
  </conditionalFormatting>
  <conditionalFormatting sqref="J4">
    <cfRule type="expression" dxfId="7792" priority="449" stopIfTrue="1">
      <formula>$D$1&lt;J4</formula>
    </cfRule>
    <cfRule type="expression" dxfId="7791" priority="450" stopIfTrue="1">
      <formula>$D$1&gt;J4</formula>
    </cfRule>
  </conditionalFormatting>
  <conditionalFormatting sqref="J4">
    <cfRule type="expression" dxfId="7790" priority="445" stopIfTrue="1">
      <formula>$D$1&lt;J4</formula>
    </cfRule>
    <cfRule type="expression" dxfId="7789" priority="446" stopIfTrue="1">
      <formula>$D$1&gt;J4</formula>
    </cfRule>
  </conditionalFormatting>
  <conditionalFormatting sqref="J4">
    <cfRule type="expression" dxfId="7788" priority="443" stopIfTrue="1">
      <formula>$D$1&lt;J4</formula>
    </cfRule>
    <cfRule type="expression" dxfId="7787" priority="444" stopIfTrue="1">
      <formula>$D$1&gt;J4</formula>
    </cfRule>
  </conditionalFormatting>
  <conditionalFormatting sqref="J5">
    <cfRule type="cellIs" dxfId="7786" priority="440" stopIfTrue="1" operator="equal">
      <formula>5</formula>
    </cfRule>
    <cfRule type="cellIs" dxfId="7785" priority="441" stopIfTrue="1" operator="equal">
      <formula>4</formula>
    </cfRule>
    <cfRule type="cellIs" dxfId="7784" priority="442" stopIfTrue="1" operator="equal">
      <formula>3</formula>
    </cfRule>
  </conditionalFormatting>
  <conditionalFormatting sqref="U5">
    <cfRule type="expression" dxfId="7783" priority="396" stopIfTrue="1">
      <formula>$D$1&lt;U5</formula>
    </cfRule>
    <cfRule type="expression" dxfId="7782" priority="397" stopIfTrue="1">
      <formula>$D$1&gt;U5</formula>
    </cfRule>
  </conditionalFormatting>
  <conditionalFormatting sqref="U5">
    <cfRule type="expression" dxfId="7781" priority="406" stopIfTrue="1">
      <formula>$D$1&lt;U5</formula>
    </cfRule>
    <cfRule type="expression" dxfId="7780" priority="407" stopIfTrue="1">
      <formula>$D$1&gt;U5</formula>
    </cfRule>
  </conditionalFormatting>
  <conditionalFormatting sqref="U4">
    <cfRule type="expression" dxfId="7779" priority="366" stopIfTrue="1">
      <formula>$D$1&lt;U4</formula>
    </cfRule>
    <cfRule type="expression" dxfId="7778" priority="367" stopIfTrue="1">
      <formula>$D$1&gt;U4</formula>
    </cfRule>
  </conditionalFormatting>
  <conditionalFormatting sqref="U4">
    <cfRule type="expression" dxfId="7777" priority="356" stopIfTrue="1">
      <formula>$D$1&lt;U4</formula>
    </cfRule>
    <cfRule type="expression" dxfId="7776" priority="357" stopIfTrue="1">
      <formula>$D$1&gt;U4</formula>
    </cfRule>
  </conditionalFormatting>
  <conditionalFormatting sqref="U4">
    <cfRule type="expression" dxfId="7775" priority="420" stopIfTrue="1">
      <formula>$D$4&lt;U4</formula>
    </cfRule>
    <cfRule type="expression" dxfId="7774" priority="421" stopIfTrue="1">
      <formula>$D$4&gt;U4</formula>
    </cfRule>
  </conditionalFormatting>
  <conditionalFormatting sqref="U4">
    <cfRule type="expression" dxfId="7773" priority="418" stopIfTrue="1">
      <formula>$D$1&lt;U4</formula>
    </cfRule>
    <cfRule type="expression" dxfId="7772" priority="419" stopIfTrue="1">
      <formula>$D$1&gt;U4</formula>
    </cfRule>
  </conditionalFormatting>
  <conditionalFormatting sqref="U5">
    <cfRule type="expression" dxfId="7771" priority="416" stopIfTrue="1">
      <formula>$D$1&lt;U5</formula>
    </cfRule>
    <cfRule type="expression" dxfId="7770" priority="417" stopIfTrue="1">
      <formula>$D$1&gt;U5</formula>
    </cfRule>
  </conditionalFormatting>
  <conditionalFormatting sqref="U5">
    <cfRule type="expression" dxfId="7769" priority="388" stopIfTrue="1">
      <formula>$D$1&lt;U5</formula>
    </cfRule>
    <cfRule type="expression" dxfId="7768" priority="389" stopIfTrue="1">
      <formula>$D$1&gt;U5</formula>
    </cfRule>
  </conditionalFormatting>
  <conditionalFormatting sqref="U5">
    <cfRule type="expression" dxfId="7767" priority="394" stopIfTrue="1">
      <formula>$D$1&lt;U5</formula>
    </cfRule>
    <cfRule type="expression" dxfId="7766" priority="395" stopIfTrue="1">
      <formula>$D$1&gt;U5</formula>
    </cfRule>
  </conditionalFormatting>
  <conditionalFormatting sqref="U5">
    <cfRule type="expression" dxfId="7765" priority="392" stopIfTrue="1">
      <formula>$D$1&lt;U5</formula>
    </cfRule>
    <cfRule type="expression" dxfId="7764" priority="393" stopIfTrue="1">
      <formula>$D$1&gt;U5</formula>
    </cfRule>
  </conditionalFormatting>
  <conditionalFormatting sqref="U5">
    <cfRule type="expression" dxfId="7763" priority="390" stopIfTrue="1">
      <formula>$D$1&lt;U5</formula>
    </cfRule>
    <cfRule type="expression" dxfId="7762" priority="391" stopIfTrue="1">
      <formula>$D$1&gt;U5</formula>
    </cfRule>
  </conditionalFormatting>
  <conditionalFormatting sqref="U5">
    <cfRule type="expression" dxfId="7761" priority="414" stopIfTrue="1">
      <formula>$D$1&lt;U5</formula>
    </cfRule>
    <cfRule type="expression" dxfId="7760" priority="415" stopIfTrue="1">
      <formula>$D$1&gt;U5</formula>
    </cfRule>
  </conditionalFormatting>
  <conditionalFormatting sqref="U5">
    <cfRule type="expression" dxfId="7759" priority="412" stopIfTrue="1">
      <formula>$D$1&lt;U5</formula>
    </cfRule>
    <cfRule type="expression" dxfId="7758" priority="413" stopIfTrue="1">
      <formula>$D$1&gt;U5</formula>
    </cfRule>
  </conditionalFormatting>
  <conditionalFormatting sqref="U5">
    <cfRule type="expression" dxfId="7757" priority="410" stopIfTrue="1">
      <formula>$D$1&lt;U5</formula>
    </cfRule>
    <cfRule type="expression" dxfId="7756" priority="411" stopIfTrue="1">
      <formula>$D$1&gt;U5</formula>
    </cfRule>
  </conditionalFormatting>
  <conditionalFormatting sqref="U5">
    <cfRule type="expression" dxfId="7755" priority="408" stopIfTrue="1">
      <formula>$D$1&lt;U5</formula>
    </cfRule>
    <cfRule type="expression" dxfId="7754" priority="409" stopIfTrue="1">
      <formula>$D$1&gt;U5</formula>
    </cfRule>
  </conditionalFormatting>
  <conditionalFormatting sqref="U5">
    <cfRule type="expression" dxfId="7753" priority="404" stopIfTrue="1">
      <formula>$D$1&lt;U5</formula>
    </cfRule>
    <cfRule type="expression" dxfId="7752" priority="405" stopIfTrue="1">
      <formula>$D$1&gt;U5</formula>
    </cfRule>
  </conditionalFormatting>
  <conditionalFormatting sqref="U5">
    <cfRule type="expression" dxfId="7751" priority="402" stopIfTrue="1">
      <formula>$D$1&lt;U5</formula>
    </cfRule>
    <cfRule type="expression" dxfId="7750" priority="403" stopIfTrue="1">
      <formula>$D$1&gt;U5</formula>
    </cfRule>
  </conditionalFormatting>
  <conditionalFormatting sqref="U5">
    <cfRule type="expression" dxfId="7749" priority="400" stopIfTrue="1">
      <formula>$D$1&lt;U5</formula>
    </cfRule>
    <cfRule type="expression" dxfId="7748" priority="401" stopIfTrue="1">
      <formula>$D$1&gt;U5</formula>
    </cfRule>
  </conditionalFormatting>
  <conditionalFormatting sqref="U5">
    <cfRule type="expression" dxfId="7747" priority="398" stopIfTrue="1">
      <formula>$D$1&lt;U5</formula>
    </cfRule>
    <cfRule type="expression" dxfId="7746" priority="399" stopIfTrue="1">
      <formula>$D$1&gt;U5</formula>
    </cfRule>
  </conditionalFormatting>
  <conditionalFormatting sqref="U4">
    <cfRule type="expression" dxfId="7745" priority="386" stopIfTrue="1">
      <formula>$D$1&lt;U4</formula>
    </cfRule>
    <cfRule type="expression" dxfId="7744" priority="387" stopIfTrue="1">
      <formula>$D$1&gt;U4</formula>
    </cfRule>
  </conditionalFormatting>
  <conditionalFormatting sqref="U5">
    <cfRule type="cellIs" dxfId="7743" priority="383" stopIfTrue="1" operator="equal">
      <formula>5</formula>
    </cfRule>
    <cfRule type="cellIs" dxfId="7742" priority="384" stopIfTrue="1" operator="equal">
      <formula>4</formula>
    </cfRule>
    <cfRule type="cellIs" dxfId="7741" priority="385" stopIfTrue="1" operator="equal">
      <formula>3</formula>
    </cfRule>
  </conditionalFormatting>
  <conditionalFormatting sqref="U4">
    <cfRule type="expression" dxfId="7740" priority="352" stopIfTrue="1">
      <formula>$D$1&lt;U4</formula>
    </cfRule>
    <cfRule type="expression" dxfId="7739" priority="353" stopIfTrue="1">
      <formula>$D$1&gt;U4</formula>
    </cfRule>
  </conditionalFormatting>
  <conditionalFormatting sqref="U4">
    <cfRule type="expression" dxfId="7738" priority="360" stopIfTrue="1">
      <formula>$D$1&lt;U4</formula>
    </cfRule>
    <cfRule type="expression" dxfId="7737" priority="361" stopIfTrue="1">
      <formula>$D$1&gt;U4</formula>
    </cfRule>
  </conditionalFormatting>
  <conditionalFormatting sqref="U4">
    <cfRule type="expression" dxfId="7736" priority="358" stopIfTrue="1">
      <formula>$D$1&lt;U4</formula>
    </cfRule>
    <cfRule type="expression" dxfId="7735" priority="359" stopIfTrue="1">
      <formula>$D$1&gt;U4</formula>
    </cfRule>
  </conditionalFormatting>
  <conditionalFormatting sqref="U4">
    <cfRule type="expression" dxfId="7734" priority="354" stopIfTrue="1">
      <formula>$D$1&lt;U4</formula>
    </cfRule>
    <cfRule type="expression" dxfId="7733" priority="355" stopIfTrue="1">
      <formula>$D$1&gt;U4</formula>
    </cfRule>
  </conditionalFormatting>
  <conditionalFormatting sqref="U5">
    <cfRule type="cellIs" dxfId="7732" priority="380" stopIfTrue="1" operator="equal">
      <formula>5</formula>
    </cfRule>
    <cfRule type="cellIs" dxfId="7731" priority="381" stopIfTrue="1" operator="equal">
      <formula>4</formula>
    </cfRule>
    <cfRule type="cellIs" dxfId="7730" priority="382" stopIfTrue="1" operator="equal">
      <formula>3</formula>
    </cfRule>
  </conditionalFormatting>
  <conditionalFormatting sqref="U4">
    <cfRule type="expression" dxfId="7729" priority="378" stopIfTrue="1">
      <formula>$D$1&lt;U4</formula>
    </cfRule>
    <cfRule type="expression" dxfId="7728" priority="379" stopIfTrue="1">
      <formula>$D$1&gt;U4</formula>
    </cfRule>
  </conditionalFormatting>
  <conditionalFormatting sqref="U4">
    <cfRule type="expression" dxfId="7727" priority="376" stopIfTrue="1">
      <formula>$D$1&lt;U4</formula>
    </cfRule>
    <cfRule type="expression" dxfId="7726" priority="377" stopIfTrue="1">
      <formula>$D$1&gt;U4</formula>
    </cfRule>
  </conditionalFormatting>
  <conditionalFormatting sqref="U4">
    <cfRule type="expression" dxfId="7725" priority="374" stopIfTrue="1">
      <formula>$D$1&lt;U4</formula>
    </cfRule>
    <cfRule type="expression" dxfId="7724" priority="375" stopIfTrue="1">
      <formula>$D$1&gt;U4</formula>
    </cfRule>
  </conditionalFormatting>
  <conditionalFormatting sqref="U4">
    <cfRule type="expression" dxfId="7723" priority="372" stopIfTrue="1">
      <formula>$D$1&lt;U4</formula>
    </cfRule>
    <cfRule type="expression" dxfId="7722" priority="373" stopIfTrue="1">
      <formula>$D$1&gt;U4</formula>
    </cfRule>
  </conditionalFormatting>
  <conditionalFormatting sqref="U4">
    <cfRule type="expression" dxfId="7721" priority="370" stopIfTrue="1">
      <formula>$D$1&lt;U4</formula>
    </cfRule>
    <cfRule type="expression" dxfId="7720" priority="371" stopIfTrue="1">
      <formula>$D$1&gt;U4</formula>
    </cfRule>
  </conditionalFormatting>
  <conditionalFormatting sqref="U4">
    <cfRule type="expression" dxfId="7719" priority="368" stopIfTrue="1">
      <formula>$D$1&lt;U4</formula>
    </cfRule>
    <cfRule type="expression" dxfId="7718" priority="369" stopIfTrue="1">
      <formula>$D$1&gt;U4</formula>
    </cfRule>
  </conditionalFormatting>
  <conditionalFormatting sqref="U4">
    <cfRule type="expression" dxfId="7717" priority="364" stopIfTrue="1">
      <formula>$D$1&lt;U4</formula>
    </cfRule>
    <cfRule type="expression" dxfId="7716" priority="365" stopIfTrue="1">
      <formula>$D$1&gt;U4</formula>
    </cfRule>
  </conditionalFormatting>
  <conditionalFormatting sqref="U4">
    <cfRule type="expression" dxfId="7715" priority="362" stopIfTrue="1">
      <formula>$D$1&lt;U4</formula>
    </cfRule>
    <cfRule type="expression" dxfId="7714" priority="363" stopIfTrue="1">
      <formula>$D$1&gt;U4</formula>
    </cfRule>
  </conditionalFormatting>
  <conditionalFormatting sqref="U3">
    <cfRule type="expression" dxfId="7713" priority="350" stopIfTrue="1">
      <formula>$D$1&lt;U3</formula>
    </cfRule>
    <cfRule type="expression" dxfId="7712" priority="351" stopIfTrue="1">
      <formula>$D$1&gt;U3</formula>
    </cfRule>
  </conditionalFormatting>
  <conditionalFormatting sqref="P5">
    <cfRule type="expression" dxfId="7711" priority="304" stopIfTrue="1">
      <formula>$D$1&lt;P5</formula>
    </cfRule>
    <cfRule type="expression" dxfId="7710" priority="305" stopIfTrue="1">
      <formula>$D$1&gt;P5</formula>
    </cfRule>
  </conditionalFormatting>
  <conditionalFormatting sqref="P4">
    <cfRule type="expression" dxfId="7709" priority="348" stopIfTrue="1">
      <formula>$D$1&lt;P4</formula>
    </cfRule>
    <cfRule type="expression" dxfId="7708" priority="349" stopIfTrue="1">
      <formula>$D$1&gt;P4</formula>
    </cfRule>
  </conditionalFormatting>
  <conditionalFormatting sqref="P5">
    <cfRule type="expression" dxfId="7707" priority="338" stopIfTrue="1">
      <formula>$D$1&lt;P5</formula>
    </cfRule>
    <cfRule type="expression" dxfId="7706" priority="339" stopIfTrue="1">
      <formula>$D$1&gt;P5</formula>
    </cfRule>
  </conditionalFormatting>
  <conditionalFormatting sqref="P5">
    <cfRule type="expression" dxfId="7705" priority="336" stopIfTrue="1">
      <formula>$D$1&lt;P5</formula>
    </cfRule>
    <cfRule type="expression" dxfId="7704" priority="337" stopIfTrue="1">
      <formula>$D$1&gt;P5</formula>
    </cfRule>
  </conditionalFormatting>
  <conditionalFormatting sqref="P5">
    <cfRule type="expression" dxfId="7703" priority="334" stopIfTrue="1">
      <formula>$D$1&lt;P5</formula>
    </cfRule>
    <cfRule type="expression" dxfId="7702" priority="335" stopIfTrue="1">
      <formula>$D$1&gt;P5</formula>
    </cfRule>
  </conditionalFormatting>
  <conditionalFormatting sqref="P5">
    <cfRule type="expression" dxfId="7701" priority="296" stopIfTrue="1">
      <formula>$D$1&lt;P5</formula>
    </cfRule>
    <cfRule type="expression" dxfId="7700" priority="297" stopIfTrue="1">
      <formula>$D$1&gt;P5</formula>
    </cfRule>
  </conditionalFormatting>
  <conditionalFormatting sqref="P5">
    <cfRule type="expression" dxfId="7699" priority="294" stopIfTrue="1">
      <formula>$D$1&lt;P5</formula>
    </cfRule>
    <cfRule type="expression" dxfId="7698" priority="295" stopIfTrue="1">
      <formula>$D$1&gt;P5</formula>
    </cfRule>
  </conditionalFormatting>
  <conditionalFormatting sqref="P4">
    <cfRule type="expression" dxfId="7697" priority="262" stopIfTrue="1">
      <formula>$D$1&lt;P4</formula>
    </cfRule>
    <cfRule type="expression" dxfId="7696" priority="263" stopIfTrue="1">
      <formula>$D$1&gt;P4</formula>
    </cfRule>
  </conditionalFormatting>
  <conditionalFormatting sqref="P5">
    <cfRule type="expression" dxfId="7695" priority="302" stopIfTrue="1">
      <formula>$D$1&lt;P5</formula>
    </cfRule>
    <cfRule type="expression" dxfId="7694" priority="303" stopIfTrue="1">
      <formula>$D$1&gt;P5</formula>
    </cfRule>
  </conditionalFormatting>
  <conditionalFormatting sqref="P5">
    <cfRule type="expression" dxfId="7693" priority="300" stopIfTrue="1">
      <formula>$D$1&lt;P5</formula>
    </cfRule>
    <cfRule type="expression" dxfId="7692" priority="301" stopIfTrue="1">
      <formula>$D$1&gt;P5</formula>
    </cfRule>
  </conditionalFormatting>
  <conditionalFormatting sqref="P5">
    <cfRule type="expression" dxfId="7691" priority="298" stopIfTrue="1">
      <formula>$D$1&lt;P5</formula>
    </cfRule>
    <cfRule type="expression" dxfId="7690" priority="299" stopIfTrue="1">
      <formula>$D$1&gt;P5</formula>
    </cfRule>
  </conditionalFormatting>
  <conditionalFormatting sqref="P5">
    <cfRule type="expression" dxfId="7689" priority="292" stopIfTrue="1">
      <formula>$D$1&lt;P5</formula>
    </cfRule>
    <cfRule type="expression" dxfId="7688" priority="293" stopIfTrue="1">
      <formula>$D$1&gt;P5</formula>
    </cfRule>
  </conditionalFormatting>
  <conditionalFormatting sqref="P5">
    <cfRule type="expression" dxfId="7687" priority="290" stopIfTrue="1">
      <formula>$D$1&lt;P5</formula>
    </cfRule>
    <cfRule type="expression" dxfId="7686" priority="291" stopIfTrue="1">
      <formula>$D$1&gt;P5</formula>
    </cfRule>
  </conditionalFormatting>
  <conditionalFormatting sqref="P5">
    <cfRule type="expression" dxfId="7685" priority="288" stopIfTrue="1">
      <formula>$D$1&lt;P5</formula>
    </cfRule>
    <cfRule type="expression" dxfId="7684" priority="289" stopIfTrue="1">
      <formula>$D$1&gt;P5</formula>
    </cfRule>
  </conditionalFormatting>
  <conditionalFormatting sqref="P4">
    <cfRule type="expression" dxfId="7683" priority="286" stopIfTrue="1">
      <formula>$D$1&lt;P4</formula>
    </cfRule>
    <cfRule type="expression" dxfId="7682" priority="287" stopIfTrue="1">
      <formula>$D$1&gt;P4</formula>
    </cfRule>
  </conditionalFormatting>
  <conditionalFormatting sqref="P4">
    <cfRule type="expression" dxfId="7681" priority="284" stopIfTrue="1">
      <formula>$D$1&lt;P4</formula>
    </cfRule>
    <cfRule type="expression" dxfId="7680" priority="285" stopIfTrue="1">
      <formula>$D$1&gt;P4</formula>
    </cfRule>
  </conditionalFormatting>
  <conditionalFormatting sqref="P4">
    <cfRule type="expression" dxfId="7679" priority="274" stopIfTrue="1">
      <formula>$D$1&lt;P4</formula>
    </cfRule>
    <cfRule type="expression" dxfId="7678" priority="275" stopIfTrue="1">
      <formula>$D$1&gt;P4</formula>
    </cfRule>
  </conditionalFormatting>
  <conditionalFormatting sqref="P4">
    <cfRule type="expression" dxfId="7677" priority="264" stopIfTrue="1">
      <formula>$D$1&lt;P4</formula>
    </cfRule>
    <cfRule type="expression" dxfId="7676" priority="265" stopIfTrue="1">
      <formula>$D$1&gt;P4</formula>
    </cfRule>
  </conditionalFormatting>
  <conditionalFormatting sqref="P4">
    <cfRule type="expression" dxfId="7675" priority="260" stopIfTrue="1">
      <formula>$D$1&lt;P4</formula>
    </cfRule>
    <cfRule type="expression" dxfId="7674" priority="261" stopIfTrue="1">
      <formula>$D$1&gt;P4</formula>
    </cfRule>
  </conditionalFormatting>
  <conditionalFormatting sqref="P4">
    <cfRule type="expression" dxfId="7673" priority="258" stopIfTrue="1">
      <formula>$D$1&lt;P4</formula>
    </cfRule>
    <cfRule type="expression" dxfId="7672" priority="259" stopIfTrue="1">
      <formula>$D$1&gt;P4</formula>
    </cfRule>
  </conditionalFormatting>
  <conditionalFormatting sqref="P4">
    <cfRule type="expression" dxfId="7671" priority="224" stopIfTrue="1">
      <formula>$D$1&lt;P4</formula>
    </cfRule>
    <cfRule type="expression" dxfId="7670" priority="225" stopIfTrue="1">
      <formula>$D$1&gt;P4</formula>
    </cfRule>
  </conditionalFormatting>
  <conditionalFormatting sqref="P4">
    <cfRule type="expression" dxfId="7669" priority="222" stopIfTrue="1">
      <formula>$D$1&lt;P4</formula>
    </cfRule>
    <cfRule type="expression" dxfId="7668" priority="223" stopIfTrue="1">
      <formula>$D$1&gt;P4</formula>
    </cfRule>
  </conditionalFormatting>
  <conditionalFormatting sqref="P4">
    <cfRule type="expression" dxfId="7667" priority="220" stopIfTrue="1">
      <formula>$D$1&lt;P4</formula>
    </cfRule>
    <cfRule type="expression" dxfId="7666" priority="221" stopIfTrue="1">
      <formula>$D$1&gt;P4</formula>
    </cfRule>
  </conditionalFormatting>
  <conditionalFormatting sqref="P4">
    <cfRule type="expression" dxfId="7665" priority="346" stopIfTrue="1">
      <formula>$D$1&lt;P4</formula>
    </cfRule>
    <cfRule type="expression" dxfId="7664" priority="347" stopIfTrue="1">
      <formula>$D$1&gt;P4</formula>
    </cfRule>
  </conditionalFormatting>
  <conditionalFormatting sqref="P4">
    <cfRule type="expression" dxfId="7663" priority="344" stopIfTrue="1">
      <formula>$D$1&lt;P4</formula>
    </cfRule>
    <cfRule type="expression" dxfId="7662" priority="345" stopIfTrue="1">
      <formula>$D$1&gt;P4</formula>
    </cfRule>
  </conditionalFormatting>
  <conditionalFormatting sqref="P5">
    <cfRule type="expression" dxfId="7661" priority="342" stopIfTrue="1">
      <formula>$D$1&lt;P5</formula>
    </cfRule>
    <cfRule type="expression" dxfId="7660" priority="343" stopIfTrue="1">
      <formula>$D$1&gt;P5</formula>
    </cfRule>
  </conditionalFormatting>
  <conditionalFormatting sqref="P5">
    <cfRule type="expression" dxfId="7659" priority="320" stopIfTrue="1">
      <formula>$D$1&lt;P5</formula>
    </cfRule>
    <cfRule type="expression" dxfId="7658" priority="321" stopIfTrue="1">
      <formula>$D$1&gt;P5</formula>
    </cfRule>
  </conditionalFormatting>
  <conditionalFormatting sqref="P5">
    <cfRule type="expression" dxfId="7657" priority="318" stopIfTrue="1">
      <formula>$D$1&lt;P5</formula>
    </cfRule>
    <cfRule type="expression" dxfId="7656" priority="319" stopIfTrue="1">
      <formula>$D$1&gt;P5</formula>
    </cfRule>
  </conditionalFormatting>
  <conditionalFormatting sqref="P5">
    <cfRule type="expression" dxfId="7655" priority="340" stopIfTrue="1">
      <formula>$D$1&lt;P5</formula>
    </cfRule>
    <cfRule type="expression" dxfId="7654" priority="341" stopIfTrue="1">
      <formula>$D$1&gt;P5</formula>
    </cfRule>
  </conditionalFormatting>
  <conditionalFormatting sqref="P5">
    <cfRule type="expression" dxfId="7653" priority="314" stopIfTrue="1">
      <formula>$D$1&lt;P5</formula>
    </cfRule>
    <cfRule type="expression" dxfId="7652" priority="315" stopIfTrue="1">
      <formula>$D$1&gt;P5</formula>
    </cfRule>
  </conditionalFormatting>
  <conditionalFormatting sqref="P5">
    <cfRule type="expression" dxfId="7651" priority="332" stopIfTrue="1">
      <formula>$D$1&lt;P5</formula>
    </cfRule>
    <cfRule type="expression" dxfId="7650" priority="333" stopIfTrue="1">
      <formula>$D$1&gt;P5</formula>
    </cfRule>
  </conditionalFormatting>
  <conditionalFormatting sqref="P5">
    <cfRule type="expression" dxfId="7649" priority="330" stopIfTrue="1">
      <formula>$D$1&lt;P5</formula>
    </cfRule>
    <cfRule type="expression" dxfId="7648" priority="331" stopIfTrue="1">
      <formula>$D$1&gt;P5</formula>
    </cfRule>
  </conditionalFormatting>
  <conditionalFormatting sqref="P5">
    <cfRule type="expression" dxfId="7647" priority="328" stopIfTrue="1">
      <formula>$D$1&lt;P5</formula>
    </cfRule>
    <cfRule type="expression" dxfId="7646" priority="329" stopIfTrue="1">
      <formula>$D$1&gt;P5</formula>
    </cfRule>
  </conditionalFormatting>
  <conditionalFormatting sqref="P5">
    <cfRule type="expression" dxfId="7645" priority="326" stopIfTrue="1">
      <formula>$D$1&lt;P5</formula>
    </cfRule>
    <cfRule type="expression" dxfId="7644" priority="327" stopIfTrue="1">
      <formula>$D$1&gt;P5</formula>
    </cfRule>
  </conditionalFormatting>
  <conditionalFormatting sqref="P5">
    <cfRule type="expression" dxfId="7643" priority="324" stopIfTrue="1">
      <formula>$D$1&lt;P5</formula>
    </cfRule>
    <cfRule type="expression" dxfId="7642" priority="325" stopIfTrue="1">
      <formula>$D$1&gt;P5</formula>
    </cfRule>
  </conditionalFormatting>
  <conditionalFormatting sqref="P5">
    <cfRule type="expression" dxfId="7641" priority="322" stopIfTrue="1">
      <formula>$D$1&lt;P5</formula>
    </cfRule>
    <cfRule type="expression" dxfId="7640" priority="323" stopIfTrue="1">
      <formula>$D$1&gt;P5</formula>
    </cfRule>
  </conditionalFormatting>
  <conditionalFormatting sqref="P5">
    <cfRule type="expression" dxfId="7639" priority="316" stopIfTrue="1">
      <formula>$D$1&lt;P5</formula>
    </cfRule>
    <cfRule type="expression" dxfId="7638" priority="317" stopIfTrue="1">
      <formula>$D$1&gt;P5</formula>
    </cfRule>
  </conditionalFormatting>
  <conditionalFormatting sqref="P5">
    <cfRule type="expression" dxfId="7637" priority="312" stopIfTrue="1">
      <formula>$D$1&lt;P5</formula>
    </cfRule>
    <cfRule type="expression" dxfId="7636" priority="313" stopIfTrue="1">
      <formula>$D$1&gt;P5</formula>
    </cfRule>
  </conditionalFormatting>
  <conditionalFormatting sqref="P5">
    <cfRule type="expression" dxfId="7635" priority="310" stopIfTrue="1">
      <formula>$D$1&lt;P5</formula>
    </cfRule>
    <cfRule type="expression" dxfId="7634" priority="311" stopIfTrue="1">
      <formula>$D$1&gt;P5</formula>
    </cfRule>
  </conditionalFormatting>
  <conditionalFormatting sqref="P5">
    <cfRule type="expression" dxfId="7633" priority="308" stopIfTrue="1">
      <formula>$D$1&lt;P5</formula>
    </cfRule>
    <cfRule type="expression" dxfId="7632" priority="309" stopIfTrue="1">
      <formula>$D$1&gt;P5</formula>
    </cfRule>
  </conditionalFormatting>
  <conditionalFormatting sqref="P5">
    <cfRule type="expression" dxfId="7631" priority="306" stopIfTrue="1">
      <formula>$D$1&lt;P5</formula>
    </cfRule>
    <cfRule type="expression" dxfId="7630" priority="307" stopIfTrue="1">
      <formula>$D$1&gt;P5</formula>
    </cfRule>
  </conditionalFormatting>
  <conditionalFormatting sqref="P4">
    <cfRule type="expression" dxfId="7629" priority="282" stopIfTrue="1">
      <formula>$D$1&lt;P4</formula>
    </cfRule>
    <cfRule type="expression" dxfId="7628" priority="283" stopIfTrue="1">
      <formula>$D$1&gt;P4</formula>
    </cfRule>
  </conditionalFormatting>
  <conditionalFormatting sqref="P4">
    <cfRule type="expression" dxfId="7627" priority="280" stopIfTrue="1">
      <formula>$D$1&lt;P4</formula>
    </cfRule>
    <cfRule type="expression" dxfId="7626" priority="281" stopIfTrue="1">
      <formula>$D$1&gt;P4</formula>
    </cfRule>
  </conditionalFormatting>
  <conditionalFormatting sqref="P4">
    <cfRule type="expression" dxfId="7625" priority="278" stopIfTrue="1">
      <formula>$D$1&lt;P4</formula>
    </cfRule>
    <cfRule type="expression" dxfId="7624" priority="279" stopIfTrue="1">
      <formula>$D$1&gt;P4</formula>
    </cfRule>
  </conditionalFormatting>
  <conditionalFormatting sqref="P4">
    <cfRule type="expression" dxfId="7623" priority="276" stopIfTrue="1">
      <formula>$D$1&lt;P4</formula>
    </cfRule>
    <cfRule type="expression" dxfId="7622" priority="277" stopIfTrue="1">
      <formula>$D$1&gt;P4</formula>
    </cfRule>
  </conditionalFormatting>
  <conditionalFormatting sqref="P4">
    <cfRule type="expression" dxfId="7621" priority="272" stopIfTrue="1">
      <formula>$D$1&lt;P4</formula>
    </cfRule>
    <cfRule type="expression" dxfId="7620" priority="273" stopIfTrue="1">
      <formula>$D$1&gt;P4</formula>
    </cfRule>
  </conditionalFormatting>
  <conditionalFormatting sqref="P4">
    <cfRule type="expression" dxfId="7619" priority="270" stopIfTrue="1">
      <formula>$D$1&lt;P4</formula>
    </cfRule>
    <cfRule type="expression" dxfId="7618" priority="271" stopIfTrue="1">
      <formula>$D$1&gt;P4</formula>
    </cfRule>
  </conditionalFormatting>
  <conditionalFormatting sqref="P4">
    <cfRule type="expression" dxfId="7617" priority="268" stopIfTrue="1">
      <formula>$D$1&lt;P4</formula>
    </cfRule>
    <cfRule type="expression" dxfId="7616" priority="269" stopIfTrue="1">
      <formula>$D$1&gt;P4</formula>
    </cfRule>
  </conditionalFormatting>
  <conditionalFormatting sqref="P4">
    <cfRule type="expression" dxfId="7615" priority="266" stopIfTrue="1">
      <formula>$D$1&lt;P4</formula>
    </cfRule>
    <cfRule type="expression" dxfId="7614" priority="267" stopIfTrue="1">
      <formula>$D$1&gt;P4</formula>
    </cfRule>
  </conditionalFormatting>
  <conditionalFormatting sqref="P5">
    <cfRule type="cellIs" dxfId="7613" priority="255" stopIfTrue="1" operator="equal">
      <formula>5</formula>
    </cfRule>
    <cfRule type="cellIs" dxfId="7612" priority="256" stopIfTrue="1" operator="equal">
      <formula>4</formula>
    </cfRule>
    <cfRule type="cellIs" dxfId="7611" priority="257" stopIfTrue="1" operator="equal">
      <formula>3</formula>
    </cfRule>
  </conditionalFormatting>
  <conditionalFormatting sqref="P4">
    <cfRule type="expression" dxfId="7610" priority="253" stopIfTrue="1">
      <formula>$D$1&lt;P4</formula>
    </cfRule>
    <cfRule type="expression" dxfId="7609" priority="254" stopIfTrue="1">
      <formula>$D$1&gt;P4</formula>
    </cfRule>
  </conditionalFormatting>
  <conditionalFormatting sqref="P5">
    <cfRule type="cellIs" dxfId="7608" priority="250" stopIfTrue="1" operator="equal">
      <formula>5</formula>
    </cfRule>
    <cfRule type="cellIs" dxfId="7607" priority="251" stopIfTrue="1" operator="equal">
      <formula>4</formula>
    </cfRule>
    <cfRule type="cellIs" dxfId="7606" priority="252" stopIfTrue="1" operator="equal">
      <formula>3</formula>
    </cfRule>
  </conditionalFormatting>
  <conditionalFormatting sqref="P5">
    <cfRule type="cellIs" dxfId="7605" priority="247" stopIfTrue="1" operator="equal">
      <formula>5</formula>
    </cfRule>
    <cfRule type="cellIs" dxfId="7604" priority="248" stopIfTrue="1" operator="equal">
      <formula>4</formula>
    </cfRule>
    <cfRule type="cellIs" dxfId="7603" priority="249" stopIfTrue="1" operator="equal">
      <formula>3</formula>
    </cfRule>
  </conditionalFormatting>
  <conditionalFormatting sqref="P5">
    <cfRule type="cellIs" dxfId="7602" priority="244" stopIfTrue="1" operator="equal">
      <formula>5</formula>
    </cfRule>
    <cfRule type="cellIs" dxfId="7601" priority="245" stopIfTrue="1" operator="equal">
      <formula>4</formula>
    </cfRule>
    <cfRule type="cellIs" dxfId="7600" priority="246" stopIfTrue="1" operator="equal">
      <formula>3</formula>
    </cfRule>
  </conditionalFormatting>
  <conditionalFormatting sqref="P4">
    <cfRule type="expression" dxfId="7599" priority="226" stopIfTrue="1">
      <formula>$D$1&lt;P4</formula>
    </cfRule>
    <cfRule type="expression" dxfId="7598" priority="227" stopIfTrue="1">
      <formula>$D$1&gt;P4</formula>
    </cfRule>
  </conditionalFormatting>
  <conditionalFormatting sqref="P4">
    <cfRule type="expression" dxfId="7597" priority="242" stopIfTrue="1">
      <formula>$D$1&lt;P4</formula>
    </cfRule>
    <cfRule type="expression" dxfId="7596" priority="243" stopIfTrue="1">
      <formula>$D$1&gt;P4</formula>
    </cfRule>
  </conditionalFormatting>
  <conditionalFormatting sqref="P4">
    <cfRule type="expression" dxfId="7595" priority="240" stopIfTrue="1">
      <formula>$D$1&lt;P4</formula>
    </cfRule>
    <cfRule type="expression" dxfId="7594" priority="241" stopIfTrue="1">
      <formula>$D$1&gt;P4</formula>
    </cfRule>
  </conditionalFormatting>
  <conditionalFormatting sqref="P4">
    <cfRule type="expression" dxfId="7593" priority="238" stopIfTrue="1">
      <formula>$D$1&lt;P4</formula>
    </cfRule>
    <cfRule type="expression" dxfId="7592" priority="239" stopIfTrue="1">
      <formula>$D$1&gt;P4</formula>
    </cfRule>
  </conditionalFormatting>
  <conditionalFormatting sqref="P4">
    <cfRule type="expression" dxfId="7591" priority="236" stopIfTrue="1">
      <formula>$D$1&lt;P4</formula>
    </cfRule>
    <cfRule type="expression" dxfId="7590" priority="237" stopIfTrue="1">
      <formula>$D$1&gt;P4</formula>
    </cfRule>
  </conditionalFormatting>
  <conditionalFormatting sqref="P4">
    <cfRule type="expression" dxfId="7589" priority="234" stopIfTrue="1">
      <formula>$D$1&lt;P4</formula>
    </cfRule>
    <cfRule type="expression" dxfId="7588" priority="235" stopIfTrue="1">
      <formula>$D$1&gt;P4</formula>
    </cfRule>
  </conditionalFormatting>
  <conditionalFormatting sqref="P4">
    <cfRule type="expression" dxfId="7587" priority="232" stopIfTrue="1">
      <formula>$D$1&lt;P4</formula>
    </cfRule>
    <cfRule type="expression" dxfId="7586" priority="233" stopIfTrue="1">
      <formula>$D$1&gt;P4</formula>
    </cfRule>
  </conditionalFormatting>
  <conditionalFormatting sqref="P4">
    <cfRule type="expression" dxfId="7585" priority="230" stopIfTrue="1">
      <formula>$D$1&lt;P4</formula>
    </cfRule>
    <cfRule type="expression" dxfId="7584" priority="231" stopIfTrue="1">
      <formula>$D$1&gt;P4</formula>
    </cfRule>
  </conditionalFormatting>
  <conditionalFormatting sqref="P4">
    <cfRule type="expression" dxfId="7583" priority="228" stopIfTrue="1">
      <formula>$D$1&lt;P4</formula>
    </cfRule>
    <cfRule type="expression" dxfId="7582" priority="229" stopIfTrue="1">
      <formula>$D$1&gt;P4</formula>
    </cfRule>
  </conditionalFormatting>
  <conditionalFormatting sqref="P5">
    <cfRule type="cellIs" dxfId="7581" priority="217" stopIfTrue="1" operator="equal">
      <formula>5</formula>
    </cfRule>
    <cfRule type="cellIs" dxfId="7580" priority="218" stopIfTrue="1" operator="equal">
      <formula>4</formula>
    </cfRule>
    <cfRule type="cellIs" dxfId="7579" priority="219" stopIfTrue="1" operator="equal">
      <formula>3</formula>
    </cfRule>
  </conditionalFormatting>
  <conditionalFormatting sqref="F6:F32">
    <cfRule type="cellIs" dxfId="7578" priority="214" stopIfTrue="1" operator="equal">
      <formula>5</formula>
    </cfRule>
    <cfRule type="cellIs" dxfId="7577" priority="215" stopIfTrue="1" operator="equal">
      <formula>4</formula>
    </cfRule>
    <cfRule type="cellIs" dxfId="7576" priority="216" stopIfTrue="1" operator="equal">
      <formula>3</formula>
    </cfRule>
  </conditionalFormatting>
  <conditionalFormatting sqref="F3">
    <cfRule type="expression" dxfId="7575" priority="212" stopIfTrue="1">
      <formula>$D$1&lt;F3</formula>
    </cfRule>
    <cfRule type="expression" dxfId="7574" priority="213" stopIfTrue="1">
      <formula>$D$1&gt;F3</formula>
    </cfRule>
  </conditionalFormatting>
  <conditionalFormatting sqref="F4">
    <cfRule type="expression" dxfId="7573" priority="210" stopIfTrue="1">
      <formula>$D$1&lt;F4</formula>
    </cfRule>
    <cfRule type="expression" dxfId="7572" priority="211" stopIfTrue="1">
      <formula>$D$1&gt;F4</formula>
    </cfRule>
  </conditionalFormatting>
  <conditionalFormatting sqref="F4">
    <cfRule type="expression" dxfId="7571" priority="208" stopIfTrue="1">
      <formula>$D$1&lt;F4</formula>
    </cfRule>
    <cfRule type="expression" dxfId="7570" priority="209" stopIfTrue="1">
      <formula>$D$1&gt;F4</formula>
    </cfRule>
  </conditionalFormatting>
  <conditionalFormatting sqref="F4">
    <cfRule type="expression" dxfId="7569" priority="206" stopIfTrue="1">
      <formula>$D$1&lt;F4</formula>
    </cfRule>
    <cfRule type="expression" dxfId="7568" priority="207" stopIfTrue="1">
      <formula>$D$1&gt;F4</formula>
    </cfRule>
  </conditionalFormatting>
  <conditionalFormatting sqref="F5">
    <cfRule type="expression" dxfId="7567" priority="204" stopIfTrue="1">
      <formula>$D$4&lt;F5</formula>
    </cfRule>
    <cfRule type="expression" dxfId="7566" priority="205" stopIfTrue="1">
      <formula>$D$4&gt;F5</formula>
    </cfRule>
  </conditionalFormatting>
  <conditionalFormatting sqref="F4">
    <cfRule type="expression" dxfId="7565" priority="199" stopIfTrue="1">
      <formula>$D$4&lt;F4</formula>
    </cfRule>
    <cfRule type="expression" dxfId="7564" priority="200" stopIfTrue="1">
      <formula>$D$4&gt;F4</formula>
    </cfRule>
  </conditionalFormatting>
  <conditionalFormatting sqref="F5">
    <cfRule type="cellIs" dxfId="7563" priority="201" stopIfTrue="1" operator="equal">
      <formula>5</formula>
    </cfRule>
    <cfRule type="cellIs" dxfId="7562" priority="202" stopIfTrue="1" operator="equal">
      <formula>4</formula>
    </cfRule>
    <cfRule type="cellIs" dxfId="7561" priority="203" stopIfTrue="1" operator="equal">
      <formula>3</formula>
    </cfRule>
  </conditionalFormatting>
  <conditionalFormatting sqref="Q4">
    <cfRule type="expression" dxfId="7560" priority="197" stopIfTrue="1">
      <formula>$D$1&lt;Q4</formula>
    </cfRule>
    <cfRule type="expression" dxfId="7559" priority="198" stopIfTrue="1">
      <formula>$D$1&gt;Q4</formula>
    </cfRule>
  </conditionalFormatting>
  <conditionalFormatting sqref="Q4">
    <cfRule type="expression" dxfId="7558" priority="195" stopIfTrue="1">
      <formula>$D$1&lt;Q4</formula>
    </cfRule>
    <cfRule type="expression" dxfId="7557" priority="196" stopIfTrue="1">
      <formula>$D$1&gt;Q4</formula>
    </cfRule>
  </conditionalFormatting>
  <conditionalFormatting sqref="Q5">
    <cfRule type="expression" dxfId="7556" priority="193" stopIfTrue="1">
      <formula>$D$1&lt;Q5</formula>
    </cfRule>
    <cfRule type="expression" dxfId="7555" priority="194" stopIfTrue="1">
      <formula>$D$1&gt;Q5</formula>
    </cfRule>
  </conditionalFormatting>
  <conditionalFormatting sqref="Q5">
    <cfRule type="expression" dxfId="7554" priority="191" stopIfTrue="1">
      <formula>$D$1&lt;Q5</formula>
    </cfRule>
    <cfRule type="expression" dxfId="7553" priority="192" stopIfTrue="1">
      <formula>$D$1&gt;Q5</formula>
    </cfRule>
  </conditionalFormatting>
  <conditionalFormatting sqref="Q5">
    <cfRule type="expression" dxfId="7552" priority="189" stopIfTrue="1">
      <formula>$D$1&lt;Q5</formula>
    </cfRule>
    <cfRule type="expression" dxfId="7551" priority="190" stopIfTrue="1">
      <formula>$D$1&gt;Q5</formula>
    </cfRule>
  </conditionalFormatting>
  <conditionalFormatting sqref="Q5">
    <cfRule type="expression" dxfId="7550" priority="187" stopIfTrue="1">
      <formula>$D$1&lt;Q5</formula>
    </cfRule>
    <cfRule type="expression" dxfId="7549" priority="188" stopIfTrue="1">
      <formula>$D$1&gt;Q5</formula>
    </cfRule>
  </conditionalFormatting>
  <conditionalFormatting sqref="Q5">
    <cfRule type="expression" dxfId="7548" priority="185" stopIfTrue="1">
      <formula>$D$1&lt;Q5</formula>
    </cfRule>
    <cfRule type="expression" dxfId="7547" priority="186" stopIfTrue="1">
      <formula>$D$1&gt;Q5</formula>
    </cfRule>
  </conditionalFormatting>
  <conditionalFormatting sqref="Q5">
    <cfRule type="expression" dxfId="7546" priority="183" stopIfTrue="1">
      <formula>$D$1&lt;Q5</formula>
    </cfRule>
    <cfRule type="expression" dxfId="7545" priority="184" stopIfTrue="1">
      <formula>$D$1&gt;Q5</formula>
    </cfRule>
  </conditionalFormatting>
  <conditionalFormatting sqref="Q5">
    <cfRule type="expression" dxfId="7544" priority="181" stopIfTrue="1">
      <formula>$D$1&lt;Q5</formula>
    </cfRule>
    <cfRule type="expression" dxfId="7543" priority="182" stopIfTrue="1">
      <formula>$D$1&gt;Q5</formula>
    </cfRule>
  </conditionalFormatting>
  <conditionalFormatting sqref="Q5">
    <cfRule type="expression" dxfId="7542" priority="179" stopIfTrue="1">
      <formula>$D$1&lt;Q5</formula>
    </cfRule>
    <cfRule type="expression" dxfId="7541" priority="180" stopIfTrue="1">
      <formula>$D$1&gt;Q5</formula>
    </cfRule>
  </conditionalFormatting>
  <conditionalFormatting sqref="Q5">
    <cfRule type="expression" dxfId="7540" priority="161" stopIfTrue="1">
      <formula>$D$1&lt;Q5</formula>
    </cfRule>
    <cfRule type="expression" dxfId="7539" priority="162" stopIfTrue="1">
      <formula>$D$1&gt;Q5</formula>
    </cfRule>
  </conditionalFormatting>
  <conditionalFormatting sqref="Q5">
    <cfRule type="expression" dxfId="7538" priority="159" stopIfTrue="1">
      <formula>$D$1&lt;Q5</formula>
    </cfRule>
    <cfRule type="expression" dxfId="7537" priority="160" stopIfTrue="1">
      <formula>$D$1&gt;Q5</formula>
    </cfRule>
  </conditionalFormatting>
  <conditionalFormatting sqref="Q5">
    <cfRule type="expression" dxfId="7536" priority="155" stopIfTrue="1">
      <formula>$D$1&lt;Q5</formula>
    </cfRule>
    <cfRule type="expression" dxfId="7535" priority="156" stopIfTrue="1">
      <formula>$D$1&gt;Q5</formula>
    </cfRule>
  </conditionalFormatting>
  <conditionalFormatting sqref="Q5">
    <cfRule type="expression" dxfId="7534" priority="177" stopIfTrue="1">
      <formula>$D$1&lt;Q5</formula>
    </cfRule>
    <cfRule type="expression" dxfId="7533" priority="178" stopIfTrue="1">
      <formula>$D$1&gt;Q5</formula>
    </cfRule>
  </conditionalFormatting>
  <conditionalFormatting sqref="Q5">
    <cfRule type="expression" dxfId="7532" priority="175" stopIfTrue="1">
      <formula>$D$1&lt;Q5</formula>
    </cfRule>
    <cfRule type="expression" dxfId="7531" priority="176" stopIfTrue="1">
      <formula>$D$1&gt;Q5</formula>
    </cfRule>
  </conditionalFormatting>
  <conditionalFormatting sqref="Q5">
    <cfRule type="expression" dxfId="7530" priority="173" stopIfTrue="1">
      <formula>$D$1&lt;Q5</formula>
    </cfRule>
    <cfRule type="expression" dxfId="7529" priority="174" stopIfTrue="1">
      <formula>$D$1&gt;Q5</formula>
    </cfRule>
  </conditionalFormatting>
  <conditionalFormatting sqref="Q5">
    <cfRule type="expression" dxfId="7528" priority="171" stopIfTrue="1">
      <formula>$D$1&lt;Q5</formula>
    </cfRule>
    <cfRule type="expression" dxfId="7527" priority="172" stopIfTrue="1">
      <formula>$D$1&gt;Q5</formula>
    </cfRule>
  </conditionalFormatting>
  <conditionalFormatting sqref="Q5">
    <cfRule type="expression" dxfId="7526" priority="169" stopIfTrue="1">
      <formula>$D$1&lt;Q5</formula>
    </cfRule>
    <cfRule type="expression" dxfId="7525" priority="170" stopIfTrue="1">
      <formula>$D$1&gt;Q5</formula>
    </cfRule>
  </conditionalFormatting>
  <conditionalFormatting sqref="Q5">
    <cfRule type="expression" dxfId="7524" priority="167" stopIfTrue="1">
      <formula>$D$1&lt;Q5</formula>
    </cfRule>
    <cfRule type="expression" dxfId="7523" priority="168" stopIfTrue="1">
      <formula>$D$1&gt;Q5</formula>
    </cfRule>
  </conditionalFormatting>
  <conditionalFormatting sqref="Q5">
    <cfRule type="expression" dxfId="7522" priority="165" stopIfTrue="1">
      <formula>$D$1&lt;Q5</formula>
    </cfRule>
    <cfRule type="expression" dxfId="7521" priority="166" stopIfTrue="1">
      <formula>$D$1&gt;Q5</formula>
    </cfRule>
  </conditionalFormatting>
  <conditionalFormatting sqref="Q5">
    <cfRule type="expression" dxfId="7520" priority="163" stopIfTrue="1">
      <formula>$D$1&lt;Q5</formula>
    </cfRule>
    <cfRule type="expression" dxfId="7519" priority="164" stopIfTrue="1">
      <formula>$D$1&gt;Q5</formula>
    </cfRule>
  </conditionalFormatting>
  <conditionalFormatting sqref="Q5">
    <cfRule type="expression" dxfId="7518" priority="157" stopIfTrue="1">
      <formula>$D$1&lt;Q5</formula>
    </cfRule>
    <cfRule type="expression" dxfId="7517" priority="158" stopIfTrue="1">
      <formula>$D$1&gt;Q5</formula>
    </cfRule>
  </conditionalFormatting>
  <conditionalFormatting sqref="Q5">
    <cfRule type="expression" dxfId="7516" priority="153" stopIfTrue="1">
      <formula>$D$1&lt;Q5</formula>
    </cfRule>
    <cfRule type="expression" dxfId="7515" priority="154" stopIfTrue="1">
      <formula>$D$1&gt;Q5</formula>
    </cfRule>
  </conditionalFormatting>
  <conditionalFormatting sqref="Q4">
    <cfRule type="expression" dxfId="7514" priority="151" stopIfTrue="1">
      <formula>$D$1&lt;Q4</formula>
    </cfRule>
    <cfRule type="expression" dxfId="7513" priority="152" stopIfTrue="1">
      <formula>$D$1&gt;Q4</formula>
    </cfRule>
  </conditionalFormatting>
  <conditionalFormatting sqref="Q4">
    <cfRule type="expression" dxfId="7512" priority="149" stopIfTrue="1">
      <formula>$D$1&lt;Q4</formula>
    </cfRule>
    <cfRule type="expression" dxfId="7511" priority="150" stopIfTrue="1">
      <formula>$D$1&gt;Q4</formula>
    </cfRule>
  </conditionalFormatting>
  <conditionalFormatting sqref="Q4">
    <cfRule type="expression" dxfId="7510" priority="147" stopIfTrue="1">
      <formula>$D$1&lt;Q4</formula>
    </cfRule>
    <cfRule type="expression" dxfId="7509" priority="148" stopIfTrue="1">
      <formula>$D$1&gt;Q4</formula>
    </cfRule>
  </conditionalFormatting>
  <conditionalFormatting sqref="Q4">
    <cfRule type="expression" dxfId="7508" priority="145" stopIfTrue="1">
      <formula>$D$1&lt;Q4</formula>
    </cfRule>
    <cfRule type="expression" dxfId="7507" priority="146" stopIfTrue="1">
      <formula>$D$1&gt;Q4</formula>
    </cfRule>
  </conditionalFormatting>
  <conditionalFormatting sqref="Q5">
    <cfRule type="cellIs" dxfId="7506" priority="142" stopIfTrue="1" operator="equal">
      <formula>5</formula>
    </cfRule>
    <cfRule type="cellIs" dxfId="7505" priority="143" stopIfTrue="1" operator="equal">
      <formula>4</formula>
    </cfRule>
    <cfRule type="cellIs" dxfId="7504" priority="144" stopIfTrue="1" operator="equal">
      <formula>3</formula>
    </cfRule>
  </conditionalFormatting>
  <conditionalFormatting sqref="Q4">
    <cfRule type="expression" dxfId="7503" priority="140" stopIfTrue="1">
      <formula>$D$1&lt;Q4</formula>
    </cfRule>
    <cfRule type="expression" dxfId="7502" priority="141" stopIfTrue="1">
      <formula>$D$1&gt;Q4</formula>
    </cfRule>
  </conditionalFormatting>
  <conditionalFormatting sqref="Q4">
    <cfRule type="expression" dxfId="7501" priority="138" stopIfTrue="1">
      <formula>$D$1&lt;Q4</formula>
    </cfRule>
    <cfRule type="expression" dxfId="7500" priority="139" stopIfTrue="1">
      <formula>$D$1&gt;Q4</formula>
    </cfRule>
  </conditionalFormatting>
  <conditionalFormatting sqref="Q4">
    <cfRule type="expression" dxfId="7499" priority="136" stopIfTrue="1">
      <formula>$D$1&lt;Q4</formula>
    </cfRule>
    <cfRule type="expression" dxfId="7498" priority="137" stopIfTrue="1">
      <formula>$D$1&gt;Q4</formula>
    </cfRule>
  </conditionalFormatting>
  <conditionalFormatting sqref="Q4">
    <cfRule type="expression" dxfId="7497" priority="134" stopIfTrue="1">
      <formula>$D$1&lt;Q4</formula>
    </cfRule>
    <cfRule type="expression" dxfId="7496" priority="135" stopIfTrue="1">
      <formula>$D$1&gt;Q4</formula>
    </cfRule>
  </conditionalFormatting>
  <conditionalFormatting sqref="Q5">
    <cfRule type="cellIs" dxfId="7495" priority="131" stopIfTrue="1" operator="equal">
      <formula>5</formula>
    </cfRule>
    <cfRule type="cellIs" dxfId="7494" priority="132" stopIfTrue="1" operator="equal">
      <formula>4</formula>
    </cfRule>
    <cfRule type="cellIs" dxfId="7493" priority="133" stopIfTrue="1" operator="equal">
      <formula>3</formula>
    </cfRule>
  </conditionalFormatting>
  <conditionalFormatting sqref="Q5">
    <cfRule type="cellIs" dxfId="7492" priority="128" stopIfTrue="1" operator="equal">
      <formula>5</formula>
    </cfRule>
    <cfRule type="cellIs" dxfId="7491" priority="129" stopIfTrue="1" operator="equal">
      <formula>4</formula>
    </cfRule>
    <cfRule type="cellIs" dxfId="7490" priority="130" stopIfTrue="1" operator="equal">
      <formula>3</formula>
    </cfRule>
  </conditionalFormatting>
  <conditionalFormatting sqref="Q4">
    <cfRule type="expression" dxfId="7489" priority="110" stopIfTrue="1">
      <formula>$D$1&lt;Q4</formula>
    </cfRule>
    <cfRule type="expression" dxfId="7488" priority="111" stopIfTrue="1">
      <formula>$D$1&gt;Q4</formula>
    </cfRule>
  </conditionalFormatting>
  <conditionalFormatting sqref="Q4">
    <cfRule type="expression" dxfId="7487" priority="108" stopIfTrue="1">
      <formula>$D$1&lt;Q4</formula>
    </cfRule>
    <cfRule type="expression" dxfId="7486" priority="109" stopIfTrue="1">
      <formula>$D$1&gt;Q4</formula>
    </cfRule>
  </conditionalFormatting>
  <conditionalFormatting sqref="Q4">
    <cfRule type="expression" dxfId="7485" priority="104" stopIfTrue="1">
      <formula>$D$1&lt;Q4</formula>
    </cfRule>
    <cfRule type="expression" dxfId="7484" priority="105" stopIfTrue="1">
      <formula>$D$1&gt;Q4</formula>
    </cfRule>
  </conditionalFormatting>
  <conditionalFormatting sqref="Q4">
    <cfRule type="expression" dxfId="7483" priority="126" stopIfTrue="1">
      <formula>$D$1&lt;Q4</formula>
    </cfRule>
    <cfRule type="expression" dxfId="7482" priority="127" stopIfTrue="1">
      <formula>$D$1&gt;Q4</formula>
    </cfRule>
  </conditionalFormatting>
  <conditionalFormatting sqref="Q4">
    <cfRule type="expression" dxfId="7481" priority="124" stopIfTrue="1">
      <formula>$D$1&lt;Q4</formula>
    </cfRule>
    <cfRule type="expression" dxfId="7480" priority="125" stopIfTrue="1">
      <formula>$D$1&gt;Q4</formula>
    </cfRule>
  </conditionalFormatting>
  <conditionalFormatting sqref="Q4">
    <cfRule type="expression" dxfId="7479" priority="122" stopIfTrue="1">
      <formula>$D$1&lt;Q4</formula>
    </cfRule>
    <cfRule type="expression" dxfId="7478" priority="123" stopIfTrue="1">
      <formula>$D$1&gt;Q4</formula>
    </cfRule>
  </conditionalFormatting>
  <conditionalFormatting sqref="Q4">
    <cfRule type="expression" dxfId="7477" priority="120" stopIfTrue="1">
      <formula>$D$1&lt;Q4</formula>
    </cfRule>
    <cfRule type="expression" dxfId="7476" priority="121" stopIfTrue="1">
      <formula>$D$1&gt;Q4</formula>
    </cfRule>
  </conditionalFormatting>
  <conditionalFormatting sqref="Q4">
    <cfRule type="expression" dxfId="7475" priority="118" stopIfTrue="1">
      <formula>$D$1&lt;Q4</formula>
    </cfRule>
    <cfRule type="expression" dxfId="7474" priority="119" stopIfTrue="1">
      <formula>$D$1&gt;Q4</formula>
    </cfRule>
  </conditionalFormatting>
  <conditionalFormatting sqref="Q4">
    <cfRule type="expression" dxfId="7473" priority="116" stopIfTrue="1">
      <formula>$D$1&lt;Q4</formula>
    </cfRule>
    <cfRule type="expression" dxfId="7472" priority="117" stopIfTrue="1">
      <formula>$D$1&gt;Q4</formula>
    </cfRule>
  </conditionalFormatting>
  <conditionalFormatting sqref="Q4">
    <cfRule type="expression" dxfId="7471" priority="114" stopIfTrue="1">
      <formula>$D$1&lt;Q4</formula>
    </cfRule>
    <cfRule type="expression" dxfId="7470" priority="115" stopIfTrue="1">
      <formula>$D$1&gt;Q4</formula>
    </cfRule>
  </conditionalFormatting>
  <conditionalFormatting sqref="Q4">
    <cfRule type="expression" dxfId="7469" priority="112" stopIfTrue="1">
      <formula>$D$1&lt;Q4</formula>
    </cfRule>
    <cfRule type="expression" dxfId="7468" priority="113" stopIfTrue="1">
      <formula>$D$1&gt;Q4</formula>
    </cfRule>
  </conditionalFormatting>
  <conditionalFormatting sqref="Q4">
    <cfRule type="expression" dxfId="7467" priority="106" stopIfTrue="1">
      <formula>$D$1&lt;Q4</formula>
    </cfRule>
    <cfRule type="expression" dxfId="7466" priority="107" stopIfTrue="1">
      <formula>$D$1&gt;Q4</formula>
    </cfRule>
  </conditionalFormatting>
  <conditionalFormatting sqref="Q5">
    <cfRule type="cellIs" dxfId="7465" priority="101" stopIfTrue="1" operator="equal">
      <formula>5</formula>
    </cfRule>
    <cfRule type="cellIs" dxfId="7464" priority="102" stopIfTrue="1" operator="equal">
      <formula>4</formula>
    </cfRule>
    <cfRule type="cellIs" dxfId="7463" priority="103" stopIfTrue="1" operator="equal">
      <formula>3</formula>
    </cfRule>
  </conditionalFormatting>
  <conditionalFormatting sqref="Q4">
    <cfRule type="expression" dxfId="7462" priority="99" stopIfTrue="1">
      <formula>$D$1&lt;Q4</formula>
    </cfRule>
    <cfRule type="expression" dxfId="7461" priority="100" stopIfTrue="1">
      <formula>$D$1&gt;Q4</formula>
    </cfRule>
  </conditionalFormatting>
  <conditionalFormatting sqref="Q5">
    <cfRule type="cellIs" dxfId="7460" priority="96" stopIfTrue="1" operator="equal">
      <formula>5</formula>
    </cfRule>
    <cfRule type="cellIs" dxfId="7459" priority="97" stopIfTrue="1" operator="equal">
      <formula>4</formula>
    </cfRule>
    <cfRule type="cellIs" dxfId="7458" priority="98" stopIfTrue="1" operator="equal">
      <formula>3</formula>
    </cfRule>
  </conditionalFormatting>
  <conditionalFormatting sqref="R5">
    <cfRule type="cellIs" dxfId="7457" priority="93" stopIfTrue="1" operator="equal">
      <formula>5</formula>
    </cfRule>
    <cfRule type="cellIs" dxfId="7456" priority="94" stopIfTrue="1" operator="equal">
      <formula>4</formula>
    </cfRule>
    <cfRule type="cellIs" dxfId="7455" priority="95" stopIfTrue="1" operator="equal">
      <formula>3</formula>
    </cfRule>
  </conditionalFormatting>
  <conditionalFormatting sqref="R4">
    <cfRule type="expression" dxfId="7454" priority="91" stopIfTrue="1">
      <formula>$D$1&lt;R4</formula>
    </cfRule>
    <cfRule type="expression" dxfId="7453" priority="92" stopIfTrue="1">
      <formula>$D$1&gt;R4</formula>
    </cfRule>
  </conditionalFormatting>
  <conditionalFormatting sqref="R5">
    <cfRule type="cellIs" dxfId="7452" priority="88" stopIfTrue="1" operator="equal">
      <formula>5</formula>
    </cfRule>
    <cfRule type="cellIs" dxfId="7451" priority="89" stopIfTrue="1" operator="equal">
      <formula>4</formula>
    </cfRule>
    <cfRule type="cellIs" dxfId="7450" priority="90" stopIfTrue="1" operator="equal">
      <formula>3</formula>
    </cfRule>
  </conditionalFormatting>
  <conditionalFormatting sqref="R4">
    <cfRule type="expression" dxfId="7449" priority="86" stopIfTrue="1">
      <formula>$D$1&lt;R4</formula>
    </cfRule>
    <cfRule type="expression" dxfId="7448" priority="87" stopIfTrue="1">
      <formula>$D$1&gt;R4</formula>
    </cfRule>
  </conditionalFormatting>
  <conditionalFormatting sqref="R4">
    <cfRule type="expression" dxfId="7447" priority="84" stopIfTrue="1">
      <formula>$D$1&lt;R4</formula>
    </cfRule>
    <cfRule type="expression" dxfId="7446" priority="85" stopIfTrue="1">
      <formula>$D$1&gt;R4</formula>
    </cfRule>
  </conditionalFormatting>
  <conditionalFormatting sqref="R4">
    <cfRule type="expression" dxfId="7445" priority="82" stopIfTrue="1">
      <formula>$D$1&lt;R4</formula>
    </cfRule>
    <cfRule type="expression" dxfId="7444" priority="83" stopIfTrue="1">
      <formula>$D$1&gt;R4</formula>
    </cfRule>
  </conditionalFormatting>
  <conditionalFormatting sqref="R5">
    <cfRule type="cellIs" dxfId="7443" priority="79" stopIfTrue="1" operator="equal">
      <formula>5</formula>
    </cfRule>
    <cfRule type="cellIs" dxfId="7442" priority="80" stopIfTrue="1" operator="equal">
      <formula>4</formula>
    </cfRule>
    <cfRule type="cellIs" dxfId="7441" priority="81" stopIfTrue="1" operator="equal">
      <formula>3</formula>
    </cfRule>
  </conditionalFormatting>
  <conditionalFormatting sqref="R4">
    <cfRule type="expression" dxfId="7440" priority="77" stopIfTrue="1">
      <formula>$D$1&lt;R4</formula>
    </cfRule>
    <cfRule type="expression" dxfId="7439" priority="78" stopIfTrue="1">
      <formula>$D$1&gt;R4</formula>
    </cfRule>
  </conditionalFormatting>
  <conditionalFormatting sqref="R5">
    <cfRule type="cellIs" dxfId="7438" priority="74" stopIfTrue="1" operator="equal">
      <formula>5</formula>
    </cfRule>
    <cfRule type="cellIs" dxfId="7437" priority="75" stopIfTrue="1" operator="equal">
      <formula>4</formula>
    </cfRule>
    <cfRule type="cellIs" dxfId="7436" priority="76" stopIfTrue="1" operator="equal">
      <formula>3</formula>
    </cfRule>
  </conditionalFormatting>
  <conditionalFormatting sqref="R4">
    <cfRule type="expression" dxfId="7435" priority="72" stopIfTrue="1">
      <formula>$D$1&lt;R4</formula>
    </cfRule>
    <cfRule type="expression" dxfId="7434" priority="73" stopIfTrue="1">
      <formula>$D$1&gt;R4</formula>
    </cfRule>
  </conditionalFormatting>
  <conditionalFormatting sqref="R4">
    <cfRule type="expression" dxfId="7433" priority="70" stopIfTrue="1">
      <formula>$D$1&lt;R4</formula>
    </cfRule>
    <cfRule type="expression" dxfId="7432" priority="71" stopIfTrue="1">
      <formula>$D$1&gt;R4</formula>
    </cfRule>
  </conditionalFormatting>
  <conditionalFormatting sqref="R4">
    <cfRule type="expression" dxfId="7431" priority="23" stopIfTrue="1">
      <formula>$D$1&lt;R4</formula>
    </cfRule>
    <cfRule type="expression" dxfId="7430" priority="24" stopIfTrue="1">
      <formula>$D$1&gt;R4</formula>
    </cfRule>
  </conditionalFormatting>
  <conditionalFormatting sqref="R4">
    <cfRule type="expression" dxfId="7429" priority="21" stopIfTrue="1">
      <formula>$D$1&lt;R4</formula>
    </cfRule>
    <cfRule type="expression" dxfId="7428" priority="22" stopIfTrue="1">
      <formula>$D$1&gt;R4</formula>
    </cfRule>
  </conditionalFormatting>
  <conditionalFormatting sqref="R4">
    <cfRule type="expression" dxfId="7427" priority="19" stopIfTrue="1">
      <formula>$D$1&lt;R4</formula>
    </cfRule>
    <cfRule type="expression" dxfId="7426" priority="20" stopIfTrue="1">
      <formula>$D$1&gt;R4</formula>
    </cfRule>
  </conditionalFormatting>
  <conditionalFormatting sqref="R4">
    <cfRule type="expression" dxfId="7425" priority="60" stopIfTrue="1">
      <formula>$D$1&lt;R4</formula>
    </cfRule>
    <cfRule type="expression" dxfId="7424" priority="61" stopIfTrue="1">
      <formula>$D$1&gt;R4</formula>
    </cfRule>
  </conditionalFormatting>
  <conditionalFormatting sqref="R4">
    <cfRule type="expression" dxfId="7423" priority="17" stopIfTrue="1">
      <formula>$D$1&lt;R4</formula>
    </cfRule>
    <cfRule type="expression" dxfId="7422" priority="18" stopIfTrue="1">
      <formula>$D$1&gt;R4</formula>
    </cfRule>
  </conditionalFormatting>
  <conditionalFormatting sqref="R4">
    <cfRule type="expression" dxfId="7421" priority="15" stopIfTrue="1">
      <formula>$D$1&lt;R4</formula>
    </cfRule>
    <cfRule type="expression" dxfId="7420" priority="16" stopIfTrue="1">
      <formula>$D$1&gt;R4</formula>
    </cfRule>
  </conditionalFormatting>
  <conditionalFormatting sqref="R5">
    <cfRule type="cellIs" dxfId="7419" priority="67" stopIfTrue="1" operator="equal">
      <formula>5</formula>
    </cfRule>
    <cfRule type="cellIs" dxfId="7418" priority="68" stopIfTrue="1" operator="equal">
      <formula>4</formula>
    </cfRule>
    <cfRule type="cellIs" dxfId="7417" priority="69" stopIfTrue="1" operator="equal">
      <formula>3</formula>
    </cfRule>
  </conditionalFormatting>
  <conditionalFormatting sqref="R4">
    <cfRule type="expression" dxfId="7416" priority="65" stopIfTrue="1">
      <formula>$D$1&lt;R4</formula>
    </cfRule>
    <cfRule type="expression" dxfId="7415" priority="66" stopIfTrue="1">
      <formula>$D$1&gt;R4</formula>
    </cfRule>
  </conditionalFormatting>
  <conditionalFormatting sqref="R5">
    <cfRule type="cellIs" dxfId="7414" priority="62" stopIfTrue="1" operator="equal">
      <formula>5</formula>
    </cfRule>
    <cfRule type="cellIs" dxfId="7413" priority="63" stopIfTrue="1" operator="equal">
      <formula>4</formula>
    </cfRule>
    <cfRule type="cellIs" dxfId="7412" priority="64" stopIfTrue="1" operator="equal">
      <formula>3</formula>
    </cfRule>
  </conditionalFormatting>
  <conditionalFormatting sqref="R5">
    <cfRule type="cellIs" dxfId="7411" priority="57" stopIfTrue="1" operator="equal">
      <formula>5</formula>
    </cfRule>
    <cfRule type="cellIs" dxfId="7410" priority="58" stopIfTrue="1" operator="equal">
      <formula>4</formula>
    </cfRule>
    <cfRule type="cellIs" dxfId="7409" priority="59" stopIfTrue="1" operator="equal">
      <formula>3</formula>
    </cfRule>
  </conditionalFormatting>
  <conditionalFormatting sqref="R4">
    <cfRule type="expression" dxfId="7408" priority="55" stopIfTrue="1">
      <formula>$D$1&lt;R4</formula>
    </cfRule>
    <cfRule type="expression" dxfId="7407" priority="56" stopIfTrue="1">
      <formula>$D$1&gt;R4</formula>
    </cfRule>
  </conditionalFormatting>
  <conditionalFormatting sqref="R5">
    <cfRule type="cellIs" dxfId="7406" priority="52" stopIfTrue="1" operator="equal">
      <formula>5</formula>
    </cfRule>
    <cfRule type="cellIs" dxfId="7405" priority="53" stopIfTrue="1" operator="equal">
      <formula>4</formula>
    </cfRule>
    <cfRule type="cellIs" dxfId="7404" priority="54" stopIfTrue="1" operator="equal">
      <formula>3</formula>
    </cfRule>
  </conditionalFormatting>
  <conditionalFormatting sqref="R4">
    <cfRule type="expression" dxfId="7403" priority="50" stopIfTrue="1">
      <formula>$D$1&lt;R4</formula>
    </cfRule>
    <cfRule type="expression" dxfId="7402" priority="51" stopIfTrue="1">
      <formula>$D$1&gt;R4</formula>
    </cfRule>
  </conditionalFormatting>
  <conditionalFormatting sqref="R4">
    <cfRule type="expression" dxfId="7401" priority="48" stopIfTrue="1">
      <formula>$D$1&lt;R4</formula>
    </cfRule>
    <cfRule type="expression" dxfId="7400" priority="49" stopIfTrue="1">
      <formula>$D$1&gt;R4</formula>
    </cfRule>
  </conditionalFormatting>
  <conditionalFormatting sqref="R5">
    <cfRule type="cellIs" dxfId="7399" priority="45" stopIfTrue="1" operator="equal">
      <formula>5</formula>
    </cfRule>
    <cfRule type="cellIs" dxfId="7398" priority="46" stopIfTrue="1" operator="equal">
      <formula>4</formula>
    </cfRule>
    <cfRule type="cellIs" dxfId="7397" priority="47" stopIfTrue="1" operator="equal">
      <formula>3</formula>
    </cfRule>
  </conditionalFormatting>
  <conditionalFormatting sqref="R4">
    <cfRule type="expression" dxfId="7396" priority="43" stopIfTrue="1">
      <formula>$D$1&lt;R4</formula>
    </cfRule>
    <cfRule type="expression" dxfId="7395" priority="44" stopIfTrue="1">
      <formula>$D$1&gt;R4</formula>
    </cfRule>
  </conditionalFormatting>
  <conditionalFormatting sqref="R5">
    <cfRule type="cellIs" dxfId="7394" priority="40" stopIfTrue="1" operator="equal">
      <formula>5</formula>
    </cfRule>
    <cfRule type="cellIs" dxfId="7393" priority="41" stopIfTrue="1" operator="equal">
      <formula>4</formula>
    </cfRule>
    <cfRule type="cellIs" dxfId="7392" priority="42" stopIfTrue="1" operator="equal">
      <formula>3</formula>
    </cfRule>
  </conditionalFormatting>
  <conditionalFormatting sqref="R4">
    <cfRule type="expression" dxfId="7391" priority="38" stopIfTrue="1">
      <formula>$D$1&lt;R4</formula>
    </cfRule>
    <cfRule type="expression" dxfId="7390" priority="39" stopIfTrue="1">
      <formula>$D$1&gt;R4</formula>
    </cfRule>
  </conditionalFormatting>
  <conditionalFormatting sqref="R5">
    <cfRule type="cellIs" dxfId="7389" priority="35" stopIfTrue="1" operator="equal">
      <formula>5</formula>
    </cfRule>
    <cfRule type="cellIs" dxfId="7388" priority="36" stopIfTrue="1" operator="equal">
      <formula>4</formula>
    </cfRule>
    <cfRule type="cellIs" dxfId="7387" priority="37" stopIfTrue="1" operator="equal">
      <formula>3</formula>
    </cfRule>
  </conditionalFormatting>
  <conditionalFormatting sqref="R4">
    <cfRule type="expression" dxfId="7386" priority="33" stopIfTrue="1">
      <formula>$D$1&lt;R4</formula>
    </cfRule>
    <cfRule type="expression" dxfId="7385" priority="34" stopIfTrue="1">
      <formula>$D$1&gt;R4</formula>
    </cfRule>
  </conditionalFormatting>
  <conditionalFormatting sqref="R4">
    <cfRule type="expression" dxfId="7384" priority="31" stopIfTrue="1">
      <formula>$D$1&lt;R4</formula>
    </cfRule>
    <cfRule type="expression" dxfId="7383" priority="32" stopIfTrue="1">
      <formula>$D$1&gt;R4</formula>
    </cfRule>
  </conditionalFormatting>
  <conditionalFormatting sqref="R4">
    <cfRule type="expression" dxfId="7382" priority="29" stopIfTrue="1">
      <formula>$D$1&lt;R4</formula>
    </cfRule>
    <cfRule type="expression" dxfId="7381" priority="30" stopIfTrue="1">
      <formula>$D$1&gt;R4</formula>
    </cfRule>
  </conditionalFormatting>
  <conditionalFormatting sqref="R4">
    <cfRule type="expression" dxfId="7380" priority="27" stopIfTrue="1">
      <formula>$D$1&lt;R4</formula>
    </cfRule>
    <cfRule type="expression" dxfId="7379" priority="28" stopIfTrue="1">
      <formula>$D$1&gt;R4</formula>
    </cfRule>
  </conditionalFormatting>
  <conditionalFormatting sqref="R4">
    <cfRule type="expression" dxfId="7378" priority="25" stopIfTrue="1">
      <formula>$D$1&lt;R4</formula>
    </cfRule>
    <cfRule type="expression" dxfId="7377" priority="26" stopIfTrue="1">
      <formula>$D$1&gt;R4</formula>
    </cfRule>
  </conditionalFormatting>
  <conditionalFormatting sqref="R5">
    <cfRule type="cellIs" dxfId="7376" priority="12" stopIfTrue="1" operator="equal">
      <formula>5</formula>
    </cfRule>
    <cfRule type="cellIs" dxfId="7375" priority="13" stopIfTrue="1" operator="equal">
      <formula>4</formula>
    </cfRule>
    <cfRule type="cellIs" dxfId="7374" priority="14" stopIfTrue="1" operator="equal">
      <formula>3</formula>
    </cfRule>
  </conditionalFormatting>
  <conditionalFormatting sqref="R4">
    <cfRule type="expression" dxfId="7373" priority="10" stopIfTrue="1">
      <formula>$D$1&lt;R4</formula>
    </cfRule>
    <cfRule type="expression" dxfId="7372" priority="11" stopIfTrue="1">
      <formula>$D$1&gt;R4</formula>
    </cfRule>
  </conditionalFormatting>
  <conditionalFormatting sqref="R4">
    <cfRule type="expression" dxfId="7371" priority="8" stopIfTrue="1">
      <formula>$D$1&lt;R4</formula>
    </cfRule>
    <cfRule type="expression" dxfId="7370" priority="9" stopIfTrue="1">
      <formula>$D$1&gt;R4</formula>
    </cfRule>
  </conditionalFormatting>
  <conditionalFormatting sqref="R4">
    <cfRule type="expression" dxfId="7369" priority="6" stopIfTrue="1">
      <formula>$D$1&lt;R4</formula>
    </cfRule>
    <cfRule type="expression" dxfId="7368" priority="7" stopIfTrue="1">
      <formula>$D$1&gt;R4</formula>
    </cfRule>
  </conditionalFormatting>
  <conditionalFormatting sqref="R5">
    <cfRule type="cellIs" dxfId="7367" priority="3" stopIfTrue="1" operator="equal">
      <formula>5</formula>
    </cfRule>
    <cfRule type="cellIs" dxfId="7366" priority="4" stopIfTrue="1" operator="equal">
      <formula>4</formula>
    </cfRule>
    <cfRule type="cellIs" dxfId="7365" priority="5" stopIfTrue="1" operator="equal">
      <formula>3</formula>
    </cfRule>
  </conditionalFormatting>
  <conditionalFormatting sqref="R4">
    <cfRule type="expression" dxfId="7364" priority="1" stopIfTrue="1">
      <formula>$D$1&lt;R4</formula>
    </cfRule>
    <cfRule type="expression" dxfId="7363" priority="2" stopIfTrue="1">
      <formula>$D$1&gt;R4</formula>
    </cfRule>
  </conditionalFormatting>
  <pageMargins left="0.70866141732283472" right="0" top="0.74803149606299213" bottom="0" header="0.31496062992125984" footer="0.31496062992125984"/>
  <pageSetup paperSize="9" scale="65" orientation="portrait" r:id="rId1"/>
  <colBreaks count="1" manualBreakCount="1">
    <brk id="30" max="44" man="1"/>
  </colBreaks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64"/>
  <sheetViews>
    <sheetView view="pageBreakPreview" zoomScale="85" zoomScaleSheetLayoutView="85" workbookViewId="0">
      <selection activeCell="K23" sqref="K23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36.85546875" style="13" customWidth="1"/>
    <col min="5" max="5" width="7" style="13" hidden="1" customWidth="1"/>
    <col min="6" max="7" width="6.85546875" hidden="1" customWidth="1"/>
    <col min="8" max="11" width="6.85546875" customWidth="1"/>
    <col min="12" max="12" width="7.85546875" customWidth="1"/>
    <col min="13" max="13" width="6.85546875" hidden="1" customWidth="1"/>
    <col min="14" max="15" width="6.85546875" customWidth="1"/>
    <col min="16" max="16" width="7.5703125" customWidth="1"/>
    <col min="17" max="17" width="6.85546875" customWidth="1"/>
    <col min="18" max="20" width="7" hidden="1" customWidth="1"/>
    <col min="21" max="21" width="6.28515625" hidden="1" customWidth="1"/>
    <col min="22" max="22" width="6" customWidth="1"/>
    <col min="23" max="24" width="4.42578125" hidden="1" customWidth="1"/>
    <col min="25" max="29" width="3.7109375" hidden="1" customWidth="1"/>
    <col min="30" max="30" width="5.5703125" customWidth="1" collapsed="1"/>
    <col min="31" max="31" width="5.28515625" hidden="1" customWidth="1"/>
    <col min="32" max="32" width="4.7109375" hidden="1" customWidth="1"/>
    <col min="33" max="48" width="4.140625" hidden="1" customWidth="1"/>
    <col min="49" max="49" width="3.85546875" hidden="1" customWidth="1"/>
    <col min="50" max="50" width="6.5703125" hidden="1" customWidth="1" collapsed="1"/>
    <col min="51" max="51" width="4.140625" hidden="1" customWidth="1"/>
    <col min="52" max="66" width="2.28515625" hidden="1" customWidth="1"/>
    <col min="67" max="67" width="4.140625" hidden="1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88"/>
      <c r="Z1" s="88"/>
      <c r="AA1" s="88"/>
      <c r="AB1" s="88"/>
      <c r="AC1" s="88"/>
      <c r="AD1" s="88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21" customHeight="1" thickBot="1" x14ac:dyDescent="0.5">
      <c r="A2" s="1"/>
      <c r="B2" s="1"/>
      <c r="C2" s="2"/>
      <c r="D2" s="392"/>
      <c r="E2" s="4"/>
      <c r="F2" s="385" t="s">
        <v>539</v>
      </c>
      <c r="G2" s="385"/>
      <c r="H2" s="542" t="s">
        <v>537</v>
      </c>
      <c r="I2" s="542"/>
      <c r="J2" s="542"/>
      <c r="K2" s="542"/>
      <c r="L2" s="542"/>
      <c r="N2" s="542" t="s">
        <v>545</v>
      </c>
      <c r="O2" s="542"/>
      <c r="P2" s="542"/>
      <c r="Q2" s="542"/>
      <c r="R2" s="542"/>
      <c r="S2" s="336"/>
      <c r="T2" s="341" t="s">
        <v>540</v>
      </c>
      <c r="U2" s="337"/>
      <c r="V2" s="7"/>
      <c r="W2" s="8"/>
      <c r="X2" s="8"/>
      <c r="Y2" s="88"/>
      <c r="Z2" s="88"/>
      <c r="AA2" s="88"/>
      <c r="AB2" s="88"/>
      <c r="AC2" s="88"/>
      <c r="AD2" s="88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50">
        <v>2331</v>
      </c>
      <c r="B3" s="551"/>
      <c r="C3" s="552"/>
      <c r="D3" s="211" t="s">
        <v>0</v>
      </c>
      <c r="E3" s="212"/>
      <c r="F3" s="168"/>
      <c r="G3" s="168"/>
      <c r="H3" s="168">
        <v>42920</v>
      </c>
      <c r="I3" s="168">
        <v>42926</v>
      </c>
      <c r="J3" s="168">
        <v>42924</v>
      </c>
      <c r="K3" s="168">
        <v>42921</v>
      </c>
      <c r="L3" s="168">
        <v>42825</v>
      </c>
      <c r="M3" s="168"/>
      <c r="N3" s="168">
        <v>42942</v>
      </c>
      <c r="O3" s="168">
        <v>42930</v>
      </c>
      <c r="P3" s="168">
        <v>42935</v>
      </c>
      <c r="Q3" s="168">
        <v>42937</v>
      </c>
      <c r="R3" s="67"/>
      <c r="S3" s="67"/>
      <c r="T3" s="168"/>
      <c r="U3" s="168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88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553"/>
      <c r="B4" s="554"/>
      <c r="C4" s="555"/>
      <c r="D4" s="220" t="s">
        <v>1</v>
      </c>
      <c r="E4" s="212"/>
      <c r="F4" s="171"/>
      <c r="G4" s="312"/>
      <c r="H4" s="221" t="s">
        <v>1422</v>
      </c>
      <c r="I4" s="171" t="s">
        <v>1423</v>
      </c>
      <c r="J4" s="171" t="s">
        <v>1424</v>
      </c>
      <c r="K4" s="221" t="s">
        <v>1425</v>
      </c>
      <c r="L4" s="221" t="s">
        <v>1408</v>
      </c>
      <c r="M4" s="171"/>
      <c r="N4" s="268" t="s">
        <v>1418</v>
      </c>
      <c r="O4" s="221" t="s">
        <v>1419</v>
      </c>
      <c r="P4" s="221" t="s">
        <v>1420</v>
      </c>
      <c r="Q4" s="221" t="s">
        <v>1421</v>
      </c>
      <c r="R4" s="268"/>
      <c r="S4" s="171"/>
      <c r="T4" s="221"/>
      <c r="U4" s="221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88"/>
      <c r="AG4" s="88"/>
      <c r="AH4" s="88"/>
      <c r="AI4" s="88"/>
      <c r="AJ4" s="88"/>
      <c r="AK4" s="88"/>
      <c r="AL4" s="88"/>
      <c r="AM4" s="88"/>
      <c r="AN4" s="88"/>
      <c r="AO4" s="88"/>
      <c r="AP4" s="88"/>
      <c r="AQ4" s="88"/>
      <c r="AR4" s="88"/>
      <c r="AS4" s="88"/>
      <c r="AT4" s="88"/>
      <c r="AU4" s="88"/>
      <c r="AV4" s="88"/>
      <c r="AW4" s="9"/>
      <c r="AX4" s="89"/>
      <c r="AY4" s="89"/>
      <c r="AZ4" s="89"/>
      <c r="BA4" s="89"/>
      <c r="BB4" s="89"/>
      <c r="BC4" s="89"/>
      <c r="BD4" s="89"/>
      <c r="BE4" s="89"/>
      <c r="BF4" s="89"/>
      <c r="BG4" s="89"/>
      <c r="BH4" s="89"/>
      <c r="BI4" s="89"/>
      <c r="BJ4" s="89"/>
      <c r="BK4" s="89"/>
      <c r="BL4" s="89"/>
      <c r="BM4" s="89"/>
      <c r="BN4" s="11"/>
      <c r="BO4" s="11"/>
      <c r="BP4" s="89"/>
      <c r="BQ4" s="89"/>
      <c r="BR4" s="89"/>
      <c r="BS4" s="89"/>
      <c r="BT4" s="89"/>
      <c r="BU4" s="89"/>
      <c r="BV4" s="89"/>
      <c r="BW4" s="89"/>
      <c r="BX4" s="89"/>
      <c r="BY4" s="89"/>
      <c r="BZ4" s="89"/>
      <c r="CA4" s="89"/>
      <c r="CB4" s="89"/>
      <c r="CC4" s="89"/>
      <c r="CD4" s="89"/>
      <c r="CE4" s="89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84" customHeight="1" thickBot="1" x14ac:dyDescent="0.25">
      <c r="A5" s="292"/>
      <c r="B5" s="239" t="s">
        <v>2</v>
      </c>
      <c r="C5" s="293" t="s">
        <v>27</v>
      </c>
      <c r="D5" s="294" t="s">
        <v>3</v>
      </c>
      <c r="E5" s="174" t="s">
        <v>4</v>
      </c>
      <c r="F5" s="271"/>
      <c r="G5" s="271"/>
      <c r="H5" s="291" t="s">
        <v>1426</v>
      </c>
      <c r="I5" s="271" t="s">
        <v>1432</v>
      </c>
      <c r="J5" s="271" t="s">
        <v>1428</v>
      </c>
      <c r="K5" s="271" t="s">
        <v>1427</v>
      </c>
      <c r="L5" s="271" t="s">
        <v>1409</v>
      </c>
      <c r="M5" s="271"/>
      <c r="N5" s="275" t="s">
        <v>1433</v>
      </c>
      <c r="O5" s="271" t="s">
        <v>1429</v>
      </c>
      <c r="P5" s="291" t="s">
        <v>1430</v>
      </c>
      <c r="Q5" s="271" t="s">
        <v>1431</v>
      </c>
      <c r="R5" s="173"/>
      <c r="S5" s="397"/>
      <c r="T5" s="271"/>
      <c r="U5" s="271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75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ht="18.75" x14ac:dyDescent="0.25">
      <c r="A6" s="295">
        <v>1</v>
      </c>
      <c r="B6" s="245" t="s">
        <v>28</v>
      </c>
      <c r="C6" s="246" t="s">
        <v>34</v>
      </c>
      <c r="D6" s="333" t="s">
        <v>807</v>
      </c>
      <c r="E6" s="238">
        <v>2331</v>
      </c>
      <c r="F6" s="91"/>
      <c r="G6" s="91"/>
      <c r="H6" s="137">
        <v>4</v>
      </c>
      <c r="I6" s="137">
        <v>5</v>
      </c>
      <c r="J6" s="137">
        <v>5</v>
      </c>
      <c r="K6" s="137">
        <v>5</v>
      </c>
      <c r="L6" s="137">
        <v>5</v>
      </c>
      <c r="M6" s="137"/>
      <c r="N6" s="137">
        <v>5</v>
      </c>
      <c r="O6" s="137">
        <v>5</v>
      </c>
      <c r="P6" s="137">
        <v>5</v>
      </c>
      <c r="Q6" s="137">
        <v>5</v>
      </c>
      <c r="R6" s="23"/>
      <c r="S6" s="23"/>
      <c r="T6" s="23"/>
      <c r="U6" s="23"/>
      <c r="V6" s="141">
        <f t="shared" ref="V6:V38" si="0">IF(AC6&gt;0,IF(SUM(X6:Y6)/AC6&gt;0,2,IF(AND(SUM(X6:Y6)/AC6=0,Z6/AC6&gt;0),3,IF(AND((AB6/AC6+AA6/AC6)=1,AA6/AC6&gt;0),4,5))),0)</f>
        <v>4</v>
      </c>
      <c r="W6" s="92">
        <f t="shared" ref="W6:W34" si="1">COUNTIF(AG6:AV6,"б")</f>
        <v>0</v>
      </c>
      <c r="X6" s="92">
        <f t="shared" ref="X6:X17" si="2">COUNTIF(AG6:AV6,"д")</f>
        <v>0</v>
      </c>
      <c r="Y6" s="92">
        <f t="shared" ref="Y6:Y38" si="3">COUNTIF(AG6:AV6,2)+COUNTIF(AG6:AV6,"н")+COUNTIF(AG6:AV6,"д")</f>
        <v>0</v>
      </c>
      <c r="Z6" s="92">
        <f t="shared" ref="Z6:Z38" si="4">COUNTIF(AG6:AV6,Z$5)</f>
        <v>0</v>
      </c>
      <c r="AA6" s="92">
        <f t="shared" ref="AA6:AA38" si="5">COUNTIF(AG6:AV6,AA$5)</f>
        <v>1</v>
      </c>
      <c r="AB6" s="92">
        <f t="shared" ref="AB6:AB38" si="6">COUNTIF(AG6:AV6,AB$5)</f>
        <v>8</v>
      </c>
      <c r="AC6" s="92">
        <f t="shared" ref="AC6:AC39" si="7">SUM(X6:AB6)</f>
        <v>9</v>
      </c>
      <c r="AD6" s="225">
        <f t="shared" ref="AD6:AD26" si="8">IF(ISERROR(((X6+Y6)*2+Z6*3+AA6*4+AB6*5)/SUM(X6,Y6:AB6)),"",((X6+Y6)*2+Z6*3+AA6*4+AB6*5)/SUM(X6,Y6:AB6))</f>
        <v>4.8888888888888893</v>
      </c>
      <c r="AE6" s="76">
        <f t="shared" ref="AE6:AE35" si="9">IF(AX6=5,0.5,IF(AX6=4,0.25,IF(AX6&lt;=3,0)))</f>
        <v>0</v>
      </c>
      <c r="AF6" s="9"/>
      <c r="AG6" s="17" t="str">
        <f t="shared" ref="AG6:AV21" si="10">IF(ISERROR(VALUE(LEFT(F6))),LEFT(F6),VALUE(LEFT(F6)))</f>
        <v/>
      </c>
      <c r="AH6" s="17" t="str">
        <f t="shared" si="10"/>
        <v/>
      </c>
      <c r="AI6" s="17">
        <f t="shared" si="10"/>
        <v>4</v>
      </c>
      <c r="AJ6" s="17">
        <f t="shared" si="10"/>
        <v>5</v>
      </c>
      <c r="AK6" s="17">
        <f t="shared" si="10"/>
        <v>5</v>
      </c>
      <c r="AL6" s="17">
        <f t="shared" si="10"/>
        <v>5</v>
      </c>
      <c r="AM6" s="17">
        <f t="shared" si="10"/>
        <v>5</v>
      </c>
      <c r="AN6" s="17" t="str">
        <f t="shared" si="10"/>
        <v/>
      </c>
      <c r="AO6" s="17">
        <f t="shared" si="10"/>
        <v>5</v>
      </c>
      <c r="AP6" s="17">
        <f t="shared" si="10"/>
        <v>5</v>
      </c>
      <c r="AQ6" s="17">
        <f t="shared" si="10"/>
        <v>5</v>
      </c>
      <c r="AR6" s="17">
        <f t="shared" si="10"/>
        <v>5</v>
      </c>
      <c r="AS6" s="17" t="str">
        <f t="shared" si="10"/>
        <v/>
      </c>
      <c r="AT6" s="17" t="str">
        <f t="shared" si="10"/>
        <v/>
      </c>
      <c r="AU6" s="17" t="str">
        <f t="shared" si="10"/>
        <v/>
      </c>
      <c r="AV6" s="17" t="str">
        <f t="shared" si="10"/>
        <v/>
      </c>
      <c r="AW6" s="18">
        <f t="shared" ref="AW6:AW34" si="11">COUNTIF(AG6:AV6,"з")</f>
        <v>0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295">
        <v>2</v>
      </c>
      <c r="B7" s="245" t="s">
        <v>28</v>
      </c>
      <c r="C7" s="246" t="s">
        <v>34</v>
      </c>
      <c r="D7" s="333" t="s">
        <v>808</v>
      </c>
      <c r="E7" s="238">
        <v>2331</v>
      </c>
      <c r="F7" s="91"/>
      <c r="G7" s="91"/>
      <c r="H7" s="137">
        <v>4</v>
      </c>
      <c r="I7" s="137">
        <v>4</v>
      </c>
      <c r="J7" s="137">
        <v>4</v>
      </c>
      <c r="K7" s="137">
        <v>4</v>
      </c>
      <c r="L7" s="137">
        <v>4</v>
      </c>
      <c r="M7" s="137"/>
      <c r="N7" s="137">
        <v>5</v>
      </c>
      <c r="O7" s="137">
        <v>4</v>
      </c>
      <c r="P7" s="137">
        <v>4</v>
      </c>
      <c r="Q7" s="137">
        <v>5</v>
      </c>
      <c r="R7" s="137"/>
      <c r="S7" s="23"/>
      <c r="T7" s="23"/>
      <c r="U7" s="23"/>
      <c r="V7" s="141">
        <f t="shared" si="0"/>
        <v>4</v>
      </c>
      <c r="W7" s="92">
        <f t="shared" si="1"/>
        <v>0</v>
      </c>
      <c r="X7" s="92">
        <f t="shared" si="2"/>
        <v>0</v>
      </c>
      <c r="Y7" s="92">
        <f t="shared" si="3"/>
        <v>0</v>
      </c>
      <c r="Z7" s="92">
        <f t="shared" si="4"/>
        <v>0</v>
      </c>
      <c r="AA7" s="92">
        <f t="shared" si="5"/>
        <v>7</v>
      </c>
      <c r="AB7" s="92">
        <f t="shared" si="6"/>
        <v>2</v>
      </c>
      <c r="AC7" s="92">
        <f t="shared" si="7"/>
        <v>9</v>
      </c>
      <c r="AD7" s="225">
        <f t="shared" si="8"/>
        <v>4.2222222222222223</v>
      </c>
      <c r="AE7" s="16">
        <f t="shared" si="9"/>
        <v>0</v>
      </c>
      <c r="AF7" s="9"/>
      <c r="AG7" s="17" t="str">
        <f t="shared" si="10"/>
        <v/>
      </c>
      <c r="AH7" s="17" t="str">
        <f t="shared" si="10"/>
        <v/>
      </c>
      <c r="AI7" s="17">
        <f t="shared" si="10"/>
        <v>4</v>
      </c>
      <c r="AJ7" s="17">
        <f t="shared" si="10"/>
        <v>4</v>
      </c>
      <c r="AK7" s="17">
        <f t="shared" si="10"/>
        <v>4</v>
      </c>
      <c r="AL7" s="17">
        <f t="shared" si="10"/>
        <v>4</v>
      </c>
      <c r="AM7" s="17">
        <f t="shared" si="10"/>
        <v>4</v>
      </c>
      <c r="AN7" s="17" t="str">
        <f t="shared" si="10"/>
        <v/>
      </c>
      <c r="AO7" s="17">
        <f t="shared" si="10"/>
        <v>5</v>
      </c>
      <c r="AP7" s="17">
        <f t="shared" si="10"/>
        <v>4</v>
      </c>
      <c r="AQ7" s="17">
        <f t="shared" si="10"/>
        <v>4</v>
      </c>
      <c r="AR7" s="17">
        <f t="shared" si="10"/>
        <v>5</v>
      </c>
      <c r="AS7" s="17" t="str">
        <f t="shared" si="10"/>
        <v/>
      </c>
      <c r="AT7" s="17" t="str">
        <f t="shared" si="10"/>
        <v/>
      </c>
      <c r="AU7" s="17" t="str">
        <f t="shared" si="10"/>
        <v/>
      </c>
      <c r="AV7" s="17" t="str">
        <f t="shared" si="10"/>
        <v/>
      </c>
      <c r="AW7" s="18">
        <f t="shared" si="11"/>
        <v>0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295">
        <v>3</v>
      </c>
      <c r="B8" s="245" t="s">
        <v>28</v>
      </c>
      <c r="C8" s="246" t="s">
        <v>34</v>
      </c>
      <c r="D8" s="333" t="s">
        <v>809</v>
      </c>
      <c r="E8" s="238">
        <v>2331</v>
      </c>
      <c r="F8" s="91"/>
      <c r="G8" s="91"/>
      <c r="H8" s="137">
        <v>4</v>
      </c>
      <c r="I8" s="137">
        <v>5</v>
      </c>
      <c r="J8" s="137">
        <v>4</v>
      </c>
      <c r="K8" s="137">
        <v>5</v>
      </c>
      <c r="L8" s="137">
        <v>4</v>
      </c>
      <c r="M8" s="137"/>
      <c r="N8" s="137">
        <v>4</v>
      </c>
      <c r="O8" s="137">
        <v>5</v>
      </c>
      <c r="P8" s="137">
        <v>3</v>
      </c>
      <c r="Q8" s="137">
        <v>5</v>
      </c>
      <c r="R8" s="24"/>
      <c r="S8" s="23"/>
      <c r="T8" s="23"/>
      <c r="U8" s="23"/>
      <c r="V8" s="141">
        <f t="shared" si="0"/>
        <v>3</v>
      </c>
      <c r="W8" s="92">
        <f t="shared" si="1"/>
        <v>0</v>
      </c>
      <c r="X8" s="92">
        <f t="shared" si="2"/>
        <v>0</v>
      </c>
      <c r="Y8" s="92">
        <f t="shared" si="3"/>
        <v>0</v>
      </c>
      <c r="Z8" s="92">
        <f t="shared" si="4"/>
        <v>1</v>
      </c>
      <c r="AA8" s="92">
        <f t="shared" si="5"/>
        <v>4</v>
      </c>
      <c r="AB8" s="92">
        <f t="shared" si="6"/>
        <v>4</v>
      </c>
      <c r="AC8" s="92">
        <f t="shared" si="7"/>
        <v>9</v>
      </c>
      <c r="AD8" s="225">
        <f t="shared" si="8"/>
        <v>4.333333333333333</v>
      </c>
      <c r="AE8" s="16">
        <f t="shared" si="9"/>
        <v>0</v>
      </c>
      <c r="AF8" s="9"/>
      <c r="AG8" s="17" t="str">
        <f t="shared" si="10"/>
        <v/>
      </c>
      <c r="AH8" s="17" t="str">
        <f t="shared" si="10"/>
        <v/>
      </c>
      <c r="AI8" s="17">
        <f t="shared" si="10"/>
        <v>4</v>
      </c>
      <c r="AJ8" s="17">
        <f t="shared" si="10"/>
        <v>5</v>
      </c>
      <c r="AK8" s="17">
        <f t="shared" si="10"/>
        <v>4</v>
      </c>
      <c r="AL8" s="17">
        <f t="shared" si="10"/>
        <v>5</v>
      </c>
      <c r="AM8" s="17">
        <f t="shared" si="10"/>
        <v>4</v>
      </c>
      <c r="AN8" s="17" t="str">
        <f t="shared" si="10"/>
        <v/>
      </c>
      <c r="AO8" s="17">
        <f t="shared" si="10"/>
        <v>4</v>
      </c>
      <c r="AP8" s="17">
        <f t="shared" si="10"/>
        <v>5</v>
      </c>
      <c r="AQ8" s="17">
        <f t="shared" si="10"/>
        <v>3</v>
      </c>
      <c r="AR8" s="17">
        <f t="shared" si="10"/>
        <v>5</v>
      </c>
      <c r="AS8" s="17" t="str">
        <f t="shared" si="10"/>
        <v/>
      </c>
      <c r="AT8" s="17" t="str">
        <f t="shared" si="10"/>
        <v/>
      </c>
      <c r="AU8" s="17" t="str">
        <f t="shared" si="10"/>
        <v/>
      </c>
      <c r="AV8" s="17" t="str">
        <f t="shared" si="10"/>
        <v/>
      </c>
      <c r="AW8" s="18">
        <f t="shared" si="11"/>
        <v>0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295">
        <v>4</v>
      </c>
      <c r="B9" s="245" t="s">
        <v>28</v>
      </c>
      <c r="C9" s="246" t="s">
        <v>34</v>
      </c>
      <c r="D9" s="333" t="s">
        <v>810</v>
      </c>
      <c r="E9" s="238">
        <v>2331</v>
      </c>
      <c r="F9" s="91"/>
      <c r="G9" s="91"/>
      <c r="H9" s="137">
        <v>4</v>
      </c>
      <c r="I9" s="137">
        <v>4</v>
      </c>
      <c r="J9" s="137">
        <v>4</v>
      </c>
      <c r="K9" s="137">
        <v>3</v>
      </c>
      <c r="L9" s="137">
        <v>3</v>
      </c>
      <c r="M9" s="137"/>
      <c r="N9" s="137">
        <v>4</v>
      </c>
      <c r="O9" s="137">
        <v>5</v>
      </c>
      <c r="P9" s="137">
        <v>3</v>
      </c>
      <c r="Q9" s="137">
        <v>5</v>
      </c>
      <c r="R9" s="24"/>
      <c r="S9" s="23"/>
      <c r="T9" s="23"/>
      <c r="U9" s="23"/>
      <c r="V9" s="141">
        <f t="shared" si="0"/>
        <v>3</v>
      </c>
      <c r="W9" s="92">
        <f t="shared" si="1"/>
        <v>0</v>
      </c>
      <c r="X9" s="92">
        <f t="shared" si="2"/>
        <v>0</v>
      </c>
      <c r="Y9" s="92">
        <f t="shared" si="3"/>
        <v>0</v>
      </c>
      <c r="Z9" s="92">
        <f t="shared" si="4"/>
        <v>3</v>
      </c>
      <c r="AA9" s="92">
        <f t="shared" si="5"/>
        <v>4</v>
      </c>
      <c r="AB9" s="92">
        <f t="shared" si="6"/>
        <v>2</v>
      </c>
      <c r="AC9" s="92">
        <f t="shared" si="7"/>
        <v>9</v>
      </c>
      <c r="AD9" s="225">
        <f t="shared" si="8"/>
        <v>3.8888888888888888</v>
      </c>
      <c r="AE9" s="16">
        <f t="shared" si="9"/>
        <v>0</v>
      </c>
      <c r="AF9" s="9"/>
      <c r="AG9" s="17" t="str">
        <f t="shared" si="10"/>
        <v/>
      </c>
      <c r="AH9" s="17" t="str">
        <f t="shared" si="10"/>
        <v/>
      </c>
      <c r="AI9" s="17">
        <f t="shared" si="10"/>
        <v>4</v>
      </c>
      <c r="AJ9" s="17">
        <f t="shared" si="10"/>
        <v>4</v>
      </c>
      <c r="AK9" s="17">
        <f t="shared" si="10"/>
        <v>4</v>
      </c>
      <c r="AL9" s="17">
        <f t="shared" si="10"/>
        <v>3</v>
      </c>
      <c r="AM9" s="17">
        <f t="shared" si="10"/>
        <v>3</v>
      </c>
      <c r="AN9" s="17" t="str">
        <f t="shared" si="10"/>
        <v/>
      </c>
      <c r="AO9" s="17">
        <f t="shared" si="10"/>
        <v>4</v>
      </c>
      <c r="AP9" s="17">
        <f t="shared" si="10"/>
        <v>5</v>
      </c>
      <c r="AQ9" s="17">
        <f t="shared" si="10"/>
        <v>3</v>
      </c>
      <c r="AR9" s="17">
        <f t="shared" si="10"/>
        <v>5</v>
      </c>
      <c r="AS9" s="17" t="str">
        <f t="shared" si="10"/>
        <v/>
      </c>
      <c r="AT9" s="17" t="str">
        <f t="shared" si="10"/>
        <v/>
      </c>
      <c r="AU9" s="17" t="str">
        <f t="shared" si="10"/>
        <v/>
      </c>
      <c r="AV9" s="17" t="str">
        <f t="shared" si="10"/>
        <v/>
      </c>
      <c r="AW9" s="18">
        <f t="shared" si="11"/>
        <v>0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295">
        <v>5</v>
      </c>
      <c r="B10" s="245" t="s">
        <v>28</v>
      </c>
      <c r="C10" s="246" t="s">
        <v>34</v>
      </c>
      <c r="D10" s="333" t="s">
        <v>811</v>
      </c>
      <c r="E10" s="238">
        <v>2331</v>
      </c>
      <c r="F10" s="91"/>
      <c r="G10" s="91"/>
      <c r="H10" s="137">
        <v>4</v>
      </c>
      <c r="I10" s="137">
        <v>4</v>
      </c>
      <c r="J10" s="137">
        <v>4</v>
      </c>
      <c r="K10" s="137">
        <v>4</v>
      </c>
      <c r="L10" s="137">
        <v>5</v>
      </c>
      <c r="M10" s="137"/>
      <c r="N10" s="137">
        <v>4</v>
      </c>
      <c r="O10" s="137">
        <v>4</v>
      </c>
      <c r="P10" s="137">
        <v>3</v>
      </c>
      <c r="Q10" s="137">
        <v>5</v>
      </c>
      <c r="R10" s="24"/>
      <c r="S10" s="23"/>
      <c r="T10" s="23"/>
      <c r="U10" s="23"/>
      <c r="V10" s="141">
        <f t="shared" si="0"/>
        <v>3</v>
      </c>
      <c r="W10" s="92">
        <f t="shared" si="1"/>
        <v>0</v>
      </c>
      <c r="X10" s="92">
        <f t="shared" si="2"/>
        <v>0</v>
      </c>
      <c r="Y10" s="92">
        <f t="shared" si="3"/>
        <v>0</v>
      </c>
      <c r="Z10" s="92">
        <f t="shared" si="4"/>
        <v>1</v>
      </c>
      <c r="AA10" s="92">
        <f t="shared" si="5"/>
        <v>6</v>
      </c>
      <c r="AB10" s="92">
        <f t="shared" si="6"/>
        <v>2</v>
      </c>
      <c r="AC10" s="92">
        <f t="shared" si="7"/>
        <v>9</v>
      </c>
      <c r="AD10" s="225">
        <f t="shared" si="8"/>
        <v>4.1111111111111107</v>
      </c>
      <c r="AE10" s="16">
        <f t="shared" si="9"/>
        <v>0</v>
      </c>
      <c r="AF10" s="9"/>
      <c r="AG10" s="17" t="str">
        <f t="shared" si="10"/>
        <v/>
      </c>
      <c r="AH10" s="17" t="str">
        <f t="shared" si="10"/>
        <v/>
      </c>
      <c r="AI10" s="17">
        <f t="shared" si="10"/>
        <v>4</v>
      </c>
      <c r="AJ10" s="17">
        <f t="shared" si="10"/>
        <v>4</v>
      </c>
      <c r="AK10" s="17">
        <f t="shared" si="10"/>
        <v>4</v>
      </c>
      <c r="AL10" s="17">
        <f t="shared" si="10"/>
        <v>4</v>
      </c>
      <c r="AM10" s="17">
        <f t="shared" si="10"/>
        <v>5</v>
      </c>
      <c r="AN10" s="17" t="str">
        <f t="shared" si="10"/>
        <v/>
      </c>
      <c r="AO10" s="17">
        <f t="shared" si="10"/>
        <v>4</v>
      </c>
      <c r="AP10" s="17">
        <f t="shared" si="10"/>
        <v>4</v>
      </c>
      <c r="AQ10" s="17">
        <f t="shared" si="10"/>
        <v>3</v>
      </c>
      <c r="AR10" s="17">
        <f t="shared" si="10"/>
        <v>5</v>
      </c>
      <c r="AS10" s="17" t="str">
        <f t="shared" si="10"/>
        <v/>
      </c>
      <c r="AT10" s="17" t="str">
        <f t="shared" si="10"/>
        <v/>
      </c>
      <c r="AU10" s="17" t="str">
        <f t="shared" si="10"/>
        <v/>
      </c>
      <c r="AV10" s="17" t="str">
        <f t="shared" si="10"/>
        <v/>
      </c>
      <c r="AW10" s="18">
        <f t="shared" si="11"/>
        <v>0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295">
        <v>6</v>
      </c>
      <c r="B11" s="245" t="s">
        <v>28</v>
      </c>
      <c r="C11" s="246" t="s">
        <v>34</v>
      </c>
      <c r="D11" s="333" t="s">
        <v>812</v>
      </c>
      <c r="E11" s="238">
        <v>2331</v>
      </c>
      <c r="F11" s="91"/>
      <c r="G11" s="91"/>
      <c r="H11" s="137">
        <v>4</v>
      </c>
      <c r="I11" s="137">
        <v>5</v>
      </c>
      <c r="J11" s="137">
        <v>4</v>
      </c>
      <c r="K11" s="137">
        <v>4</v>
      </c>
      <c r="L11" s="137">
        <v>5</v>
      </c>
      <c r="M11" s="137"/>
      <c r="N11" s="137">
        <v>4</v>
      </c>
      <c r="O11" s="137">
        <v>5</v>
      </c>
      <c r="P11" s="137">
        <v>4</v>
      </c>
      <c r="Q11" s="137">
        <v>5</v>
      </c>
      <c r="R11" s="24"/>
      <c r="S11" s="23"/>
      <c r="T11" s="23"/>
      <c r="U11" s="23"/>
      <c r="V11" s="141">
        <f t="shared" si="0"/>
        <v>4</v>
      </c>
      <c r="W11" s="92">
        <f t="shared" si="1"/>
        <v>0</v>
      </c>
      <c r="X11" s="92">
        <f t="shared" si="2"/>
        <v>0</v>
      </c>
      <c r="Y11" s="92">
        <f t="shared" si="3"/>
        <v>0</v>
      </c>
      <c r="Z11" s="92">
        <f t="shared" si="4"/>
        <v>0</v>
      </c>
      <c r="AA11" s="92">
        <f t="shared" si="5"/>
        <v>5</v>
      </c>
      <c r="AB11" s="92">
        <f t="shared" si="6"/>
        <v>4</v>
      </c>
      <c r="AC11" s="92">
        <f t="shared" si="7"/>
        <v>9</v>
      </c>
      <c r="AD11" s="225">
        <f t="shared" si="8"/>
        <v>4.4444444444444446</v>
      </c>
      <c r="AE11" s="16">
        <f t="shared" si="9"/>
        <v>0</v>
      </c>
      <c r="AF11" s="9"/>
      <c r="AG11" s="17" t="str">
        <f t="shared" si="10"/>
        <v/>
      </c>
      <c r="AH11" s="17" t="str">
        <f t="shared" si="10"/>
        <v/>
      </c>
      <c r="AI11" s="17">
        <f t="shared" si="10"/>
        <v>4</v>
      </c>
      <c r="AJ11" s="17">
        <f t="shared" si="10"/>
        <v>5</v>
      </c>
      <c r="AK11" s="17">
        <f t="shared" si="10"/>
        <v>4</v>
      </c>
      <c r="AL11" s="17">
        <f t="shared" si="10"/>
        <v>4</v>
      </c>
      <c r="AM11" s="17">
        <f t="shared" si="10"/>
        <v>5</v>
      </c>
      <c r="AN11" s="17" t="str">
        <f t="shared" si="10"/>
        <v/>
      </c>
      <c r="AO11" s="17">
        <f t="shared" si="10"/>
        <v>4</v>
      </c>
      <c r="AP11" s="17">
        <f t="shared" si="10"/>
        <v>5</v>
      </c>
      <c r="AQ11" s="17">
        <f t="shared" si="10"/>
        <v>4</v>
      </c>
      <c r="AR11" s="17">
        <f t="shared" si="10"/>
        <v>5</v>
      </c>
      <c r="AS11" s="17" t="str">
        <f t="shared" si="10"/>
        <v/>
      </c>
      <c r="AT11" s="17" t="str">
        <f t="shared" si="10"/>
        <v/>
      </c>
      <c r="AU11" s="17" t="str">
        <f t="shared" si="10"/>
        <v/>
      </c>
      <c r="AV11" s="17" t="str">
        <f t="shared" si="10"/>
        <v/>
      </c>
      <c r="AW11" s="18">
        <f t="shared" si="11"/>
        <v>0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295">
        <v>7</v>
      </c>
      <c r="B12" s="245" t="s">
        <v>28</v>
      </c>
      <c r="C12" s="313" t="s">
        <v>34</v>
      </c>
      <c r="D12" s="333" t="s">
        <v>813</v>
      </c>
      <c r="E12" s="238">
        <v>2331</v>
      </c>
      <c r="F12" s="91"/>
      <c r="G12" s="91"/>
      <c r="H12" s="137">
        <v>4</v>
      </c>
      <c r="I12" s="137">
        <v>4</v>
      </c>
      <c r="J12" s="137">
        <v>4</v>
      </c>
      <c r="K12" s="137">
        <v>4</v>
      </c>
      <c r="L12" s="137">
        <v>5</v>
      </c>
      <c r="M12" s="137"/>
      <c r="N12" s="137">
        <v>4</v>
      </c>
      <c r="O12" s="137">
        <v>4</v>
      </c>
      <c r="P12" s="137">
        <v>4</v>
      </c>
      <c r="Q12" s="137">
        <v>5</v>
      </c>
      <c r="R12" s="24"/>
      <c r="S12" s="23"/>
      <c r="T12" s="23"/>
      <c r="U12" s="23"/>
      <c r="V12" s="141">
        <f t="shared" si="0"/>
        <v>4</v>
      </c>
      <c r="W12" s="92">
        <f t="shared" si="1"/>
        <v>0</v>
      </c>
      <c r="X12" s="92">
        <f t="shared" si="2"/>
        <v>0</v>
      </c>
      <c r="Y12" s="92">
        <f t="shared" si="3"/>
        <v>0</v>
      </c>
      <c r="Z12" s="92">
        <f t="shared" si="4"/>
        <v>0</v>
      </c>
      <c r="AA12" s="92">
        <f t="shared" si="5"/>
        <v>7</v>
      </c>
      <c r="AB12" s="92">
        <f t="shared" si="6"/>
        <v>2</v>
      </c>
      <c r="AC12" s="92">
        <f t="shared" si="7"/>
        <v>9</v>
      </c>
      <c r="AD12" s="225">
        <f t="shared" si="8"/>
        <v>4.2222222222222223</v>
      </c>
      <c r="AE12" s="16">
        <f t="shared" si="9"/>
        <v>0</v>
      </c>
      <c r="AF12" s="9"/>
      <c r="AG12" s="17" t="str">
        <f t="shared" si="10"/>
        <v/>
      </c>
      <c r="AH12" s="17" t="str">
        <f t="shared" si="10"/>
        <v/>
      </c>
      <c r="AI12" s="17">
        <f t="shared" si="10"/>
        <v>4</v>
      </c>
      <c r="AJ12" s="17">
        <f t="shared" si="10"/>
        <v>4</v>
      </c>
      <c r="AK12" s="17">
        <f t="shared" si="10"/>
        <v>4</v>
      </c>
      <c r="AL12" s="17">
        <f t="shared" si="10"/>
        <v>4</v>
      </c>
      <c r="AM12" s="17">
        <f t="shared" si="10"/>
        <v>5</v>
      </c>
      <c r="AN12" s="17" t="str">
        <f t="shared" si="10"/>
        <v/>
      </c>
      <c r="AO12" s="17">
        <f t="shared" si="10"/>
        <v>4</v>
      </c>
      <c r="AP12" s="17">
        <f t="shared" si="10"/>
        <v>4</v>
      </c>
      <c r="AQ12" s="17">
        <f t="shared" si="10"/>
        <v>4</v>
      </c>
      <c r="AR12" s="17">
        <f t="shared" si="10"/>
        <v>5</v>
      </c>
      <c r="AS12" s="17" t="str">
        <f t="shared" si="10"/>
        <v/>
      </c>
      <c r="AT12" s="17" t="str">
        <f t="shared" si="10"/>
        <v/>
      </c>
      <c r="AU12" s="17" t="str">
        <f t="shared" si="10"/>
        <v/>
      </c>
      <c r="AV12" s="17" t="str">
        <f t="shared" si="10"/>
        <v/>
      </c>
      <c r="AW12" s="18">
        <f t="shared" si="11"/>
        <v>0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295">
        <v>8</v>
      </c>
      <c r="B13" s="245" t="s">
        <v>28</v>
      </c>
      <c r="C13" s="246" t="s">
        <v>34</v>
      </c>
      <c r="D13" s="333" t="s">
        <v>814</v>
      </c>
      <c r="E13" s="238">
        <v>2331</v>
      </c>
      <c r="F13" s="91"/>
      <c r="G13" s="91"/>
      <c r="H13" s="137">
        <v>5</v>
      </c>
      <c r="I13" s="137">
        <v>5</v>
      </c>
      <c r="J13" s="137">
        <v>5</v>
      </c>
      <c r="K13" s="137">
        <v>5</v>
      </c>
      <c r="L13" s="137">
        <v>5</v>
      </c>
      <c r="M13" s="137"/>
      <c r="N13" s="137">
        <v>4</v>
      </c>
      <c r="O13" s="137">
        <v>5</v>
      </c>
      <c r="P13" s="137">
        <v>4</v>
      </c>
      <c r="Q13" s="137">
        <v>5</v>
      </c>
      <c r="R13" s="94"/>
      <c r="S13" s="91"/>
      <c r="T13" s="91"/>
      <c r="U13" s="91"/>
      <c r="V13" s="141">
        <f t="shared" si="0"/>
        <v>4</v>
      </c>
      <c r="W13" s="93">
        <f t="shared" si="1"/>
        <v>0</v>
      </c>
      <c r="X13" s="93">
        <f t="shared" si="2"/>
        <v>0</v>
      </c>
      <c r="Y13" s="93">
        <f t="shared" si="3"/>
        <v>0</v>
      </c>
      <c r="Z13" s="93">
        <f t="shared" si="4"/>
        <v>0</v>
      </c>
      <c r="AA13" s="93">
        <f t="shared" si="5"/>
        <v>2</v>
      </c>
      <c r="AB13" s="93">
        <f t="shared" si="6"/>
        <v>7</v>
      </c>
      <c r="AC13" s="92">
        <f t="shared" si="7"/>
        <v>9</v>
      </c>
      <c r="AD13" s="225">
        <f t="shared" si="8"/>
        <v>4.7777777777777777</v>
      </c>
      <c r="AE13" s="25">
        <f t="shared" si="9"/>
        <v>0</v>
      </c>
      <c r="AF13" s="13"/>
      <c r="AG13" s="26" t="str">
        <f t="shared" si="10"/>
        <v/>
      </c>
      <c r="AH13" s="26" t="str">
        <f t="shared" si="10"/>
        <v/>
      </c>
      <c r="AI13" s="26">
        <f t="shared" si="10"/>
        <v>5</v>
      </c>
      <c r="AJ13" s="26">
        <f t="shared" si="10"/>
        <v>5</v>
      </c>
      <c r="AK13" s="26">
        <f t="shared" si="10"/>
        <v>5</v>
      </c>
      <c r="AL13" s="26">
        <f t="shared" si="10"/>
        <v>5</v>
      </c>
      <c r="AM13" s="26">
        <f t="shared" si="10"/>
        <v>5</v>
      </c>
      <c r="AN13" s="26" t="str">
        <f t="shared" si="10"/>
        <v/>
      </c>
      <c r="AO13" s="26">
        <f t="shared" si="10"/>
        <v>4</v>
      </c>
      <c r="AP13" s="26">
        <f t="shared" si="10"/>
        <v>5</v>
      </c>
      <c r="AQ13" s="26">
        <f t="shared" si="10"/>
        <v>4</v>
      </c>
      <c r="AR13" s="26">
        <f t="shared" si="10"/>
        <v>5</v>
      </c>
      <c r="AS13" s="26" t="str">
        <f t="shared" si="10"/>
        <v/>
      </c>
      <c r="AT13" s="26" t="str">
        <f t="shared" si="10"/>
        <v/>
      </c>
      <c r="AU13" s="26" t="str">
        <f t="shared" si="10"/>
        <v/>
      </c>
      <c r="AV13" s="26" t="str">
        <f t="shared" si="10"/>
        <v/>
      </c>
      <c r="AW13" s="27">
        <f t="shared" si="11"/>
        <v>0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295">
        <v>9</v>
      </c>
      <c r="B14" s="245" t="s">
        <v>28</v>
      </c>
      <c r="C14" s="313" t="s">
        <v>34</v>
      </c>
      <c r="D14" s="333" t="s">
        <v>815</v>
      </c>
      <c r="E14" s="238">
        <v>2331</v>
      </c>
      <c r="F14" s="91"/>
      <c r="G14" s="91"/>
      <c r="H14" s="137">
        <v>4</v>
      </c>
      <c r="I14" s="137">
        <v>5</v>
      </c>
      <c r="J14" s="137">
        <v>4</v>
      </c>
      <c r="K14" s="137">
        <v>5</v>
      </c>
      <c r="L14" s="137">
        <v>4</v>
      </c>
      <c r="M14" s="137"/>
      <c r="N14" s="137">
        <v>5</v>
      </c>
      <c r="O14" s="137">
        <v>4</v>
      </c>
      <c r="P14" s="137">
        <v>4</v>
      </c>
      <c r="Q14" s="137">
        <v>5</v>
      </c>
      <c r="R14" s="24"/>
      <c r="S14" s="23"/>
      <c r="T14" s="23"/>
      <c r="U14" s="23"/>
      <c r="V14" s="141">
        <f t="shared" si="0"/>
        <v>4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0</v>
      </c>
      <c r="AA14" s="92">
        <f t="shared" si="5"/>
        <v>5</v>
      </c>
      <c r="AB14" s="92">
        <f t="shared" si="6"/>
        <v>4</v>
      </c>
      <c r="AC14" s="92">
        <f t="shared" si="7"/>
        <v>9</v>
      </c>
      <c r="AD14" s="225">
        <f t="shared" si="8"/>
        <v>4.4444444444444446</v>
      </c>
      <c r="AE14" s="16">
        <f t="shared" si="9"/>
        <v>0</v>
      </c>
      <c r="AF14" s="9"/>
      <c r="AG14" s="17" t="str">
        <f t="shared" si="10"/>
        <v/>
      </c>
      <c r="AH14" s="17" t="str">
        <f t="shared" si="10"/>
        <v/>
      </c>
      <c r="AI14" s="17">
        <f t="shared" si="10"/>
        <v>4</v>
      </c>
      <c r="AJ14" s="17">
        <f t="shared" si="10"/>
        <v>5</v>
      </c>
      <c r="AK14" s="17">
        <f t="shared" si="10"/>
        <v>4</v>
      </c>
      <c r="AL14" s="17">
        <f t="shared" si="10"/>
        <v>5</v>
      </c>
      <c r="AM14" s="17">
        <f t="shared" si="10"/>
        <v>4</v>
      </c>
      <c r="AN14" s="17" t="str">
        <f t="shared" si="10"/>
        <v/>
      </c>
      <c r="AO14" s="17">
        <f t="shared" si="10"/>
        <v>5</v>
      </c>
      <c r="AP14" s="17">
        <f t="shared" si="10"/>
        <v>4</v>
      </c>
      <c r="AQ14" s="17">
        <f t="shared" si="10"/>
        <v>4</v>
      </c>
      <c r="AR14" s="17">
        <f t="shared" si="10"/>
        <v>5</v>
      </c>
      <c r="AS14" s="17" t="str">
        <f t="shared" si="10"/>
        <v/>
      </c>
      <c r="AT14" s="17" t="str">
        <f t="shared" si="10"/>
        <v/>
      </c>
      <c r="AU14" s="17" t="str">
        <f t="shared" si="10"/>
        <v/>
      </c>
      <c r="AV14" s="17" t="str">
        <f t="shared" si="10"/>
        <v/>
      </c>
      <c r="AW14" s="18">
        <f t="shared" si="11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295">
        <v>10</v>
      </c>
      <c r="B15" s="245" t="s">
        <v>28</v>
      </c>
      <c r="C15" s="313" t="s">
        <v>34</v>
      </c>
      <c r="D15" s="333" t="s">
        <v>816</v>
      </c>
      <c r="E15" s="238">
        <v>2331</v>
      </c>
      <c r="F15" s="91"/>
      <c r="G15" s="91"/>
      <c r="H15" s="137">
        <v>4</v>
      </c>
      <c r="I15" s="137">
        <v>4</v>
      </c>
      <c r="J15" s="137">
        <v>4</v>
      </c>
      <c r="K15" s="137">
        <v>4</v>
      </c>
      <c r="L15" s="137">
        <v>4</v>
      </c>
      <c r="M15" s="137"/>
      <c r="N15" s="137">
        <v>3</v>
      </c>
      <c r="O15" s="137">
        <v>5</v>
      </c>
      <c r="P15" s="137">
        <v>4</v>
      </c>
      <c r="Q15" s="137">
        <v>5</v>
      </c>
      <c r="R15" s="24"/>
      <c r="S15" s="23"/>
      <c r="T15" s="23"/>
      <c r="U15" s="23"/>
      <c r="V15" s="141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1</v>
      </c>
      <c r="AA15" s="92">
        <f t="shared" si="5"/>
        <v>6</v>
      </c>
      <c r="AB15" s="92">
        <f t="shared" si="6"/>
        <v>2</v>
      </c>
      <c r="AC15" s="92">
        <f t="shared" si="7"/>
        <v>9</v>
      </c>
      <c r="AD15" s="225">
        <f t="shared" si="8"/>
        <v>4.1111111111111107</v>
      </c>
      <c r="AE15" s="16">
        <f t="shared" si="9"/>
        <v>0</v>
      </c>
      <c r="AF15" s="9"/>
      <c r="AG15" s="17" t="str">
        <f t="shared" si="10"/>
        <v/>
      </c>
      <c r="AH15" s="17" t="str">
        <f t="shared" si="10"/>
        <v/>
      </c>
      <c r="AI15" s="17">
        <f t="shared" si="10"/>
        <v>4</v>
      </c>
      <c r="AJ15" s="17">
        <f t="shared" si="10"/>
        <v>4</v>
      </c>
      <c r="AK15" s="17">
        <f t="shared" si="10"/>
        <v>4</v>
      </c>
      <c r="AL15" s="17">
        <f t="shared" si="10"/>
        <v>4</v>
      </c>
      <c r="AM15" s="17">
        <f t="shared" si="10"/>
        <v>4</v>
      </c>
      <c r="AN15" s="17" t="str">
        <f t="shared" si="10"/>
        <v/>
      </c>
      <c r="AO15" s="17">
        <f t="shared" si="10"/>
        <v>3</v>
      </c>
      <c r="AP15" s="17">
        <f t="shared" si="10"/>
        <v>5</v>
      </c>
      <c r="AQ15" s="17">
        <f t="shared" si="10"/>
        <v>4</v>
      </c>
      <c r="AR15" s="17">
        <f t="shared" si="10"/>
        <v>5</v>
      </c>
      <c r="AS15" s="17" t="str">
        <f t="shared" si="10"/>
        <v/>
      </c>
      <c r="AT15" s="17" t="str">
        <f t="shared" si="10"/>
        <v/>
      </c>
      <c r="AU15" s="17" t="str">
        <f t="shared" si="10"/>
        <v/>
      </c>
      <c r="AV15" s="17" t="str">
        <f t="shared" si="10"/>
        <v/>
      </c>
      <c r="AW15" s="18">
        <f t="shared" si="11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96">
        <v>11</v>
      </c>
      <c r="C16" s="246" t="s">
        <v>34</v>
      </c>
      <c r="D16" s="333" t="s">
        <v>817</v>
      </c>
      <c r="E16" s="238">
        <v>2331</v>
      </c>
      <c r="F16" s="91"/>
      <c r="G16" s="91"/>
      <c r="H16" s="137">
        <v>5</v>
      </c>
      <c r="I16" s="137">
        <v>4</v>
      </c>
      <c r="J16" s="137">
        <v>4</v>
      </c>
      <c r="K16" s="137">
        <v>4</v>
      </c>
      <c r="L16" s="137">
        <v>4</v>
      </c>
      <c r="M16" s="137"/>
      <c r="N16" s="137">
        <v>3</v>
      </c>
      <c r="O16" s="137">
        <v>4</v>
      </c>
      <c r="P16" s="137">
        <v>4</v>
      </c>
      <c r="Q16" s="137">
        <v>5</v>
      </c>
      <c r="R16" s="24"/>
      <c r="S16" s="23"/>
      <c r="T16" s="23"/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1</v>
      </c>
      <c r="AA16" s="92">
        <f t="shared" si="5"/>
        <v>6</v>
      </c>
      <c r="AB16" s="92">
        <f t="shared" si="6"/>
        <v>2</v>
      </c>
      <c r="AC16" s="92">
        <f t="shared" si="7"/>
        <v>9</v>
      </c>
      <c r="AD16" s="225">
        <f t="shared" si="8"/>
        <v>4.1111111111111107</v>
      </c>
      <c r="AE16" s="16">
        <f t="shared" si="9"/>
        <v>0</v>
      </c>
      <c r="AF16" s="9"/>
      <c r="AG16" s="17" t="str">
        <f t="shared" si="10"/>
        <v/>
      </c>
      <c r="AH16" s="17" t="str">
        <f t="shared" si="10"/>
        <v/>
      </c>
      <c r="AI16" s="17">
        <f t="shared" si="10"/>
        <v>5</v>
      </c>
      <c r="AJ16" s="17">
        <f t="shared" si="10"/>
        <v>4</v>
      </c>
      <c r="AK16" s="17">
        <f t="shared" si="10"/>
        <v>4</v>
      </c>
      <c r="AL16" s="17">
        <f t="shared" si="10"/>
        <v>4</v>
      </c>
      <c r="AM16" s="17">
        <f t="shared" si="10"/>
        <v>4</v>
      </c>
      <c r="AN16" s="17" t="str">
        <f t="shared" si="10"/>
        <v/>
      </c>
      <c r="AO16" s="17">
        <f t="shared" si="10"/>
        <v>3</v>
      </c>
      <c r="AP16" s="17">
        <f t="shared" si="10"/>
        <v>4</v>
      </c>
      <c r="AQ16" s="17">
        <f t="shared" si="10"/>
        <v>4</v>
      </c>
      <c r="AR16" s="17">
        <f t="shared" si="10"/>
        <v>5</v>
      </c>
      <c r="AS16" s="17" t="str">
        <f t="shared" si="10"/>
        <v/>
      </c>
      <c r="AT16" s="17" t="str">
        <f t="shared" si="10"/>
        <v/>
      </c>
      <c r="AU16" s="17" t="str">
        <f t="shared" si="10"/>
        <v/>
      </c>
      <c r="AV16" s="17" t="str">
        <f t="shared" si="10"/>
        <v/>
      </c>
      <c r="AW16" s="18">
        <f t="shared" si="11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96">
        <v>12</v>
      </c>
      <c r="B17" s="178"/>
      <c r="C17" s="246" t="s">
        <v>34</v>
      </c>
      <c r="D17" s="333" t="s">
        <v>818</v>
      </c>
      <c r="E17" s="238">
        <v>2331</v>
      </c>
      <c r="F17" s="91"/>
      <c r="G17" s="91"/>
      <c r="H17" s="137">
        <v>5</v>
      </c>
      <c r="I17" s="137">
        <v>4</v>
      </c>
      <c r="J17" s="137">
        <v>4</v>
      </c>
      <c r="K17" s="137">
        <v>4</v>
      </c>
      <c r="L17" s="137">
        <v>4</v>
      </c>
      <c r="M17" s="137"/>
      <c r="N17" s="137">
        <v>5</v>
      </c>
      <c r="O17" s="137">
        <v>5</v>
      </c>
      <c r="P17" s="137">
        <v>4</v>
      </c>
      <c r="Q17" s="137">
        <v>5</v>
      </c>
      <c r="R17" s="24"/>
      <c r="S17" s="23"/>
      <c r="T17" s="23"/>
      <c r="U17" s="23"/>
      <c r="V17" s="18">
        <f t="shared" si="0"/>
        <v>4</v>
      </c>
      <c r="W17" s="92">
        <f t="shared" si="1"/>
        <v>0</v>
      </c>
      <c r="X17" s="92">
        <f t="shared" si="2"/>
        <v>0</v>
      </c>
      <c r="Y17" s="92">
        <f t="shared" si="3"/>
        <v>0</v>
      </c>
      <c r="Z17" s="92">
        <f t="shared" si="4"/>
        <v>0</v>
      </c>
      <c r="AA17" s="92">
        <f t="shared" si="5"/>
        <v>5</v>
      </c>
      <c r="AB17" s="92">
        <f t="shared" si="6"/>
        <v>4</v>
      </c>
      <c r="AC17" s="92">
        <f t="shared" si="7"/>
        <v>9</v>
      </c>
      <c r="AD17" s="225">
        <f t="shared" si="8"/>
        <v>4.4444444444444446</v>
      </c>
      <c r="AE17" s="16">
        <f t="shared" si="9"/>
        <v>0</v>
      </c>
      <c r="AF17" s="9"/>
      <c r="AG17" s="17" t="str">
        <f t="shared" si="10"/>
        <v/>
      </c>
      <c r="AH17" s="17" t="str">
        <f t="shared" si="10"/>
        <v/>
      </c>
      <c r="AI17" s="17">
        <f t="shared" si="10"/>
        <v>5</v>
      </c>
      <c r="AJ17" s="17">
        <f t="shared" si="10"/>
        <v>4</v>
      </c>
      <c r="AK17" s="17">
        <f t="shared" si="10"/>
        <v>4</v>
      </c>
      <c r="AL17" s="17">
        <f t="shared" si="10"/>
        <v>4</v>
      </c>
      <c r="AM17" s="17">
        <f t="shared" si="10"/>
        <v>4</v>
      </c>
      <c r="AN17" s="17" t="str">
        <f t="shared" si="10"/>
        <v/>
      </c>
      <c r="AO17" s="17">
        <f t="shared" si="10"/>
        <v>5</v>
      </c>
      <c r="AP17" s="17">
        <f t="shared" si="10"/>
        <v>5</v>
      </c>
      <c r="AQ17" s="17">
        <f t="shared" si="10"/>
        <v>4</v>
      </c>
      <c r="AR17" s="17">
        <f t="shared" si="10"/>
        <v>5</v>
      </c>
      <c r="AS17" s="17" t="str">
        <f t="shared" si="10"/>
        <v/>
      </c>
      <c r="AT17" s="17" t="str">
        <f t="shared" si="10"/>
        <v/>
      </c>
      <c r="AU17" s="17" t="str">
        <f t="shared" si="10"/>
        <v/>
      </c>
      <c r="AV17" s="17" t="str">
        <f t="shared" si="10"/>
        <v/>
      </c>
      <c r="AW17" s="18">
        <f t="shared" si="11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96">
        <v>13</v>
      </c>
      <c r="B18" s="178"/>
      <c r="C18" s="246" t="s">
        <v>34</v>
      </c>
      <c r="D18" s="333" t="s">
        <v>819</v>
      </c>
      <c r="E18" s="238">
        <v>2331</v>
      </c>
      <c r="F18" s="91"/>
      <c r="G18" s="91"/>
      <c r="H18" s="137">
        <v>5</v>
      </c>
      <c r="I18" s="137">
        <v>5</v>
      </c>
      <c r="J18" s="137">
        <v>5</v>
      </c>
      <c r="K18" s="137">
        <v>4</v>
      </c>
      <c r="L18" s="137">
        <v>4</v>
      </c>
      <c r="M18" s="137"/>
      <c r="N18" s="137">
        <v>4</v>
      </c>
      <c r="O18" s="137">
        <v>5</v>
      </c>
      <c r="P18" s="137">
        <v>4</v>
      </c>
      <c r="Q18" s="137">
        <v>5</v>
      </c>
      <c r="R18" s="24"/>
      <c r="S18" s="23"/>
      <c r="T18" s="23"/>
      <c r="U18" s="23"/>
      <c r="V18" s="18">
        <f t="shared" si="0"/>
        <v>4</v>
      </c>
      <c r="W18" s="92">
        <f t="shared" si="1"/>
        <v>0</v>
      </c>
      <c r="X18" s="92">
        <f t="shared" ref="X18:X34" si="12">COUNTIF(AF18:AU18,"д")</f>
        <v>0</v>
      </c>
      <c r="Y18" s="92">
        <f t="shared" si="3"/>
        <v>0</v>
      </c>
      <c r="Z18" s="92">
        <f t="shared" si="4"/>
        <v>0</v>
      </c>
      <c r="AA18" s="92">
        <f t="shared" si="5"/>
        <v>4</v>
      </c>
      <c r="AB18" s="92">
        <f t="shared" si="6"/>
        <v>5</v>
      </c>
      <c r="AC18" s="92">
        <f t="shared" si="7"/>
        <v>9</v>
      </c>
      <c r="AD18" s="225">
        <f t="shared" si="8"/>
        <v>4.5555555555555554</v>
      </c>
      <c r="AE18" s="16">
        <f t="shared" si="9"/>
        <v>0</v>
      </c>
      <c r="AF18" s="9"/>
      <c r="AG18" s="17" t="str">
        <f t="shared" si="10"/>
        <v/>
      </c>
      <c r="AH18" s="17" t="str">
        <f t="shared" si="10"/>
        <v/>
      </c>
      <c r="AI18" s="17">
        <f t="shared" si="10"/>
        <v>5</v>
      </c>
      <c r="AJ18" s="17">
        <f t="shared" si="10"/>
        <v>5</v>
      </c>
      <c r="AK18" s="17">
        <f t="shared" si="10"/>
        <v>5</v>
      </c>
      <c r="AL18" s="17">
        <f t="shared" si="10"/>
        <v>4</v>
      </c>
      <c r="AM18" s="17">
        <f t="shared" si="10"/>
        <v>4</v>
      </c>
      <c r="AN18" s="17" t="str">
        <f t="shared" si="10"/>
        <v/>
      </c>
      <c r="AO18" s="17">
        <f t="shared" si="10"/>
        <v>4</v>
      </c>
      <c r="AP18" s="17">
        <f t="shared" si="10"/>
        <v>5</v>
      </c>
      <c r="AQ18" s="17">
        <f t="shared" si="10"/>
        <v>4</v>
      </c>
      <c r="AR18" s="17">
        <f t="shared" si="10"/>
        <v>5</v>
      </c>
      <c r="AS18" s="17" t="str">
        <f t="shared" si="10"/>
        <v/>
      </c>
      <c r="AT18" s="17" t="str">
        <f t="shared" si="10"/>
        <v/>
      </c>
      <c r="AU18" s="17" t="str">
        <f t="shared" si="10"/>
        <v/>
      </c>
      <c r="AV18" s="17" t="str">
        <f t="shared" si="10"/>
        <v/>
      </c>
      <c r="AW18" s="18">
        <f t="shared" si="11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96">
        <v>14</v>
      </c>
      <c r="B19" s="178"/>
      <c r="C19" s="246" t="s">
        <v>34</v>
      </c>
      <c r="D19" s="333" t="s">
        <v>820</v>
      </c>
      <c r="E19" s="238">
        <v>2331</v>
      </c>
      <c r="F19" s="91"/>
      <c r="G19" s="91"/>
      <c r="H19" s="137">
        <v>5</v>
      </c>
      <c r="I19" s="137">
        <v>5</v>
      </c>
      <c r="J19" s="137">
        <v>5</v>
      </c>
      <c r="K19" s="137">
        <v>5</v>
      </c>
      <c r="L19" s="137">
        <v>3</v>
      </c>
      <c r="M19" s="137"/>
      <c r="N19" s="137">
        <v>5</v>
      </c>
      <c r="O19" s="137">
        <v>5</v>
      </c>
      <c r="P19" s="137">
        <v>3</v>
      </c>
      <c r="Q19" s="137">
        <v>5</v>
      </c>
      <c r="R19" s="24"/>
      <c r="S19" s="23"/>
      <c r="T19" s="23"/>
      <c r="U19" s="23"/>
      <c r="V19" s="18">
        <f t="shared" si="0"/>
        <v>3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1</v>
      </c>
      <c r="AA19" s="92">
        <f t="shared" si="5"/>
        <v>0</v>
      </c>
      <c r="AB19" s="92">
        <f t="shared" si="6"/>
        <v>8</v>
      </c>
      <c r="AC19" s="92">
        <f t="shared" si="7"/>
        <v>9</v>
      </c>
      <c r="AD19" s="225">
        <f t="shared" si="8"/>
        <v>4.7777777777777777</v>
      </c>
      <c r="AE19" s="16">
        <f t="shared" si="9"/>
        <v>0</v>
      </c>
      <c r="AF19" s="9"/>
      <c r="AG19" s="17" t="str">
        <f t="shared" si="10"/>
        <v/>
      </c>
      <c r="AH19" s="17" t="str">
        <f t="shared" si="10"/>
        <v/>
      </c>
      <c r="AI19" s="17">
        <f t="shared" si="10"/>
        <v>5</v>
      </c>
      <c r="AJ19" s="17">
        <f t="shared" si="10"/>
        <v>5</v>
      </c>
      <c r="AK19" s="17">
        <f t="shared" si="10"/>
        <v>5</v>
      </c>
      <c r="AL19" s="17">
        <f t="shared" si="10"/>
        <v>5</v>
      </c>
      <c r="AM19" s="17">
        <f>IF(ISERROR(VALUE(LEFT(K19))),LEFT(K19),VALUE(LEFT(K19)))</f>
        <v>5</v>
      </c>
      <c r="AN19" s="17" t="str">
        <f t="shared" si="10"/>
        <v/>
      </c>
      <c r="AO19" s="17">
        <f t="shared" si="10"/>
        <v>5</v>
      </c>
      <c r="AP19" s="17">
        <f t="shared" si="10"/>
        <v>5</v>
      </c>
      <c r="AQ19" s="17">
        <f t="shared" si="10"/>
        <v>3</v>
      </c>
      <c r="AR19" s="17">
        <f t="shared" si="10"/>
        <v>5</v>
      </c>
      <c r="AS19" s="17" t="str">
        <f t="shared" si="10"/>
        <v/>
      </c>
      <c r="AT19" s="17" t="str">
        <f t="shared" si="10"/>
        <v/>
      </c>
      <c r="AU19" s="17" t="str">
        <f t="shared" si="10"/>
        <v/>
      </c>
      <c r="AV19" s="17" t="str">
        <f t="shared" si="10"/>
        <v/>
      </c>
      <c r="AW19" s="18">
        <f t="shared" si="11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96">
        <v>15</v>
      </c>
      <c r="B20" s="178"/>
      <c r="C20" s="246" t="s">
        <v>34</v>
      </c>
      <c r="D20" s="333" t="s">
        <v>821</v>
      </c>
      <c r="E20" s="238">
        <v>2331</v>
      </c>
      <c r="F20" s="91"/>
      <c r="G20" s="91"/>
      <c r="H20" s="137">
        <v>4</v>
      </c>
      <c r="I20" s="137">
        <v>4</v>
      </c>
      <c r="J20" s="137">
        <v>4</v>
      </c>
      <c r="K20" s="137" t="s">
        <v>1491</v>
      </c>
      <c r="L20" s="137">
        <v>4</v>
      </c>
      <c r="M20" s="137"/>
      <c r="N20" s="137">
        <v>4</v>
      </c>
      <c r="O20" s="137">
        <v>4</v>
      </c>
      <c r="P20" s="137">
        <v>3</v>
      </c>
      <c r="Q20" s="137">
        <v>5</v>
      </c>
      <c r="R20" s="23"/>
      <c r="S20" s="23"/>
      <c r="T20" s="23"/>
      <c r="U20" s="23"/>
      <c r="V20" s="18">
        <f t="shared" si="0"/>
        <v>2</v>
      </c>
      <c r="W20" s="92">
        <f t="shared" si="1"/>
        <v>0</v>
      </c>
      <c r="X20" s="92">
        <f t="shared" si="12"/>
        <v>0</v>
      </c>
      <c r="Y20" s="92">
        <f t="shared" si="3"/>
        <v>1</v>
      </c>
      <c r="Z20" s="92">
        <f t="shared" si="4"/>
        <v>1</v>
      </c>
      <c r="AA20" s="92">
        <f t="shared" si="5"/>
        <v>6</v>
      </c>
      <c r="AB20" s="92">
        <f t="shared" si="6"/>
        <v>1</v>
      </c>
      <c r="AC20" s="92">
        <f t="shared" si="7"/>
        <v>9</v>
      </c>
      <c r="AD20" s="225">
        <f t="shared" si="8"/>
        <v>3.7777777777777777</v>
      </c>
      <c r="AE20" s="16">
        <f t="shared" si="9"/>
        <v>0</v>
      </c>
      <c r="AF20" s="9"/>
      <c r="AG20" s="17" t="str">
        <f t="shared" si="10"/>
        <v/>
      </c>
      <c r="AH20" s="17" t="str">
        <f t="shared" si="10"/>
        <v/>
      </c>
      <c r="AI20" s="17">
        <f t="shared" si="10"/>
        <v>4</v>
      </c>
      <c r="AJ20" s="17">
        <f t="shared" si="10"/>
        <v>4</v>
      </c>
      <c r="AK20" s="17">
        <f t="shared" si="10"/>
        <v>4</v>
      </c>
      <c r="AL20" s="17">
        <f t="shared" si="10"/>
        <v>2</v>
      </c>
      <c r="AM20" s="17">
        <f t="shared" si="10"/>
        <v>4</v>
      </c>
      <c r="AN20" s="17" t="str">
        <f t="shared" si="10"/>
        <v/>
      </c>
      <c r="AO20" s="17">
        <f t="shared" si="10"/>
        <v>4</v>
      </c>
      <c r="AP20" s="17">
        <f t="shared" si="10"/>
        <v>4</v>
      </c>
      <c r="AQ20" s="17">
        <f t="shared" si="10"/>
        <v>3</v>
      </c>
      <c r="AR20" s="17">
        <f t="shared" si="10"/>
        <v>5</v>
      </c>
      <c r="AS20" s="17" t="str">
        <f t="shared" si="10"/>
        <v/>
      </c>
      <c r="AT20" s="17" t="str">
        <f t="shared" si="10"/>
        <v/>
      </c>
      <c r="AU20" s="17" t="str">
        <f t="shared" si="10"/>
        <v/>
      </c>
      <c r="AV20" s="17" t="str">
        <f t="shared" si="10"/>
        <v/>
      </c>
      <c r="AW20" s="18">
        <f t="shared" si="11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96">
        <v>16</v>
      </c>
      <c r="B21" s="178"/>
      <c r="C21" s="246" t="s">
        <v>34</v>
      </c>
      <c r="D21" s="333" t="s">
        <v>822</v>
      </c>
      <c r="E21" s="238">
        <v>2331</v>
      </c>
      <c r="F21" s="91"/>
      <c r="G21" s="91"/>
      <c r="H21" s="137">
        <v>4</v>
      </c>
      <c r="I21" s="137">
        <v>4</v>
      </c>
      <c r="J21" s="137">
        <v>4</v>
      </c>
      <c r="K21" s="137">
        <v>4</v>
      </c>
      <c r="L21" s="137">
        <v>5</v>
      </c>
      <c r="M21" s="137"/>
      <c r="N21" s="137">
        <v>4</v>
      </c>
      <c r="O21" s="137">
        <v>5</v>
      </c>
      <c r="P21" s="137">
        <v>4</v>
      </c>
      <c r="Q21" s="137">
        <v>5</v>
      </c>
      <c r="R21" s="24"/>
      <c r="S21" s="23"/>
      <c r="T21" s="23"/>
      <c r="U21" s="23"/>
      <c r="V21" s="18">
        <f t="shared" si="0"/>
        <v>4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0</v>
      </c>
      <c r="AA21" s="92">
        <f t="shared" si="5"/>
        <v>6</v>
      </c>
      <c r="AB21" s="92">
        <f t="shared" si="6"/>
        <v>3</v>
      </c>
      <c r="AC21" s="92">
        <f t="shared" si="7"/>
        <v>9</v>
      </c>
      <c r="AD21" s="225">
        <f t="shared" si="8"/>
        <v>4.333333333333333</v>
      </c>
      <c r="AE21" s="16">
        <f t="shared" si="9"/>
        <v>0</v>
      </c>
      <c r="AF21" s="9"/>
      <c r="AG21" s="17" t="str">
        <f t="shared" si="10"/>
        <v/>
      </c>
      <c r="AH21" s="17" t="str">
        <f t="shared" si="10"/>
        <v/>
      </c>
      <c r="AI21" s="17">
        <f t="shared" si="10"/>
        <v>4</v>
      </c>
      <c r="AJ21" s="17">
        <f t="shared" si="10"/>
        <v>4</v>
      </c>
      <c r="AK21" s="17">
        <f t="shared" si="10"/>
        <v>4</v>
      </c>
      <c r="AL21" s="17">
        <f t="shared" si="10"/>
        <v>4</v>
      </c>
      <c r="AM21" s="17">
        <f t="shared" si="10"/>
        <v>5</v>
      </c>
      <c r="AN21" s="17" t="str">
        <f t="shared" si="10"/>
        <v/>
      </c>
      <c r="AO21" s="17">
        <f t="shared" si="10"/>
        <v>4</v>
      </c>
      <c r="AP21" s="17">
        <f t="shared" si="10"/>
        <v>5</v>
      </c>
      <c r="AQ21" s="17">
        <f t="shared" si="10"/>
        <v>4</v>
      </c>
      <c r="AR21" s="17">
        <f t="shared" si="10"/>
        <v>5</v>
      </c>
      <c r="AS21" s="17" t="str">
        <f t="shared" si="10"/>
        <v/>
      </c>
      <c r="AT21" s="17" t="str">
        <f t="shared" si="10"/>
        <v/>
      </c>
      <c r="AU21" s="17" t="str">
        <f t="shared" si="10"/>
        <v/>
      </c>
      <c r="AV21" s="17" t="str">
        <f t="shared" ref="AV21:AV34" si="13">IF(ISERROR(VALUE(LEFT(U21))),LEFT(U21),VALUE(LEFT(U21)))</f>
        <v/>
      </c>
      <c r="AW21" s="18">
        <f t="shared" si="11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96">
        <v>17</v>
      </c>
      <c r="B22" s="178"/>
      <c r="C22" s="246" t="s">
        <v>34</v>
      </c>
      <c r="D22" s="333" t="s">
        <v>823</v>
      </c>
      <c r="E22" s="238">
        <v>2331</v>
      </c>
      <c r="F22" s="91"/>
      <c r="G22" s="91"/>
      <c r="H22" s="137">
        <v>4</v>
      </c>
      <c r="I22" s="137">
        <v>5</v>
      </c>
      <c r="J22" s="137">
        <v>4</v>
      </c>
      <c r="K22" s="137">
        <v>5</v>
      </c>
      <c r="L22" s="137">
        <v>5</v>
      </c>
      <c r="M22" s="137"/>
      <c r="N22" s="137">
        <v>5</v>
      </c>
      <c r="O22" s="137">
        <v>5</v>
      </c>
      <c r="P22" s="137">
        <v>5</v>
      </c>
      <c r="Q22" s="137">
        <v>5</v>
      </c>
      <c r="R22" s="24"/>
      <c r="S22" s="23"/>
      <c r="T22" s="23"/>
      <c r="U22" s="23"/>
      <c r="V22" s="18">
        <f t="shared" si="0"/>
        <v>4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0</v>
      </c>
      <c r="AA22" s="92">
        <f t="shared" si="5"/>
        <v>2</v>
      </c>
      <c r="AB22" s="92">
        <f t="shared" si="6"/>
        <v>7</v>
      </c>
      <c r="AC22" s="92">
        <f t="shared" si="7"/>
        <v>9</v>
      </c>
      <c r="AD22" s="225">
        <f t="shared" si="8"/>
        <v>4.7777777777777777</v>
      </c>
      <c r="AE22" s="16">
        <f t="shared" si="9"/>
        <v>0</v>
      </c>
      <c r="AF22" s="9"/>
      <c r="AG22" s="17" t="str">
        <f t="shared" ref="AG22:AV38" si="14">IF(ISERROR(VALUE(LEFT(F22))),LEFT(F22),VALUE(LEFT(F22)))</f>
        <v/>
      </c>
      <c r="AH22" s="17" t="str">
        <f t="shared" si="14"/>
        <v/>
      </c>
      <c r="AI22" s="17">
        <f t="shared" si="14"/>
        <v>4</v>
      </c>
      <c r="AJ22" s="17">
        <f t="shared" si="14"/>
        <v>5</v>
      </c>
      <c r="AK22" s="17">
        <f t="shared" si="14"/>
        <v>4</v>
      </c>
      <c r="AL22" s="17">
        <f t="shared" si="14"/>
        <v>5</v>
      </c>
      <c r="AM22" s="17">
        <f t="shared" si="14"/>
        <v>5</v>
      </c>
      <c r="AN22" s="17" t="str">
        <f t="shared" si="14"/>
        <v/>
      </c>
      <c r="AO22" s="17">
        <f t="shared" si="14"/>
        <v>5</v>
      </c>
      <c r="AP22" s="17">
        <f t="shared" si="14"/>
        <v>5</v>
      </c>
      <c r="AQ22" s="17">
        <f t="shared" si="14"/>
        <v>5</v>
      </c>
      <c r="AR22" s="17">
        <f t="shared" si="14"/>
        <v>5</v>
      </c>
      <c r="AS22" s="17" t="str">
        <f t="shared" si="14"/>
        <v/>
      </c>
      <c r="AT22" s="17" t="str">
        <f t="shared" si="14"/>
        <v/>
      </c>
      <c r="AU22" s="17" t="str">
        <f t="shared" si="14"/>
        <v/>
      </c>
      <c r="AV22" s="17" t="str">
        <f t="shared" si="13"/>
        <v/>
      </c>
      <c r="AW22" s="18">
        <f t="shared" si="11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96">
        <v>18</v>
      </c>
      <c r="B23" s="178"/>
      <c r="C23" s="246" t="s">
        <v>34</v>
      </c>
      <c r="D23" s="333" t="s">
        <v>824</v>
      </c>
      <c r="E23" s="238">
        <v>2331</v>
      </c>
      <c r="F23" s="91"/>
      <c r="G23" s="91"/>
      <c r="H23" s="137">
        <v>4</v>
      </c>
      <c r="I23" s="137">
        <v>5</v>
      </c>
      <c r="J23" s="137">
        <v>5</v>
      </c>
      <c r="K23" s="137">
        <v>5</v>
      </c>
      <c r="L23" s="137">
        <v>5</v>
      </c>
      <c r="M23" s="137"/>
      <c r="N23" s="137">
        <v>3</v>
      </c>
      <c r="O23" s="137">
        <v>5</v>
      </c>
      <c r="P23" s="137">
        <v>4</v>
      </c>
      <c r="Q23" s="137">
        <v>5</v>
      </c>
      <c r="R23" s="24"/>
      <c r="S23" s="23"/>
      <c r="T23" s="23"/>
      <c r="U23" s="23"/>
      <c r="V23" s="18">
        <f t="shared" si="0"/>
        <v>3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1</v>
      </c>
      <c r="AA23" s="92">
        <f t="shared" si="5"/>
        <v>2</v>
      </c>
      <c r="AB23" s="92">
        <f t="shared" si="6"/>
        <v>6</v>
      </c>
      <c r="AC23" s="92">
        <f t="shared" si="7"/>
        <v>9</v>
      </c>
      <c r="AD23" s="225">
        <f t="shared" si="8"/>
        <v>4.5555555555555554</v>
      </c>
      <c r="AE23" s="16">
        <f t="shared" si="9"/>
        <v>0</v>
      </c>
      <c r="AF23" s="9"/>
      <c r="AG23" s="17" t="str">
        <f t="shared" si="14"/>
        <v/>
      </c>
      <c r="AH23" s="17" t="str">
        <f t="shared" si="14"/>
        <v/>
      </c>
      <c r="AI23" s="17">
        <f t="shared" si="14"/>
        <v>4</v>
      </c>
      <c r="AJ23" s="17">
        <f t="shared" si="14"/>
        <v>5</v>
      </c>
      <c r="AK23" s="17">
        <f t="shared" si="14"/>
        <v>5</v>
      </c>
      <c r="AL23" s="17">
        <f t="shared" si="14"/>
        <v>5</v>
      </c>
      <c r="AM23" s="17">
        <f t="shared" si="14"/>
        <v>5</v>
      </c>
      <c r="AN23" s="17" t="str">
        <f t="shared" si="14"/>
        <v/>
      </c>
      <c r="AO23" s="17">
        <f t="shared" si="14"/>
        <v>3</v>
      </c>
      <c r="AP23" s="17">
        <f t="shared" si="14"/>
        <v>5</v>
      </c>
      <c r="AQ23" s="17">
        <f t="shared" si="14"/>
        <v>4</v>
      </c>
      <c r="AR23" s="17">
        <f t="shared" si="14"/>
        <v>5</v>
      </c>
      <c r="AS23" s="17" t="str">
        <f t="shared" si="14"/>
        <v/>
      </c>
      <c r="AT23" s="17" t="str">
        <f t="shared" si="14"/>
        <v/>
      </c>
      <c r="AU23" s="17" t="str">
        <f t="shared" si="14"/>
        <v/>
      </c>
      <c r="AV23" s="17" t="str">
        <f t="shared" si="13"/>
        <v/>
      </c>
      <c r="AW23" s="18">
        <f t="shared" si="11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96">
        <v>19</v>
      </c>
      <c r="B24" s="178"/>
      <c r="C24" s="246" t="s">
        <v>34</v>
      </c>
      <c r="D24" s="333" t="s">
        <v>825</v>
      </c>
      <c r="E24" s="238">
        <v>2331</v>
      </c>
      <c r="F24" s="91"/>
      <c r="G24" s="91"/>
      <c r="H24" s="137">
        <v>4</v>
      </c>
      <c r="I24" s="137">
        <v>4</v>
      </c>
      <c r="J24" s="137">
        <v>4</v>
      </c>
      <c r="K24" s="137">
        <v>4</v>
      </c>
      <c r="L24" s="137">
        <v>4</v>
      </c>
      <c r="M24" s="137"/>
      <c r="N24" s="137">
        <v>5</v>
      </c>
      <c r="O24" s="137">
        <v>4</v>
      </c>
      <c r="P24" s="137">
        <v>4</v>
      </c>
      <c r="Q24" s="137">
        <v>5</v>
      </c>
      <c r="R24" s="24"/>
      <c r="S24" s="23"/>
      <c r="T24" s="23"/>
      <c r="U24" s="23"/>
      <c r="V24" s="18">
        <f t="shared" si="0"/>
        <v>4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0</v>
      </c>
      <c r="AA24" s="92">
        <f t="shared" si="5"/>
        <v>7</v>
      </c>
      <c r="AB24" s="92">
        <f t="shared" si="6"/>
        <v>2</v>
      </c>
      <c r="AC24" s="92">
        <f t="shared" si="7"/>
        <v>9</v>
      </c>
      <c r="AD24" s="225">
        <f t="shared" si="8"/>
        <v>4.2222222222222223</v>
      </c>
      <c r="AE24" s="16">
        <f t="shared" si="9"/>
        <v>0</v>
      </c>
      <c r="AF24" s="9"/>
      <c r="AG24" s="17" t="str">
        <f t="shared" si="14"/>
        <v/>
      </c>
      <c r="AH24" s="17" t="str">
        <f t="shared" si="14"/>
        <v/>
      </c>
      <c r="AI24" s="17">
        <f t="shared" si="14"/>
        <v>4</v>
      </c>
      <c r="AJ24" s="17">
        <f t="shared" si="14"/>
        <v>4</v>
      </c>
      <c r="AK24" s="17">
        <f t="shared" si="14"/>
        <v>4</v>
      </c>
      <c r="AL24" s="17">
        <f t="shared" si="14"/>
        <v>4</v>
      </c>
      <c r="AM24" s="17">
        <f t="shared" si="14"/>
        <v>4</v>
      </c>
      <c r="AN24" s="17" t="str">
        <f t="shared" si="14"/>
        <v/>
      </c>
      <c r="AO24" s="17">
        <f t="shared" si="14"/>
        <v>5</v>
      </c>
      <c r="AP24" s="17">
        <f t="shared" si="14"/>
        <v>4</v>
      </c>
      <c r="AQ24" s="17">
        <f t="shared" si="14"/>
        <v>4</v>
      </c>
      <c r="AR24" s="17">
        <f t="shared" si="14"/>
        <v>5</v>
      </c>
      <c r="AS24" s="17" t="str">
        <f t="shared" si="14"/>
        <v/>
      </c>
      <c r="AT24" s="17" t="str">
        <f t="shared" si="14"/>
        <v/>
      </c>
      <c r="AU24" s="17" t="str">
        <f t="shared" si="14"/>
        <v/>
      </c>
      <c r="AV24" s="17" t="str">
        <f t="shared" si="13"/>
        <v/>
      </c>
      <c r="AW24" s="18">
        <f t="shared" si="11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96">
        <v>20</v>
      </c>
      <c r="B25" s="178"/>
      <c r="C25" s="246" t="s">
        <v>34</v>
      </c>
      <c r="D25" s="333" t="s">
        <v>826</v>
      </c>
      <c r="E25" s="238">
        <v>2331</v>
      </c>
      <c r="F25" s="91"/>
      <c r="G25" s="91"/>
      <c r="H25" s="137">
        <v>4</v>
      </c>
      <c r="I25" s="137">
        <v>5</v>
      </c>
      <c r="J25" s="137">
        <v>4</v>
      </c>
      <c r="K25" s="137">
        <v>5</v>
      </c>
      <c r="L25" s="137">
        <v>4</v>
      </c>
      <c r="M25" s="137"/>
      <c r="N25" s="137">
        <v>3</v>
      </c>
      <c r="O25" s="137">
        <v>5</v>
      </c>
      <c r="P25" s="137">
        <v>3</v>
      </c>
      <c r="Q25" s="137">
        <v>5</v>
      </c>
      <c r="R25" s="24"/>
      <c r="S25" s="23"/>
      <c r="T25" s="23"/>
      <c r="U25" s="23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2</v>
      </c>
      <c r="AA25" s="92">
        <f t="shared" si="5"/>
        <v>3</v>
      </c>
      <c r="AB25" s="92">
        <f t="shared" si="6"/>
        <v>4</v>
      </c>
      <c r="AC25" s="92">
        <f t="shared" si="7"/>
        <v>9</v>
      </c>
      <c r="AD25" s="225">
        <f t="shared" si="8"/>
        <v>4.2222222222222223</v>
      </c>
      <c r="AE25" s="16">
        <f t="shared" si="9"/>
        <v>0</v>
      </c>
      <c r="AF25" s="9"/>
      <c r="AG25" s="17" t="str">
        <f t="shared" si="14"/>
        <v/>
      </c>
      <c r="AH25" s="17" t="str">
        <f t="shared" si="14"/>
        <v/>
      </c>
      <c r="AI25" s="17">
        <f t="shared" si="14"/>
        <v>4</v>
      </c>
      <c r="AJ25" s="17">
        <f t="shared" si="14"/>
        <v>5</v>
      </c>
      <c r="AK25" s="17">
        <f t="shared" si="14"/>
        <v>4</v>
      </c>
      <c r="AL25" s="17">
        <f t="shared" si="14"/>
        <v>5</v>
      </c>
      <c r="AM25" s="17">
        <f t="shared" si="14"/>
        <v>4</v>
      </c>
      <c r="AN25" s="17" t="str">
        <f t="shared" si="14"/>
        <v/>
      </c>
      <c r="AO25" s="17">
        <f t="shared" si="14"/>
        <v>3</v>
      </c>
      <c r="AP25" s="17">
        <f t="shared" si="14"/>
        <v>5</v>
      </c>
      <c r="AQ25" s="17">
        <f t="shared" si="14"/>
        <v>3</v>
      </c>
      <c r="AR25" s="17">
        <f t="shared" si="14"/>
        <v>5</v>
      </c>
      <c r="AS25" s="17" t="str">
        <f t="shared" si="14"/>
        <v/>
      </c>
      <c r="AT25" s="17" t="str">
        <f t="shared" si="14"/>
        <v/>
      </c>
      <c r="AU25" s="17" t="str">
        <f t="shared" si="14"/>
        <v/>
      </c>
      <c r="AV25" s="17" t="str">
        <f t="shared" si="13"/>
        <v/>
      </c>
      <c r="AW25" s="18">
        <f t="shared" si="11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hidden="1" x14ac:dyDescent="0.2">
      <c r="A26" s="296">
        <v>21</v>
      </c>
      <c r="B26" s="178"/>
      <c r="C26" s="246"/>
      <c r="D26" s="333"/>
      <c r="E26" s="238"/>
      <c r="F26" s="91"/>
      <c r="G26" s="91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24"/>
      <c r="S26" s="23"/>
      <c r="T26" s="23"/>
      <c r="U26" s="23"/>
      <c r="V26" s="18">
        <f t="shared" si="0"/>
        <v>0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0</v>
      </c>
      <c r="AA26" s="92">
        <f t="shared" si="5"/>
        <v>0</v>
      </c>
      <c r="AB26" s="92">
        <f t="shared" si="6"/>
        <v>0</v>
      </c>
      <c r="AC26" s="92">
        <f t="shared" si="7"/>
        <v>0</v>
      </c>
      <c r="AD26" s="225" t="str">
        <f t="shared" si="8"/>
        <v/>
      </c>
      <c r="AE26" s="16">
        <f t="shared" si="9"/>
        <v>0</v>
      </c>
      <c r="AF26" s="9"/>
      <c r="AG26" s="17" t="str">
        <f t="shared" si="14"/>
        <v/>
      </c>
      <c r="AH26" s="17" t="str">
        <f t="shared" si="14"/>
        <v/>
      </c>
      <c r="AI26" s="17" t="str">
        <f t="shared" si="14"/>
        <v/>
      </c>
      <c r="AJ26" s="17" t="str">
        <f t="shared" si="14"/>
        <v/>
      </c>
      <c r="AK26" s="17" t="str">
        <f t="shared" si="14"/>
        <v/>
      </c>
      <c r="AL26" s="17" t="str">
        <f t="shared" si="14"/>
        <v/>
      </c>
      <c r="AM26" s="17" t="str">
        <f t="shared" si="14"/>
        <v/>
      </c>
      <c r="AN26" s="17" t="str">
        <f t="shared" si="14"/>
        <v/>
      </c>
      <c r="AO26" s="17" t="str">
        <f t="shared" si="14"/>
        <v/>
      </c>
      <c r="AP26" s="17" t="str">
        <f t="shared" si="14"/>
        <v/>
      </c>
      <c r="AQ26" s="17" t="str">
        <f t="shared" si="14"/>
        <v/>
      </c>
      <c r="AR26" s="17" t="str">
        <f t="shared" si="14"/>
        <v/>
      </c>
      <c r="AS26" s="17" t="str">
        <f t="shared" si="14"/>
        <v/>
      </c>
      <c r="AT26" s="17" t="str">
        <f t="shared" si="14"/>
        <v/>
      </c>
      <c r="AU26" s="17" t="str">
        <f t="shared" si="14"/>
        <v/>
      </c>
      <c r="AV26" s="17" t="str">
        <f t="shared" si="13"/>
        <v/>
      </c>
      <c r="AW26" s="18">
        <f t="shared" si="11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hidden="1" x14ac:dyDescent="0.2">
      <c r="A27" s="296">
        <v>22</v>
      </c>
      <c r="B27" s="178"/>
      <c r="C27" s="246"/>
      <c r="D27" s="333"/>
      <c r="E27" s="238"/>
      <c r="F27" s="91"/>
      <c r="G27" s="91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24"/>
      <c r="S27" s="23"/>
      <c r="T27" s="23"/>
      <c r="U27" s="23"/>
      <c r="V27" s="18">
        <f t="shared" si="0"/>
        <v>0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0</v>
      </c>
      <c r="AA27" s="92">
        <f t="shared" si="5"/>
        <v>0</v>
      </c>
      <c r="AB27" s="92">
        <f t="shared" si="6"/>
        <v>0</v>
      </c>
      <c r="AC27" s="92">
        <f t="shared" si="7"/>
        <v>0</v>
      </c>
      <c r="AD27" s="225" t="str">
        <f>IF(ISERROR(((X27+Y27)*2+Z27*3+AA27*4+AB27*5)/SUM(X27,Y27:AB27)),"",((X27+Y27)*2+Z27*3+AA27*4+AB27*5)/SUM(X27,Y27:AB27))</f>
        <v/>
      </c>
      <c r="AE27" s="16">
        <f t="shared" si="9"/>
        <v>0</v>
      </c>
      <c r="AF27" s="9"/>
      <c r="AG27" s="17" t="str">
        <f t="shared" si="14"/>
        <v/>
      </c>
      <c r="AH27" s="17" t="str">
        <f t="shared" si="14"/>
        <v/>
      </c>
      <c r="AI27" s="17" t="str">
        <f t="shared" si="14"/>
        <v/>
      </c>
      <c r="AJ27" s="17" t="str">
        <f t="shared" si="14"/>
        <v/>
      </c>
      <c r="AK27" s="17" t="str">
        <f t="shared" si="14"/>
        <v/>
      </c>
      <c r="AL27" s="17" t="str">
        <f t="shared" si="14"/>
        <v/>
      </c>
      <c r="AM27" s="17" t="str">
        <f t="shared" si="14"/>
        <v/>
      </c>
      <c r="AN27" s="17" t="str">
        <f t="shared" si="14"/>
        <v/>
      </c>
      <c r="AO27" s="17" t="str">
        <f t="shared" si="14"/>
        <v/>
      </c>
      <c r="AP27" s="17" t="str">
        <f t="shared" si="14"/>
        <v/>
      </c>
      <c r="AQ27" s="17" t="str">
        <f t="shared" si="14"/>
        <v/>
      </c>
      <c r="AR27" s="17" t="str">
        <f t="shared" si="14"/>
        <v/>
      </c>
      <c r="AS27" s="17" t="str">
        <f t="shared" si="14"/>
        <v/>
      </c>
      <c r="AT27" s="17" t="str">
        <f t="shared" si="14"/>
        <v/>
      </c>
      <c r="AU27" s="17" t="str">
        <f t="shared" si="14"/>
        <v/>
      </c>
      <c r="AV27" s="17" t="str">
        <f t="shared" si="13"/>
        <v/>
      </c>
      <c r="AW27" s="18">
        <f t="shared" si="11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hidden="1" x14ac:dyDescent="0.2">
      <c r="A28" s="296">
        <v>23</v>
      </c>
      <c r="B28" s="178"/>
      <c r="C28" s="246"/>
      <c r="D28" s="333"/>
      <c r="E28" s="238"/>
      <c r="F28" s="91"/>
      <c r="G28" s="91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24"/>
      <c r="S28" s="23"/>
      <c r="T28" s="23"/>
      <c r="U28" s="23"/>
      <c r="V28" s="18">
        <f t="shared" si="0"/>
        <v>0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0</v>
      </c>
      <c r="AA28" s="92">
        <f t="shared" si="5"/>
        <v>0</v>
      </c>
      <c r="AB28" s="92">
        <f t="shared" si="6"/>
        <v>0</v>
      </c>
      <c r="AC28" s="92">
        <f t="shared" si="7"/>
        <v>0</v>
      </c>
      <c r="AD28" s="225" t="str">
        <f t="shared" ref="AD28:AD46" si="15">IF(ISERROR(((X28+Y28)*2+Z28*3+AA28*4+AB28*5)/SUM(X28,Y28:AB28)),"",((X28+Y28)*2+Z28*3+AA28*4+AB28*5)/SUM(X28,Y28:AB28))</f>
        <v/>
      </c>
      <c r="AE28" s="16">
        <f t="shared" si="9"/>
        <v>0</v>
      </c>
      <c r="AF28" s="9"/>
      <c r="AG28" s="17" t="str">
        <f t="shared" si="14"/>
        <v/>
      </c>
      <c r="AH28" s="17" t="str">
        <f t="shared" si="14"/>
        <v/>
      </c>
      <c r="AI28" s="17" t="str">
        <f t="shared" si="14"/>
        <v/>
      </c>
      <c r="AJ28" s="17" t="str">
        <f t="shared" si="14"/>
        <v/>
      </c>
      <c r="AK28" s="17" t="str">
        <f t="shared" si="14"/>
        <v/>
      </c>
      <c r="AL28" s="17" t="str">
        <f t="shared" si="14"/>
        <v/>
      </c>
      <c r="AM28" s="17" t="str">
        <f t="shared" si="14"/>
        <v/>
      </c>
      <c r="AN28" s="17" t="str">
        <f t="shared" si="14"/>
        <v/>
      </c>
      <c r="AO28" s="17" t="str">
        <f t="shared" si="14"/>
        <v/>
      </c>
      <c r="AP28" s="17" t="str">
        <f t="shared" si="14"/>
        <v/>
      </c>
      <c r="AQ28" s="17" t="str">
        <f t="shared" si="14"/>
        <v/>
      </c>
      <c r="AR28" s="17" t="str">
        <f t="shared" si="14"/>
        <v/>
      </c>
      <c r="AS28" s="17" t="str">
        <f t="shared" si="14"/>
        <v/>
      </c>
      <c r="AT28" s="17" t="str">
        <f t="shared" si="14"/>
        <v/>
      </c>
      <c r="AU28" s="17" t="str">
        <f t="shared" si="14"/>
        <v/>
      </c>
      <c r="AV28" s="17" t="str">
        <f t="shared" si="13"/>
        <v/>
      </c>
      <c r="AW28" s="18">
        <f t="shared" si="1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hidden="1" thickBot="1" x14ac:dyDescent="0.25">
      <c r="A29" s="296"/>
      <c r="B29" s="178"/>
      <c r="E29" s="238"/>
      <c r="F29" s="91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24"/>
      <c r="S29" s="23"/>
      <c r="T29" s="23"/>
      <c r="U29" s="23"/>
      <c r="V29" s="18">
        <f t="shared" si="0"/>
        <v>0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0</v>
      </c>
      <c r="AC29" s="92">
        <f t="shared" si="7"/>
        <v>0</v>
      </c>
      <c r="AD29" s="225" t="str">
        <f t="shared" si="15"/>
        <v/>
      </c>
      <c r="AE29" s="31">
        <f t="shared" si="9"/>
        <v>0</v>
      </c>
      <c r="AF29" s="9"/>
      <c r="AG29" s="17" t="str">
        <f t="shared" si="14"/>
        <v/>
      </c>
      <c r="AH29" s="17" t="str">
        <f t="shared" si="14"/>
        <v/>
      </c>
      <c r="AI29" s="17" t="str">
        <f t="shared" si="14"/>
        <v/>
      </c>
      <c r="AJ29" s="17" t="str">
        <f t="shared" si="14"/>
        <v/>
      </c>
      <c r="AK29" s="17" t="str">
        <f t="shared" si="14"/>
        <v/>
      </c>
      <c r="AL29" s="17" t="str">
        <f t="shared" si="14"/>
        <v/>
      </c>
      <c r="AM29" s="17" t="str">
        <f t="shared" si="14"/>
        <v/>
      </c>
      <c r="AN29" s="17" t="str">
        <f t="shared" si="14"/>
        <v/>
      </c>
      <c r="AO29" s="17" t="str">
        <f t="shared" si="14"/>
        <v/>
      </c>
      <c r="AP29" s="17" t="str">
        <f t="shared" si="14"/>
        <v/>
      </c>
      <c r="AQ29" s="17" t="str">
        <f t="shared" si="14"/>
        <v/>
      </c>
      <c r="AR29" s="17" t="str">
        <f t="shared" si="14"/>
        <v/>
      </c>
      <c r="AS29" s="17" t="str">
        <f t="shared" si="14"/>
        <v/>
      </c>
      <c r="AT29" s="17" t="str">
        <f t="shared" si="14"/>
        <v/>
      </c>
      <c r="AU29" s="17" t="str">
        <f t="shared" si="14"/>
        <v/>
      </c>
      <c r="AV29" s="17" t="str">
        <f t="shared" si="13"/>
        <v/>
      </c>
      <c r="AW29" s="18">
        <f t="shared" si="1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hidden="1" customHeight="1" x14ac:dyDescent="0.2">
      <c r="A30" s="296"/>
      <c r="B30" s="178"/>
      <c r="E30" s="238"/>
      <c r="F30" s="91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24"/>
      <c r="S30" s="23"/>
      <c r="T30" s="23"/>
      <c r="U30" s="23"/>
      <c r="V30" s="18">
        <f t="shared" si="0"/>
        <v>0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25" t="str">
        <f t="shared" si="15"/>
        <v/>
      </c>
      <c r="AE30" s="101">
        <f t="shared" si="9"/>
        <v>0</v>
      </c>
      <c r="AF30" s="9"/>
      <c r="AG30" s="17" t="str">
        <f t="shared" si="14"/>
        <v/>
      </c>
      <c r="AH30" s="17" t="str">
        <f t="shared" si="14"/>
        <v/>
      </c>
      <c r="AI30" s="17" t="str">
        <f t="shared" si="14"/>
        <v/>
      </c>
      <c r="AJ30" s="17" t="str">
        <f t="shared" si="14"/>
        <v/>
      </c>
      <c r="AK30" s="17" t="str">
        <f t="shared" si="14"/>
        <v/>
      </c>
      <c r="AL30" s="17" t="str">
        <f t="shared" si="14"/>
        <v/>
      </c>
      <c r="AM30" s="17" t="str">
        <f t="shared" si="14"/>
        <v/>
      </c>
      <c r="AN30" s="17" t="str">
        <f t="shared" si="14"/>
        <v/>
      </c>
      <c r="AO30" s="17" t="str">
        <f t="shared" si="14"/>
        <v/>
      </c>
      <c r="AP30" s="17" t="str">
        <f t="shared" si="14"/>
        <v/>
      </c>
      <c r="AQ30" s="17" t="str">
        <f t="shared" si="14"/>
        <v/>
      </c>
      <c r="AR30" s="17" t="str">
        <f t="shared" si="14"/>
        <v/>
      </c>
      <c r="AS30" s="17" t="str">
        <f t="shared" si="14"/>
        <v/>
      </c>
      <c r="AT30" s="17" t="str">
        <f t="shared" si="14"/>
        <v/>
      </c>
      <c r="AU30" s="17" t="str">
        <f t="shared" si="14"/>
        <v/>
      </c>
      <c r="AV30" s="17" t="str">
        <f t="shared" si="13"/>
        <v/>
      </c>
      <c r="AW30" s="18">
        <f t="shared" si="1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hidden="1" customHeight="1" x14ac:dyDescent="0.2">
      <c r="A31" s="296">
        <v>26</v>
      </c>
      <c r="B31" s="226"/>
      <c r="C31" s="226"/>
      <c r="D31" s="226"/>
      <c r="E31" s="238"/>
      <c r="F31" s="91"/>
      <c r="G31" s="91"/>
      <c r="H31" s="91"/>
      <c r="I31" s="91"/>
      <c r="J31" s="91"/>
      <c r="K31" s="23"/>
      <c r="L31" s="94"/>
      <c r="M31" s="91"/>
      <c r="N31" s="91"/>
      <c r="O31" s="94"/>
      <c r="P31" s="91"/>
      <c r="Q31" s="91"/>
      <c r="R31" s="24"/>
      <c r="S31" s="23"/>
      <c r="T31" s="23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25" t="str">
        <f t="shared" si="15"/>
        <v/>
      </c>
      <c r="AE31" s="16">
        <f t="shared" si="9"/>
        <v>0</v>
      </c>
      <c r="AF31" s="9"/>
      <c r="AG31" s="17" t="str">
        <f t="shared" si="14"/>
        <v/>
      </c>
      <c r="AH31" s="17" t="str">
        <f t="shared" si="14"/>
        <v/>
      </c>
      <c r="AI31" s="17" t="str">
        <f t="shared" si="14"/>
        <v/>
      </c>
      <c r="AJ31" s="17" t="str">
        <f t="shared" si="14"/>
        <v/>
      </c>
      <c r="AK31" s="17" t="str">
        <f t="shared" si="14"/>
        <v/>
      </c>
      <c r="AL31" s="17" t="str">
        <f t="shared" si="14"/>
        <v/>
      </c>
      <c r="AM31" s="17" t="str">
        <f t="shared" si="14"/>
        <v/>
      </c>
      <c r="AN31" s="17" t="str">
        <f t="shared" si="14"/>
        <v/>
      </c>
      <c r="AO31" s="17" t="str">
        <f t="shared" si="14"/>
        <v/>
      </c>
      <c r="AP31" s="17" t="str">
        <f t="shared" si="14"/>
        <v/>
      </c>
      <c r="AQ31" s="17" t="str">
        <f t="shared" si="14"/>
        <v/>
      </c>
      <c r="AR31" s="17" t="str">
        <f t="shared" si="14"/>
        <v/>
      </c>
      <c r="AS31" s="17" t="str">
        <f t="shared" si="14"/>
        <v/>
      </c>
      <c r="AT31" s="17" t="str">
        <f t="shared" si="14"/>
        <v/>
      </c>
      <c r="AU31" s="17" t="str">
        <f t="shared" si="14"/>
        <v/>
      </c>
      <c r="AV31" s="17" t="str">
        <f t="shared" si="13"/>
        <v/>
      </c>
      <c r="AW31" s="18">
        <f t="shared" si="1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hidden="1" customHeight="1" x14ac:dyDescent="0.2">
      <c r="A32" s="296">
        <v>27</v>
      </c>
      <c r="B32" s="226"/>
      <c r="C32" s="226"/>
      <c r="D32" s="226"/>
      <c r="E32" s="238"/>
      <c r="F32" s="91"/>
      <c r="G32" s="23"/>
      <c r="H32" s="91"/>
      <c r="I32" s="91"/>
      <c r="J32" s="23"/>
      <c r="K32" s="23"/>
      <c r="L32" s="24"/>
      <c r="M32" s="91"/>
      <c r="N32" s="23"/>
      <c r="O32" s="24"/>
      <c r="P32" s="23"/>
      <c r="Q32" s="91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>SUM(X32:AB32)</f>
        <v>0</v>
      </c>
      <c r="AD32" s="225" t="str">
        <f t="shared" si="15"/>
        <v/>
      </c>
      <c r="AE32" s="16">
        <f t="shared" si="9"/>
        <v>0</v>
      </c>
      <c r="AF32" s="9"/>
      <c r="AG32" s="17" t="str">
        <f t="shared" si="14"/>
        <v/>
      </c>
      <c r="AH32" s="17" t="str">
        <f t="shared" si="14"/>
        <v/>
      </c>
      <c r="AI32" s="17" t="str">
        <f t="shared" si="14"/>
        <v/>
      </c>
      <c r="AJ32" s="17" t="str">
        <f t="shared" si="14"/>
        <v/>
      </c>
      <c r="AK32" s="17" t="str">
        <f t="shared" si="14"/>
        <v/>
      </c>
      <c r="AL32" s="17" t="str">
        <f t="shared" si="14"/>
        <v/>
      </c>
      <c r="AM32" s="17" t="str">
        <f t="shared" si="14"/>
        <v/>
      </c>
      <c r="AN32" s="17" t="str">
        <f t="shared" si="14"/>
        <v/>
      </c>
      <c r="AO32" s="17" t="str">
        <f t="shared" si="14"/>
        <v/>
      </c>
      <c r="AP32" s="17" t="str">
        <f t="shared" si="14"/>
        <v/>
      </c>
      <c r="AQ32" s="17" t="str">
        <f t="shared" si="14"/>
        <v/>
      </c>
      <c r="AR32" s="17" t="str">
        <f t="shared" si="14"/>
        <v/>
      </c>
      <c r="AS32" s="17" t="str">
        <f t="shared" si="14"/>
        <v/>
      </c>
      <c r="AT32" s="17" t="str">
        <f t="shared" si="14"/>
        <v/>
      </c>
      <c r="AU32" s="17" t="str">
        <f t="shared" si="14"/>
        <v/>
      </c>
      <c r="AV32" s="17" t="str">
        <f t="shared" si="13"/>
        <v/>
      </c>
      <c r="AW32" s="18">
        <f t="shared" si="1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hidden="1" customHeight="1" x14ac:dyDescent="0.2">
      <c r="A33" s="296">
        <v>28</v>
      </c>
      <c r="B33" s="226"/>
      <c r="C33" s="226"/>
      <c r="D33" s="226"/>
      <c r="E33" s="238"/>
      <c r="F33" s="91"/>
      <c r="G33" s="23"/>
      <c r="H33" s="91"/>
      <c r="I33" s="91"/>
      <c r="J33" s="23"/>
      <c r="K33" s="23"/>
      <c r="L33" s="24"/>
      <c r="M33" s="23"/>
      <c r="N33" s="23"/>
      <c r="O33" s="24"/>
      <c r="P33" s="23"/>
      <c r="Q33" s="91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>SUM(X33:AB33)</f>
        <v>0</v>
      </c>
      <c r="AD33" s="225" t="str">
        <f t="shared" si="15"/>
        <v/>
      </c>
      <c r="AE33" s="16">
        <f t="shared" si="9"/>
        <v>0</v>
      </c>
      <c r="AF33" s="9"/>
      <c r="AG33" s="17" t="str">
        <f t="shared" si="14"/>
        <v/>
      </c>
      <c r="AH33" s="17" t="str">
        <f t="shared" si="14"/>
        <v/>
      </c>
      <c r="AI33" s="17" t="str">
        <f t="shared" si="14"/>
        <v/>
      </c>
      <c r="AJ33" s="17" t="str">
        <f t="shared" si="14"/>
        <v/>
      </c>
      <c r="AK33" s="17" t="str">
        <f t="shared" si="14"/>
        <v/>
      </c>
      <c r="AL33" s="17" t="str">
        <f t="shared" si="14"/>
        <v/>
      </c>
      <c r="AM33" s="17" t="str">
        <f t="shared" si="14"/>
        <v/>
      </c>
      <c r="AN33" s="17" t="str">
        <f t="shared" si="14"/>
        <v/>
      </c>
      <c r="AO33" s="17" t="str">
        <f t="shared" si="14"/>
        <v/>
      </c>
      <c r="AP33" s="17" t="str">
        <f t="shared" si="14"/>
        <v/>
      </c>
      <c r="AQ33" s="17" t="str">
        <f t="shared" si="14"/>
        <v/>
      </c>
      <c r="AR33" s="17" t="str">
        <f t="shared" si="14"/>
        <v/>
      </c>
      <c r="AS33" s="17" t="str">
        <f t="shared" si="14"/>
        <v/>
      </c>
      <c r="AT33" s="17" t="str">
        <f t="shared" si="14"/>
        <v/>
      </c>
      <c r="AU33" s="17" t="str">
        <f t="shared" si="14"/>
        <v/>
      </c>
      <c r="AV33" s="17" t="str">
        <f t="shared" si="13"/>
        <v/>
      </c>
      <c r="AW33" s="18">
        <f t="shared" si="1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hidden="1" customHeight="1" x14ac:dyDescent="0.2">
      <c r="A34" s="296">
        <v>29</v>
      </c>
      <c r="B34" s="226"/>
      <c r="C34" s="226"/>
      <c r="D34" s="226"/>
      <c r="E34" s="238"/>
      <c r="F34" s="91"/>
      <c r="G34" s="23"/>
      <c r="H34" s="91"/>
      <c r="I34" s="91"/>
      <c r="J34" s="23"/>
      <c r="K34" s="23"/>
      <c r="L34" s="24"/>
      <c r="M34" s="23"/>
      <c r="N34" s="23"/>
      <c r="O34" s="24"/>
      <c r="P34" s="23"/>
      <c r="Q34" s="91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>SUM(X34:AB34)</f>
        <v>0</v>
      </c>
      <c r="AD34" s="225" t="str">
        <f t="shared" si="15"/>
        <v/>
      </c>
      <c r="AE34" s="16">
        <f t="shared" si="9"/>
        <v>0</v>
      </c>
      <c r="AF34" s="9"/>
      <c r="AG34" s="17" t="str">
        <f t="shared" si="14"/>
        <v/>
      </c>
      <c r="AH34" s="17" t="str">
        <f t="shared" si="14"/>
        <v/>
      </c>
      <c r="AI34" s="17" t="str">
        <f t="shared" si="14"/>
        <v/>
      </c>
      <c r="AJ34" s="17" t="str">
        <f t="shared" si="14"/>
        <v/>
      </c>
      <c r="AK34" s="17" t="str">
        <f t="shared" si="14"/>
        <v/>
      </c>
      <c r="AL34" s="17" t="str">
        <f t="shared" si="14"/>
        <v/>
      </c>
      <c r="AM34" s="17" t="str">
        <f t="shared" si="14"/>
        <v/>
      </c>
      <c r="AN34" s="17" t="str">
        <f t="shared" si="14"/>
        <v/>
      </c>
      <c r="AO34" s="17" t="str">
        <f t="shared" si="14"/>
        <v/>
      </c>
      <c r="AP34" s="17" t="str">
        <f t="shared" si="14"/>
        <v/>
      </c>
      <c r="AQ34" s="17" t="str">
        <f t="shared" si="14"/>
        <v/>
      </c>
      <c r="AR34" s="17" t="str">
        <f t="shared" si="14"/>
        <v/>
      </c>
      <c r="AS34" s="17" t="str">
        <f t="shared" si="14"/>
        <v/>
      </c>
      <c r="AT34" s="17" t="str">
        <f t="shared" si="14"/>
        <v/>
      </c>
      <c r="AU34" s="17" t="str">
        <f t="shared" si="14"/>
        <v/>
      </c>
      <c r="AV34" s="17" t="str">
        <f t="shared" si="13"/>
        <v/>
      </c>
      <c r="AW34" s="18">
        <f t="shared" si="1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hidden="1" customHeight="1" x14ac:dyDescent="0.2">
      <c r="A35" s="296">
        <v>30</v>
      </c>
      <c r="B35" s="235"/>
      <c r="C35" s="236"/>
      <c r="D35" s="83"/>
      <c r="E35" s="238"/>
      <c r="F35" s="91"/>
      <c r="G35" s="23"/>
      <c r="H35" s="91"/>
      <c r="I35" s="91"/>
      <c r="J35" s="23"/>
      <c r="K35" s="23"/>
      <c r="L35" s="24"/>
      <c r="M35" s="23"/>
      <c r="N35" s="23"/>
      <c r="O35" s="24"/>
      <c r="P35" s="23"/>
      <c r="Q35" s="24"/>
      <c r="R35" s="24"/>
      <c r="S35" s="23"/>
      <c r="T35" s="23"/>
      <c r="U35" s="23"/>
      <c r="V35" s="18">
        <f t="shared" si="0"/>
        <v>0</v>
      </c>
      <c r="W35" s="92"/>
      <c r="X35" s="92"/>
      <c r="Y35" s="92">
        <f t="shared" si="3"/>
        <v>0</v>
      </c>
      <c r="Z35" s="92">
        <f t="shared" si="4"/>
        <v>0</v>
      </c>
      <c r="AA35" s="92">
        <f t="shared" si="5"/>
        <v>0</v>
      </c>
      <c r="AB35" s="92">
        <f t="shared" si="6"/>
        <v>0</v>
      </c>
      <c r="AC35" s="92">
        <f>SUM(X35:AB35)</f>
        <v>0</v>
      </c>
      <c r="AD35" s="225" t="str">
        <f t="shared" si="15"/>
        <v/>
      </c>
      <c r="AE35" s="16">
        <f t="shared" si="9"/>
        <v>0</v>
      </c>
      <c r="AF35" s="9"/>
      <c r="AG35" s="17" t="str">
        <f t="shared" si="14"/>
        <v/>
      </c>
      <c r="AH35" s="17" t="str">
        <f t="shared" si="14"/>
        <v/>
      </c>
      <c r="AI35" s="17" t="str">
        <f t="shared" si="14"/>
        <v/>
      </c>
      <c r="AJ35" s="17" t="str">
        <f t="shared" si="14"/>
        <v/>
      </c>
      <c r="AK35" s="17" t="str">
        <f t="shared" si="14"/>
        <v/>
      </c>
      <c r="AL35" s="17" t="str">
        <f t="shared" si="14"/>
        <v/>
      </c>
      <c r="AM35" s="17" t="str">
        <f t="shared" si="14"/>
        <v/>
      </c>
      <c r="AN35" s="17" t="str">
        <f t="shared" si="14"/>
        <v/>
      </c>
      <c r="AO35" s="17" t="str">
        <f t="shared" si="14"/>
        <v/>
      </c>
      <c r="AP35" s="17" t="str">
        <f t="shared" si="14"/>
        <v/>
      </c>
      <c r="AQ35" s="17" t="str">
        <f t="shared" si="14"/>
        <v/>
      </c>
      <c r="AR35" s="17" t="str">
        <f t="shared" si="14"/>
        <v/>
      </c>
      <c r="AS35" s="17" t="str">
        <f t="shared" si="14"/>
        <v/>
      </c>
      <c r="AT35" s="17" t="str">
        <f t="shared" si="14"/>
        <v/>
      </c>
      <c r="AU35" s="17" t="str">
        <f t="shared" si="14"/>
        <v/>
      </c>
      <c r="AV35" s="17" t="str">
        <f t="shared" si="14"/>
        <v/>
      </c>
      <c r="AW35" s="18">
        <f>COUNTIF(AG35:AV35,"з")</f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hidden="1" customHeight="1" x14ac:dyDescent="0.2">
      <c r="A36" s="296">
        <v>31</v>
      </c>
      <c r="B36" s="235"/>
      <c r="C36" s="236"/>
      <c r="D36" s="83"/>
      <c r="E36" s="238"/>
      <c r="F36" s="2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 t="shared" si="3"/>
        <v>0</v>
      </c>
      <c r="Z36" s="92">
        <f t="shared" si="4"/>
        <v>0</v>
      </c>
      <c r="AA36" s="92">
        <f t="shared" si="5"/>
        <v>0</v>
      </c>
      <c r="AB36" s="92">
        <f t="shared" si="6"/>
        <v>0</v>
      </c>
      <c r="AC36" s="92">
        <f t="shared" si="7"/>
        <v>0</v>
      </c>
      <c r="AD36" s="225" t="str">
        <f t="shared" si="15"/>
        <v/>
      </c>
      <c r="AE36" s="16">
        <f>IF(AX36=5,0.5,IF(AX36=4,0.25,IF(AX36&lt;=3,0)))</f>
        <v>0</v>
      </c>
      <c r="AF36" s="9"/>
      <c r="AG36" s="17" t="str">
        <f t="shared" si="14"/>
        <v/>
      </c>
      <c r="AH36" s="17" t="str">
        <f t="shared" si="14"/>
        <v/>
      </c>
      <c r="AI36" s="17" t="str">
        <f t="shared" si="14"/>
        <v/>
      </c>
      <c r="AJ36" s="17" t="str">
        <f t="shared" si="14"/>
        <v/>
      </c>
      <c r="AK36" s="17" t="str">
        <f t="shared" si="14"/>
        <v/>
      </c>
      <c r="AL36" s="17" t="str">
        <f t="shared" si="14"/>
        <v/>
      </c>
      <c r="AM36" s="17" t="str">
        <f t="shared" si="14"/>
        <v/>
      </c>
      <c r="AN36" s="17" t="str">
        <f t="shared" si="14"/>
        <v/>
      </c>
      <c r="AO36" s="17" t="str">
        <f t="shared" si="14"/>
        <v/>
      </c>
      <c r="AP36" s="17" t="str">
        <f t="shared" si="14"/>
        <v/>
      </c>
      <c r="AQ36" s="17" t="str">
        <f t="shared" si="14"/>
        <v/>
      </c>
      <c r="AR36" s="17" t="str">
        <f t="shared" si="14"/>
        <v/>
      </c>
      <c r="AS36" s="17" t="str">
        <f t="shared" si="14"/>
        <v/>
      </c>
      <c r="AT36" s="17" t="str">
        <f t="shared" si="14"/>
        <v/>
      </c>
      <c r="AU36" s="17" t="str">
        <f t="shared" si="14"/>
        <v/>
      </c>
      <c r="AV36" s="17" t="str">
        <f t="shared" si="14"/>
        <v/>
      </c>
      <c r="AW36" s="18">
        <f>COUNTIF(AG36:AV36,"з")</f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hidden="1" customHeight="1" x14ac:dyDescent="0.25">
      <c r="A37" s="109"/>
      <c r="B37" s="110"/>
      <c r="C37" s="110"/>
      <c r="D37" s="110"/>
      <c r="E37" s="238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 t="shared" si="3"/>
        <v>0</v>
      </c>
      <c r="Z37" s="92">
        <f t="shared" si="4"/>
        <v>0</v>
      </c>
      <c r="AA37" s="92">
        <f t="shared" si="5"/>
        <v>0</v>
      </c>
      <c r="AB37" s="92">
        <f t="shared" si="6"/>
        <v>0</v>
      </c>
      <c r="AC37" s="92">
        <f t="shared" si="7"/>
        <v>0</v>
      </c>
      <c r="AD37" s="225" t="str">
        <f t="shared" si="15"/>
        <v/>
      </c>
      <c r="AE37" s="16">
        <f>IF(AX37=5,0.5,IF(AX37=4,0.25,IF(AX37&lt;=3,0)))</f>
        <v>0</v>
      </c>
      <c r="AF37" s="9"/>
      <c r="AG37" s="17" t="str">
        <f t="shared" si="14"/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>COUNTIF(AG37:AV37,"з")</f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3.5" hidden="1" customHeight="1" thickBot="1" x14ac:dyDescent="0.3">
      <c r="A38" s="109"/>
      <c r="B38" s="110"/>
      <c r="C38" s="110"/>
      <c r="D38" s="110"/>
      <c r="E38" s="27">
        <f>COUNTIF(E6:E37,"2331")</f>
        <v>20</v>
      </c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3"/>
      <c r="R38" s="24"/>
      <c r="S38" s="23"/>
      <c r="T38" s="23"/>
      <c r="U38" s="23"/>
      <c r="V38" s="18">
        <f t="shared" si="0"/>
        <v>0</v>
      </c>
      <c r="W38" s="92">
        <f>COUNTIF(AG38:AV38,"б")</f>
        <v>0</v>
      </c>
      <c r="X38" s="92">
        <f>COUNTIF(AF38:AU38,"д")</f>
        <v>0</v>
      </c>
      <c r="Y38" s="92">
        <f t="shared" si="3"/>
        <v>0</v>
      </c>
      <c r="Z38" s="92">
        <f t="shared" si="4"/>
        <v>0</v>
      </c>
      <c r="AA38" s="92">
        <f t="shared" si="5"/>
        <v>0</v>
      </c>
      <c r="AB38" s="92">
        <f t="shared" si="6"/>
        <v>0</v>
      </c>
      <c r="AC38" s="92">
        <f t="shared" si="7"/>
        <v>0</v>
      </c>
      <c r="AD38" s="225" t="str">
        <f t="shared" si="15"/>
        <v/>
      </c>
      <c r="AE38" s="31">
        <f>IF(AX38=5,0.5,IF(AX38=4,0.25,IF(AX38&lt;=3,0)))</f>
        <v>0</v>
      </c>
      <c r="AF38" s="9"/>
      <c r="AG38" s="17" t="str">
        <f t="shared" si="14"/>
        <v/>
      </c>
      <c r="AH38" s="17" t="str">
        <f t="shared" si="14"/>
        <v/>
      </c>
      <c r="AI38" s="17" t="str">
        <f t="shared" si="14"/>
        <v/>
      </c>
      <c r="AJ38" s="17" t="str">
        <f t="shared" si="14"/>
        <v/>
      </c>
      <c r="AK38" s="17" t="str">
        <f t="shared" si="14"/>
        <v/>
      </c>
      <c r="AL38" s="17" t="str">
        <f t="shared" si="14"/>
        <v/>
      </c>
      <c r="AM38" s="17" t="str">
        <f t="shared" si="14"/>
        <v/>
      </c>
      <c r="AN38" s="17" t="str">
        <f t="shared" si="14"/>
        <v/>
      </c>
      <c r="AO38" s="17" t="str">
        <f t="shared" si="14"/>
        <v/>
      </c>
      <c r="AP38" s="17" t="str">
        <f t="shared" si="14"/>
        <v/>
      </c>
      <c r="AQ38" s="17" t="str">
        <f t="shared" si="14"/>
        <v/>
      </c>
      <c r="AR38" s="17" t="str">
        <f t="shared" si="14"/>
        <v/>
      </c>
      <c r="AS38" s="17" t="str">
        <f t="shared" ref="AS38:AV38" si="16">IF(ISERROR(VALUE(LEFT(R38))),LEFT(R38),VALUE(LEFT(R38)))</f>
        <v/>
      </c>
      <c r="AT38" s="17" t="str">
        <f t="shared" si="16"/>
        <v/>
      </c>
      <c r="AU38" s="17" t="str">
        <f t="shared" si="16"/>
        <v/>
      </c>
      <c r="AV38" s="17" t="str">
        <f t="shared" si="16"/>
        <v/>
      </c>
      <c r="AW38" s="18">
        <f>COUNTIF(AG38:AV38,"з")</f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x14ac:dyDescent="0.25">
      <c r="A39" s="230"/>
      <c r="B39" s="110"/>
      <c r="C39" s="82" t="s">
        <v>12</v>
      </c>
      <c r="D39" s="110"/>
      <c r="E39" s="27"/>
      <c r="F39" s="196" t="str">
        <f t="array" ref="F39:U46">AG39:AV46</f>
        <v xml:space="preserve"> </v>
      </c>
      <c r="G39" s="196" t="str">
        <v xml:space="preserve"> </v>
      </c>
      <c r="H39" s="196">
        <v>4.25</v>
      </c>
      <c r="I39" s="196">
        <v>4.5</v>
      </c>
      <c r="J39" s="196">
        <v>4.25</v>
      </c>
      <c r="K39" s="196">
        <v>4.25</v>
      </c>
      <c r="L39" s="196">
        <v>4.4000000000000004</v>
      </c>
      <c r="M39" s="196" t="str">
        <v xml:space="preserve"> </v>
      </c>
      <c r="N39" s="196">
        <v>4.1500000000000004</v>
      </c>
      <c r="O39" s="197">
        <v>4.6500000000000004</v>
      </c>
      <c r="P39" s="198">
        <v>3.8</v>
      </c>
      <c r="Q39" s="198">
        <v>5</v>
      </c>
      <c r="R39" s="198" t="str">
        <v xml:space="preserve"> </v>
      </c>
      <c r="S39" s="196" t="str">
        <v xml:space="preserve"> </v>
      </c>
      <c r="T39" s="196" t="str">
        <v xml:space="preserve"> </v>
      </c>
      <c r="U39" s="196" t="str">
        <v xml:space="preserve"> </v>
      </c>
      <c r="V39" s="18">
        <f>сводн.!T34</f>
        <v>4</v>
      </c>
      <c r="W39" s="92">
        <f>SUM(W6:W38)</f>
        <v>0</v>
      </c>
      <c r="X39" s="92">
        <f>SUM(X6:X38)</f>
        <v>0</v>
      </c>
      <c r="Y39" s="92">
        <f>SUM(Y6:Y38)-X39</f>
        <v>1</v>
      </c>
      <c r="Z39" s="92">
        <f>SUM(Z6:Z38)</f>
        <v>12</v>
      </c>
      <c r="AA39" s="92">
        <f>SUM(AA6:AA38)</f>
        <v>88</v>
      </c>
      <c r="AB39" s="92">
        <f>SUM(AB6:AB38)</f>
        <v>79</v>
      </c>
      <c r="AC39" s="92">
        <f t="shared" si="7"/>
        <v>180</v>
      </c>
      <c r="AD39" s="225">
        <f t="shared" si="15"/>
        <v>4.3611111111111107</v>
      </c>
      <c r="AE39" s="32"/>
      <c r="AF39" s="9"/>
      <c r="AG39" s="33" t="str">
        <f t="shared" ref="AG39:AV39" si="17">IF(COUNT(AG6:AG38)=0," ",SUM(AG6:AG38)/COUNT(AG6:AG38))</f>
        <v xml:space="preserve"> </v>
      </c>
      <c r="AH39" s="33" t="str">
        <f t="shared" si="17"/>
        <v xml:space="preserve"> </v>
      </c>
      <c r="AI39" s="33">
        <f t="shared" si="17"/>
        <v>4.25</v>
      </c>
      <c r="AJ39" s="33">
        <f t="shared" si="17"/>
        <v>4.5</v>
      </c>
      <c r="AK39" s="33">
        <f t="shared" si="17"/>
        <v>4.25</v>
      </c>
      <c r="AL39" s="33">
        <f t="shared" si="17"/>
        <v>4.25</v>
      </c>
      <c r="AM39" s="33">
        <f t="shared" si="17"/>
        <v>4.4000000000000004</v>
      </c>
      <c r="AN39" s="33" t="str">
        <f t="shared" si="17"/>
        <v xml:space="preserve"> </v>
      </c>
      <c r="AO39" s="33">
        <f t="shared" si="17"/>
        <v>4.1500000000000004</v>
      </c>
      <c r="AP39" s="33">
        <f t="shared" si="17"/>
        <v>4.6500000000000004</v>
      </c>
      <c r="AQ39" s="33">
        <f t="shared" si="17"/>
        <v>3.8</v>
      </c>
      <c r="AR39" s="33">
        <f t="shared" si="17"/>
        <v>5</v>
      </c>
      <c r="AS39" s="33" t="str">
        <f t="shared" si="17"/>
        <v xml:space="preserve"> </v>
      </c>
      <c r="AT39" s="33" t="str">
        <f t="shared" si="17"/>
        <v xml:space="preserve"> </v>
      </c>
      <c r="AU39" s="33" t="str">
        <f t="shared" si="17"/>
        <v xml:space="preserve"> </v>
      </c>
      <c r="AV39" s="34" t="str">
        <f t="shared" si="17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199"/>
      <c r="B40" s="230"/>
      <c r="C40" s="201" t="s">
        <v>13</v>
      </c>
      <c r="D40" s="82"/>
      <c r="E40" s="202"/>
      <c r="F40" s="102" t="str">
        <v>0</v>
      </c>
      <c r="G40" s="102" t="str">
        <v>0</v>
      </c>
      <c r="H40" s="102">
        <v>5</v>
      </c>
      <c r="I40" s="102">
        <v>10</v>
      </c>
      <c r="J40" s="102">
        <v>5</v>
      </c>
      <c r="K40" s="102">
        <v>8</v>
      </c>
      <c r="L40" s="102">
        <v>9</v>
      </c>
      <c r="M40" s="102" t="str">
        <v>0</v>
      </c>
      <c r="N40" s="102">
        <v>7</v>
      </c>
      <c r="O40" s="103">
        <v>13</v>
      </c>
      <c r="P40" s="103">
        <v>2</v>
      </c>
      <c r="Q40" s="103">
        <v>20</v>
      </c>
      <c r="R40" s="103" t="str">
        <v>0</v>
      </c>
      <c r="S40" s="102" t="str">
        <v>0</v>
      </c>
      <c r="T40" s="102" t="str">
        <v>0</v>
      </c>
      <c r="U40" s="102" t="str">
        <v xml:space="preserve"> </v>
      </c>
      <c r="V40" s="192" t="str">
        <f>IF(COUNTIF(V6:V38,5)=0,"0",COUNTIF(V6:V38,5))</f>
        <v>0</v>
      </c>
      <c r="W40" s="192"/>
      <c r="X40" s="527">
        <f>SUM(X39:AB39)</f>
        <v>180</v>
      </c>
      <c r="Y40" s="527"/>
      <c r="Z40" s="527"/>
      <c r="AA40" s="527"/>
      <c r="AB40" s="527"/>
      <c r="AC40" s="193"/>
      <c r="AD40" s="225">
        <f t="shared" si="15"/>
        <v>2</v>
      </c>
      <c r="AE40" s="36"/>
      <c r="AF40" s="37"/>
      <c r="AG40" s="38" t="str">
        <f t="shared" ref="AG40:AU40" si="18">IF(COUNTIF(AG6:AG38,5)=0,"0",COUNTIF(AG6:AG38,5))</f>
        <v>0</v>
      </c>
      <c r="AH40" s="38" t="str">
        <f t="shared" si="18"/>
        <v>0</v>
      </c>
      <c r="AI40" s="38">
        <f t="shared" si="18"/>
        <v>5</v>
      </c>
      <c r="AJ40" s="38">
        <f t="shared" si="18"/>
        <v>10</v>
      </c>
      <c r="AK40" s="38">
        <f t="shared" si="18"/>
        <v>5</v>
      </c>
      <c r="AL40" s="38">
        <f t="shared" si="18"/>
        <v>8</v>
      </c>
      <c r="AM40" s="38">
        <f t="shared" si="18"/>
        <v>9</v>
      </c>
      <c r="AN40" s="38" t="str">
        <f t="shared" si="18"/>
        <v>0</v>
      </c>
      <c r="AO40" s="38">
        <f t="shared" si="18"/>
        <v>7</v>
      </c>
      <c r="AP40" s="38">
        <f t="shared" si="18"/>
        <v>13</v>
      </c>
      <c r="AQ40" s="38">
        <f t="shared" si="18"/>
        <v>2</v>
      </c>
      <c r="AR40" s="38">
        <f t="shared" si="18"/>
        <v>20</v>
      </c>
      <c r="AS40" s="38" t="str">
        <f t="shared" si="18"/>
        <v>0</v>
      </c>
      <c r="AT40" s="38" t="str">
        <f t="shared" si="18"/>
        <v>0</v>
      </c>
      <c r="AU40" s="38" t="str">
        <f t="shared" si="18"/>
        <v>0</v>
      </c>
      <c r="AV40" s="39" t="str">
        <f>IF(COUNTIF(AV6:AV38,5)=0," ",COUNTIF(AV6:AV38,5))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03"/>
      <c r="B41" s="199"/>
      <c r="C41" s="205" t="s">
        <v>14</v>
      </c>
      <c r="D41" s="201"/>
      <c r="E41" s="206"/>
      <c r="F41" s="104" t="str">
        <v>0</v>
      </c>
      <c r="G41" s="104" t="str">
        <v>0</v>
      </c>
      <c r="H41" s="104">
        <v>15</v>
      </c>
      <c r="I41" s="104">
        <v>10</v>
      </c>
      <c r="J41" s="104">
        <v>15</v>
      </c>
      <c r="K41" s="104">
        <v>10</v>
      </c>
      <c r="L41" s="104">
        <v>10</v>
      </c>
      <c r="M41" s="104" t="str">
        <v>0</v>
      </c>
      <c r="N41" s="104">
        <v>9</v>
      </c>
      <c r="O41" s="105">
        <v>7</v>
      </c>
      <c r="P41" s="105">
        <v>12</v>
      </c>
      <c r="Q41" s="105" t="str">
        <v>0</v>
      </c>
      <c r="R41" s="105" t="str">
        <v>0</v>
      </c>
      <c r="S41" s="104" t="str">
        <v>0</v>
      </c>
      <c r="T41" s="104" t="str">
        <v>0</v>
      </c>
      <c r="U41" s="104" t="str">
        <v xml:space="preserve"> </v>
      </c>
      <c r="V41" s="44">
        <f>IF(COUNTIF(V6:V38,4)=0,"0",COUNTIF(V6:V38,4))</f>
        <v>11</v>
      </c>
      <c r="W41" s="44"/>
      <c r="X41" s="44"/>
      <c r="Y41" s="44" t="str">
        <f>IF(COUNTIF(Y6:Y38,4)=0," ",COUNTIF(Y6:Y38,4))</f>
        <v xml:space="preserve"> </v>
      </c>
      <c r="Z41" s="44" t="str">
        <f>IF(COUNTIF(Z6:Z38,4)=0," ",COUNTIF(Z6:Z38,4))</f>
        <v xml:space="preserve"> </v>
      </c>
      <c r="AA41" s="44">
        <f>IF(COUNTIF(AA6:AA38,4)=0," ",COUNTIF(AA6:AA38,4))</f>
        <v>3</v>
      </c>
      <c r="AB41" s="44">
        <f>IF(COUNTIF(AB6:AB38,4)=0," ",COUNTIF(AB6:AB38,4))</f>
        <v>5</v>
      </c>
      <c r="AC41" s="44"/>
      <c r="AD41" s="225" t="str">
        <f t="shared" si="15"/>
        <v/>
      </c>
      <c r="AE41" s="45" t="str">
        <f>IF(COUNTIF(AE6:AE38,4)=0," ",COUNTIF(AE6:AE38,4))</f>
        <v xml:space="preserve"> </v>
      </c>
      <c r="AF41" s="44" t="str">
        <f>IF(COUNTIF(AF6:AF38,4)=0," ",COUNTIF(AF6:AF38,4))</f>
        <v xml:space="preserve"> </v>
      </c>
      <c r="AG41" s="44" t="str">
        <f t="shared" ref="AG41:AU41" si="19">IF(COUNTIF(AG6:AG38,4)=0,"0",COUNTIF(AG6:AG38,4))</f>
        <v>0</v>
      </c>
      <c r="AH41" s="44" t="str">
        <f t="shared" si="19"/>
        <v>0</v>
      </c>
      <c r="AI41" s="44">
        <f t="shared" si="19"/>
        <v>15</v>
      </c>
      <c r="AJ41" s="44">
        <f t="shared" si="19"/>
        <v>10</v>
      </c>
      <c r="AK41" s="44">
        <f t="shared" si="19"/>
        <v>15</v>
      </c>
      <c r="AL41" s="44">
        <f t="shared" si="19"/>
        <v>10</v>
      </c>
      <c r="AM41" s="44">
        <f t="shared" si="19"/>
        <v>10</v>
      </c>
      <c r="AN41" s="44" t="str">
        <f t="shared" si="19"/>
        <v>0</v>
      </c>
      <c r="AO41" s="44">
        <f t="shared" si="19"/>
        <v>9</v>
      </c>
      <c r="AP41" s="44">
        <f t="shared" si="19"/>
        <v>7</v>
      </c>
      <c r="AQ41" s="44">
        <f t="shared" si="19"/>
        <v>12</v>
      </c>
      <c r="AR41" s="44" t="str">
        <f t="shared" si="19"/>
        <v>0</v>
      </c>
      <c r="AS41" s="44" t="str">
        <f t="shared" si="19"/>
        <v>0</v>
      </c>
      <c r="AT41" s="44" t="str">
        <f t="shared" si="19"/>
        <v>0</v>
      </c>
      <c r="AU41" s="44" t="str">
        <f t="shared" si="19"/>
        <v>0</v>
      </c>
      <c r="AV41" s="46" t="str">
        <f>IF(COUNTIF(AV6:AV38,4)=0," ",COUNTIF(AV6:AV38,4))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4"/>
      <c r="B42" s="203"/>
      <c r="C42" s="208" t="s">
        <v>15</v>
      </c>
      <c r="D42" s="205"/>
      <c r="E42" s="209"/>
      <c r="F42" s="106" t="str">
        <v>0</v>
      </c>
      <c r="G42" s="106" t="str">
        <v>0</v>
      </c>
      <c r="H42" s="106" t="str">
        <v>0</v>
      </c>
      <c r="I42" s="106" t="str">
        <v>0</v>
      </c>
      <c r="J42" s="106" t="str">
        <v>0</v>
      </c>
      <c r="K42" s="106">
        <v>1</v>
      </c>
      <c r="L42" s="106">
        <v>1</v>
      </c>
      <c r="M42" s="106" t="str">
        <v>0</v>
      </c>
      <c r="N42" s="106">
        <v>4</v>
      </c>
      <c r="O42" s="107" t="str">
        <v>0</v>
      </c>
      <c r="P42" s="107">
        <v>6</v>
      </c>
      <c r="Q42" s="107" t="str">
        <v>0</v>
      </c>
      <c r="R42" s="107" t="str">
        <v>0</v>
      </c>
      <c r="S42" s="106" t="str">
        <v>0</v>
      </c>
      <c r="T42" s="106" t="str">
        <v>0</v>
      </c>
      <c r="U42" s="106" t="str">
        <v xml:space="preserve"> </v>
      </c>
      <c r="V42" s="52">
        <f>IF(COUNTIF(V6:V38,3)=0,"0",COUNTIF(V6:V38,3))</f>
        <v>8</v>
      </c>
      <c r="W42" s="52"/>
      <c r="X42" s="52"/>
      <c r="Y42" s="52" t="str">
        <f>IF(COUNTIF(Y6:Y38,3)=0," ",COUNTIF(Y6:Y38,3))</f>
        <v xml:space="preserve"> </v>
      </c>
      <c r="Z42" s="52">
        <f>IF(COUNTIF(Z6:Z38,3)=0," ",COUNTIF(Z6:Z38,3))</f>
        <v>1</v>
      </c>
      <c r="AA42" s="52">
        <f>IF(COUNTIF(AA6:AA38,3)=0," ",COUNTIF(AA6:AA38,3))</f>
        <v>1</v>
      </c>
      <c r="AB42" s="52">
        <f>IF(COUNTIF(AB6:AB38,3)=0," ",COUNTIF(AB6:AB38,3))</f>
        <v>1</v>
      </c>
      <c r="AC42" s="52"/>
      <c r="AD42" s="225" t="str">
        <f t="shared" si="15"/>
        <v/>
      </c>
      <c r="AE42" s="53" t="str">
        <f>IF(COUNTIF(AE6:AE38,3)=0," ",COUNTIF(AE6:AE38,3))</f>
        <v xml:space="preserve"> </v>
      </c>
      <c r="AF42" s="52" t="str">
        <f>IF(COUNTIF(AF6:AF38,3)=0," ",COUNTIF(AF6:AF38,3))</f>
        <v xml:space="preserve"> </v>
      </c>
      <c r="AG42" s="52" t="str">
        <f t="shared" ref="AG42:AU42" si="20">IF(COUNTIF(AG6:AG38,3)=0,"0",COUNTIF(AG6:AG38,3))</f>
        <v>0</v>
      </c>
      <c r="AH42" s="52" t="str">
        <f t="shared" si="20"/>
        <v>0</v>
      </c>
      <c r="AI42" s="52" t="str">
        <f t="shared" si="20"/>
        <v>0</v>
      </c>
      <c r="AJ42" s="52" t="str">
        <f t="shared" si="20"/>
        <v>0</v>
      </c>
      <c r="AK42" s="52" t="str">
        <f t="shared" si="20"/>
        <v>0</v>
      </c>
      <c r="AL42" s="52">
        <f t="shared" si="20"/>
        <v>1</v>
      </c>
      <c r="AM42" s="52">
        <f t="shared" si="20"/>
        <v>1</v>
      </c>
      <c r="AN42" s="52" t="str">
        <f t="shared" si="20"/>
        <v>0</v>
      </c>
      <c r="AO42" s="52">
        <f t="shared" si="20"/>
        <v>4</v>
      </c>
      <c r="AP42" s="52" t="str">
        <f t="shared" si="20"/>
        <v>0</v>
      </c>
      <c r="AQ42" s="52">
        <f t="shared" si="20"/>
        <v>6</v>
      </c>
      <c r="AR42" s="52" t="str">
        <f t="shared" si="20"/>
        <v>0</v>
      </c>
      <c r="AS42" s="52" t="str">
        <f t="shared" si="20"/>
        <v>0</v>
      </c>
      <c r="AT42" s="52" t="str">
        <f t="shared" si="20"/>
        <v>0</v>
      </c>
      <c r="AU42" s="52" t="str">
        <f t="shared" si="20"/>
        <v>0</v>
      </c>
      <c r="AV42" s="54" t="str">
        <f>IF(COUNTIF(AV6:AV38,3)=0," ",COUNTIF(AV6:AV38,3))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30"/>
      <c r="B43" s="84"/>
      <c r="C43" s="82" t="s">
        <v>16</v>
      </c>
      <c r="D43" s="208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IF(COUNTIF(V6:V38,2)=0,"0",COUNTIF(V6:V38,2))</f>
        <v>1</v>
      </c>
      <c r="W43" s="35"/>
      <c r="X43" s="35"/>
      <c r="Y43" s="35" t="str">
        <f>IF(COUNTIF(Y6:Y38,2)=0," ",COUNTIF(Y6:Y38,2))</f>
        <v xml:space="preserve"> </v>
      </c>
      <c r="Z43" s="35">
        <f>IF(COUNTIF(Z6:Z38,2)=0," ",COUNTIF(Z6:Z38,2))</f>
        <v>1</v>
      </c>
      <c r="AA43" s="35">
        <f>IF(COUNTIF(AA6:AA38,2)=0," ",COUNTIF(AA6:AA38,2))</f>
        <v>3</v>
      </c>
      <c r="AB43" s="35">
        <f>IF(COUNTIF(AB6:AB38,2)=0," ",COUNTIF(AB6:AB38,2))</f>
        <v>7</v>
      </c>
      <c r="AC43" s="35"/>
      <c r="AD43" s="225" t="str">
        <f t="shared" si="15"/>
        <v/>
      </c>
      <c r="AE43" s="61" t="str">
        <f>IF(COUNTIF(AE6:AE38,2)=0," ",COUNTIF(AE6:AE38,2))</f>
        <v xml:space="preserve"> </v>
      </c>
      <c r="AF43" s="35" t="str">
        <f>IF(COUNTIF(AF6:AF38,2)=0," ",COUNTIF(AF6:AF38,2))</f>
        <v xml:space="preserve"> </v>
      </c>
      <c r="AG43" s="35">
        <f t="shared" ref="AG43:AV43" si="21">COUNTIF(AG6:AG37,2)+COUNTIF(AG6:AG37,"д")</f>
        <v>0</v>
      </c>
      <c r="AH43" s="35">
        <f t="shared" si="21"/>
        <v>0</v>
      </c>
      <c r="AI43" s="35">
        <f t="shared" si="21"/>
        <v>0</v>
      </c>
      <c r="AJ43" s="35">
        <f t="shared" si="21"/>
        <v>0</v>
      </c>
      <c r="AK43" s="35">
        <f t="shared" si="21"/>
        <v>0</v>
      </c>
      <c r="AL43" s="35">
        <f t="shared" si="21"/>
        <v>1</v>
      </c>
      <c r="AM43" s="35">
        <f t="shared" si="21"/>
        <v>0</v>
      </c>
      <c r="AN43" s="35">
        <f t="shared" si="21"/>
        <v>0</v>
      </c>
      <c r="AO43" s="35">
        <f t="shared" si="21"/>
        <v>0</v>
      </c>
      <c r="AP43" s="35">
        <f t="shared" si="21"/>
        <v>0</v>
      </c>
      <c r="AQ43" s="35">
        <f t="shared" si="21"/>
        <v>0</v>
      </c>
      <c r="AR43" s="35">
        <f t="shared" si="21"/>
        <v>0</v>
      </c>
      <c r="AS43" s="35">
        <f t="shared" si="21"/>
        <v>0</v>
      </c>
      <c r="AT43" s="35">
        <f t="shared" si="21"/>
        <v>0</v>
      </c>
      <c r="AU43" s="35">
        <f t="shared" si="21"/>
        <v>0</v>
      </c>
      <c r="AV43" s="35">
        <f t="shared" si="21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30"/>
      <c r="B44" s="230"/>
      <c r="C44" s="82" t="s">
        <v>17</v>
      </c>
      <c r="D44" s="82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2">COUNTBLANK(V6:V27)</f>
        <v>0</v>
      </c>
      <c r="W44" s="35">
        <f t="shared" si="22"/>
        <v>0</v>
      </c>
      <c r="X44" s="35">
        <f t="shared" si="22"/>
        <v>0</v>
      </c>
      <c r="Y44" s="35">
        <f t="shared" si="22"/>
        <v>0</v>
      </c>
      <c r="Z44" s="35">
        <f t="shared" si="22"/>
        <v>0</v>
      </c>
      <c r="AA44" s="35">
        <f t="shared" si="22"/>
        <v>0</v>
      </c>
      <c r="AB44" s="35">
        <f t="shared" si="22"/>
        <v>0</v>
      </c>
      <c r="AC44" s="35"/>
      <c r="AD44" s="237">
        <f>COUNTBLANK(AD6:AD25)</f>
        <v>0</v>
      </c>
      <c r="AE44" s="61" t="str">
        <f>IF(COUNTIF(AE6:AE38,"б")=0," ",COUNTIF(AE6:AE38,"б"))</f>
        <v xml:space="preserve"> </v>
      </c>
      <c r="AF44" s="60">
        <f t="shared" ref="AF44:CB44" si="23">IF(COUNTIF(AF6:AF38,"б")=0+COUNTIF(AF6:AF38,"а")=0,"0",COUNTIF(AF6:AF38,"б")+COUNTIF(AF6:AF38,"а"))</f>
        <v>0</v>
      </c>
      <c r="AG44" s="60">
        <f t="shared" si="23"/>
        <v>0</v>
      </c>
      <c r="AH44" s="60">
        <f t="shared" si="23"/>
        <v>0</v>
      </c>
      <c r="AI44" s="60">
        <f t="shared" si="23"/>
        <v>0</v>
      </c>
      <c r="AJ44" s="60">
        <f t="shared" si="23"/>
        <v>0</v>
      </c>
      <c r="AK44" s="60">
        <f t="shared" si="23"/>
        <v>0</v>
      </c>
      <c r="AL44" s="60">
        <f t="shared" si="23"/>
        <v>0</v>
      </c>
      <c r="AM44" s="60">
        <f t="shared" si="23"/>
        <v>0</v>
      </c>
      <c r="AN44" s="60">
        <f t="shared" si="23"/>
        <v>0</v>
      </c>
      <c r="AO44" s="60">
        <f t="shared" si="23"/>
        <v>0</v>
      </c>
      <c r="AP44" s="60">
        <f t="shared" si="23"/>
        <v>0</v>
      </c>
      <c r="AQ44" s="60">
        <f t="shared" si="23"/>
        <v>0</v>
      </c>
      <c r="AR44" s="60">
        <f t="shared" si="23"/>
        <v>0</v>
      </c>
      <c r="AS44" s="60">
        <f t="shared" si="23"/>
        <v>0</v>
      </c>
      <c r="AT44" s="60">
        <f t="shared" si="23"/>
        <v>0</v>
      </c>
      <c r="AU44" s="60">
        <f t="shared" si="23"/>
        <v>0</v>
      </c>
      <c r="AV44" s="60">
        <f t="shared" si="23"/>
        <v>0</v>
      </c>
      <c r="AW44" s="60">
        <f t="shared" si="23"/>
        <v>0</v>
      </c>
      <c r="AX44" s="60">
        <f t="shared" si="23"/>
        <v>0</v>
      </c>
      <c r="AY44" s="60">
        <f t="shared" si="23"/>
        <v>0</v>
      </c>
      <c r="AZ44" s="60">
        <f t="shared" si="23"/>
        <v>0</v>
      </c>
      <c r="BA44" s="60">
        <f t="shared" si="23"/>
        <v>0</v>
      </c>
      <c r="BB44" s="60">
        <f t="shared" si="23"/>
        <v>0</v>
      </c>
      <c r="BC44" s="60">
        <f t="shared" si="23"/>
        <v>0</v>
      </c>
      <c r="BD44" s="60">
        <f t="shared" si="23"/>
        <v>0</v>
      </c>
      <c r="BE44" s="60">
        <f t="shared" si="23"/>
        <v>0</v>
      </c>
      <c r="BF44" s="60">
        <f t="shared" si="23"/>
        <v>0</v>
      </c>
      <c r="BG44" s="60">
        <f t="shared" si="23"/>
        <v>0</v>
      </c>
      <c r="BH44" s="60">
        <f t="shared" si="23"/>
        <v>0</v>
      </c>
      <c r="BI44" s="60">
        <f t="shared" si="23"/>
        <v>0</v>
      </c>
      <c r="BJ44" s="60">
        <f t="shared" si="23"/>
        <v>0</v>
      </c>
      <c r="BK44" s="60">
        <f t="shared" si="23"/>
        <v>0</v>
      </c>
      <c r="BL44" s="60">
        <f t="shared" si="23"/>
        <v>0</v>
      </c>
      <c r="BM44" s="60">
        <f t="shared" si="23"/>
        <v>0</v>
      </c>
      <c r="BN44" s="60">
        <f t="shared" si="23"/>
        <v>0</v>
      </c>
      <c r="BO44" s="60">
        <f t="shared" si="23"/>
        <v>0</v>
      </c>
      <c r="BP44" s="60">
        <f t="shared" si="23"/>
        <v>0</v>
      </c>
      <c r="BQ44" s="60">
        <f t="shared" si="23"/>
        <v>0</v>
      </c>
      <c r="BR44" s="60">
        <f t="shared" si="23"/>
        <v>0</v>
      </c>
      <c r="BS44" s="60">
        <f t="shared" si="23"/>
        <v>0</v>
      </c>
      <c r="BT44" s="60">
        <f t="shared" si="23"/>
        <v>0</v>
      </c>
      <c r="BU44" s="60">
        <f t="shared" si="23"/>
        <v>0</v>
      </c>
      <c r="BV44" s="60">
        <f t="shared" si="23"/>
        <v>0</v>
      </c>
      <c r="BW44" s="60">
        <f t="shared" si="23"/>
        <v>0</v>
      </c>
      <c r="BX44" s="60">
        <f t="shared" si="23"/>
        <v>0</v>
      </c>
      <c r="BY44" s="60">
        <f t="shared" si="23"/>
        <v>0</v>
      </c>
      <c r="BZ44" s="60">
        <f t="shared" si="23"/>
        <v>0</v>
      </c>
      <c r="CA44" s="60">
        <f t="shared" si="23"/>
        <v>0</v>
      </c>
      <c r="CB44" s="60">
        <f t="shared" si="23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30"/>
      <c r="B45" s="230"/>
      <c r="C45" s="82" t="s">
        <v>18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 xml:space="preserve"> </v>
      </c>
      <c r="V45" s="35" t="str">
        <f>IF(COUNTIF(V6:V38,"з")=0,"0",COUNTIF(V6:V38,"з"))</f>
        <v>0</v>
      </c>
      <c r="W45" s="35"/>
      <c r="X45" s="35"/>
      <c r="Y45" s="35" t="str">
        <f>IF(COUNTIF(Y6:Y38,"з")=0," ",COUNTIF(Y6:Y38,"з"))</f>
        <v xml:space="preserve"> </v>
      </c>
      <c r="Z45" s="35" t="str">
        <f>IF(COUNTIF(Z6:Z38,"з")=0," ",COUNTIF(Z6:Z38,"з"))</f>
        <v xml:space="preserve"> </v>
      </c>
      <c r="AA45" s="35" t="str">
        <f>IF(COUNTIF(AA6:AA38,"з")=0," ",COUNTIF(AA6:AA38,"з"))</f>
        <v xml:space="preserve"> </v>
      </c>
      <c r="AB45" s="35" t="str">
        <f>IF(COUNTIF(AB6:AB38,"з")=0," ",COUNTIF(AB6:AB38,"з"))</f>
        <v xml:space="preserve"> </v>
      </c>
      <c r="AC45" s="35"/>
      <c r="AD45" s="225" t="str">
        <f t="shared" si="15"/>
        <v/>
      </c>
      <c r="AE45" s="61" t="str">
        <f>IF(COUNTIF(AE6:AE38,"з")=0," ",COUNTIF(AE6:AE38,"з"))</f>
        <v xml:space="preserve"> </v>
      </c>
      <c r="AF45" s="35" t="str">
        <f>IF(COUNTIF(AF6:AF38,"з")=0," ",COUNTIF(AF6:AF38,"з"))</f>
        <v xml:space="preserve"> </v>
      </c>
      <c r="AG45" s="35" t="str">
        <f t="shared" ref="AG45:AU45" si="24">IF(COUNTIF(AG6:AG38,"з")=0,"0",COUNTIF(AG6:AG38,"з"))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>IF(COUNTIF(AV6:AV38,"з")=0," ",COUNTIF(AV6:AV38,"з"))</f>
        <v xml:space="preserve"> </v>
      </c>
      <c r="AW45" s="35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30"/>
      <c r="B46" s="230"/>
      <c r="C46" s="82" t="s">
        <v>19</v>
      </c>
      <c r="D46" s="82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 xml:space="preserve"> </v>
      </c>
      <c r="V46" s="35" t="str">
        <f>IF(COUNTIF(V6:V38,"н")=0,"0",COUNTIF(V6:V38,"н"))</f>
        <v>0</v>
      </c>
      <c r="W46" s="35"/>
      <c r="X46" s="35"/>
      <c r="Y46" s="35" t="str">
        <f>IF(COUNTIF(Y6:Y38,"н")=0," ",COUNTIF(Y6:Y38,"н"))</f>
        <v xml:space="preserve"> </v>
      </c>
      <c r="Z46" s="35" t="str">
        <f>IF(COUNTIF(Z6:Z38,"н")=0," ",COUNTIF(Z6:Z38,"н"))</f>
        <v xml:space="preserve"> </v>
      </c>
      <c r="AA46" s="35" t="str">
        <f>IF(COUNTIF(AA6:AA38,"н")=0," ",COUNTIF(AA6:AA38,"н"))</f>
        <v xml:space="preserve"> </v>
      </c>
      <c r="AB46" s="35" t="str">
        <f>IF(COUNTIF(AB6:AB38,"н")=0," ",COUNTIF(AB6:AB38,"н"))</f>
        <v xml:space="preserve"> </v>
      </c>
      <c r="AC46" s="35"/>
      <c r="AD46" s="225" t="str">
        <f t="shared" si="15"/>
        <v/>
      </c>
      <c r="AE46" s="61" t="str">
        <f>IF(COUNTIF(AE6:AE38,"н")=0," ",COUNTIF(AE6:AE38,"н"))</f>
        <v xml:space="preserve"> </v>
      </c>
      <c r="AF46" s="35" t="str">
        <f>IF(COUNTIF(AF6:AF38,"н")=0," ",COUNTIF(AF6:AF38,"н"))</f>
        <v xml:space="preserve"> </v>
      </c>
      <c r="AG46" s="35" t="str">
        <f t="shared" ref="AG46:AU46" si="25">IF(COUNTIF(AG6:AG38,"н")=0,"0",COUNTIF(AG6:AG38,"н"))</f>
        <v>0</v>
      </c>
      <c r="AH46" s="35" t="str">
        <f t="shared" si="25"/>
        <v>0</v>
      </c>
      <c r="AI46" s="35" t="str">
        <f t="shared" si="25"/>
        <v>0</v>
      </c>
      <c r="AJ46" s="35" t="str">
        <f t="shared" si="25"/>
        <v>0</v>
      </c>
      <c r="AK46" s="35" t="str">
        <f t="shared" si="25"/>
        <v>0</v>
      </c>
      <c r="AL46" s="35" t="str">
        <f t="shared" si="25"/>
        <v>0</v>
      </c>
      <c r="AM46" s="35" t="str">
        <f t="shared" si="25"/>
        <v>0</v>
      </c>
      <c r="AN46" s="35" t="str">
        <f t="shared" si="25"/>
        <v>0</v>
      </c>
      <c r="AO46" s="35" t="str">
        <f t="shared" si="25"/>
        <v>0</v>
      </c>
      <c r="AP46" s="35" t="str">
        <f t="shared" si="25"/>
        <v>0</v>
      </c>
      <c r="AQ46" s="35" t="str">
        <f t="shared" si="25"/>
        <v>0</v>
      </c>
      <c r="AR46" s="35" t="str">
        <f t="shared" si="25"/>
        <v>0</v>
      </c>
      <c r="AS46" s="35" t="str">
        <f t="shared" si="25"/>
        <v>0</v>
      </c>
      <c r="AT46" s="35" t="str">
        <f t="shared" si="25"/>
        <v>0</v>
      </c>
      <c r="AU46" s="35" t="str">
        <f t="shared" si="25"/>
        <v>0</v>
      </c>
      <c r="AV46" s="35" t="str">
        <f>IF(COUNTIF(AV6:AV38,"н")=0," ",COUNTIF(AV6:AV38,"н"))</f>
        <v xml:space="preserve"> 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9" spans="11:12" x14ac:dyDescent="0.2">
      <c r="K49" s="416"/>
      <c r="L49" s="417"/>
    </row>
    <row r="50" spans="11:12" x14ac:dyDescent="0.2">
      <c r="K50" s="416"/>
      <c r="L50" s="407"/>
    </row>
    <row r="51" spans="11:12" ht="15.75" x14ac:dyDescent="0.2">
      <c r="K51" s="416"/>
      <c r="L51" s="418"/>
    </row>
    <row r="52" spans="11:12" ht="15.75" x14ac:dyDescent="0.2">
      <c r="K52" s="416"/>
      <c r="L52" s="418"/>
    </row>
    <row r="53" spans="11:12" ht="15.75" x14ac:dyDescent="0.2">
      <c r="K53" s="416"/>
      <c r="L53" s="418"/>
    </row>
    <row r="54" spans="11:12" ht="15.75" x14ac:dyDescent="0.2">
      <c r="K54" s="416"/>
      <c r="L54" s="418"/>
    </row>
    <row r="55" spans="11:12" ht="15.75" x14ac:dyDescent="0.2">
      <c r="K55" s="416"/>
      <c r="L55" s="418"/>
    </row>
    <row r="56" spans="11:12" ht="15.75" x14ac:dyDescent="0.2">
      <c r="K56" s="416"/>
      <c r="L56" s="418"/>
    </row>
    <row r="57" spans="11:12" ht="15.75" x14ac:dyDescent="0.2">
      <c r="K57" s="416"/>
      <c r="L57" s="418"/>
    </row>
    <row r="58" spans="11:12" ht="15.75" x14ac:dyDescent="0.2">
      <c r="K58" s="416"/>
      <c r="L58" s="418"/>
    </row>
    <row r="59" spans="11:12" ht="15.75" x14ac:dyDescent="0.2">
      <c r="K59" s="416"/>
      <c r="L59" s="418"/>
    </row>
    <row r="60" spans="11:12" ht="15.75" x14ac:dyDescent="0.2">
      <c r="K60" s="416"/>
      <c r="L60" s="418"/>
    </row>
    <row r="61" spans="11:12" ht="15.75" x14ac:dyDescent="0.2">
      <c r="K61" s="416"/>
      <c r="L61" s="418"/>
    </row>
    <row r="62" spans="11:12" ht="15.75" x14ac:dyDescent="0.2">
      <c r="K62" s="416"/>
      <c r="L62" s="418"/>
    </row>
    <row r="63" spans="11:12" ht="15.75" x14ac:dyDescent="0.2">
      <c r="K63" s="416"/>
      <c r="L63" s="418"/>
    </row>
    <row r="64" spans="11:12" ht="15.75" x14ac:dyDescent="0.2">
      <c r="K64" s="416"/>
      <c r="L64" s="418"/>
    </row>
  </sheetData>
  <mergeCells count="8">
    <mergeCell ref="H2:L2"/>
    <mergeCell ref="BP3:CE3"/>
    <mergeCell ref="X40:AB40"/>
    <mergeCell ref="A3:C4"/>
    <mergeCell ref="AD3:AD5"/>
    <mergeCell ref="AG3:AW3"/>
    <mergeCell ref="AX3:BM3"/>
    <mergeCell ref="N2:R2"/>
  </mergeCells>
  <conditionalFormatting sqref="AF6:AF38">
    <cfRule type="expression" dxfId="7362" priority="2185" stopIfTrue="1">
      <formula>VALUE(RIGHT(AF6))&gt;AE6</formula>
    </cfRule>
    <cfRule type="expression" dxfId="7361" priority="2186" stopIfTrue="1">
      <formula>EXACT(RIGHT(AF6,3),"зач")</formula>
    </cfRule>
  </conditionalFormatting>
  <conditionalFormatting sqref="C5 Y5 AI5 AG5">
    <cfRule type="cellIs" dxfId="7360" priority="2182" stopIfTrue="1" operator="equal">
      <formula>5</formula>
    </cfRule>
    <cfRule type="cellIs" dxfId="7359" priority="2183" stopIfTrue="1" operator="equal">
      <formula>4</formula>
    </cfRule>
    <cfRule type="cellIs" dxfId="7358" priority="2184" stopIfTrue="1" operator="equal">
      <formula>3</formula>
    </cfRule>
  </conditionalFormatting>
  <conditionalFormatting sqref="E6:E46">
    <cfRule type="cellIs" dxfId="7357" priority="2180" stopIfTrue="1" operator="equal">
      <formula>4</formula>
    </cfRule>
    <cfRule type="cellIs" dxfId="7356" priority="2181" stopIfTrue="1" operator="equal">
      <formula>3</formula>
    </cfRule>
  </conditionalFormatting>
  <conditionalFormatting sqref="Z5:AC5 R6 AE45:AW46 R8:R46 W40 AE6:AE40 AG44:CB44 S6:V46 AE41:AF44 AG6:AW43 W41:AC46 G31:I46 F6:G6 J29:Q46 I20:P28 I6:K19 M6:P19 G6:G30 F6:F46">
    <cfRule type="cellIs" dxfId="7355" priority="2177" stopIfTrue="1" operator="equal">
      <formula>5</formula>
    </cfRule>
    <cfRule type="cellIs" dxfId="7354" priority="2178" stopIfTrue="1" operator="equal">
      <formula>4</formula>
    </cfRule>
    <cfRule type="cellIs" dxfId="7353" priority="2179" stopIfTrue="1" operator="equal">
      <formula>3</formula>
    </cfRule>
  </conditionalFormatting>
  <conditionalFormatting sqref="AE3:AJ4 V3:AC4 R3:S3">
    <cfRule type="expression" dxfId="7352" priority="2175" stopIfTrue="1">
      <formula>$D$1&lt;R3</formula>
    </cfRule>
    <cfRule type="expression" dxfId="7351" priority="2176" stopIfTrue="1">
      <formula>$D$1&gt;R3</formula>
    </cfRule>
  </conditionalFormatting>
  <conditionalFormatting sqref="I6:J28 H6:I30">
    <cfRule type="cellIs" dxfId="7350" priority="1987" stopIfTrue="1" operator="equal">
      <formula>5</formula>
    </cfRule>
    <cfRule type="cellIs" dxfId="7349" priority="1988" stopIfTrue="1" operator="equal">
      <formula>4</formula>
    </cfRule>
    <cfRule type="cellIs" dxfId="7348" priority="1989" stopIfTrue="1" operator="equal">
      <formula>3</formula>
    </cfRule>
  </conditionalFormatting>
  <conditionalFormatting sqref="T3">
    <cfRule type="expression" dxfId="7347" priority="1969" stopIfTrue="1">
      <formula>$D$4&lt;T3</formula>
    </cfRule>
    <cfRule type="expression" dxfId="7346" priority="1970" stopIfTrue="1">
      <formula>$D$4&gt;T3</formula>
    </cfRule>
  </conditionalFormatting>
  <conditionalFormatting sqref="T3">
    <cfRule type="expression" dxfId="7345" priority="1967" stopIfTrue="1">
      <formula>$D$1&lt;T3</formula>
    </cfRule>
    <cfRule type="expression" dxfId="7344" priority="1968" stopIfTrue="1">
      <formula>$D$1&gt;T3</formula>
    </cfRule>
  </conditionalFormatting>
  <conditionalFormatting sqref="U3">
    <cfRule type="expression" dxfId="7343" priority="1956" stopIfTrue="1">
      <formula>$D$4&lt;U3</formula>
    </cfRule>
    <cfRule type="expression" dxfId="7342" priority="1957" stopIfTrue="1">
      <formula>$D$4&gt;U3</formula>
    </cfRule>
  </conditionalFormatting>
  <conditionalFormatting sqref="U3">
    <cfRule type="expression" dxfId="7341" priority="1954" stopIfTrue="1">
      <formula>$D$1&lt;U3</formula>
    </cfRule>
    <cfRule type="expression" dxfId="7340" priority="1955" stopIfTrue="1">
      <formula>$D$1&gt;U3</formula>
    </cfRule>
  </conditionalFormatting>
  <conditionalFormatting sqref="Q3">
    <cfRule type="expression" dxfId="7339" priority="1300" stopIfTrue="1">
      <formula>$D$1&lt;Q3</formula>
    </cfRule>
    <cfRule type="expression" dxfId="7338" priority="1301" stopIfTrue="1">
      <formula>$D$1&gt;Q3</formula>
    </cfRule>
  </conditionalFormatting>
  <conditionalFormatting sqref="Q3">
    <cfRule type="expression" dxfId="7337" priority="1310" stopIfTrue="1">
      <formula>$D$1&lt;Q3</formula>
    </cfRule>
    <cfRule type="expression" dxfId="7336" priority="1311" stopIfTrue="1">
      <formula>$D$1&gt;Q3</formula>
    </cfRule>
  </conditionalFormatting>
  <conditionalFormatting sqref="G3 I3:M3 O3:P3">
    <cfRule type="expression" dxfId="7335" priority="1903" stopIfTrue="1">
      <formula>$D$1&lt;G3</formula>
    </cfRule>
    <cfRule type="expression" dxfId="7334" priority="1904" stopIfTrue="1">
      <formula>$D$1&gt;G3</formula>
    </cfRule>
  </conditionalFormatting>
  <conditionalFormatting sqref="G3 I3:M3">
    <cfRule type="expression" dxfId="7333" priority="1898" stopIfTrue="1">
      <formula>$D$1&lt;G3</formula>
    </cfRule>
    <cfRule type="expression" dxfId="7332" priority="1899" stopIfTrue="1">
      <formula>$D$1&gt;G3</formula>
    </cfRule>
  </conditionalFormatting>
  <conditionalFormatting sqref="K3">
    <cfRule type="expression" dxfId="7331" priority="1896" stopIfTrue="1">
      <formula>$D$1&lt;K3</formula>
    </cfRule>
    <cfRule type="expression" dxfId="7330" priority="1897" stopIfTrue="1">
      <formula>$D$1&gt;K3</formula>
    </cfRule>
  </conditionalFormatting>
  <conditionalFormatting sqref="M3">
    <cfRule type="expression" dxfId="7329" priority="1884" stopIfTrue="1">
      <formula>$D$1&lt;M3</formula>
    </cfRule>
    <cfRule type="expression" dxfId="7328" priority="1885" stopIfTrue="1">
      <formula>$D$1&gt;M3</formula>
    </cfRule>
  </conditionalFormatting>
  <conditionalFormatting sqref="I3:J3">
    <cfRule type="expression" dxfId="7327" priority="1877" stopIfTrue="1">
      <formula>$D$1&lt;I3</formula>
    </cfRule>
    <cfRule type="expression" dxfId="7326" priority="1878" stopIfTrue="1">
      <formula>$D$1&gt;I3</formula>
    </cfRule>
  </conditionalFormatting>
  <conditionalFormatting sqref="K3">
    <cfRule type="expression" dxfId="7325" priority="1814" stopIfTrue="1">
      <formula>$D$1&lt;K3</formula>
    </cfRule>
    <cfRule type="expression" dxfId="7324" priority="1815" stopIfTrue="1">
      <formula>$D$1&gt;K3</formula>
    </cfRule>
  </conditionalFormatting>
  <conditionalFormatting sqref="G3">
    <cfRule type="expression" dxfId="7323" priority="1759" stopIfTrue="1">
      <formula>$D$1&lt;G3</formula>
    </cfRule>
    <cfRule type="expression" dxfId="7322" priority="1760" stopIfTrue="1">
      <formula>$D$1&gt;G3</formula>
    </cfRule>
  </conditionalFormatting>
  <conditionalFormatting sqref="I3">
    <cfRule type="expression" dxfId="7321" priority="1433" stopIfTrue="1">
      <formula>$D$1&lt;I3</formula>
    </cfRule>
    <cfRule type="expression" dxfId="7320" priority="1434" stopIfTrue="1">
      <formula>$D$1&gt;I3</formula>
    </cfRule>
  </conditionalFormatting>
  <conditionalFormatting sqref="H3">
    <cfRule type="expression" dxfId="7319" priority="1681" stopIfTrue="1">
      <formula>$D$1&lt;H3</formula>
    </cfRule>
    <cfRule type="expression" dxfId="7318" priority="1682" stopIfTrue="1">
      <formula>$D$1&gt;H3</formula>
    </cfRule>
  </conditionalFormatting>
  <conditionalFormatting sqref="H3">
    <cfRule type="expression" dxfId="7317" priority="1676" stopIfTrue="1">
      <formula>$D$1&lt;H3</formula>
    </cfRule>
    <cfRule type="expression" dxfId="7316" priority="1677" stopIfTrue="1">
      <formula>$D$1&gt;H3</formula>
    </cfRule>
  </conditionalFormatting>
  <conditionalFormatting sqref="H3">
    <cfRule type="expression" dxfId="7315" priority="1646" stopIfTrue="1">
      <formula>$D$1&lt;H3</formula>
    </cfRule>
    <cfRule type="expression" dxfId="7314" priority="1647" stopIfTrue="1">
      <formula>$D$1&gt;H3</formula>
    </cfRule>
  </conditionalFormatting>
  <conditionalFormatting sqref="Q3">
    <cfRule type="expression" dxfId="7313" priority="1320" stopIfTrue="1">
      <formula>$D$1&lt;Q3</formula>
    </cfRule>
    <cfRule type="expression" dxfId="7312" priority="1321" stopIfTrue="1">
      <formula>$D$1&gt;Q3</formula>
    </cfRule>
  </conditionalFormatting>
  <conditionalFormatting sqref="L3">
    <cfRule type="expression" dxfId="7311" priority="1557" stopIfTrue="1">
      <formula>$D$1&lt;L3</formula>
    </cfRule>
    <cfRule type="expression" dxfId="7310" priority="1558" stopIfTrue="1">
      <formula>$D$1&gt;L3</formula>
    </cfRule>
  </conditionalFormatting>
  <conditionalFormatting sqref="L3">
    <cfRule type="expression" dxfId="7309" priority="1493" stopIfTrue="1">
      <formula>$D$1&lt;L3</formula>
    </cfRule>
    <cfRule type="expression" dxfId="7308" priority="1494" stopIfTrue="1">
      <formula>$D$1&gt;L3</formula>
    </cfRule>
  </conditionalFormatting>
  <conditionalFormatting sqref="L3">
    <cfRule type="expression" dxfId="7307" priority="1228" stopIfTrue="1">
      <formula>$D$1&lt;L3</formula>
    </cfRule>
    <cfRule type="expression" dxfId="7306" priority="1229" stopIfTrue="1">
      <formula>$D$1&gt;L3</formula>
    </cfRule>
  </conditionalFormatting>
  <conditionalFormatting sqref="I3">
    <cfRule type="expression" dxfId="7305" priority="1438" stopIfTrue="1">
      <formula>$D$1&lt;I3</formula>
    </cfRule>
    <cfRule type="expression" dxfId="7304" priority="1439" stopIfTrue="1">
      <formula>$D$1&gt;I3</formula>
    </cfRule>
  </conditionalFormatting>
  <conditionalFormatting sqref="I3">
    <cfRule type="expression" dxfId="7303" priority="1403" stopIfTrue="1">
      <formula>$D$1&lt;I3</formula>
    </cfRule>
    <cfRule type="expression" dxfId="7302" priority="1404" stopIfTrue="1">
      <formula>$D$1&gt;I3</formula>
    </cfRule>
  </conditionalFormatting>
  <conditionalFormatting sqref="Q4:U4">
    <cfRule type="expression" dxfId="7301" priority="1071" stopIfTrue="1">
      <formula>$D$1&lt;Q4</formula>
    </cfRule>
    <cfRule type="expression" dxfId="7300" priority="1072" stopIfTrue="1">
      <formula>$D$1&gt;Q4</formula>
    </cfRule>
  </conditionalFormatting>
  <conditionalFormatting sqref="Q6:Q28">
    <cfRule type="cellIs" dxfId="7299" priority="1325" stopIfTrue="1" operator="equal">
      <formula>5</formula>
    </cfRule>
    <cfRule type="cellIs" dxfId="7298" priority="1326" stopIfTrue="1" operator="equal">
      <formula>4</formula>
    </cfRule>
    <cfRule type="cellIs" dxfId="7297" priority="1327" stopIfTrue="1" operator="equal">
      <formula>3</formula>
    </cfRule>
  </conditionalFormatting>
  <conditionalFormatting sqref="Q3">
    <cfRule type="expression" dxfId="7296" priority="1315" stopIfTrue="1">
      <formula>$D$1&lt;Q3</formula>
    </cfRule>
    <cfRule type="expression" dxfId="7295" priority="1316" stopIfTrue="1">
      <formula>$D$1&gt;Q3</formula>
    </cfRule>
  </conditionalFormatting>
  <conditionalFormatting sqref="Q3">
    <cfRule type="expression" dxfId="7294" priority="1305" stopIfTrue="1">
      <formula>$D$1&lt;Q3</formula>
    </cfRule>
    <cfRule type="expression" dxfId="7293" priority="1306" stopIfTrue="1">
      <formula>$D$1&gt;Q3</formula>
    </cfRule>
  </conditionalFormatting>
  <conditionalFormatting sqref="Q3">
    <cfRule type="expression" dxfId="7292" priority="1270" stopIfTrue="1">
      <formula>$D$1&lt;Q3</formula>
    </cfRule>
    <cfRule type="expression" dxfId="7291" priority="1271" stopIfTrue="1">
      <formula>$D$1&gt;Q3</formula>
    </cfRule>
  </conditionalFormatting>
  <conditionalFormatting sqref="J3">
    <cfRule type="expression" dxfId="7290" priority="1233" stopIfTrue="1">
      <formula>$D$1&lt;J3</formula>
    </cfRule>
    <cfRule type="expression" dxfId="7289" priority="1234" stopIfTrue="1">
      <formula>$D$1&gt;J3</formula>
    </cfRule>
  </conditionalFormatting>
  <conditionalFormatting sqref="H4">
    <cfRule type="expression" dxfId="7288" priority="960" stopIfTrue="1">
      <formula>$D$1&lt;H4</formula>
    </cfRule>
    <cfRule type="expression" dxfId="7287" priority="961" stopIfTrue="1">
      <formula>$D$1&gt;H4</formula>
    </cfRule>
  </conditionalFormatting>
  <conditionalFormatting sqref="H4">
    <cfRule type="expression" dxfId="7286" priority="950" stopIfTrue="1">
      <formula>$D$1&lt;H4</formula>
    </cfRule>
    <cfRule type="expression" dxfId="7285" priority="951" stopIfTrue="1">
      <formula>$D$1&gt;H4</formula>
    </cfRule>
  </conditionalFormatting>
  <conditionalFormatting sqref="H4">
    <cfRule type="expression" dxfId="7284" priority="948" stopIfTrue="1">
      <formula>$D$1&lt;H4</formula>
    </cfRule>
    <cfRule type="expression" dxfId="7283" priority="949" stopIfTrue="1">
      <formula>$D$1&gt;H4</formula>
    </cfRule>
  </conditionalFormatting>
  <conditionalFormatting sqref="H4">
    <cfRule type="expression" dxfId="7282" priority="946" stopIfTrue="1">
      <formula>$D$1&lt;H4</formula>
    </cfRule>
    <cfRule type="expression" dxfId="7281" priority="947" stopIfTrue="1">
      <formula>$D$1&gt;H4</formula>
    </cfRule>
  </conditionalFormatting>
  <conditionalFormatting sqref="H4">
    <cfRule type="expression" dxfId="7280" priority="944" stopIfTrue="1">
      <formula>$D$1&lt;H4</formula>
    </cfRule>
    <cfRule type="expression" dxfId="7279" priority="945" stopIfTrue="1">
      <formula>$D$1&gt;H4</formula>
    </cfRule>
  </conditionalFormatting>
  <conditionalFormatting sqref="H4">
    <cfRule type="expression" dxfId="7278" priority="942" stopIfTrue="1">
      <formula>$D$1&lt;H4</formula>
    </cfRule>
    <cfRule type="expression" dxfId="7277" priority="943" stopIfTrue="1">
      <formula>$D$1&gt;H4</formula>
    </cfRule>
  </conditionalFormatting>
  <conditionalFormatting sqref="H4">
    <cfRule type="expression" dxfId="7276" priority="916" stopIfTrue="1">
      <formula>$D$1&lt;H4</formula>
    </cfRule>
    <cfRule type="expression" dxfId="7275" priority="917" stopIfTrue="1">
      <formula>$D$1&gt;H4</formula>
    </cfRule>
  </conditionalFormatting>
  <conditionalFormatting sqref="J3">
    <cfRule type="expression" dxfId="7274" priority="1168" stopIfTrue="1">
      <formula>$D$1&lt;J3</formula>
    </cfRule>
    <cfRule type="expression" dxfId="7273" priority="1169" stopIfTrue="1">
      <formula>$D$1&gt;J3</formula>
    </cfRule>
  </conditionalFormatting>
  <conditionalFormatting sqref="J4">
    <cfRule type="expression" dxfId="7272" priority="882" stopIfTrue="1">
      <formula>$D$1&lt;J4</formula>
    </cfRule>
    <cfRule type="expression" dxfId="7271" priority="883" stopIfTrue="1">
      <formula>$D$1&gt;J4</formula>
    </cfRule>
  </conditionalFormatting>
  <conditionalFormatting sqref="K3">
    <cfRule type="expression" dxfId="7270" priority="1135" stopIfTrue="1">
      <formula>$D$1&lt;K3</formula>
    </cfRule>
    <cfRule type="expression" dxfId="7269" priority="1136" stopIfTrue="1">
      <formula>$D$1&gt;K3</formula>
    </cfRule>
  </conditionalFormatting>
  <conditionalFormatting sqref="U4">
    <cfRule type="expression" dxfId="7268" priority="823" stopIfTrue="1">
      <formula>$D$1&lt;U4</formula>
    </cfRule>
    <cfRule type="expression" dxfId="7267" priority="824" stopIfTrue="1">
      <formula>$D$1&gt;U4</formula>
    </cfRule>
  </conditionalFormatting>
  <conditionalFormatting sqref="K3">
    <cfRule type="expression" dxfId="7266" priority="1103" stopIfTrue="1">
      <formula>$D$1&lt;K3</formula>
    </cfRule>
    <cfRule type="expression" dxfId="7265" priority="1104" stopIfTrue="1">
      <formula>$D$1&gt;K3</formula>
    </cfRule>
  </conditionalFormatting>
  <conditionalFormatting sqref="U4">
    <cfRule type="expression" dxfId="7264" priority="831" stopIfTrue="1">
      <formula>$D$1&lt;U4</formula>
    </cfRule>
    <cfRule type="expression" dxfId="7263" priority="832" stopIfTrue="1">
      <formula>$D$1&gt;U4</formula>
    </cfRule>
  </conditionalFormatting>
  <conditionalFormatting sqref="U4">
    <cfRule type="expression" dxfId="7262" priority="829" stopIfTrue="1">
      <formula>$D$1&lt;U4</formula>
    </cfRule>
    <cfRule type="expression" dxfId="7261" priority="830" stopIfTrue="1">
      <formula>$D$1&gt;U4</formula>
    </cfRule>
  </conditionalFormatting>
  <conditionalFormatting sqref="U4">
    <cfRule type="expression" dxfId="7260" priority="827" stopIfTrue="1">
      <formula>$D$1&lt;U4</formula>
    </cfRule>
    <cfRule type="expression" dxfId="7259" priority="828" stopIfTrue="1">
      <formula>$D$1&gt;U4</formula>
    </cfRule>
  </conditionalFormatting>
  <conditionalFormatting sqref="U4">
    <cfRule type="expression" dxfId="7258" priority="825" stopIfTrue="1">
      <formula>$D$1&lt;U4</formula>
    </cfRule>
    <cfRule type="expression" dxfId="7257" priority="826" stopIfTrue="1">
      <formula>$D$1&gt;U4</formula>
    </cfRule>
  </conditionalFormatting>
  <conditionalFormatting sqref="G4">
    <cfRule type="expression" dxfId="7256" priority="815" stopIfTrue="1">
      <formula>$D$4&lt;G4</formula>
    </cfRule>
    <cfRule type="expression" dxfId="7255" priority="816" stopIfTrue="1">
      <formula>$D$4&gt;G4</formula>
    </cfRule>
  </conditionalFormatting>
  <conditionalFormatting sqref="R5:S5">
    <cfRule type="cellIs" dxfId="7254" priority="1073" stopIfTrue="1" operator="equal">
      <formula>5</formula>
    </cfRule>
    <cfRule type="cellIs" dxfId="7253" priority="1074" stopIfTrue="1" operator="equal">
      <formula>4</formula>
    </cfRule>
    <cfRule type="cellIs" dxfId="7252" priority="1075" stopIfTrue="1" operator="equal">
      <formula>3</formula>
    </cfRule>
  </conditionalFormatting>
  <conditionalFormatting sqref="H4">
    <cfRule type="expression" dxfId="7251" priority="954" stopIfTrue="1">
      <formula>$D$1&lt;H4</formula>
    </cfRule>
    <cfRule type="expression" dxfId="7250" priority="955" stopIfTrue="1">
      <formula>$D$1&gt;H4</formula>
    </cfRule>
  </conditionalFormatting>
  <conditionalFormatting sqref="R5">
    <cfRule type="cellIs" dxfId="7249" priority="1052" stopIfTrue="1" operator="equal">
      <formula>5</formula>
    </cfRule>
    <cfRule type="cellIs" dxfId="7248" priority="1053" stopIfTrue="1" operator="equal">
      <formula>4</formula>
    </cfRule>
    <cfRule type="cellIs" dxfId="7247" priority="1054" stopIfTrue="1" operator="equal">
      <formula>3</formula>
    </cfRule>
  </conditionalFormatting>
  <conditionalFormatting sqref="R4">
    <cfRule type="expression" dxfId="7246" priority="1017" stopIfTrue="1">
      <formula>$D$1&lt;R4</formula>
    </cfRule>
    <cfRule type="expression" dxfId="7245" priority="1018" stopIfTrue="1">
      <formula>$D$1&gt;R4</formula>
    </cfRule>
  </conditionalFormatting>
  <conditionalFormatting sqref="S5">
    <cfRule type="cellIs" dxfId="7244" priority="1029" stopIfTrue="1" operator="equal">
      <formula>5</formula>
    </cfRule>
    <cfRule type="cellIs" dxfId="7243" priority="1030" stopIfTrue="1" operator="equal">
      <formula>4</formula>
    </cfRule>
    <cfRule type="cellIs" dxfId="7242" priority="1031" stopIfTrue="1" operator="equal">
      <formula>3</formula>
    </cfRule>
  </conditionalFormatting>
  <conditionalFormatting sqref="R4">
    <cfRule type="expression" dxfId="7241" priority="1027" stopIfTrue="1">
      <formula>$D$1&lt;R4</formula>
    </cfRule>
    <cfRule type="expression" dxfId="7240" priority="1028" stopIfTrue="1">
      <formula>$D$1&gt;R4</formula>
    </cfRule>
  </conditionalFormatting>
  <conditionalFormatting sqref="R4">
    <cfRule type="expression" dxfId="7239" priority="1025" stopIfTrue="1">
      <formula>$D$1&lt;R4</formula>
    </cfRule>
    <cfRule type="expression" dxfId="7238" priority="1026" stopIfTrue="1">
      <formula>$D$1&gt;R4</formula>
    </cfRule>
  </conditionalFormatting>
  <conditionalFormatting sqref="R4">
    <cfRule type="expression" dxfId="7237" priority="1023" stopIfTrue="1">
      <formula>$D$1&lt;R4</formula>
    </cfRule>
    <cfRule type="expression" dxfId="7236" priority="1024" stopIfTrue="1">
      <formula>$D$1&gt;R4</formula>
    </cfRule>
  </conditionalFormatting>
  <conditionalFormatting sqref="R4">
    <cfRule type="expression" dxfId="7235" priority="1021" stopIfTrue="1">
      <formula>$D$1&lt;R4</formula>
    </cfRule>
    <cfRule type="expression" dxfId="7234" priority="1022" stopIfTrue="1">
      <formula>$D$1&gt;R4</formula>
    </cfRule>
  </conditionalFormatting>
  <conditionalFormatting sqref="R4">
    <cfRule type="expression" dxfId="7233" priority="1019" stopIfTrue="1">
      <formula>$D$1&lt;R4</formula>
    </cfRule>
    <cfRule type="expression" dxfId="7232" priority="1020" stopIfTrue="1">
      <formula>$D$1&gt;R4</formula>
    </cfRule>
  </conditionalFormatting>
  <conditionalFormatting sqref="H4">
    <cfRule type="expression" dxfId="7231" priority="956" stopIfTrue="1">
      <formula>$D$1&lt;H4</formula>
    </cfRule>
    <cfRule type="expression" dxfId="7230" priority="957" stopIfTrue="1">
      <formula>$D$1&gt;H4</formula>
    </cfRule>
  </conditionalFormatting>
  <conditionalFormatting sqref="H4">
    <cfRule type="expression" dxfId="7229" priority="972" stopIfTrue="1">
      <formula>$D$1&lt;H4</formula>
    </cfRule>
    <cfRule type="expression" dxfId="7228" priority="973" stopIfTrue="1">
      <formula>$D$1&gt;H4</formula>
    </cfRule>
  </conditionalFormatting>
  <conditionalFormatting sqref="H4">
    <cfRule type="expression" dxfId="7227" priority="967" stopIfTrue="1">
      <formula>$D$1&lt;H4</formula>
    </cfRule>
    <cfRule type="expression" dxfId="7226" priority="968" stopIfTrue="1">
      <formula>$D$1&gt;H4</formula>
    </cfRule>
  </conditionalFormatting>
  <conditionalFormatting sqref="H4">
    <cfRule type="expression" dxfId="7225" priority="962" stopIfTrue="1">
      <formula>$D$1&lt;H4</formula>
    </cfRule>
    <cfRule type="expression" dxfId="7224" priority="963" stopIfTrue="1">
      <formula>$D$1&gt;H4</formula>
    </cfRule>
  </conditionalFormatting>
  <conditionalFormatting sqref="H4">
    <cfRule type="expression" dxfId="7223" priority="958" stopIfTrue="1">
      <formula>$D$1&lt;H4</formula>
    </cfRule>
    <cfRule type="expression" dxfId="7222" priority="959" stopIfTrue="1">
      <formula>$D$1&gt;H4</formula>
    </cfRule>
  </conditionalFormatting>
  <conditionalFormatting sqref="H4">
    <cfRule type="expression" dxfId="7221" priority="952" stopIfTrue="1">
      <formula>$D$1&lt;H4</formula>
    </cfRule>
    <cfRule type="expression" dxfId="7220" priority="953" stopIfTrue="1">
      <formula>$D$1&gt;H4</formula>
    </cfRule>
  </conditionalFormatting>
  <conditionalFormatting sqref="H4">
    <cfRule type="expression" dxfId="7219" priority="937" stopIfTrue="1">
      <formula>$D$1&lt;H4</formula>
    </cfRule>
    <cfRule type="expression" dxfId="7218" priority="938" stopIfTrue="1">
      <formula>$D$1&gt;H4</formula>
    </cfRule>
  </conditionalFormatting>
  <conditionalFormatting sqref="H4">
    <cfRule type="expression" dxfId="7217" priority="932" stopIfTrue="1">
      <formula>$D$1&lt;H4</formula>
    </cfRule>
    <cfRule type="expression" dxfId="7216" priority="933" stopIfTrue="1">
      <formula>$D$1&gt;H4</formula>
    </cfRule>
  </conditionalFormatting>
  <conditionalFormatting sqref="H4">
    <cfRule type="expression" dxfId="7215" priority="927" stopIfTrue="1">
      <formula>$D$1&lt;H4</formula>
    </cfRule>
    <cfRule type="expression" dxfId="7214" priority="928" stopIfTrue="1">
      <formula>$D$1&gt;H4</formula>
    </cfRule>
  </conditionalFormatting>
  <conditionalFormatting sqref="H4">
    <cfRule type="expression" dxfId="7213" priority="922" stopIfTrue="1">
      <formula>$D$1&lt;H4</formula>
    </cfRule>
    <cfRule type="expression" dxfId="7212" priority="923" stopIfTrue="1">
      <formula>$D$1&gt;H4</formula>
    </cfRule>
  </conditionalFormatting>
  <conditionalFormatting sqref="H4">
    <cfRule type="expression" dxfId="7211" priority="920" stopIfTrue="1">
      <formula>$D$1&lt;H4</formula>
    </cfRule>
    <cfRule type="expression" dxfId="7210" priority="921" stopIfTrue="1">
      <formula>$D$1&gt;H4</formula>
    </cfRule>
  </conditionalFormatting>
  <conditionalFormatting sqref="H4">
    <cfRule type="expression" dxfId="7209" priority="918" stopIfTrue="1">
      <formula>$D$1&lt;H4</formula>
    </cfRule>
    <cfRule type="expression" dxfId="7208" priority="919" stopIfTrue="1">
      <formula>$D$1&gt;H4</formula>
    </cfRule>
  </conditionalFormatting>
  <conditionalFormatting sqref="H4">
    <cfRule type="expression" dxfId="7207" priority="914" stopIfTrue="1">
      <formula>$D$1&lt;H4</formula>
    </cfRule>
    <cfRule type="expression" dxfId="7206" priority="915" stopIfTrue="1">
      <formula>$D$1&gt;H4</formula>
    </cfRule>
  </conditionalFormatting>
  <conditionalFormatting sqref="H4">
    <cfRule type="expression" dxfId="7205" priority="912" stopIfTrue="1">
      <formula>$D$1&lt;H4</formula>
    </cfRule>
    <cfRule type="expression" dxfId="7204" priority="913" stopIfTrue="1">
      <formula>$D$1&gt;H4</formula>
    </cfRule>
  </conditionalFormatting>
  <conditionalFormatting sqref="H4">
    <cfRule type="expression" dxfId="7203" priority="910" stopIfTrue="1">
      <formula>$D$1&lt;H4</formula>
    </cfRule>
    <cfRule type="expression" dxfId="7202" priority="911" stopIfTrue="1">
      <formula>$D$1&gt;H4</formula>
    </cfRule>
  </conditionalFormatting>
  <conditionalFormatting sqref="H4">
    <cfRule type="expression" dxfId="7201" priority="908" stopIfTrue="1">
      <formula>$D$1&lt;H4</formula>
    </cfRule>
    <cfRule type="expression" dxfId="7200" priority="909" stopIfTrue="1">
      <formula>$D$1&gt;H4</formula>
    </cfRule>
  </conditionalFormatting>
  <conditionalFormatting sqref="H4">
    <cfRule type="expression" dxfId="7199" priority="906" stopIfTrue="1">
      <formula>$D$1&lt;H4</formula>
    </cfRule>
    <cfRule type="expression" dxfId="7198" priority="907" stopIfTrue="1">
      <formula>$D$1&gt;H4</formula>
    </cfRule>
  </conditionalFormatting>
  <conditionalFormatting sqref="H4">
    <cfRule type="expression" dxfId="7197" priority="904" stopIfTrue="1">
      <formula>$D$1&lt;H4</formula>
    </cfRule>
    <cfRule type="expression" dxfId="7196" priority="905" stopIfTrue="1">
      <formula>$D$1&gt;H4</formula>
    </cfRule>
  </conditionalFormatting>
  <conditionalFormatting sqref="H4">
    <cfRule type="expression" dxfId="7195" priority="902" stopIfTrue="1">
      <formula>$D$1&lt;H4</formula>
    </cfRule>
    <cfRule type="expression" dxfId="7194" priority="903" stopIfTrue="1">
      <formula>$D$1&gt;H4</formula>
    </cfRule>
  </conditionalFormatting>
  <conditionalFormatting sqref="J4">
    <cfRule type="expression" dxfId="7193" priority="877" stopIfTrue="1">
      <formula>$D$1&lt;J4</formula>
    </cfRule>
    <cfRule type="expression" dxfId="7192" priority="878" stopIfTrue="1">
      <formula>$D$1&gt;J4</formula>
    </cfRule>
  </conditionalFormatting>
  <conditionalFormatting sqref="J4">
    <cfRule type="expression" dxfId="7191" priority="872" stopIfTrue="1">
      <formula>$D$1&lt;J4</formula>
    </cfRule>
    <cfRule type="expression" dxfId="7190" priority="873" stopIfTrue="1">
      <formula>$D$1&gt;J4</formula>
    </cfRule>
  </conditionalFormatting>
  <conditionalFormatting sqref="U5">
    <cfRule type="cellIs" dxfId="7189" priority="866" stopIfTrue="1" operator="equal">
      <formula>5</formula>
    </cfRule>
    <cfRule type="cellIs" dxfId="7188" priority="867" stopIfTrue="1" operator="equal">
      <formula>4</formula>
    </cfRule>
    <cfRule type="cellIs" dxfId="7187" priority="868" stopIfTrue="1" operator="equal">
      <formula>3</formula>
    </cfRule>
  </conditionalFormatting>
  <conditionalFormatting sqref="U4">
    <cfRule type="expression" dxfId="7186" priority="849" stopIfTrue="1">
      <formula>$D$1&lt;U4</formula>
    </cfRule>
    <cfRule type="expression" dxfId="7185" priority="850" stopIfTrue="1">
      <formula>$D$1&gt;U4</formula>
    </cfRule>
  </conditionalFormatting>
  <conditionalFormatting sqref="U4">
    <cfRule type="expression" dxfId="7184" priority="847" stopIfTrue="1">
      <formula>$D$1&lt;U4</formula>
    </cfRule>
    <cfRule type="expression" dxfId="7183" priority="848" stopIfTrue="1">
      <formula>$D$1&gt;U4</formula>
    </cfRule>
  </conditionalFormatting>
  <conditionalFormatting sqref="U4">
    <cfRule type="expression" dxfId="7182" priority="845" stopIfTrue="1">
      <formula>$D$1&lt;U4</formula>
    </cfRule>
    <cfRule type="expression" dxfId="7181" priority="846" stopIfTrue="1">
      <formula>$D$1&gt;U4</formula>
    </cfRule>
  </conditionalFormatting>
  <conditionalFormatting sqref="U4">
    <cfRule type="expression" dxfId="7180" priority="843" stopIfTrue="1">
      <formula>$D$1&lt;U4</formula>
    </cfRule>
    <cfRule type="expression" dxfId="7179" priority="844" stopIfTrue="1">
      <formula>$D$1&gt;U4</formula>
    </cfRule>
  </conditionalFormatting>
  <conditionalFormatting sqref="U4">
    <cfRule type="expression" dxfId="7178" priority="841" stopIfTrue="1">
      <formula>$D$1&lt;U4</formula>
    </cfRule>
    <cfRule type="expression" dxfId="7177" priority="842" stopIfTrue="1">
      <formula>$D$1&gt;U4</formula>
    </cfRule>
  </conditionalFormatting>
  <conditionalFormatting sqref="U4">
    <cfRule type="expression" dxfId="7176" priority="839" stopIfTrue="1">
      <formula>$D$1&lt;U4</formula>
    </cfRule>
    <cfRule type="expression" dxfId="7175" priority="840" stopIfTrue="1">
      <formula>$D$1&gt;U4</formula>
    </cfRule>
  </conditionalFormatting>
  <conditionalFormatting sqref="U4">
    <cfRule type="expression" dxfId="7174" priority="837" stopIfTrue="1">
      <formula>$D$1&lt;U4</formula>
    </cfRule>
    <cfRule type="expression" dxfId="7173" priority="838" stopIfTrue="1">
      <formula>$D$1&gt;U4</formula>
    </cfRule>
  </conditionalFormatting>
  <conditionalFormatting sqref="U4">
    <cfRule type="expression" dxfId="7172" priority="835" stopIfTrue="1">
      <formula>$D$1&lt;U4</formula>
    </cfRule>
    <cfRule type="expression" dxfId="7171" priority="836" stopIfTrue="1">
      <formula>$D$1&gt;U4</formula>
    </cfRule>
  </conditionalFormatting>
  <conditionalFormatting sqref="U4">
    <cfRule type="expression" dxfId="7170" priority="833" stopIfTrue="1">
      <formula>$D$1&lt;U4</formula>
    </cfRule>
    <cfRule type="expression" dxfId="7169" priority="834" stopIfTrue="1">
      <formula>$D$1&gt;U4</formula>
    </cfRule>
  </conditionalFormatting>
  <conditionalFormatting sqref="T5">
    <cfRule type="cellIs" dxfId="7168" priority="820" stopIfTrue="1" operator="equal">
      <formula>5</formula>
    </cfRule>
    <cfRule type="cellIs" dxfId="7167" priority="821" stopIfTrue="1" operator="equal">
      <formula>4</formula>
    </cfRule>
    <cfRule type="cellIs" dxfId="7166" priority="822" stopIfTrue="1" operator="equal">
      <formula>3</formula>
    </cfRule>
  </conditionalFormatting>
  <conditionalFormatting sqref="G5">
    <cfRule type="cellIs" dxfId="7165" priority="817" stopIfTrue="1" operator="equal">
      <formula>5</formula>
    </cfRule>
    <cfRule type="cellIs" dxfId="7164" priority="818" stopIfTrue="1" operator="equal">
      <formula>4</formula>
    </cfRule>
    <cfRule type="cellIs" dxfId="7163" priority="819" stopIfTrue="1" operator="equal">
      <formula>3</formula>
    </cfRule>
  </conditionalFormatting>
  <conditionalFormatting sqref="T4">
    <cfRule type="expression" dxfId="7162" priority="717" stopIfTrue="1">
      <formula>$D$1&lt;T4</formula>
    </cfRule>
    <cfRule type="expression" dxfId="7161" priority="718" stopIfTrue="1">
      <formula>$D$1&gt;T4</formula>
    </cfRule>
  </conditionalFormatting>
  <conditionalFormatting sqref="T4">
    <cfRule type="expression" dxfId="7160" priority="725" stopIfTrue="1">
      <formula>$D$1&lt;T4</formula>
    </cfRule>
    <cfRule type="expression" dxfId="7159" priority="726" stopIfTrue="1">
      <formula>$D$1&gt;T4</formula>
    </cfRule>
  </conditionalFormatting>
  <conditionalFormatting sqref="T4">
    <cfRule type="expression" dxfId="7158" priority="723" stopIfTrue="1">
      <formula>$D$1&lt;T4</formula>
    </cfRule>
    <cfRule type="expression" dxfId="7157" priority="724" stopIfTrue="1">
      <formula>$D$1&gt;T4</formula>
    </cfRule>
  </conditionalFormatting>
  <conditionalFormatting sqref="T4">
    <cfRule type="expression" dxfId="7156" priority="721" stopIfTrue="1">
      <formula>$D$1&lt;T4</formula>
    </cfRule>
    <cfRule type="expression" dxfId="7155" priority="722" stopIfTrue="1">
      <formula>$D$1&gt;T4</formula>
    </cfRule>
  </conditionalFormatting>
  <conditionalFormatting sqref="T4">
    <cfRule type="expression" dxfId="7154" priority="719" stopIfTrue="1">
      <formula>$D$1&lt;T4</formula>
    </cfRule>
    <cfRule type="expression" dxfId="7153" priority="720" stopIfTrue="1">
      <formula>$D$1&gt;T4</formula>
    </cfRule>
  </conditionalFormatting>
  <conditionalFormatting sqref="R5">
    <cfRule type="cellIs" dxfId="7152" priority="789" stopIfTrue="1" operator="equal">
      <formula>5</formula>
    </cfRule>
    <cfRule type="cellIs" dxfId="7151" priority="790" stopIfTrue="1" operator="equal">
      <formula>4</formula>
    </cfRule>
    <cfRule type="cellIs" dxfId="7150" priority="791" stopIfTrue="1" operator="equal">
      <formula>3</formula>
    </cfRule>
  </conditionalFormatting>
  <conditionalFormatting sqref="Q4">
    <cfRule type="expression" dxfId="7149" priority="787" stopIfTrue="1">
      <formula>$D$1&lt;Q4</formula>
    </cfRule>
    <cfRule type="expression" dxfId="7148" priority="788" stopIfTrue="1">
      <formula>$D$1&gt;Q4</formula>
    </cfRule>
  </conditionalFormatting>
  <conditionalFormatting sqref="Q4">
    <cfRule type="expression" dxfId="7147" priority="785" stopIfTrue="1">
      <formula>$D$1&lt;Q4</formula>
    </cfRule>
    <cfRule type="expression" dxfId="7146" priority="786" stopIfTrue="1">
      <formula>$D$1&gt;Q4</formula>
    </cfRule>
  </conditionalFormatting>
  <conditionalFormatting sqref="Q4">
    <cfRule type="expression" dxfId="7145" priority="783" stopIfTrue="1">
      <formula>$D$1&lt;Q4</formula>
    </cfRule>
    <cfRule type="expression" dxfId="7144" priority="784" stopIfTrue="1">
      <formula>$D$1&gt;Q4</formula>
    </cfRule>
  </conditionalFormatting>
  <conditionalFormatting sqref="Q4">
    <cfRule type="expression" dxfId="7143" priority="781" stopIfTrue="1">
      <formula>$D$1&lt;Q4</formula>
    </cfRule>
    <cfRule type="expression" dxfId="7142" priority="782" stopIfTrue="1">
      <formula>$D$1&gt;Q4</formula>
    </cfRule>
  </conditionalFormatting>
  <conditionalFormatting sqref="Q4">
    <cfRule type="expression" dxfId="7141" priority="779" stopIfTrue="1">
      <formula>$D$1&lt;Q4</formula>
    </cfRule>
    <cfRule type="expression" dxfId="7140" priority="780" stopIfTrue="1">
      <formula>$D$1&gt;Q4</formula>
    </cfRule>
  </conditionalFormatting>
  <conditionalFormatting sqref="Q4">
    <cfRule type="expression" dxfId="7139" priority="777" stopIfTrue="1">
      <formula>$D$1&lt;Q4</formula>
    </cfRule>
    <cfRule type="expression" dxfId="7138" priority="778" stopIfTrue="1">
      <formula>$D$1&gt;Q4</formula>
    </cfRule>
  </conditionalFormatting>
  <conditionalFormatting sqref="T5">
    <cfRule type="cellIs" dxfId="7137" priority="757" stopIfTrue="1" operator="equal">
      <formula>5</formula>
    </cfRule>
    <cfRule type="cellIs" dxfId="7136" priority="758" stopIfTrue="1" operator="equal">
      <formula>4</formula>
    </cfRule>
    <cfRule type="cellIs" dxfId="7135" priority="759" stopIfTrue="1" operator="equal">
      <formula>3</formula>
    </cfRule>
  </conditionalFormatting>
  <conditionalFormatting sqref="T4">
    <cfRule type="expression" dxfId="7134" priority="743" stopIfTrue="1">
      <formula>$D$1&lt;T4</formula>
    </cfRule>
    <cfRule type="expression" dxfId="7133" priority="744" stopIfTrue="1">
      <formula>$D$1&gt;T4</formula>
    </cfRule>
  </conditionalFormatting>
  <conditionalFormatting sqref="T4">
    <cfRule type="expression" dxfId="7132" priority="741" stopIfTrue="1">
      <formula>$D$1&lt;T4</formula>
    </cfRule>
    <cfRule type="expression" dxfId="7131" priority="742" stopIfTrue="1">
      <formula>$D$1&gt;T4</formula>
    </cfRule>
  </conditionalFormatting>
  <conditionalFormatting sqref="T4">
    <cfRule type="expression" dxfId="7130" priority="739" stopIfTrue="1">
      <formula>$D$1&lt;T4</formula>
    </cfRule>
    <cfRule type="expression" dxfId="7129" priority="740" stopIfTrue="1">
      <formula>$D$1&gt;T4</formula>
    </cfRule>
  </conditionalFormatting>
  <conditionalFormatting sqref="T4">
    <cfRule type="expression" dxfId="7128" priority="737" stopIfTrue="1">
      <formula>$D$1&lt;T4</formula>
    </cfRule>
    <cfRule type="expression" dxfId="7127" priority="738" stopIfTrue="1">
      <formula>$D$1&gt;T4</formula>
    </cfRule>
  </conditionalFormatting>
  <conditionalFormatting sqref="T4">
    <cfRule type="expression" dxfId="7126" priority="735" stopIfTrue="1">
      <formula>$D$1&lt;T4</formula>
    </cfRule>
    <cfRule type="expression" dxfId="7125" priority="736" stopIfTrue="1">
      <formula>$D$1&gt;T4</formula>
    </cfRule>
  </conditionalFormatting>
  <conditionalFormatting sqref="T4">
    <cfRule type="expression" dxfId="7124" priority="733" stopIfTrue="1">
      <formula>$D$1&lt;T4</formula>
    </cfRule>
    <cfRule type="expression" dxfId="7123" priority="734" stopIfTrue="1">
      <formula>$D$1&gt;T4</formula>
    </cfRule>
  </conditionalFormatting>
  <conditionalFormatting sqref="T4">
    <cfRule type="expression" dxfId="7122" priority="731" stopIfTrue="1">
      <formula>$D$1&lt;T4</formula>
    </cfRule>
    <cfRule type="expression" dxfId="7121" priority="732" stopIfTrue="1">
      <formula>$D$1&gt;T4</formula>
    </cfRule>
  </conditionalFormatting>
  <conditionalFormatting sqref="T4">
    <cfRule type="expression" dxfId="7120" priority="729" stopIfTrue="1">
      <formula>$D$1&lt;T4</formula>
    </cfRule>
    <cfRule type="expression" dxfId="7119" priority="730" stopIfTrue="1">
      <formula>$D$1&gt;T4</formula>
    </cfRule>
  </conditionalFormatting>
  <conditionalFormatting sqref="T4">
    <cfRule type="expression" dxfId="7118" priority="727" stopIfTrue="1">
      <formula>$D$1&lt;T4</formula>
    </cfRule>
    <cfRule type="expression" dxfId="7117" priority="728" stopIfTrue="1">
      <formula>$D$1&gt;T4</formula>
    </cfRule>
  </conditionalFormatting>
  <conditionalFormatting sqref="S5">
    <cfRule type="cellIs" dxfId="7116" priority="714" stopIfTrue="1" operator="equal">
      <formula>5</formula>
    </cfRule>
    <cfRule type="cellIs" dxfId="7115" priority="715" stopIfTrue="1" operator="equal">
      <formula>4</formula>
    </cfRule>
    <cfRule type="cellIs" dxfId="7114" priority="716" stopIfTrue="1" operator="equal">
      <formula>3</formula>
    </cfRule>
  </conditionalFormatting>
  <conditionalFormatting sqref="L51:L64">
    <cfRule type="cellIs" dxfId="7113" priority="690" stopIfTrue="1" operator="equal">
      <formula>5</formula>
    </cfRule>
    <cfRule type="cellIs" dxfId="7112" priority="691" stopIfTrue="1" operator="equal">
      <formula>4</formula>
    </cfRule>
    <cfRule type="cellIs" dxfId="7111" priority="692" stopIfTrue="1" operator="equal">
      <formula>3</formula>
    </cfRule>
  </conditionalFormatting>
  <conditionalFormatting sqref="L49">
    <cfRule type="expression" dxfId="7110" priority="688" stopIfTrue="1">
      <formula>$D$1&lt;L49</formula>
    </cfRule>
    <cfRule type="expression" dxfId="7109" priority="689" stopIfTrue="1">
      <formula>$D$1&gt;L49</formula>
    </cfRule>
  </conditionalFormatting>
  <conditionalFormatting sqref="L49">
    <cfRule type="expression" dxfId="7108" priority="686" stopIfTrue="1">
      <formula>$D$1&lt;L49</formula>
    </cfRule>
    <cfRule type="expression" dxfId="7107" priority="687" stopIfTrue="1">
      <formula>$D$1&gt;L49</formula>
    </cfRule>
  </conditionalFormatting>
  <conditionalFormatting sqref="L49">
    <cfRule type="expression" dxfId="7106" priority="684" stopIfTrue="1">
      <formula>$D$1&lt;L49</formula>
    </cfRule>
    <cfRule type="expression" dxfId="7105" priority="685" stopIfTrue="1">
      <formula>$D$1&gt;L49</formula>
    </cfRule>
  </conditionalFormatting>
  <conditionalFormatting sqref="L49">
    <cfRule type="expression" dxfId="7104" priority="682" stopIfTrue="1">
      <formula>$D$1&lt;L49</formula>
    </cfRule>
    <cfRule type="expression" dxfId="7103" priority="683" stopIfTrue="1">
      <formula>$D$1&gt;L49</formula>
    </cfRule>
  </conditionalFormatting>
  <conditionalFormatting sqref="L50">
    <cfRule type="cellIs" dxfId="7102" priority="679" stopIfTrue="1" operator="equal">
      <formula>5</formula>
    </cfRule>
    <cfRule type="cellIs" dxfId="7101" priority="680" stopIfTrue="1" operator="equal">
      <formula>4</formula>
    </cfRule>
    <cfRule type="cellIs" dxfId="7100" priority="681" stopIfTrue="1" operator="equal">
      <formula>3</formula>
    </cfRule>
  </conditionalFormatting>
  <conditionalFormatting sqref="L49">
    <cfRule type="expression" dxfId="7099" priority="677" stopIfTrue="1">
      <formula>$D$1&lt;L49</formula>
    </cfRule>
    <cfRule type="expression" dxfId="7098" priority="678" stopIfTrue="1">
      <formula>$D$1&gt;L49</formula>
    </cfRule>
  </conditionalFormatting>
  <conditionalFormatting sqref="L49">
    <cfRule type="expression" dxfId="7097" priority="675" stopIfTrue="1">
      <formula>$D$1&lt;L49</formula>
    </cfRule>
    <cfRule type="expression" dxfId="7096" priority="676" stopIfTrue="1">
      <formula>$D$1&gt;L49</formula>
    </cfRule>
  </conditionalFormatting>
  <conditionalFormatting sqref="L49">
    <cfRule type="expression" dxfId="7095" priority="673" stopIfTrue="1">
      <formula>$D$1&lt;L49</formula>
    </cfRule>
    <cfRule type="expression" dxfId="7094" priority="674" stopIfTrue="1">
      <formula>$D$1&gt;L49</formula>
    </cfRule>
  </conditionalFormatting>
  <conditionalFormatting sqref="L49">
    <cfRule type="expression" dxfId="7093" priority="671" stopIfTrue="1">
      <formula>$D$1&lt;L49</formula>
    </cfRule>
    <cfRule type="expression" dxfId="7092" priority="672" stopIfTrue="1">
      <formula>$D$1&gt;L49</formula>
    </cfRule>
  </conditionalFormatting>
  <conditionalFormatting sqref="L50">
    <cfRule type="cellIs" dxfId="7091" priority="668" stopIfTrue="1" operator="equal">
      <formula>5</formula>
    </cfRule>
    <cfRule type="cellIs" dxfId="7090" priority="669" stopIfTrue="1" operator="equal">
      <formula>4</formula>
    </cfRule>
    <cfRule type="cellIs" dxfId="7089" priority="670" stopIfTrue="1" operator="equal">
      <formula>3</formula>
    </cfRule>
  </conditionalFormatting>
  <conditionalFormatting sqref="L50">
    <cfRule type="cellIs" dxfId="7088" priority="665" stopIfTrue="1" operator="equal">
      <formula>5</formula>
    </cfRule>
    <cfRule type="cellIs" dxfId="7087" priority="666" stopIfTrue="1" operator="equal">
      <formula>4</formula>
    </cfRule>
    <cfRule type="cellIs" dxfId="7086" priority="667" stopIfTrue="1" operator="equal">
      <formula>3</formula>
    </cfRule>
  </conditionalFormatting>
  <conditionalFormatting sqref="L6:L19">
    <cfRule type="cellIs" dxfId="7085" priority="597" stopIfTrue="1" operator="equal">
      <formula>5</formula>
    </cfRule>
    <cfRule type="cellIs" dxfId="7084" priority="598" stopIfTrue="1" operator="equal">
      <formula>4</formula>
    </cfRule>
    <cfRule type="cellIs" dxfId="7083" priority="599" stopIfTrue="1" operator="equal">
      <formula>3</formula>
    </cfRule>
  </conditionalFormatting>
  <conditionalFormatting sqref="I5">
    <cfRule type="cellIs" dxfId="7082" priority="491" stopIfTrue="1" operator="equal">
      <formula>5</formula>
    </cfRule>
    <cfRule type="cellIs" dxfId="7081" priority="492" stopIfTrue="1" operator="equal">
      <formula>4</formula>
    </cfRule>
    <cfRule type="cellIs" dxfId="7080" priority="493" stopIfTrue="1" operator="equal">
      <formula>3</formula>
    </cfRule>
  </conditionalFormatting>
  <conditionalFormatting sqref="F5">
    <cfRule type="cellIs" dxfId="7079" priority="461" stopIfTrue="1" operator="equal">
      <formula>5</formula>
    </cfRule>
    <cfRule type="cellIs" dxfId="7078" priority="462" stopIfTrue="1" operator="equal">
      <formula>4</formula>
    </cfRule>
    <cfRule type="cellIs" dxfId="7077" priority="463" stopIfTrue="1" operator="equal">
      <formula>3</formula>
    </cfRule>
  </conditionalFormatting>
  <conditionalFormatting sqref="R7">
    <cfRule type="cellIs" dxfId="7076" priority="512" stopIfTrue="1" operator="equal">
      <formula>5</formula>
    </cfRule>
    <cfRule type="cellIs" dxfId="7075" priority="513" stopIfTrue="1" operator="equal">
      <formula>4</formula>
    </cfRule>
    <cfRule type="cellIs" dxfId="7074" priority="514" stopIfTrue="1" operator="equal">
      <formula>3</formula>
    </cfRule>
  </conditionalFormatting>
  <conditionalFormatting sqref="I4">
    <cfRule type="expression" dxfId="7073" priority="510" stopIfTrue="1">
      <formula>$D$1&lt;I4</formula>
    </cfRule>
    <cfRule type="expression" dxfId="7072" priority="511" stopIfTrue="1">
      <formula>$D$1&gt;I4</formula>
    </cfRule>
  </conditionalFormatting>
  <conditionalFormatting sqref="I4">
    <cfRule type="expression" dxfId="7071" priority="508" stopIfTrue="1">
      <formula>$D$1&lt;I4</formula>
    </cfRule>
    <cfRule type="expression" dxfId="7070" priority="509" stopIfTrue="1">
      <formula>$D$1&gt;I4</formula>
    </cfRule>
  </conditionalFormatting>
  <conditionalFormatting sqref="I4">
    <cfRule type="expression" dxfId="7069" priority="506" stopIfTrue="1">
      <formula>$D$1&lt;I4</formula>
    </cfRule>
    <cfRule type="expression" dxfId="7068" priority="507" stopIfTrue="1">
      <formula>$D$1&gt;I4</formula>
    </cfRule>
  </conditionalFormatting>
  <conditionalFormatting sqref="I4">
    <cfRule type="expression" dxfId="7067" priority="502" stopIfTrue="1">
      <formula>$D$1&lt;I4</formula>
    </cfRule>
    <cfRule type="expression" dxfId="7066" priority="503" stopIfTrue="1">
      <formula>$D$1&gt;I4</formula>
    </cfRule>
  </conditionalFormatting>
  <conditionalFormatting sqref="I4">
    <cfRule type="expression" dxfId="7065" priority="504" stopIfTrue="1">
      <formula>$D$1&lt;I4</formula>
    </cfRule>
    <cfRule type="expression" dxfId="7064" priority="505" stopIfTrue="1">
      <formula>$D$1&gt;I4</formula>
    </cfRule>
  </conditionalFormatting>
  <conditionalFormatting sqref="I4">
    <cfRule type="expression" dxfId="7063" priority="500" stopIfTrue="1">
      <formula>$D$1&lt;I4</formula>
    </cfRule>
    <cfRule type="expression" dxfId="7062" priority="501" stopIfTrue="1">
      <formula>$D$1&gt;I4</formula>
    </cfRule>
  </conditionalFormatting>
  <conditionalFormatting sqref="I5">
    <cfRule type="expression" dxfId="7061" priority="498" stopIfTrue="1">
      <formula>$D$1&lt;I5</formula>
    </cfRule>
    <cfRule type="expression" dxfId="7060" priority="499" stopIfTrue="1">
      <formula>$D$1&gt;I5</formula>
    </cfRule>
  </conditionalFormatting>
  <conditionalFormatting sqref="I5">
    <cfRule type="expression" dxfId="7059" priority="496" stopIfTrue="1">
      <formula>$D$1&lt;I5</formula>
    </cfRule>
    <cfRule type="expression" dxfId="7058" priority="497" stopIfTrue="1">
      <formula>$D$1&gt;I5</formula>
    </cfRule>
  </conditionalFormatting>
  <conditionalFormatting sqref="I5">
    <cfRule type="expression" dxfId="7057" priority="494" stopIfTrue="1">
      <formula>$D$1&lt;I5</formula>
    </cfRule>
    <cfRule type="expression" dxfId="7056" priority="495" stopIfTrue="1">
      <formula>$D$1&gt;I5</formula>
    </cfRule>
  </conditionalFormatting>
  <conditionalFormatting sqref="I4">
    <cfRule type="expression" dxfId="7055" priority="489" stopIfTrue="1">
      <formula>$D$1&lt;I4</formula>
    </cfRule>
    <cfRule type="expression" dxfId="7054" priority="490" stopIfTrue="1">
      <formula>$D$1&gt;I4</formula>
    </cfRule>
  </conditionalFormatting>
  <conditionalFormatting sqref="I5">
    <cfRule type="cellIs" dxfId="7053" priority="486" stopIfTrue="1" operator="equal">
      <formula>5</formula>
    </cfRule>
    <cfRule type="cellIs" dxfId="7052" priority="487" stopIfTrue="1" operator="equal">
      <formula>4</formula>
    </cfRule>
    <cfRule type="cellIs" dxfId="7051" priority="488" stopIfTrue="1" operator="equal">
      <formula>3</formula>
    </cfRule>
  </conditionalFormatting>
  <conditionalFormatting sqref="I4">
    <cfRule type="expression" dxfId="7050" priority="484" stopIfTrue="1">
      <formula>$D$1&lt;I4</formula>
    </cfRule>
    <cfRule type="expression" dxfId="7049" priority="485" stopIfTrue="1">
      <formula>$D$1&gt;I4</formula>
    </cfRule>
  </conditionalFormatting>
  <conditionalFormatting sqref="I5">
    <cfRule type="cellIs" dxfId="7048" priority="481" stopIfTrue="1" operator="equal">
      <formula>5</formula>
    </cfRule>
    <cfRule type="cellIs" dxfId="7047" priority="482" stopIfTrue="1" operator="equal">
      <formula>4</formula>
    </cfRule>
    <cfRule type="cellIs" dxfId="7046" priority="483" stopIfTrue="1" operator="equal">
      <formula>3</formula>
    </cfRule>
  </conditionalFormatting>
  <conditionalFormatting sqref="I4">
    <cfRule type="expression" dxfId="7045" priority="479" stopIfTrue="1">
      <formula>$D$1&lt;I4</formula>
    </cfRule>
    <cfRule type="expression" dxfId="7044" priority="480" stopIfTrue="1">
      <formula>$D$1&gt;I4</formula>
    </cfRule>
  </conditionalFormatting>
  <conditionalFormatting sqref="F3">
    <cfRule type="expression" dxfId="7043" priority="477" stopIfTrue="1">
      <formula>$D$1&lt;F3</formula>
    </cfRule>
    <cfRule type="expression" dxfId="7042" priority="478" stopIfTrue="1">
      <formula>$D$1&gt;F3</formula>
    </cfRule>
  </conditionalFormatting>
  <conditionalFormatting sqref="F4">
    <cfRule type="expression" dxfId="7041" priority="475" stopIfTrue="1">
      <formula>$D$1&lt;F4</formula>
    </cfRule>
    <cfRule type="expression" dxfId="7040" priority="476" stopIfTrue="1">
      <formula>$D$1&gt;F4</formula>
    </cfRule>
  </conditionalFormatting>
  <conditionalFormatting sqref="F5">
    <cfRule type="expression" dxfId="7039" priority="471" stopIfTrue="1">
      <formula>$D$1&lt;F5</formula>
    </cfRule>
    <cfRule type="expression" dxfId="7038" priority="472" stopIfTrue="1">
      <formula>$D$1&gt;F5</formula>
    </cfRule>
  </conditionalFormatting>
  <conditionalFormatting sqref="F5">
    <cfRule type="expression" dxfId="7037" priority="473" stopIfTrue="1">
      <formula>$D$1&lt;F5</formula>
    </cfRule>
    <cfRule type="expression" dxfId="7036" priority="474" stopIfTrue="1">
      <formula>$D$1&gt;F5</formula>
    </cfRule>
  </conditionalFormatting>
  <conditionalFormatting sqref="F5">
    <cfRule type="expression" dxfId="7035" priority="469" stopIfTrue="1">
      <formula>$D$1&lt;F5</formula>
    </cfRule>
    <cfRule type="expression" dxfId="7034" priority="470" stopIfTrue="1">
      <formula>$D$1&gt;F5</formula>
    </cfRule>
  </conditionalFormatting>
  <conditionalFormatting sqref="F4">
    <cfRule type="expression" dxfId="7033" priority="459" stopIfTrue="1">
      <formula>$D$1&lt;F4</formula>
    </cfRule>
    <cfRule type="expression" dxfId="7032" priority="460" stopIfTrue="1">
      <formula>$D$1&gt;F4</formula>
    </cfRule>
  </conditionalFormatting>
  <conditionalFormatting sqref="F5">
    <cfRule type="cellIs" dxfId="7031" priority="466" stopIfTrue="1" operator="equal">
      <formula>5</formula>
    </cfRule>
    <cfRule type="cellIs" dxfId="7030" priority="467" stopIfTrue="1" operator="equal">
      <formula>4</formula>
    </cfRule>
    <cfRule type="cellIs" dxfId="7029" priority="468" stopIfTrue="1" operator="equal">
      <formula>3</formula>
    </cfRule>
  </conditionalFormatting>
  <conditionalFormatting sqref="F4">
    <cfRule type="expression" dxfId="7028" priority="464" stopIfTrue="1">
      <formula>$D$1&lt;F4</formula>
    </cfRule>
    <cfRule type="expression" dxfId="7027" priority="465" stopIfTrue="1">
      <formula>$D$1&gt;F4</formula>
    </cfRule>
  </conditionalFormatting>
  <conditionalFormatting sqref="F5">
    <cfRule type="cellIs" dxfId="7026" priority="456" stopIfTrue="1" operator="equal">
      <formula>5</formula>
    </cfRule>
    <cfRule type="cellIs" dxfId="7025" priority="457" stopIfTrue="1" operator="equal">
      <formula>4</formula>
    </cfRule>
    <cfRule type="cellIs" dxfId="7024" priority="458" stopIfTrue="1" operator="equal">
      <formula>3</formula>
    </cfRule>
  </conditionalFormatting>
  <conditionalFormatting sqref="F4">
    <cfRule type="expression" dxfId="7023" priority="454" stopIfTrue="1">
      <formula>$D$1&lt;F4</formula>
    </cfRule>
    <cfRule type="expression" dxfId="7022" priority="455" stopIfTrue="1">
      <formula>$D$1&gt;F4</formula>
    </cfRule>
  </conditionalFormatting>
  <conditionalFormatting sqref="K4">
    <cfRule type="expression" dxfId="7021" priority="452" stopIfTrue="1">
      <formula>$D$1&lt;K4</formula>
    </cfRule>
    <cfRule type="expression" dxfId="7020" priority="453" stopIfTrue="1">
      <formula>$D$1&gt;K4</formula>
    </cfRule>
  </conditionalFormatting>
  <conditionalFormatting sqref="K4">
    <cfRule type="expression" dxfId="7019" priority="450" stopIfTrue="1">
      <formula>$D$1&lt;K4</formula>
    </cfRule>
    <cfRule type="expression" dxfId="7018" priority="451" stopIfTrue="1">
      <formula>$D$1&gt;K4</formula>
    </cfRule>
  </conditionalFormatting>
  <conditionalFormatting sqref="K4">
    <cfRule type="expression" dxfId="7017" priority="448" stopIfTrue="1">
      <formula>$D$1&lt;K4</formula>
    </cfRule>
    <cfRule type="expression" dxfId="7016" priority="449" stopIfTrue="1">
      <formula>$D$1&gt;K4</formula>
    </cfRule>
  </conditionalFormatting>
  <conditionalFormatting sqref="K4">
    <cfRule type="expression" dxfId="7015" priority="446" stopIfTrue="1">
      <formula>$D$1&lt;K4</formula>
    </cfRule>
    <cfRule type="expression" dxfId="7014" priority="447" stopIfTrue="1">
      <formula>$D$1&gt;K4</formula>
    </cfRule>
  </conditionalFormatting>
  <conditionalFormatting sqref="K4">
    <cfRule type="expression" dxfId="7013" priority="444" stopIfTrue="1">
      <formula>$D$1&lt;K4</formula>
    </cfRule>
    <cfRule type="expression" dxfId="7012" priority="445" stopIfTrue="1">
      <formula>$D$1&gt;K4</formula>
    </cfRule>
  </conditionalFormatting>
  <conditionalFormatting sqref="K4">
    <cfRule type="expression" dxfId="7011" priority="442" stopIfTrue="1">
      <formula>$D$1&lt;K4</formula>
    </cfRule>
    <cfRule type="expression" dxfId="7010" priority="443" stopIfTrue="1">
      <formula>$D$1&gt;K4</formula>
    </cfRule>
  </conditionalFormatting>
  <conditionalFormatting sqref="K4">
    <cfRule type="expression" dxfId="7009" priority="440" stopIfTrue="1">
      <formula>$D$1&lt;K4</formula>
    </cfRule>
    <cfRule type="expression" dxfId="7008" priority="441" stopIfTrue="1">
      <formula>$D$1&gt;K4</formula>
    </cfRule>
  </conditionalFormatting>
  <conditionalFormatting sqref="K4">
    <cfRule type="expression" dxfId="7007" priority="438" stopIfTrue="1">
      <formula>$D$1&lt;K4</formula>
    </cfRule>
    <cfRule type="expression" dxfId="7006" priority="439" stopIfTrue="1">
      <formula>$D$1&gt;K4</formula>
    </cfRule>
  </conditionalFormatting>
  <conditionalFormatting sqref="K4">
    <cfRule type="expression" dxfId="7005" priority="436" stopIfTrue="1">
      <formula>$D$1&lt;K4</formula>
    </cfRule>
    <cfRule type="expression" dxfId="7004" priority="437" stopIfTrue="1">
      <formula>$D$1&gt;K4</formula>
    </cfRule>
  </conditionalFormatting>
  <conditionalFormatting sqref="K4">
    <cfRule type="expression" dxfId="7003" priority="434" stopIfTrue="1">
      <formula>$D$1&lt;K4</formula>
    </cfRule>
    <cfRule type="expression" dxfId="7002" priority="435" stopIfTrue="1">
      <formula>$D$1&gt;K4</formula>
    </cfRule>
  </conditionalFormatting>
  <conditionalFormatting sqref="K4">
    <cfRule type="expression" dxfId="7001" priority="432" stopIfTrue="1">
      <formula>$D$1&lt;K4</formula>
    </cfRule>
    <cfRule type="expression" dxfId="7000" priority="433" stopIfTrue="1">
      <formula>$D$1&gt;K4</formula>
    </cfRule>
  </conditionalFormatting>
  <conditionalFormatting sqref="K4">
    <cfRule type="expression" dxfId="6999" priority="430" stopIfTrue="1">
      <formula>$D$1&lt;K4</formula>
    </cfRule>
    <cfRule type="expression" dxfId="6998" priority="431" stopIfTrue="1">
      <formula>$D$1&gt;K4</formula>
    </cfRule>
  </conditionalFormatting>
  <conditionalFormatting sqref="K4">
    <cfRule type="expression" dxfId="6997" priority="428" stopIfTrue="1">
      <formula>$D$1&lt;K4</formula>
    </cfRule>
    <cfRule type="expression" dxfId="6996" priority="429" stopIfTrue="1">
      <formula>$D$1&gt;K4</formula>
    </cfRule>
  </conditionalFormatting>
  <conditionalFormatting sqref="K4">
    <cfRule type="expression" dxfId="6995" priority="426" stopIfTrue="1">
      <formula>$D$1&lt;K4</formula>
    </cfRule>
    <cfRule type="expression" dxfId="6994" priority="427" stopIfTrue="1">
      <formula>$D$1&gt;K4</formula>
    </cfRule>
  </conditionalFormatting>
  <conditionalFormatting sqref="K4">
    <cfRule type="expression" dxfId="6993" priority="397" stopIfTrue="1">
      <formula>$D$1&lt;K4</formula>
    </cfRule>
    <cfRule type="expression" dxfId="6992" priority="398" stopIfTrue="1">
      <formula>$D$1&gt;K4</formula>
    </cfRule>
  </conditionalFormatting>
  <conditionalFormatting sqref="K4">
    <cfRule type="expression" dxfId="6991" priority="392" stopIfTrue="1">
      <formula>$D$1&lt;K4</formula>
    </cfRule>
    <cfRule type="expression" dxfId="6990" priority="393" stopIfTrue="1">
      <formula>$D$1&gt;K4</formula>
    </cfRule>
  </conditionalFormatting>
  <conditionalFormatting sqref="K4">
    <cfRule type="expression" dxfId="6989" priority="387" stopIfTrue="1">
      <formula>$D$1&lt;K4</formula>
    </cfRule>
    <cfRule type="expression" dxfId="6988" priority="388" stopIfTrue="1">
      <formula>$D$1&gt;K4</formula>
    </cfRule>
  </conditionalFormatting>
  <conditionalFormatting sqref="K4">
    <cfRule type="expression" dxfId="6987" priority="382" stopIfTrue="1">
      <formula>$D$1&lt;K4</formula>
    </cfRule>
    <cfRule type="expression" dxfId="6986" priority="383" stopIfTrue="1">
      <formula>$D$1&gt;K4</formula>
    </cfRule>
  </conditionalFormatting>
  <conditionalFormatting sqref="K4">
    <cfRule type="expression" dxfId="6985" priority="377" stopIfTrue="1">
      <formula>$D$1&lt;K4</formula>
    </cfRule>
    <cfRule type="expression" dxfId="6984" priority="378" stopIfTrue="1">
      <formula>$D$1&gt;K4</formula>
    </cfRule>
  </conditionalFormatting>
  <conditionalFormatting sqref="K4">
    <cfRule type="expression" dxfId="6983" priority="375" stopIfTrue="1">
      <formula>$D$1&lt;K4</formula>
    </cfRule>
    <cfRule type="expression" dxfId="6982" priority="376" stopIfTrue="1">
      <formula>$D$1&gt;K4</formula>
    </cfRule>
  </conditionalFormatting>
  <conditionalFormatting sqref="K4">
    <cfRule type="expression" dxfId="6981" priority="370" stopIfTrue="1">
      <formula>$D$1&lt;K4</formula>
    </cfRule>
    <cfRule type="expression" dxfId="6980" priority="371" stopIfTrue="1">
      <formula>$D$1&gt;K4</formula>
    </cfRule>
  </conditionalFormatting>
  <conditionalFormatting sqref="K4">
    <cfRule type="expression" dxfId="6979" priority="365" stopIfTrue="1">
      <formula>$D$1&lt;K4</formula>
    </cfRule>
    <cfRule type="expression" dxfId="6978" priority="366" stopIfTrue="1">
      <formula>$D$1&gt;K4</formula>
    </cfRule>
  </conditionalFormatting>
  <conditionalFormatting sqref="M4">
    <cfRule type="expression" dxfId="6977" priority="330" stopIfTrue="1">
      <formula>$D$1&lt;M4</formula>
    </cfRule>
    <cfRule type="expression" dxfId="6976" priority="331" stopIfTrue="1">
      <formula>$D$1&gt;M4</formula>
    </cfRule>
  </conditionalFormatting>
  <conditionalFormatting sqref="M4">
    <cfRule type="expression" dxfId="6975" priority="328" stopIfTrue="1">
      <formula>$D$1&lt;M4</formula>
    </cfRule>
    <cfRule type="expression" dxfId="6974" priority="329" stopIfTrue="1">
      <formula>$D$1&gt;M4</formula>
    </cfRule>
  </conditionalFormatting>
  <conditionalFormatting sqref="M4">
    <cfRule type="expression" dxfId="6973" priority="326" stopIfTrue="1">
      <formula>$D$1&lt;M4</formula>
    </cfRule>
    <cfRule type="expression" dxfId="6972" priority="327" stopIfTrue="1">
      <formula>$D$1&gt;M4</formula>
    </cfRule>
  </conditionalFormatting>
  <conditionalFormatting sqref="M4">
    <cfRule type="expression" dxfId="6971" priority="322" stopIfTrue="1">
      <formula>$D$1&lt;M4</formula>
    </cfRule>
    <cfRule type="expression" dxfId="6970" priority="323" stopIfTrue="1">
      <formula>$D$1&gt;M4</formula>
    </cfRule>
  </conditionalFormatting>
  <conditionalFormatting sqref="M4">
    <cfRule type="expression" dxfId="6969" priority="324" stopIfTrue="1">
      <formula>$D$1&lt;M4</formula>
    </cfRule>
    <cfRule type="expression" dxfId="6968" priority="325" stopIfTrue="1">
      <formula>$D$1&gt;M4</formula>
    </cfRule>
  </conditionalFormatting>
  <conditionalFormatting sqref="M4">
    <cfRule type="expression" dxfId="6967" priority="320" stopIfTrue="1">
      <formula>$D$1&lt;M4</formula>
    </cfRule>
    <cfRule type="expression" dxfId="6966" priority="321" stopIfTrue="1">
      <formula>$D$1&gt;M4</formula>
    </cfRule>
  </conditionalFormatting>
  <conditionalFormatting sqref="M5">
    <cfRule type="expression" dxfId="6965" priority="318" stopIfTrue="1">
      <formula>$D$1&lt;M5</formula>
    </cfRule>
    <cfRule type="expression" dxfId="6964" priority="319" stopIfTrue="1">
      <formula>$D$1&gt;M5</formula>
    </cfRule>
  </conditionalFormatting>
  <conditionalFormatting sqref="M5">
    <cfRule type="expression" dxfId="6963" priority="316" stopIfTrue="1">
      <formula>$D$1&lt;M5</formula>
    </cfRule>
    <cfRule type="expression" dxfId="6962" priority="317" stopIfTrue="1">
      <formula>$D$1&gt;M5</formula>
    </cfRule>
  </conditionalFormatting>
  <conditionalFormatting sqref="M5">
    <cfRule type="expression" dxfId="6961" priority="314" stopIfTrue="1">
      <formula>$D$1&lt;M5</formula>
    </cfRule>
    <cfRule type="expression" dxfId="6960" priority="315" stopIfTrue="1">
      <formula>$D$1&gt;M5</formula>
    </cfRule>
  </conditionalFormatting>
  <conditionalFormatting sqref="M4">
    <cfRule type="expression" dxfId="6959" priority="309" stopIfTrue="1">
      <formula>$D$1&lt;M4</formula>
    </cfRule>
    <cfRule type="expression" dxfId="6958" priority="310" stopIfTrue="1">
      <formula>$D$1&gt;M4</formula>
    </cfRule>
  </conditionalFormatting>
  <conditionalFormatting sqref="M5">
    <cfRule type="cellIs" dxfId="6957" priority="311" stopIfTrue="1" operator="equal">
      <formula>5</formula>
    </cfRule>
    <cfRule type="cellIs" dxfId="6956" priority="312" stopIfTrue="1" operator="equal">
      <formula>4</formula>
    </cfRule>
    <cfRule type="cellIs" dxfId="6955" priority="313" stopIfTrue="1" operator="equal">
      <formula>3</formula>
    </cfRule>
  </conditionalFormatting>
  <conditionalFormatting sqref="M5">
    <cfRule type="cellIs" dxfId="6954" priority="306" stopIfTrue="1" operator="equal">
      <formula>5</formula>
    </cfRule>
    <cfRule type="cellIs" dxfId="6953" priority="307" stopIfTrue="1" operator="equal">
      <formula>4</formula>
    </cfRule>
    <cfRule type="cellIs" dxfId="6952" priority="308" stopIfTrue="1" operator="equal">
      <formula>3</formula>
    </cfRule>
  </conditionalFormatting>
  <conditionalFormatting sqref="M4">
    <cfRule type="expression" dxfId="6951" priority="304" stopIfTrue="1">
      <formula>$D$1&lt;M4</formula>
    </cfRule>
    <cfRule type="expression" dxfId="6950" priority="305" stopIfTrue="1">
      <formula>$D$1&gt;M4</formula>
    </cfRule>
  </conditionalFormatting>
  <conditionalFormatting sqref="M5">
    <cfRule type="cellIs" dxfId="6949" priority="301" stopIfTrue="1" operator="equal">
      <formula>5</formula>
    </cfRule>
    <cfRule type="cellIs" dxfId="6948" priority="302" stopIfTrue="1" operator="equal">
      <formula>4</formula>
    </cfRule>
    <cfRule type="cellIs" dxfId="6947" priority="303" stopIfTrue="1" operator="equal">
      <formula>3</formula>
    </cfRule>
  </conditionalFormatting>
  <conditionalFormatting sqref="M4">
    <cfRule type="expression" dxfId="6946" priority="299" stopIfTrue="1">
      <formula>$D$1&lt;M4</formula>
    </cfRule>
    <cfRule type="expression" dxfId="6945" priority="300" stopIfTrue="1">
      <formula>$D$1&gt;M4</formula>
    </cfRule>
  </conditionalFormatting>
  <conditionalFormatting sqref="N3">
    <cfRule type="expression" dxfId="6944" priority="297" stopIfTrue="1">
      <formula>$D$1&lt;N3</formula>
    </cfRule>
    <cfRule type="expression" dxfId="6943" priority="298" stopIfTrue="1">
      <formula>$D$1&gt;N3</formula>
    </cfRule>
  </conditionalFormatting>
  <conditionalFormatting sqref="N3">
    <cfRule type="expression" dxfId="6942" priority="295" stopIfTrue="1">
      <formula>$D$1&lt;N3</formula>
    </cfRule>
    <cfRule type="expression" dxfId="6941" priority="296" stopIfTrue="1">
      <formula>$D$1&gt;N3</formula>
    </cfRule>
  </conditionalFormatting>
  <conditionalFormatting sqref="N4">
    <cfRule type="expression" dxfId="6940" priority="293" stopIfTrue="1">
      <formula>$D$1&lt;N4</formula>
    </cfRule>
    <cfRule type="expression" dxfId="6939" priority="294" stopIfTrue="1">
      <formula>$D$1&gt;N4</formula>
    </cfRule>
  </conditionalFormatting>
  <conditionalFormatting sqref="N4">
    <cfRule type="expression" dxfId="6938" priority="291" stopIfTrue="1">
      <formula>$D$1&lt;N4</formula>
    </cfRule>
    <cfRule type="expression" dxfId="6937" priority="292" stopIfTrue="1">
      <formula>$D$1&gt;N4</formula>
    </cfRule>
  </conditionalFormatting>
  <conditionalFormatting sqref="N5">
    <cfRule type="expression" dxfId="6936" priority="289" stopIfTrue="1">
      <formula>$D$1&lt;N5</formula>
    </cfRule>
    <cfRule type="expression" dxfId="6935" priority="290" stopIfTrue="1">
      <formula>$D$1&gt;N5</formula>
    </cfRule>
  </conditionalFormatting>
  <conditionalFormatting sqref="N5">
    <cfRule type="expression" dxfId="6934" priority="287" stopIfTrue="1">
      <formula>$D$1&lt;N5</formula>
    </cfRule>
    <cfRule type="expression" dxfId="6933" priority="288" stopIfTrue="1">
      <formula>$D$1&gt;N5</formula>
    </cfRule>
  </conditionalFormatting>
  <conditionalFormatting sqref="N5">
    <cfRule type="expression" dxfId="6932" priority="285" stopIfTrue="1">
      <formula>$D$1&lt;N5</formula>
    </cfRule>
    <cfRule type="expression" dxfId="6931" priority="286" stopIfTrue="1">
      <formula>$D$1&gt;N5</formula>
    </cfRule>
  </conditionalFormatting>
  <conditionalFormatting sqref="N5">
    <cfRule type="expression" dxfId="6930" priority="273" stopIfTrue="1">
      <formula>$D$1&lt;N5</formula>
    </cfRule>
    <cfRule type="expression" dxfId="6929" priority="274" stopIfTrue="1">
      <formula>$D$1&gt;N5</formula>
    </cfRule>
  </conditionalFormatting>
  <conditionalFormatting sqref="N5">
    <cfRule type="expression" dxfId="6928" priority="271" stopIfTrue="1">
      <formula>$D$1&lt;N5</formula>
    </cfRule>
    <cfRule type="expression" dxfId="6927" priority="272" stopIfTrue="1">
      <formula>$D$1&gt;N5</formula>
    </cfRule>
  </conditionalFormatting>
  <conditionalFormatting sqref="N5">
    <cfRule type="expression" dxfId="6926" priority="269" stopIfTrue="1">
      <formula>$D$1&lt;N5</formula>
    </cfRule>
    <cfRule type="expression" dxfId="6925" priority="270" stopIfTrue="1">
      <formula>$D$1&gt;N5</formula>
    </cfRule>
  </conditionalFormatting>
  <conditionalFormatting sqref="N5">
    <cfRule type="expression" dxfId="6924" priority="283" stopIfTrue="1">
      <formula>$D$1&lt;N5</formula>
    </cfRule>
    <cfRule type="expression" dxfId="6923" priority="284" stopIfTrue="1">
      <formula>$D$1&gt;N5</formula>
    </cfRule>
  </conditionalFormatting>
  <conditionalFormatting sqref="N5">
    <cfRule type="expression" dxfId="6922" priority="281" stopIfTrue="1">
      <formula>$D$1&lt;N5</formula>
    </cfRule>
    <cfRule type="expression" dxfId="6921" priority="282" stopIfTrue="1">
      <formula>$D$1&gt;N5</formula>
    </cfRule>
  </conditionalFormatting>
  <conditionalFormatting sqref="N5">
    <cfRule type="expression" dxfId="6920" priority="279" stopIfTrue="1">
      <formula>$D$1&lt;N5</formula>
    </cfRule>
    <cfRule type="expression" dxfId="6919" priority="280" stopIfTrue="1">
      <formula>$D$1&gt;N5</formula>
    </cfRule>
  </conditionalFormatting>
  <conditionalFormatting sqref="N5">
    <cfRule type="expression" dxfId="6918" priority="277" stopIfTrue="1">
      <formula>$D$1&lt;N5</formula>
    </cfRule>
    <cfRule type="expression" dxfId="6917" priority="278" stopIfTrue="1">
      <formula>$D$1&gt;N5</formula>
    </cfRule>
  </conditionalFormatting>
  <conditionalFormatting sqref="N5">
    <cfRule type="expression" dxfId="6916" priority="275" stopIfTrue="1">
      <formula>$D$1&lt;N5</formula>
    </cfRule>
    <cfRule type="expression" dxfId="6915" priority="276" stopIfTrue="1">
      <formula>$D$1&gt;N5</formula>
    </cfRule>
  </conditionalFormatting>
  <conditionalFormatting sqref="N5">
    <cfRule type="expression" dxfId="6914" priority="257" stopIfTrue="1">
      <formula>$D$1&lt;N5</formula>
    </cfRule>
    <cfRule type="expression" dxfId="6913" priority="258" stopIfTrue="1">
      <formula>$D$1&gt;N5</formula>
    </cfRule>
  </conditionalFormatting>
  <conditionalFormatting sqref="N5">
    <cfRule type="expression" dxfId="6912" priority="255" stopIfTrue="1">
      <formula>$D$1&lt;N5</formula>
    </cfRule>
    <cfRule type="expression" dxfId="6911" priority="256" stopIfTrue="1">
      <formula>$D$1&gt;N5</formula>
    </cfRule>
  </conditionalFormatting>
  <conditionalFormatting sqref="N5">
    <cfRule type="expression" dxfId="6910" priority="251" stopIfTrue="1">
      <formula>$D$1&lt;N5</formula>
    </cfRule>
    <cfRule type="expression" dxfId="6909" priority="252" stopIfTrue="1">
      <formula>$D$1&gt;N5</formula>
    </cfRule>
  </conditionalFormatting>
  <conditionalFormatting sqref="N5">
    <cfRule type="expression" dxfId="6908" priority="267" stopIfTrue="1">
      <formula>$D$1&lt;N5</formula>
    </cfRule>
    <cfRule type="expression" dxfId="6907" priority="268" stopIfTrue="1">
      <formula>$D$1&gt;N5</formula>
    </cfRule>
  </conditionalFormatting>
  <conditionalFormatting sqref="N5">
    <cfRule type="expression" dxfId="6906" priority="265" stopIfTrue="1">
      <formula>$D$1&lt;N5</formula>
    </cfRule>
    <cfRule type="expression" dxfId="6905" priority="266" stopIfTrue="1">
      <formula>$D$1&gt;N5</formula>
    </cfRule>
  </conditionalFormatting>
  <conditionalFormatting sqref="N5">
    <cfRule type="expression" dxfId="6904" priority="263" stopIfTrue="1">
      <formula>$D$1&lt;N5</formula>
    </cfRule>
    <cfRule type="expression" dxfId="6903" priority="264" stopIfTrue="1">
      <formula>$D$1&gt;N5</formula>
    </cfRule>
  </conditionalFormatting>
  <conditionalFormatting sqref="N5">
    <cfRule type="expression" dxfId="6902" priority="261" stopIfTrue="1">
      <formula>$D$1&lt;N5</formula>
    </cfRule>
    <cfRule type="expression" dxfId="6901" priority="262" stopIfTrue="1">
      <formula>$D$1&gt;N5</formula>
    </cfRule>
  </conditionalFormatting>
  <conditionalFormatting sqref="N5">
    <cfRule type="expression" dxfId="6900" priority="259" stopIfTrue="1">
      <formula>$D$1&lt;N5</formula>
    </cfRule>
    <cfRule type="expression" dxfId="6899" priority="260" stopIfTrue="1">
      <formula>$D$1&gt;N5</formula>
    </cfRule>
  </conditionalFormatting>
  <conditionalFormatting sqref="N5">
    <cfRule type="expression" dxfId="6898" priority="253" stopIfTrue="1">
      <formula>$D$1&lt;N5</formula>
    </cfRule>
    <cfRule type="expression" dxfId="6897" priority="254" stopIfTrue="1">
      <formula>$D$1&gt;N5</formula>
    </cfRule>
  </conditionalFormatting>
  <conditionalFormatting sqref="N5">
    <cfRule type="expression" dxfId="6896" priority="249" stopIfTrue="1">
      <formula>$D$1&lt;N5</formula>
    </cfRule>
    <cfRule type="expression" dxfId="6895" priority="250" stopIfTrue="1">
      <formula>$D$1&gt;N5</formula>
    </cfRule>
  </conditionalFormatting>
  <conditionalFormatting sqref="N4">
    <cfRule type="expression" dxfId="6894" priority="247" stopIfTrue="1">
      <formula>$D$1&lt;N4</formula>
    </cfRule>
    <cfRule type="expression" dxfId="6893" priority="248" stopIfTrue="1">
      <formula>$D$1&gt;N4</formula>
    </cfRule>
  </conditionalFormatting>
  <conditionalFormatting sqref="N4">
    <cfRule type="expression" dxfId="6892" priority="245" stopIfTrue="1">
      <formula>$D$1&lt;N4</formula>
    </cfRule>
    <cfRule type="expression" dxfId="6891" priority="246" stopIfTrue="1">
      <formula>$D$1&gt;N4</formula>
    </cfRule>
  </conditionalFormatting>
  <conditionalFormatting sqref="N4">
    <cfRule type="expression" dxfId="6890" priority="243" stopIfTrue="1">
      <formula>$D$1&lt;N4</formula>
    </cfRule>
    <cfRule type="expression" dxfId="6889" priority="244" stopIfTrue="1">
      <formula>$D$1&gt;N4</formula>
    </cfRule>
  </conditionalFormatting>
  <conditionalFormatting sqref="N4">
    <cfRule type="expression" dxfId="6888" priority="241" stopIfTrue="1">
      <formula>$D$1&lt;N4</formula>
    </cfRule>
    <cfRule type="expression" dxfId="6887" priority="242" stopIfTrue="1">
      <formula>$D$1&gt;N4</formula>
    </cfRule>
  </conditionalFormatting>
  <conditionalFormatting sqref="N5">
    <cfRule type="cellIs" dxfId="6886" priority="238" stopIfTrue="1" operator="equal">
      <formula>5</formula>
    </cfRule>
    <cfRule type="cellIs" dxfId="6885" priority="239" stopIfTrue="1" operator="equal">
      <formula>4</formula>
    </cfRule>
    <cfRule type="cellIs" dxfId="6884" priority="240" stopIfTrue="1" operator="equal">
      <formula>3</formula>
    </cfRule>
  </conditionalFormatting>
  <conditionalFormatting sqref="N4">
    <cfRule type="expression" dxfId="6883" priority="236" stopIfTrue="1">
      <formula>$D$1&lt;N4</formula>
    </cfRule>
    <cfRule type="expression" dxfId="6882" priority="237" stopIfTrue="1">
      <formula>$D$1&gt;N4</formula>
    </cfRule>
  </conditionalFormatting>
  <conditionalFormatting sqref="N4">
    <cfRule type="expression" dxfId="6881" priority="234" stopIfTrue="1">
      <formula>$D$1&lt;N4</formula>
    </cfRule>
    <cfRule type="expression" dxfId="6880" priority="235" stopIfTrue="1">
      <formula>$D$1&gt;N4</formula>
    </cfRule>
  </conditionalFormatting>
  <conditionalFormatting sqref="N4">
    <cfRule type="expression" dxfId="6879" priority="232" stopIfTrue="1">
      <formula>$D$1&lt;N4</formula>
    </cfRule>
    <cfRule type="expression" dxfId="6878" priority="233" stopIfTrue="1">
      <formula>$D$1&gt;N4</formula>
    </cfRule>
  </conditionalFormatting>
  <conditionalFormatting sqref="N4">
    <cfRule type="expression" dxfId="6877" priority="230" stopIfTrue="1">
      <formula>$D$1&lt;N4</formula>
    </cfRule>
    <cfRule type="expression" dxfId="6876" priority="231" stopIfTrue="1">
      <formula>$D$1&gt;N4</formula>
    </cfRule>
  </conditionalFormatting>
  <conditionalFormatting sqref="N5">
    <cfRule type="cellIs" dxfId="6875" priority="227" stopIfTrue="1" operator="equal">
      <formula>5</formula>
    </cfRule>
    <cfRule type="cellIs" dxfId="6874" priority="228" stopIfTrue="1" operator="equal">
      <formula>4</formula>
    </cfRule>
    <cfRule type="cellIs" dxfId="6873" priority="229" stopIfTrue="1" operator="equal">
      <formula>3</formula>
    </cfRule>
  </conditionalFormatting>
  <conditionalFormatting sqref="N5">
    <cfRule type="cellIs" dxfId="6872" priority="224" stopIfTrue="1" operator="equal">
      <formula>5</formula>
    </cfRule>
    <cfRule type="cellIs" dxfId="6871" priority="225" stopIfTrue="1" operator="equal">
      <formula>4</formula>
    </cfRule>
    <cfRule type="cellIs" dxfId="6870" priority="226" stopIfTrue="1" operator="equal">
      <formula>3</formula>
    </cfRule>
  </conditionalFormatting>
  <conditionalFormatting sqref="N4">
    <cfRule type="expression" dxfId="6869" priority="206" stopIfTrue="1">
      <formula>$D$1&lt;N4</formula>
    </cfRule>
    <cfRule type="expression" dxfId="6868" priority="207" stopIfTrue="1">
      <formula>$D$1&gt;N4</formula>
    </cfRule>
  </conditionalFormatting>
  <conditionalFormatting sqref="N4">
    <cfRule type="expression" dxfId="6867" priority="204" stopIfTrue="1">
      <formula>$D$1&lt;N4</formula>
    </cfRule>
    <cfRule type="expression" dxfId="6866" priority="205" stopIfTrue="1">
      <formula>$D$1&gt;N4</formula>
    </cfRule>
  </conditionalFormatting>
  <conditionalFormatting sqref="N4">
    <cfRule type="expression" dxfId="6865" priority="200" stopIfTrue="1">
      <formula>$D$1&lt;N4</formula>
    </cfRule>
    <cfRule type="expression" dxfId="6864" priority="201" stopIfTrue="1">
      <formula>$D$1&gt;N4</formula>
    </cfRule>
  </conditionalFormatting>
  <conditionalFormatting sqref="N4">
    <cfRule type="expression" dxfId="6863" priority="222" stopIfTrue="1">
      <formula>$D$1&lt;N4</formula>
    </cfRule>
    <cfRule type="expression" dxfId="6862" priority="223" stopIfTrue="1">
      <formula>$D$1&gt;N4</formula>
    </cfRule>
  </conditionalFormatting>
  <conditionalFormatting sqref="N4">
    <cfRule type="expression" dxfId="6861" priority="220" stopIfTrue="1">
      <formula>$D$1&lt;N4</formula>
    </cfRule>
    <cfRule type="expression" dxfId="6860" priority="221" stopIfTrue="1">
      <formula>$D$1&gt;N4</formula>
    </cfRule>
  </conditionalFormatting>
  <conditionalFormatting sqref="N4">
    <cfRule type="expression" dxfId="6859" priority="218" stopIfTrue="1">
      <formula>$D$1&lt;N4</formula>
    </cfRule>
    <cfRule type="expression" dxfId="6858" priority="219" stopIfTrue="1">
      <formula>$D$1&gt;N4</formula>
    </cfRule>
  </conditionalFormatting>
  <conditionalFormatting sqref="N4">
    <cfRule type="expression" dxfId="6857" priority="216" stopIfTrue="1">
      <formula>$D$1&lt;N4</formula>
    </cfRule>
    <cfRule type="expression" dxfId="6856" priority="217" stopIfTrue="1">
      <formula>$D$1&gt;N4</formula>
    </cfRule>
  </conditionalFormatting>
  <conditionalFormatting sqref="N4">
    <cfRule type="expression" dxfId="6855" priority="214" stopIfTrue="1">
      <formula>$D$1&lt;N4</formula>
    </cfRule>
    <cfRule type="expression" dxfId="6854" priority="215" stopIfTrue="1">
      <formula>$D$1&gt;N4</formula>
    </cfRule>
  </conditionalFormatting>
  <conditionalFormatting sqref="N4">
    <cfRule type="expression" dxfId="6853" priority="212" stopIfTrue="1">
      <formula>$D$1&lt;N4</formula>
    </cfRule>
    <cfRule type="expression" dxfId="6852" priority="213" stopIfTrue="1">
      <formula>$D$1&gt;N4</formula>
    </cfRule>
  </conditionalFormatting>
  <conditionalFormatting sqref="N4">
    <cfRule type="expression" dxfId="6851" priority="210" stopIfTrue="1">
      <formula>$D$1&lt;N4</formula>
    </cfRule>
    <cfRule type="expression" dxfId="6850" priority="211" stopIfTrue="1">
      <formula>$D$1&gt;N4</formula>
    </cfRule>
  </conditionalFormatting>
  <conditionalFormatting sqref="N4">
    <cfRule type="expression" dxfId="6849" priority="208" stopIfTrue="1">
      <formula>$D$1&lt;N4</formula>
    </cfRule>
    <cfRule type="expression" dxfId="6848" priority="209" stopIfTrue="1">
      <formula>$D$1&gt;N4</formula>
    </cfRule>
  </conditionalFormatting>
  <conditionalFormatting sqref="N4">
    <cfRule type="expression" dxfId="6847" priority="202" stopIfTrue="1">
      <formula>$D$1&lt;N4</formula>
    </cfRule>
    <cfRule type="expression" dxfId="6846" priority="203" stopIfTrue="1">
      <formula>$D$1&gt;N4</formula>
    </cfRule>
  </conditionalFormatting>
  <conditionalFormatting sqref="N5">
    <cfRule type="cellIs" dxfId="6845" priority="197" stopIfTrue="1" operator="equal">
      <formula>5</formula>
    </cfRule>
    <cfRule type="cellIs" dxfId="6844" priority="198" stopIfTrue="1" operator="equal">
      <formula>4</formula>
    </cfRule>
    <cfRule type="cellIs" dxfId="6843" priority="199" stopIfTrue="1" operator="equal">
      <formula>3</formula>
    </cfRule>
  </conditionalFormatting>
  <conditionalFormatting sqref="N4">
    <cfRule type="expression" dxfId="6842" priority="195" stopIfTrue="1">
      <formula>$D$1&lt;N4</formula>
    </cfRule>
    <cfRule type="expression" dxfId="6841" priority="196" stopIfTrue="1">
      <formula>$D$1&gt;N4</formula>
    </cfRule>
  </conditionalFormatting>
  <conditionalFormatting sqref="N5">
    <cfRule type="cellIs" dxfId="6840" priority="192" stopIfTrue="1" operator="equal">
      <formula>5</formula>
    </cfRule>
    <cfRule type="cellIs" dxfId="6839" priority="193" stopIfTrue="1" operator="equal">
      <formula>4</formula>
    </cfRule>
    <cfRule type="cellIs" dxfId="6838" priority="194" stopIfTrue="1" operator="equal">
      <formula>3</formula>
    </cfRule>
  </conditionalFormatting>
  <conditionalFormatting sqref="P4">
    <cfRule type="expression" dxfId="6837" priority="190" stopIfTrue="1">
      <formula>$D$1&lt;P4</formula>
    </cfRule>
    <cfRule type="expression" dxfId="6836" priority="191" stopIfTrue="1">
      <formula>$D$1&gt;P4</formula>
    </cfRule>
  </conditionalFormatting>
  <conditionalFormatting sqref="P4">
    <cfRule type="expression" dxfId="6835" priority="162" stopIfTrue="1">
      <formula>$D$1&lt;P4</formula>
    </cfRule>
    <cfRule type="expression" dxfId="6834" priority="163" stopIfTrue="1">
      <formula>$D$1&gt;P4</formula>
    </cfRule>
  </conditionalFormatting>
  <conditionalFormatting sqref="P4">
    <cfRule type="expression" dxfId="6833" priority="160" stopIfTrue="1">
      <formula>$D$1&lt;P4</formula>
    </cfRule>
    <cfRule type="expression" dxfId="6832" priority="161" stopIfTrue="1">
      <formula>$D$1&gt;P4</formula>
    </cfRule>
  </conditionalFormatting>
  <conditionalFormatting sqref="P4">
    <cfRule type="expression" dxfId="6831" priority="158" stopIfTrue="1">
      <formula>$D$1&lt;P4</formula>
    </cfRule>
    <cfRule type="expression" dxfId="6830" priority="159" stopIfTrue="1">
      <formula>$D$1&gt;P4</formula>
    </cfRule>
  </conditionalFormatting>
  <conditionalFormatting sqref="P4">
    <cfRule type="expression" dxfId="6829" priority="185" stopIfTrue="1">
      <formula>$D$1&lt;P4</formula>
    </cfRule>
    <cfRule type="expression" dxfId="6828" priority="186" stopIfTrue="1">
      <formula>$D$1&gt;P4</formula>
    </cfRule>
  </conditionalFormatting>
  <conditionalFormatting sqref="P4">
    <cfRule type="expression" dxfId="6827" priority="183" stopIfTrue="1">
      <formula>$D$1&lt;P4</formula>
    </cfRule>
    <cfRule type="expression" dxfId="6826" priority="184" stopIfTrue="1">
      <formula>$D$1&gt;P4</formula>
    </cfRule>
  </conditionalFormatting>
  <conditionalFormatting sqref="P4">
    <cfRule type="expression" dxfId="6825" priority="181" stopIfTrue="1">
      <formula>$D$1&lt;P4</formula>
    </cfRule>
    <cfRule type="expression" dxfId="6824" priority="182" stopIfTrue="1">
      <formula>$D$1&gt;P4</formula>
    </cfRule>
  </conditionalFormatting>
  <conditionalFormatting sqref="P4">
    <cfRule type="expression" dxfId="6823" priority="179" stopIfTrue="1">
      <formula>$D$1&lt;P4</formula>
    </cfRule>
    <cfRule type="expression" dxfId="6822" priority="180" stopIfTrue="1">
      <formula>$D$1&gt;P4</formula>
    </cfRule>
  </conditionalFormatting>
  <conditionalFormatting sqref="P4">
    <cfRule type="expression" dxfId="6821" priority="177" stopIfTrue="1">
      <formula>$D$1&lt;P4</formula>
    </cfRule>
    <cfRule type="expression" dxfId="6820" priority="178" stopIfTrue="1">
      <formula>$D$1&gt;P4</formula>
    </cfRule>
  </conditionalFormatting>
  <conditionalFormatting sqref="P4">
    <cfRule type="expression" dxfId="6819" priority="172" stopIfTrue="1">
      <formula>$D$1&lt;P4</formula>
    </cfRule>
    <cfRule type="expression" dxfId="6818" priority="173" stopIfTrue="1">
      <formula>$D$1&gt;P4</formula>
    </cfRule>
  </conditionalFormatting>
  <conditionalFormatting sqref="P4">
    <cfRule type="expression" dxfId="6817" priority="167" stopIfTrue="1">
      <formula>$D$1&lt;P4</formula>
    </cfRule>
    <cfRule type="expression" dxfId="6816" priority="168" stopIfTrue="1">
      <formula>$D$1&gt;P4</formula>
    </cfRule>
  </conditionalFormatting>
  <conditionalFormatting sqref="P4">
    <cfRule type="expression" dxfId="6815" priority="156" stopIfTrue="1">
      <formula>$D$1&lt;P4</formula>
    </cfRule>
    <cfRule type="expression" dxfId="6814" priority="157" stopIfTrue="1">
      <formula>$D$1&gt;P4</formula>
    </cfRule>
  </conditionalFormatting>
  <conditionalFormatting sqref="P4">
    <cfRule type="expression" dxfId="6813" priority="154" stopIfTrue="1">
      <formula>$D$1&lt;P4</formula>
    </cfRule>
    <cfRule type="expression" dxfId="6812" priority="155" stopIfTrue="1">
      <formula>$D$1&gt;P4</formula>
    </cfRule>
  </conditionalFormatting>
  <conditionalFormatting sqref="P4">
    <cfRule type="expression" dxfId="6811" priority="152" stopIfTrue="1">
      <formula>$D$1&lt;P4</formula>
    </cfRule>
    <cfRule type="expression" dxfId="6810" priority="153" stopIfTrue="1">
      <formula>$D$1&gt;P4</formula>
    </cfRule>
  </conditionalFormatting>
  <conditionalFormatting sqref="P4">
    <cfRule type="expression" dxfId="6809" priority="150" stopIfTrue="1">
      <formula>$D$1&lt;P4</formula>
    </cfRule>
    <cfRule type="expression" dxfId="6808" priority="151" stopIfTrue="1">
      <formula>$D$1&gt;P4</formula>
    </cfRule>
  </conditionalFormatting>
  <conditionalFormatting sqref="P4">
    <cfRule type="expression" dxfId="6807" priority="148" stopIfTrue="1">
      <formula>$D$1&lt;P4</formula>
    </cfRule>
    <cfRule type="expression" dxfId="6806" priority="149" stopIfTrue="1">
      <formula>$D$1&gt;P4</formula>
    </cfRule>
  </conditionalFormatting>
  <conditionalFormatting sqref="P4">
    <cfRule type="expression" dxfId="6805" priority="146" stopIfTrue="1">
      <formula>$D$1&lt;P4</formula>
    </cfRule>
    <cfRule type="expression" dxfId="6804" priority="147" stopIfTrue="1">
      <formula>$D$1&gt;P4</formula>
    </cfRule>
  </conditionalFormatting>
  <conditionalFormatting sqref="P4">
    <cfRule type="expression" dxfId="6803" priority="144" stopIfTrue="1">
      <formula>$D$1&lt;P4</formula>
    </cfRule>
    <cfRule type="expression" dxfId="6802" priority="145" stopIfTrue="1">
      <formula>$D$1&gt;P4</formula>
    </cfRule>
  </conditionalFormatting>
  <conditionalFormatting sqref="P4">
    <cfRule type="expression" dxfId="6801" priority="142" stopIfTrue="1">
      <formula>$D$1&lt;P4</formula>
    </cfRule>
    <cfRule type="expression" dxfId="6800" priority="143" stopIfTrue="1">
      <formula>$D$1&gt;P4</formula>
    </cfRule>
  </conditionalFormatting>
  <conditionalFormatting sqref="P4">
    <cfRule type="expression" dxfId="6799" priority="140" stopIfTrue="1">
      <formula>$D$1&lt;P4</formula>
    </cfRule>
    <cfRule type="expression" dxfId="6798" priority="141" stopIfTrue="1">
      <formula>$D$1&gt;P4</formula>
    </cfRule>
  </conditionalFormatting>
  <conditionalFormatting sqref="P4">
    <cfRule type="expression" dxfId="6797" priority="138" stopIfTrue="1">
      <formula>$D$1&lt;P4</formula>
    </cfRule>
    <cfRule type="expression" dxfId="6796" priority="139" stopIfTrue="1">
      <formula>$D$1&gt;P4</formula>
    </cfRule>
  </conditionalFormatting>
  <conditionalFormatting sqref="P4">
    <cfRule type="expression" dxfId="6795" priority="136" stopIfTrue="1">
      <formula>$D$1&lt;P4</formula>
    </cfRule>
    <cfRule type="expression" dxfId="6794" priority="137" stopIfTrue="1">
      <formula>$D$1&gt;P4</formula>
    </cfRule>
  </conditionalFormatting>
  <conditionalFormatting sqref="P4">
    <cfRule type="expression" dxfId="6793" priority="134" stopIfTrue="1">
      <formula>$D$1&lt;P4</formula>
    </cfRule>
    <cfRule type="expression" dxfId="6792" priority="135" stopIfTrue="1">
      <formula>$D$1&gt;P4</formula>
    </cfRule>
  </conditionalFormatting>
  <conditionalFormatting sqref="P4">
    <cfRule type="expression" dxfId="6791" priority="132" stopIfTrue="1">
      <formula>$D$1&lt;P4</formula>
    </cfRule>
    <cfRule type="expression" dxfId="6790" priority="133" stopIfTrue="1">
      <formula>$D$1&gt;P4</formula>
    </cfRule>
  </conditionalFormatting>
  <conditionalFormatting sqref="P4">
    <cfRule type="expression" dxfId="6789" priority="130" stopIfTrue="1">
      <formula>$D$1&lt;P4</formula>
    </cfRule>
    <cfRule type="expression" dxfId="6788" priority="131" stopIfTrue="1">
      <formula>$D$1&gt;P4</formula>
    </cfRule>
  </conditionalFormatting>
  <conditionalFormatting sqref="P4">
    <cfRule type="expression" dxfId="6787" priority="128" stopIfTrue="1">
      <formula>$D$1&lt;P4</formula>
    </cfRule>
    <cfRule type="expression" dxfId="6786" priority="129" stopIfTrue="1">
      <formula>$D$1&gt;P4</formula>
    </cfRule>
  </conditionalFormatting>
  <conditionalFormatting sqref="O4">
    <cfRule type="expression" dxfId="6785" priority="126" stopIfTrue="1">
      <formula>$D$1&lt;O4</formula>
    </cfRule>
    <cfRule type="expression" dxfId="6784" priority="127" stopIfTrue="1">
      <formula>$D$1&gt;O4</formula>
    </cfRule>
  </conditionalFormatting>
  <conditionalFormatting sqref="O4">
    <cfRule type="expression" dxfId="6783" priority="110" stopIfTrue="1">
      <formula>$D$1&lt;O4</formula>
    </cfRule>
    <cfRule type="expression" dxfId="6782" priority="111" stopIfTrue="1">
      <formula>$D$1&gt;O4</formula>
    </cfRule>
  </conditionalFormatting>
  <conditionalFormatting sqref="O4">
    <cfRule type="expression" dxfId="6781" priority="108" stopIfTrue="1">
      <formula>$D$1&lt;O4</formula>
    </cfRule>
    <cfRule type="expression" dxfId="6780" priority="109" stopIfTrue="1">
      <formula>$D$1&gt;O4</formula>
    </cfRule>
  </conditionalFormatting>
  <conditionalFormatting sqref="O4">
    <cfRule type="expression" dxfId="6779" priority="106" stopIfTrue="1">
      <formula>$D$1&lt;O4</formula>
    </cfRule>
    <cfRule type="expression" dxfId="6778" priority="107" stopIfTrue="1">
      <formula>$D$1&gt;O4</formula>
    </cfRule>
  </conditionalFormatting>
  <conditionalFormatting sqref="O4">
    <cfRule type="expression" dxfId="6777" priority="124" stopIfTrue="1">
      <formula>$D$1&lt;O4</formula>
    </cfRule>
    <cfRule type="expression" dxfId="6776" priority="125" stopIfTrue="1">
      <formula>$D$1&gt;O4</formula>
    </cfRule>
  </conditionalFormatting>
  <conditionalFormatting sqref="O4">
    <cfRule type="expression" dxfId="6775" priority="122" stopIfTrue="1">
      <formula>$D$1&lt;O4</formula>
    </cfRule>
    <cfRule type="expression" dxfId="6774" priority="123" stopIfTrue="1">
      <formula>$D$1&gt;O4</formula>
    </cfRule>
  </conditionalFormatting>
  <conditionalFormatting sqref="O4">
    <cfRule type="expression" dxfId="6773" priority="120" stopIfTrue="1">
      <formula>$D$1&lt;O4</formula>
    </cfRule>
    <cfRule type="expression" dxfId="6772" priority="121" stopIfTrue="1">
      <formula>$D$1&gt;O4</formula>
    </cfRule>
  </conditionalFormatting>
  <conditionalFormatting sqref="O4">
    <cfRule type="expression" dxfId="6771" priority="118" stopIfTrue="1">
      <formula>$D$1&lt;O4</formula>
    </cfRule>
    <cfRule type="expression" dxfId="6770" priority="119" stopIfTrue="1">
      <formula>$D$1&gt;O4</formula>
    </cfRule>
  </conditionalFormatting>
  <conditionalFormatting sqref="O4">
    <cfRule type="expression" dxfId="6769" priority="116" stopIfTrue="1">
      <formula>$D$1&lt;O4</formula>
    </cfRule>
    <cfRule type="expression" dxfId="6768" priority="117" stopIfTrue="1">
      <formula>$D$1&gt;O4</formula>
    </cfRule>
  </conditionalFormatting>
  <conditionalFormatting sqref="O4">
    <cfRule type="expression" dxfId="6767" priority="114" stopIfTrue="1">
      <formula>$D$1&lt;O4</formula>
    </cfRule>
    <cfRule type="expression" dxfId="6766" priority="115" stopIfTrue="1">
      <formula>$D$1&gt;O4</formula>
    </cfRule>
  </conditionalFormatting>
  <conditionalFormatting sqref="O4">
    <cfRule type="expression" dxfId="6765" priority="112" stopIfTrue="1">
      <formula>$D$1&lt;O4</formula>
    </cfRule>
    <cfRule type="expression" dxfId="6764" priority="113" stopIfTrue="1">
      <formula>$D$1&gt;O4</formula>
    </cfRule>
  </conditionalFormatting>
  <conditionalFormatting sqref="O4">
    <cfRule type="expression" dxfId="6763" priority="104" stopIfTrue="1">
      <formula>$D$1&lt;O4</formula>
    </cfRule>
    <cfRule type="expression" dxfId="6762" priority="105" stopIfTrue="1">
      <formula>$D$1&gt;O4</formula>
    </cfRule>
  </conditionalFormatting>
  <conditionalFormatting sqref="O4">
    <cfRule type="expression" dxfId="6761" priority="102" stopIfTrue="1">
      <formula>$D$1&lt;O4</formula>
    </cfRule>
    <cfRule type="expression" dxfId="6760" priority="103" stopIfTrue="1">
      <formula>$D$1&gt;O4</formula>
    </cfRule>
  </conditionalFormatting>
  <conditionalFormatting sqref="O4">
    <cfRule type="expression" dxfId="6759" priority="100" stopIfTrue="1">
      <formula>$D$1&lt;O4</formula>
    </cfRule>
    <cfRule type="expression" dxfId="6758" priority="101" stopIfTrue="1">
      <formula>$D$1&gt;O4</formula>
    </cfRule>
  </conditionalFormatting>
  <conditionalFormatting sqref="O4">
    <cfRule type="expression" dxfId="6757" priority="98" stopIfTrue="1">
      <formula>$D$1&lt;O4</formula>
    </cfRule>
    <cfRule type="expression" dxfId="6756" priority="99" stopIfTrue="1">
      <formula>$D$1&gt;O4</formula>
    </cfRule>
  </conditionalFormatting>
  <conditionalFormatting sqref="O4">
    <cfRule type="expression" dxfId="6755" priority="96" stopIfTrue="1">
      <formula>$D$1&lt;O4</formula>
    </cfRule>
    <cfRule type="expression" dxfId="6754" priority="97" stopIfTrue="1">
      <formula>$D$1&gt;O4</formula>
    </cfRule>
  </conditionalFormatting>
  <conditionalFormatting sqref="O4">
    <cfRule type="expression" dxfId="6753" priority="94" stopIfTrue="1">
      <formula>$D$1&lt;O4</formula>
    </cfRule>
    <cfRule type="expression" dxfId="6752" priority="95" stopIfTrue="1">
      <formula>$D$1&gt;O4</formula>
    </cfRule>
  </conditionalFormatting>
  <conditionalFormatting sqref="O4">
    <cfRule type="expression" dxfId="6751" priority="92" stopIfTrue="1">
      <formula>$D$1&lt;O4</formula>
    </cfRule>
    <cfRule type="expression" dxfId="6750" priority="93" stopIfTrue="1">
      <formula>$D$1&gt;O4</formula>
    </cfRule>
  </conditionalFormatting>
  <conditionalFormatting sqref="O4">
    <cfRule type="expression" dxfId="6749" priority="90" stopIfTrue="1">
      <formula>$D$1&lt;O4</formula>
    </cfRule>
    <cfRule type="expression" dxfId="6748" priority="91" stopIfTrue="1">
      <formula>$D$1&gt;O4</formula>
    </cfRule>
  </conditionalFormatting>
  <conditionalFormatting sqref="O4">
    <cfRule type="expression" dxfId="6747" priority="88" stopIfTrue="1">
      <formula>$D$1&lt;O4</formula>
    </cfRule>
    <cfRule type="expression" dxfId="6746" priority="89" stopIfTrue="1">
      <formula>$D$1&gt;O4</formula>
    </cfRule>
  </conditionalFormatting>
  <conditionalFormatting sqref="O4">
    <cfRule type="expression" dxfId="6745" priority="86" stopIfTrue="1">
      <formula>$D$1&lt;O4</formula>
    </cfRule>
    <cfRule type="expression" dxfId="6744" priority="87" stopIfTrue="1">
      <formula>$D$1&gt;O4</formula>
    </cfRule>
  </conditionalFormatting>
  <conditionalFormatting sqref="O4">
    <cfRule type="expression" dxfId="6743" priority="84" stopIfTrue="1">
      <formula>$D$1&lt;O4</formula>
    </cfRule>
    <cfRule type="expression" dxfId="6742" priority="85" stopIfTrue="1">
      <formula>$D$1&gt;O4</formula>
    </cfRule>
  </conditionalFormatting>
  <conditionalFormatting sqref="O4">
    <cfRule type="expression" dxfId="6741" priority="82" stopIfTrue="1">
      <formula>$D$1&lt;O4</formula>
    </cfRule>
    <cfRule type="expression" dxfId="6740" priority="83" stopIfTrue="1">
      <formula>$D$1&gt;O4</formula>
    </cfRule>
  </conditionalFormatting>
  <conditionalFormatting sqref="O4">
    <cfRule type="expression" dxfId="6739" priority="80" stopIfTrue="1">
      <formula>$D$1&lt;O4</formula>
    </cfRule>
    <cfRule type="expression" dxfId="6738" priority="81" stopIfTrue="1">
      <formula>$D$1&gt;O4</formula>
    </cfRule>
  </conditionalFormatting>
  <conditionalFormatting sqref="O4">
    <cfRule type="expression" dxfId="6737" priority="78" stopIfTrue="1">
      <formula>$D$1&lt;O4</formula>
    </cfRule>
    <cfRule type="expression" dxfId="6736" priority="79" stopIfTrue="1">
      <formula>$D$1&gt;O4</formula>
    </cfRule>
  </conditionalFormatting>
  <conditionalFormatting sqref="O4">
    <cfRule type="expression" dxfId="6735" priority="76" stopIfTrue="1">
      <formula>$D$1&lt;O4</formula>
    </cfRule>
    <cfRule type="expression" dxfId="6734" priority="77" stopIfTrue="1">
      <formula>$D$1&gt;O4</formula>
    </cfRule>
  </conditionalFormatting>
  <conditionalFormatting sqref="H5">
    <cfRule type="cellIs" dxfId="6733" priority="73" stopIfTrue="1" operator="equal">
      <formula>5</formula>
    </cfRule>
    <cfRule type="cellIs" dxfId="6732" priority="74" stopIfTrue="1" operator="equal">
      <formula>4</formula>
    </cfRule>
    <cfRule type="cellIs" dxfId="6731" priority="75" stopIfTrue="1" operator="equal">
      <formula>3</formula>
    </cfRule>
  </conditionalFormatting>
  <conditionalFormatting sqref="H5">
    <cfRule type="cellIs" dxfId="6730" priority="70" stopIfTrue="1" operator="equal">
      <formula>5</formula>
    </cfRule>
    <cfRule type="cellIs" dxfId="6729" priority="71" stopIfTrue="1" operator="equal">
      <formula>4</formula>
    </cfRule>
    <cfRule type="cellIs" dxfId="6728" priority="72" stopIfTrue="1" operator="equal">
      <formula>3</formula>
    </cfRule>
  </conditionalFormatting>
  <conditionalFormatting sqref="H5">
    <cfRule type="cellIs" dxfId="6727" priority="67" stopIfTrue="1" operator="equal">
      <formula>5</formula>
    </cfRule>
    <cfRule type="cellIs" dxfId="6726" priority="68" stopIfTrue="1" operator="equal">
      <formula>4</formula>
    </cfRule>
    <cfRule type="cellIs" dxfId="6725" priority="69" stopIfTrue="1" operator="equal">
      <formula>3</formula>
    </cfRule>
  </conditionalFormatting>
  <conditionalFormatting sqref="H5">
    <cfRule type="cellIs" dxfId="6724" priority="64" stopIfTrue="1" operator="equal">
      <formula>5</formula>
    </cfRule>
    <cfRule type="cellIs" dxfId="6723" priority="65" stopIfTrue="1" operator="equal">
      <formula>4</formula>
    </cfRule>
    <cfRule type="cellIs" dxfId="6722" priority="66" stopIfTrue="1" operator="equal">
      <formula>3</formula>
    </cfRule>
  </conditionalFormatting>
  <conditionalFormatting sqref="K5">
    <cfRule type="cellIs" dxfId="6721" priority="61" stopIfTrue="1" operator="equal">
      <formula>5</formula>
    </cfRule>
    <cfRule type="cellIs" dxfId="6720" priority="62" stopIfTrue="1" operator="equal">
      <formula>4</formula>
    </cfRule>
    <cfRule type="cellIs" dxfId="6719" priority="63" stopIfTrue="1" operator="equal">
      <formula>3</formula>
    </cfRule>
  </conditionalFormatting>
  <conditionalFormatting sqref="K5">
    <cfRule type="cellIs" dxfId="6718" priority="58" stopIfTrue="1" operator="equal">
      <formula>5</formula>
    </cfRule>
    <cfRule type="cellIs" dxfId="6717" priority="59" stopIfTrue="1" operator="equal">
      <formula>4</formula>
    </cfRule>
    <cfRule type="cellIs" dxfId="6716" priority="60" stopIfTrue="1" operator="equal">
      <formula>3</formula>
    </cfRule>
  </conditionalFormatting>
  <conditionalFormatting sqref="J5">
    <cfRule type="cellIs" dxfId="6715" priority="55" stopIfTrue="1" operator="equal">
      <formula>5</formula>
    </cfRule>
    <cfRule type="cellIs" dxfId="6714" priority="56" stopIfTrue="1" operator="equal">
      <formula>4</formula>
    </cfRule>
    <cfRule type="cellIs" dxfId="6713" priority="57" stopIfTrue="1" operator="equal">
      <formula>3</formula>
    </cfRule>
  </conditionalFormatting>
  <conditionalFormatting sqref="O5">
    <cfRule type="cellIs" dxfId="6712" priority="52" stopIfTrue="1" operator="equal">
      <formula>5</formula>
    </cfRule>
    <cfRule type="cellIs" dxfId="6711" priority="53" stopIfTrue="1" operator="equal">
      <formula>4</formula>
    </cfRule>
    <cfRule type="cellIs" dxfId="6710" priority="54" stopIfTrue="1" operator="equal">
      <formula>3</formula>
    </cfRule>
  </conditionalFormatting>
  <conditionalFormatting sqref="O5">
    <cfRule type="cellIs" dxfId="6709" priority="49" stopIfTrue="1" operator="equal">
      <formula>5</formula>
    </cfRule>
    <cfRule type="cellIs" dxfId="6708" priority="50" stopIfTrue="1" operator="equal">
      <formula>4</formula>
    </cfRule>
    <cfRule type="cellIs" dxfId="6707" priority="51" stopIfTrue="1" operator="equal">
      <formula>3</formula>
    </cfRule>
  </conditionalFormatting>
  <conditionalFormatting sqref="O5">
    <cfRule type="cellIs" dxfId="6706" priority="46" stopIfTrue="1" operator="equal">
      <formula>5</formula>
    </cfRule>
    <cfRule type="cellIs" dxfId="6705" priority="47" stopIfTrue="1" operator="equal">
      <formula>4</formula>
    </cfRule>
    <cfRule type="cellIs" dxfId="6704" priority="48" stopIfTrue="1" operator="equal">
      <formula>3</formula>
    </cfRule>
  </conditionalFormatting>
  <conditionalFormatting sqref="O5">
    <cfRule type="cellIs" dxfId="6703" priority="43" stopIfTrue="1" operator="equal">
      <formula>5</formula>
    </cfRule>
    <cfRule type="cellIs" dxfId="6702" priority="44" stopIfTrue="1" operator="equal">
      <formula>4</formula>
    </cfRule>
    <cfRule type="cellIs" dxfId="6701" priority="45" stopIfTrue="1" operator="equal">
      <formula>3</formula>
    </cfRule>
  </conditionalFormatting>
  <conditionalFormatting sqref="P5">
    <cfRule type="cellIs" dxfId="6700" priority="40" stopIfTrue="1" operator="equal">
      <formula>5</formula>
    </cfRule>
    <cfRule type="cellIs" dxfId="6699" priority="41" stopIfTrue="1" operator="equal">
      <formula>4</formula>
    </cfRule>
    <cfRule type="cellIs" dxfId="6698" priority="42" stopIfTrue="1" operator="equal">
      <formula>3</formula>
    </cfRule>
  </conditionalFormatting>
  <conditionalFormatting sqref="P5">
    <cfRule type="cellIs" dxfId="6697" priority="37" stopIfTrue="1" operator="equal">
      <formula>5</formula>
    </cfRule>
    <cfRule type="cellIs" dxfId="6696" priority="38" stopIfTrue="1" operator="equal">
      <formula>4</formula>
    </cfRule>
    <cfRule type="cellIs" dxfId="6695" priority="39" stopIfTrue="1" operator="equal">
      <formula>3</formula>
    </cfRule>
  </conditionalFormatting>
  <conditionalFormatting sqref="P5">
    <cfRule type="cellIs" dxfId="6694" priority="34" stopIfTrue="1" operator="equal">
      <formula>5</formula>
    </cfRule>
    <cfRule type="cellIs" dxfId="6693" priority="35" stopIfTrue="1" operator="equal">
      <formula>4</formula>
    </cfRule>
    <cfRule type="cellIs" dxfId="6692" priority="36" stopIfTrue="1" operator="equal">
      <formula>3</formula>
    </cfRule>
  </conditionalFormatting>
  <conditionalFormatting sqref="P5">
    <cfRule type="cellIs" dxfId="6691" priority="31" stopIfTrue="1" operator="equal">
      <formula>5</formula>
    </cfRule>
    <cfRule type="cellIs" dxfId="6690" priority="32" stopIfTrue="1" operator="equal">
      <formula>4</formula>
    </cfRule>
    <cfRule type="cellIs" dxfId="6689" priority="33" stopIfTrue="1" operator="equal">
      <formula>3</formula>
    </cfRule>
  </conditionalFormatting>
  <conditionalFormatting sqref="P5">
    <cfRule type="cellIs" dxfId="6688" priority="28" stopIfTrue="1" operator="equal">
      <formula>5</formula>
    </cfRule>
    <cfRule type="cellIs" dxfId="6687" priority="29" stopIfTrue="1" operator="equal">
      <formula>4</formula>
    </cfRule>
    <cfRule type="cellIs" dxfId="6686" priority="30" stopIfTrue="1" operator="equal">
      <formula>3</formula>
    </cfRule>
  </conditionalFormatting>
  <conditionalFormatting sqref="P5">
    <cfRule type="cellIs" dxfId="6685" priority="25" stopIfTrue="1" operator="equal">
      <formula>5</formula>
    </cfRule>
    <cfRule type="cellIs" dxfId="6684" priority="26" stopIfTrue="1" operator="equal">
      <formula>4</formula>
    </cfRule>
    <cfRule type="cellIs" dxfId="6683" priority="27" stopIfTrue="1" operator="equal">
      <formula>3</formula>
    </cfRule>
  </conditionalFormatting>
  <conditionalFormatting sqref="P5">
    <cfRule type="cellIs" dxfId="6682" priority="22" stopIfTrue="1" operator="equal">
      <formula>5</formula>
    </cfRule>
    <cfRule type="cellIs" dxfId="6681" priority="23" stopIfTrue="1" operator="equal">
      <formula>4</formula>
    </cfRule>
    <cfRule type="cellIs" dxfId="6680" priority="24" stopIfTrue="1" operator="equal">
      <formula>3</formula>
    </cfRule>
  </conditionalFormatting>
  <conditionalFormatting sqref="Q5">
    <cfRule type="cellIs" dxfId="6679" priority="19" stopIfTrue="1" operator="equal">
      <formula>5</formula>
    </cfRule>
    <cfRule type="cellIs" dxfId="6678" priority="20" stopIfTrue="1" operator="equal">
      <formula>4</formula>
    </cfRule>
    <cfRule type="cellIs" dxfId="6677" priority="21" stopIfTrue="1" operator="equal">
      <formula>3</formula>
    </cfRule>
  </conditionalFormatting>
  <conditionalFormatting sqref="Q5">
    <cfRule type="cellIs" dxfId="6676" priority="16" stopIfTrue="1" operator="equal">
      <formula>5</formula>
    </cfRule>
    <cfRule type="cellIs" dxfId="6675" priority="17" stopIfTrue="1" operator="equal">
      <formula>4</formula>
    </cfRule>
    <cfRule type="cellIs" dxfId="6674" priority="18" stopIfTrue="1" operator="equal">
      <formula>3</formula>
    </cfRule>
  </conditionalFormatting>
  <conditionalFormatting sqref="L5">
    <cfRule type="cellIs" dxfId="6673" priority="13" stopIfTrue="1" operator="equal">
      <formula>5</formula>
    </cfRule>
    <cfRule type="cellIs" dxfId="6672" priority="14" stopIfTrue="1" operator="equal">
      <formula>4</formula>
    </cfRule>
    <cfRule type="cellIs" dxfId="6671" priority="15" stopIfTrue="1" operator="equal">
      <formula>3</formula>
    </cfRule>
  </conditionalFormatting>
  <conditionalFormatting sqref="L4">
    <cfRule type="expression" dxfId="6670" priority="11" stopIfTrue="1">
      <formula>$D$4&lt;L4</formula>
    </cfRule>
    <cfRule type="expression" dxfId="6669" priority="12" stopIfTrue="1">
      <formula>$D$4&gt;L4</formula>
    </cfRule>
  </conditionalFormatting>
  <conditionalFormatting sqref="L5">
    <cfRule type="cellIs" dxfId="6668" priority="8" stopIfTrue="1" operator="equal">
      <formula>5</formula>
    </cfRule>
    <cfRule type="cellIs" dxfId="6667" priority="9" stopIfTrue="1" operator="equal">
      <formula>4</formula>
    </cfRule>
    <cfRule type="cellIs" dxfId="6666" priority="10" stopIfTrue="1" operator="equal">
      <formula>3</formula>
    </cfRule>
  </conditionalFormatting>
  <conditionalFormatting sqref="L4">
    <cfRule type="expression" dxfId="6665" priority="6" stopIfTrue="1">
      <formula>$D$1&lt;L4</formula>
    </cfRule>
    <cfRule type="expression" dxfId="6664" priority="7" stopIfTrue="1">
      <formula>$D$1&gt;L4</formula>
    </cfRule>
  </conditionalFormatting>
  <conditionalFormatting sqref="L5">
    <cfRule type="cellIs" dxfId="6663" priority="3" stopIfTrue="1" operator="equal">
      <formula>5</formula>
    </cfRule>
    <cfRule type="cellIs" dxfId="6662" priority="4" stopIfTrue="1" operator="equal">
      <formula>4</formula>
    </cfRule>
    <cfRule type="cellIs" dxfId="6661" priority="5" stopIfTrue="1" operator="equal">
      <formula>3</formula>
    </cfRule>
  </conditionalFormatting>
  <conditionalFormatting sqref="L4">
    <cfRule type="expression" dxfId="6660" priority="1" stopIfTrue="1">
      <formula>$D$4&lt;L4</formula>
    </cfRule>
    <cfRule type="expression" dxfId="6659" priority="2" stopIfTrue="1">
      <formula>$D$4&gt;L4</formula>
    </cfRule>
  </conditionalFormatting>
  <pageMargins left="0.70866141732283472" right="0" top="0.74803149606299213" bottom="0" header="0.31496062992125984" footer="0.31496062992125984"/>
  <pageSetup paperSize="9" scale="74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46"/>
  <sheetViews>
    <sheetView view="pageBreakPreview" zoomScale="85" zoomScaleSheetLayoutView="85" workbookViewId="0">
      <selection activeCell="J5" sqref="J5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41" style="13" customWidth="1"/>
    <col min="5" max="5" width="8" style="13" hidden="1" customWidth="1"/>
    <col min="6" max="6" width="7" hidden="1" customWidth="1"/>
    <col min="7" max="7" width="7.140625" hidden="1" customWidth="1"/>
    <col min="8" max="9" width="7" customWidth="1"/>
    <col min="10" max="10" width="7.28515625" customWidth="1"/>
    <col min="11" max="11" width="7" customWidth="1"/>
    <col min="12" max="12" width="7" bestFit="1" customWidth="1"/>
    <col min="13" max="13" width="8.5703125" hidden="1" customWidth="1"/>
    <col min="14" max="15" width="7.28515625" customWidth="1"/>
    <col min="16" max="16" width="7.140625" customWidth="1"/>
    <col min="17" max="17" width="7" customWidth="1"/>
    <col min="18" max="18" width="7.28515625" hidden="1" customWidth="1"/>
    <col min="19" max="19" width="7.140625" hidden="1" customWidth="1"/>
    <col min="20" max="21" width="7.28515625" hidden="1" customWidth="1"/>
    <col min="22" max="22" width="6" customWidth="1"/>
    <col min="23" max="24" width="4.42578125" hidden="1" customWidth="1"/>
    <col min="25" max="29" width="3.7109375" hidden="1" customWidth="1"/>
    <col min="30" max="30" width="5.5703125" customWidth="1" collapsed="1"/>
    <col min="31" max="31" width="5.28515625" hidden="1" customWidth="1"/>
    <col min="32" max="32" width="4.7109375" hidden="1" customWidth="1"/>
    <col min="33" max="48" width="4.140625" hidden="1" customWidth="1"/>
    <col min="49" max="49" width="3.85546875" hidden="1" customWidth="1"/>
    <col min="50" max="50" width="6.5703125" customWidth="1" collapsed="1"/>
    <col min="51" max="51" width="4.14062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00"/>
      <c r="Z1" s="300"/>
      <c r="AA1" s="300"/>
      <c r="AB1" s="300"/>
      <c r="AC1" s="300"/>
      <c r="AD1" s="300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85" t="s">
        <v>539</v>
      </c>
      <c r="G2" s="385"/>
      <c r="H2" s="539" t="s">
        <v>537</v>
      </c>
      <c r="I2" s="540"/>
      <c r="J2" s="540"/>
      <c r="K2" s="540"/>
      <c r="L2" s="541"/>
      <c r="N2" s="542" t="s">
        <v>545</v>
      </c>
      <c r="O2" s="542"/>
      <c r="P2" s="542"/>
      <c r="Q2" s="542"/>
      <c r="R2" s="542"/>
      <c r="S2" s="336"/>
      <c r="T2" s="341" t="s">
        <v>540</v>
      </c>
      <c r="U2" s="337"/>
      <c r="V2" s="7"/>
      <c r="W2" s="8"/>
      <c r="X2" s="8"/>
      <c r="Y2" s="300"/>
      <c r="Z2" s="300"/>
      <c r="AA2" s="300"/>
      <c r="AB2" s="300"/>
      <c r="AC2" s="300"/>
      <c r="AD2" s="300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50">
        <v>2332</v>
      </c>
      <c r="B3" s="551"/>
      <c r="C3" s="552"/>
      <c r="D3" s="211" t="s">
        <v>0</v>
      </c>
      <c r="E3" s="212"/>
      <c r="F3" s="168"/>
      <c r="G3" s="168"/>
      <c r="H3" s="168">
        <v>42926</v>
      </c>
      <c r="I3" s="168">
        <v>42927</v>
      </c>
      <c r="J3" s="168">
        <v>42923</v>
      </c>
      <c r="K3" s="168">
        <v>42924</v>
      </c>
      <c r="L3" s="168">
        <v>42825</v>
      </c>
      <c r="M3" s="168"/>
      <c r="N3" s="168">
        <v>42936</v>
      </c>
      <c r="O3" s="168">
        <v>42945</v>
      </c>
      <c r="P3" s="168">
        <v>42941</v>
      </c>
      <c r="Q3" s="214">
        <v>42930</v>
      </c>
      <c r="R3" s="128"/>
      <c r="S3" s="128"/>
      <c r="T3" s="67"/>
      <c r="U3" s="168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00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553"/>
      <c r="B4" s="554"/>
      <c r="C4" s="555"/>
      <c r="D4" s="220" t="s">
        <v>1</v>
      </c>
      <c r="E4" s="212"/>
      <c r="F4" s="171"/>
      <c r="G4" s="399"/>
      <c r="H4" s="221" t="s">
        <v>1422</v>
      </c>
      <c r="I4" s="171" t="s">
        <v>1423</v>
      </c>
      <c r="J4" s="171" t="s">
        <v>1424</v>
      </c>
      <c r="K4" s="221" t="s">
        <v>1425</v>
      </c>
      <c r="L4" s="221" t="s">
        <v>1408</v>
      </c>
      <c r="M4" s="171"/>
      <c r="N4" s="268" t="s">
        <v>1418</v>
      </c>
      <c r="O4" s="221" t="s">
        <v>1419</v>
      </c>
      <c r="P4" s="221" t="s">
        <v>1420</v>
      </c>
      <c r="Q4" s="221" t="s">
        <v>1421</v>
      </c>
      <c r="R4" s="401"/>
      <c r="S4" s="398"/>
      <c r="T4" s="400"/>
      <c r="U4" s="312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00"/>
      <c r="AG4" s="300"/>
      <c r="AH4" s="300"/>
      <c r="AI4" s="300"/>
      <c r="AJ4" s="300"/>
      <c r="AK4" s="300"/>
      <c r="AL4" s="300"/>
      <c r="AM4" s="300"/>
      <c r="AN4" s="300"/>
      <c r="AO4" s="300"/>
      <c r="AP4" s="300"/>
      <c r="AQ4" s="300"/>
      <c r="AR4" s="300"/>
      <c r="AS4" s="300"/>
      <c r="AT4" s="300"/>
      <c r="AU4" s="300"/>
      <c r="AV4" s="300"/>
      <c r="AW4" s="9"/>
      <c r="AX4" s="298"/>
      <c r="AY4" s="298"/>
      <c r="AZ4" s="298"/>
      <c r="BA4" s="298"/>
      <c r="BB4" s="298"/>
      <c r="BC4" s="298"/>
      <c r="BD4" s="298"/>
      <c r="BE4" s="298"/>
      <c r="BF4" s="298"/>
      <c r="BG4" s="298"/>
      <c r="BH4" s="298"/>
      <c r="BI4" s="298"/>
      <c r="BJ4" s="298"/>
      <c r="BK4" s="298"/>
      <c r="BL4" s="298"/>
      <c r="BM4" s="298"/>
      <c r="BN4" s="11"/>
      <c r="BO4" s="11"/>
      <c r="BP4" s="298"/>
      <c r="BQ4" s="298"/>
      <c r="BR4" s="298"/>
      <c r="BS4" s="298"/>
      <c r="BT4" s="298"/>
      <c r="BU4" s="298"/>
      <c r="BV4" s="298"/>
      <c r="BW4" s="298"/>
      <c r="BX4" s="298"/>
      <c r="BY4" s="298"/>
      <c r="BZ4" s="298"/>
      <c r="CA4" s="298"/>
      <c r="CB4" s="298"/>
      <c r="CC4" s="298"/>
      <c r="CD4" s="298"/>
      <c r="CE4" s="298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108" customHeight="1" thickBot="1" x14ac:dyDescent="0.25">
      <c r="A5" s="292"/>
      <c r="B5" s="239" t="s">
        <v>2</v>
      </c>
      <c r="C5" s="293" t="s">
        <v>27</v>
      </c>
      <c r="D5" s="294" t="s">
        <v>3</v>
      </c>
      <c r="E5" s="174" t="s">
        <v>4</v>
      </c>
      <c r="F5" s="271"/>
      <c r="G5" s="408"/>
      <c r="H5" s="291" t="s">
        <v>1426</v>
      </c>
      <c r="I5" s="271" t="s">
        <v>1432</v>
      </c>
      <c r="J5" s="271" t="s">
        <v>1428</v>
      </c>
      <c r="K5" s="271" t="s">
        <v>1427</v>
      </c>
      <c r="L5" s="271" t="s">
        <v>1409</v>
      </c>
      <c r="M5" s="271"/>
      <c r="N5" s="275" t="s">
        <v>1433</v>
      </c>
      <c r="O5" s="271" t="s">
        <v>1429</v>
      </c>
      <c r="P5" s="291" t="s">
        <v>1430</v>
      </c>
      <c r="Q5" s="271" t="s">
        <v>1431</v>
      </c>
      <c r="R5" s="408"/>
      <c r="S5" s="409"/>
      <c r="T5" s="408"/>
      <c r="U5" s="271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75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ht="18.75" x14ac:dyDescent="0.25">
      <c r="A6" s="295">
        <v>1</v>
      </c>
      <c r="B6" s="245" t="s">
        <v>28</v>
      </c>
      <c r="C6" s="303" t="s">
        <v>34</v>
      </c>
      <c r="D6" s="333" t="s">
        <v>827</v>
      </c>
      <c r="E6" s="238">
        <v>2332</v>
      </c>
      <c r="F6" s="91"/>
      <c r="G6" s="410"/>
      <c r="H6" s="411">
        <v>4</v>
      </c>
      <c r="I6" s="411">
        <v>4</v>
      </c>
      <c r="J6" s="411">
        <v>4</v>
      </c>
      <c r="K6" s="411">
        <v>4</v>
      </c>
      <c r="L6" s="137">
        <v>3</v>
      </c>
      <c r="M6" s="411"/>
      <c r="N6" s="411">
        <v>4</v>
      </c>
      <c r="O6" s="412">
        <v>5</v>
      </c>
      <c r="P6" s="412">
        <v>4</v>
      </c>
      <c r="Q6" s="413">
        <v>5</v>
      </c>
      <c r="R6" s="413"/>
      <c r="S6" s="414"/>
      <c r="T6" s="411"/>
      <c r="U6" s="138"/>
      <c r="V6" s="141">
        <f t="shared" ref="V6:V38" si="0">IF(AC6&gt;0,IF(SUM(X6:Y6)/AC6&gt;0,2,IF(AND(SUM(X6:Y6)/AC6=0,Z6/AC6&gt;0),3,IF(AND((AB6/AC6+AA6/AC6)=1,AA6/AC6&gt;0),4,5))),0)</f>
        <v>3</v>
      </c>
      <c r="W6" s="92">
        <f t="shared" ref="W6:W34" si="1">COUNTIF(AG6:AV6,"б")</f>
        <v>0</v>
      </c>
      <c r="X6" s="92">
        <f t="shared" ref="X6:X17" si="2">COUNTIF(AG6:AV6,"д")</f>
        <v>0</v>
      </c>
      <c r="Y6" s="92">
        <f t="shared" ref="Y6:Y38" si="3">COUNTIF(AG6:AV6,2)+COUNTIF(AG6:AV6,"н")+COUNTIF(AG6:AV6,"д")</f>
        <v>0</v>
      </c>
      <c r="Z6" s="92">
        <f t="shared" ref="Z6:Z38" si="4">COUNTIF(AG6:AV6,Z$5)</f>
        <v>1</v>
      </c>
      <c r="AA6" s="92">
        <f t="shared" ref="AA6:AA38" si="5">COUNTIF(AG6:AV6,AA$5)</f>
        <v>6</v>
      </c>
      <c r="AB6" s="92">
        <f t="shared" ref="AB6:AB38" si="6">COUNTIF(AG6:AV6,AB$5)</f>
        <v>2</v>
      </c>
      <c r="AC6" s="92">
        <f t="shared" ref="AC6:AC39" si="7">SUM(X6:AB6)</f>
        <v>9</v>
      </c>
      <c r="AD6" s="225">
        <f t="shared" ref="AD6:AD26" si="8">IF(ISERROR(((X6+Y6)*2+Z6*3+AA6*4+AB6*5)/SUM(X6,Y6:AB6)),"",((X6+Y6)*2+Z6*3+AA6*4+AB6*5)/SUM(X6,Y6:AB6))</f>
        <v>4.1111111111111107</v>
      </c>
      <c r="AE6" s="76">
        <f t="shared" ref="AE6:AE35" si="9">IF(AX6=5,0.5,IF(AX6=4,0.25,IF(AX6&lt;=3,0)))</f>
        <v>0</v>
      </c>
      <c r="AF6" s="9"/>
      <c r="AG6" s="17" t="str">
        <f t="shared" ref="AG6:AV21" si="10">IF(ISERROR(VALUE(LEFT(F6))),LEFT(F6),VALUE(LEFT(F6)))</f>
        <v/>
      </c>
      <c r="AH6" s="17" t="str">
        <f t="shared" si="10"/>
        <v/>
      </c>
      <c r="AI6" s="17">
        <f t="shared" si="10"/>
        <v>4</v>
      </c>
      <c r="AJ6" s="17">
        <f t="shared" si="10"/>
        <v>4</v>
      </c>
      <c r="AK6" s="17">
        <f t="shared" si="10"/>
        <v>4</v>
      </c>
      <c r="AL6" s="17">
        <f t="shared" si="10"/>
        <v>4</v>
      </c>
      <c r="AM6" s="17">
        <f t="shared" si="10"/>
        <v>3</v>
      </c>
      <c r="AN6" s="17" t="str">
        <f t="shared" si="10"/>
        <v/>
      </c>
      <c r="AO6" s="17">
        <f t="shared" si="10"/>
        <v>4</v>
      </c>
      <c r="AP6" s="17">
        <f t="shared" si="10"/>
        <v>5</v>
      </c>
      <c r="AQ6" s="17">
        <f t="shared" si="10"/>
        <v>4</v>
      </c>
      <c r="AR6" s="17">
        <f t="shared" si="10"/>
        <v>5</v>
      </c>
      <c r="AS6" s="17" t="str">
        <f t="shared" si="10"/>
        <v/>
      </c>
      <c r="AT6" s="17" t="str">
        <f t="shared" si="10"/>
        <v/>
      </c>
      <c r="AU6" s="17" t="str">
        <f t="shared" si="10"/>
        <v/>
      </c>
      <c r="AV6" s="17" t="str">
        <f t="shared" si="10"/>
        <v/>
      </c>
      <c r="AW6" s="18">
        <f t="shared" ref="AW6:AW34" si="11">COUNTIF(AG6:AV6,"з")</f>
        <v>0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295">
        <v>2</v>
      </c>
      <c r="B7" s="245" t="s">
        <v>28</v>
      </c>
      <c r="C7" s="303" t="s">
        <v>34</v>
      </c>
      <c r="D7" s="333" t="s">
        <v>828</v>
      </c>
      <c r="E7" s="238">
        <v>2332</v>
      </c>
      <c r="F7" s="91"/>
      <c r="G7" s="410"/>
      <c r="H7" s="137">
        <v>3</v>
      </c>
      <c r="I7" s="137">
        <v>3</v>
      </c>
      <c r="J7" s="137">
        <v>4</v>
      </c>
      <c r="K7" s="137">
        <v>4</v>
      </c>
      <c r="L7" s="137">
        <v>3</v>
      </c>
      <c r="M7" s="137"/>
      <c r="N7" s="137">
        <v>5</v>
      </c>
      <c r="O7" s="137">
        <v>5</v>
      </c>
      <c r="P7" s="137">
        <v>4</v>
      </c>
      <c r="Q7" s="137">
        <v>5</v>
      </c>
      <c r="R7" s="138"/>
      <c r="S7" s="138"/>
      <c r="T7" s="23"/>
      <c r="U7" s="138"/>
      <c r="V7" s="141">
        <f t="shared" si="0"/>
        <v>3</v>
      </c>
      <c r="W7" s="92">
        <f t="shared" si="1"/>
        <v>0</v>
      </c>
      <c r="X7" s="92">
        <f t="shared" si="2"/>
        <v>0</v>
      </c>
      <c r="Y7" s="92">
        <f t="shared" si="3"/>
        <v>0</v>
      </c>
      <c r="Z7" s="92">
        <f t="shared" si="4"/>
        <v>3</v>
      </c>
      <c r="AA7" s="92">
        <f t="shared" si="5"/>
        <v>3</v>
      </c>
      <c r="AB7" s="92">
        <f t="shared" si="6"/>
        <v>3</v>
      </c>
      <c r="AC7" s="92">
        <f t="shared" si="7"/>
        <v>9</v>
      </c>
      <c r="AD7" s="225">
        <f t="shared" si="8"/>
        <v>4</v>
      </c>
      <c r="AE7" s="16">
        <f t="shared" si="9"/>
        <v>0</v>
      </c>
      <c r="AF7" s="9"/>
      <c r="AG7" s="17" t="str">
        <f t="shared" si="10"/>
        <v/>
      </c>
      <c r="AH7" s="17" t="str">
        <f t="shared" si="10"/>
        <v/>
      </c>
      <c r="AI7" s="17">
        <f t="shared" si="10"/>
        <v>3</v>
      </c>
      <c r="AJ7" s="17">
        <f t="shared" si="10"/>
        <v>3</v>
      </c>
      <c r="AK7" s="17">
        <f t="shared" si="10"/>
        <v>4</v>
      </c>
      <c r="AL7" s="17">
        <f t="shared" si="10"/>
        <v>4</v>
      </c>
      <c r="AM7" s="17">
        <f t="shared" si="10"/>
        <v>3</v>
      </c>
      <c r="AN7" s="17" t="str">
        <f t="shared" si="10"/>
        <v/>
      </c>
      <c r="AO7" s="17">
        <f t="shared" si="10"/>
        <v>5</v>
      </c>
      <c r="AP7" s="17">
        <f t="shared" si="10"/>
        <v>5</v>
      </c>
      <c r="AQ7" s="17">
        <f t="shared" si="10"/>
        <v>4</v>
      </c>
      <c r="AR7" s="17">
        <f t="shared" si="10"/>
        <v>5</v>
      </c>
      <c r="AS7" s="17" t="str">
        <f t="shared" si="10"/>
        <v/>
      </c>
      <c r="AT7" s="17" t="str">
        <f t="shared" si="10"/>
        <v/>
      </c>
      <c r="AU7" s="17" t="str">
        <f t="shared" si="10"/>
        <v/>
      </c>
      <c r="AV7" s="17" t="str">
        <f t="shared" si="10"/>
        <v/>
      </c>
      <c r="AW7" s="18">
        <f t="shared" si="11"/>
        <v>0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295">
        <v>3</v>
      </c>
      <c r="B8" s="245" t="s">
        <v>28</v>
      </c>
      <c r="C8" s="303" t="s">
        <v>34</v>
      </c>
      <c r="D8" s="333" t="s">
        <v>829</v>
      </c>
      <c r="E8" s="238">
        <v>2332</v>
      </c>
      <c r="F8" s="91"/>
      <c r="G8" s="410"/>
      <c r="H8" s="137">
        <v>4</v>
      </c>
      <c r="I8" s="137">
        <v>5</v>
      </c>
      <c r="J8" s="137">
        <v>5</v>
      </c>
      <c r="K8" s="137">
        <v>4</v>
      </c>
      <c r="L8" s="137">
        <v>4</v>
      </c>
      <c r="M8" s="137"/>
      <c r="N8" s="137">
        <v>5</v>
      </c>
      <c r="O8" s="137">
        <v>5</v>
      </c>
      <c r="P8" s="137">
        <v>4</v>
      </c>
      <c r="Q8" s="137">
        <v>5</v>
      </c>
      <c r="R8" s="146"/>
      <c r="S8" s="138"/>
      <c r="T8" s="23"/>
      <c r="U8" s="138"/>
      <c r="V8" s="141">
        <f t="shared" si="0"/>
        <v>4</v>
      </c>
      <c r="W8" s="92">
        <f t="shared" si="1"/>
        <v>0</v>
      </c>
      <c r="X8" s="92">
        <f t="shared" si="2"/>
        <v>0</v>
      </c>
      <c r="Y8" s="92">
        <f t="shared" si="3"/>
        <v>0</v>
      </c>
      <c r="Z8" s="92">
        <f t="shared" si="4"/>
        <v>0</v>
      </c>
      <c r="AA8" s="92">
        <f t="shared" si="5"/>
        <v>4</v>
      </c>
      <c r="AB8" s="92">
        <f t="shared" si="6"/>
        <v>5</v>
      </c>
      <c r="AC8" s="92">
        <f t="shared" si="7"/>
        <v>9</v>
      </c>
      <c r="AD8" s="225">
        <f t="shared" si="8"/>
        <v>4.5555555555555554</v>
      </c>
      <c r="AE8" s="16">
        <f t="shared" si="9"/>
        <v>0</v>
      </c>
      <c r="AF8" s="9"/>
      <c r="AG8" s="17" t="str">
        <f t="shared" si="10"/>
        <v/>
      </c>
      <c r="AH8" s="17" t="str">
        <f t="shared" si="10"/>
        <v/>
      </c>
      <c r="AI8" s="17">
        <f t="shared" si="10"/>
        <v>4</v>
      </c>
      <c r="AJ8" s="17">
        <f t="shared" si="10"/>
        <v>5</v>
      </c>
      <c r="AK8" s="17">
        <f t="shared" si="10"/>
        <v>5</v>
      </c>
      <c r="AL8" s="17">
        <f t="shared" si="10"/>
        <v>4</v>
      </c>
      <c r="AM8" s="17">
        <f t="shared" si="10"/>
        <v>4</v>
      </c>
      <c r="AN8" s="17" t="str">
        <f t="shared" si="10"/>
        <v/>
      </c>
      <c r="AO8" s="17">
        <f t="shared" si="10"/>
        <v>5</v>
      </c>
      <c r="AP8" s="17">
        <f t="shared" si="10"/>
        <v>5</v>
      </c>
      <c r="AQ8" s="17">
        <f t="shared" si="10"/>
        <v>4</v>
      </c>
      <c r="AR8" s="17">
        <f t="shared" si="10"/>
        <v>5</v>
      </c>
      <c r="AS8" s="17" t="str">
        <f t="shared" si="10"/>
        <v/>
      </c>
      <c r="AT8" s="17" t="str">
        <f t="shared" si="10"/>
        <v/>
      </c>
      <c r="AU8" s="17" t="str">
        <f t="shared" si="10"/>
        <v/>
      </c>
      <c r="AV8" s="17" t="str">
        <f t="shared" si="10"/>
        <v/>
      </c>
      <c r="AW8" s="18">
        <f t="shared" si="11"/>
        <v>0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295">
        <v>4</v>
      </c>
      <c r="B9" s="245" t="s">
        <v>28</v>
      </c>
      <c r="C9" s="303" t="s">
        <v>34</v>
      </c>
      <c r="D9" s="333" t="s">
        <v>830</v>
      </c>
      <c r="E9" s="238">
        <v>2332</v>
      </c>
      <c r="F9" s="91"/>
      <c r="G9" s="410"/>
      <c r="H9" s="137">
        <v>5</v>
      </c>
      <c r="I9" s="137">
        <v>5</v>
      </c>
      <c r="J9" s="137">
        <v>4</v>
      </c>
      <c r="K9" s="137">
        <v>5</v>
      </c>
      <c r="L9" s="137">
        <v>4</v>
      </c>
      <c r="M9" s="137"/>
      <c r="N9" s="137">
        <v>4</v>
      </c>
      <c r="O9" s="137">
        <v>5</v>
      </c>
      <c r="P9" s="137">
        <v>4</v>
      </c>
      <c r="Q9" s="137">
        <v>5</v>
      </c>
      <c r="R9" s="146"/>
      <c r="S9" s="138"/>
      <c r="T9" s="23"/>
      <c r="U9" s="138"/>
      <c r="V9" s="141">
        <f t="shared" si="0"/>
        <v>4</v>
      </c>
      <c r="W9" s="92">
        <f t="shared" si="1"/>
        <v>0</v>
      </c>
      <c r="X9" s="92">
        <f t="shared" si="2"/>
        <v>0</v>
      </c>
      <c r="Y9" s="92">
        <f t="shared" si="3"/>
        <v>0</v>
      </c>
      <c r="Z9" s="92">
        <f t="shared" si="4"/>
        <v>0</v>
      </c>
      <c r="AA9" s="92">
        <f t="shared" si="5"/>
        <v>4</v>
      </c>
      <c r="AB9" s="92">
        <f t="shared" si="6"/>
        <v>5</v>
      </c>
      <c r="AC9" s="92">
        <f t="shared" si="7"/>
        <v>9</v>
      </c>
      <c r="AD9" s="225">
        <f t="shared" si="8"/>
        <v>4.5555555555555554</v>
      </c>
      <c r="AE9" s="16">
        <f t="shared" si="9"/>
        <v>0</v>
      </c>
      <c r="AF9" s="9"/>
      <c r="AG9" s="17" t="str">
        <f t="shared" si="10"/>
        <v/>
      </c>
      <c r="AH9" s="17" t="str">
        <f t="shared" si="10"/>
        <v/>
      </c>
      <c r="AI9" s="17">
        <f t="shared" si="10"/>
        <v>5</v>
      </c>
      <c r="AJ9" s="17">
        <f t="shared" si="10"/>
        <v>5</v>
      </c>
      <c r="AK9" s="17">
        <f t="shared" si="10"/>
        <v>4</v>
      </c>
      <c r="AL9" s="17">
        <f t="shared" si="10"/>
        <v>5</v>
      </c>
      <c r="AM9" s="17">
        <f t="shared" si="10"/>
        <v>4</v>
      </c>
      <c r="AN9" s="17" t="str">
        <f t="shared" si="10"/>
        <v/>
      </c>
      <c r="AO9" s="17">
        <f t="shared" si="10"/>
        <v>4</v>
      </c>
      <c r="AP9" s="17">
        <f t="shared" si="10"/>
        <v>5</v>
      </c>
      <c r="AQ9" s="17">
        <f t="shared" si="10"/>
        <v>4</v>
      </c>
      <c r="AR9" s="17">
        <f t="shared" si="10"/>
        <v>5</v>
      </c>
      <c r="AS9" s="17" t="str">
        <f t="shared" si="10"/>
        <v/>
      </c>
      <c r="AT9" s="17" t="str">
        <f t="shared" si="10"/>
        <v/>
      </c>
      <c r="AU9" s="17" t="str">
        <f t="shared" si="10"/>
        <v/>
      </c>
      <c r="AV9" s="17" t="str">
        <f t="shared" si="10"/>
        <v/>
      </c>
      <c r="AW9" s="18">
        <f t="shared" si="11"/>
        <v>0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295">
        <v>5</v>
      </c>
      <c r="B10" s="245" t="s">
        <v>28</v>
      </c>
      <c r="C10" s="303" t="s">
        <v>34</v>
      </c>
      <c r="D10" s="333" t="s">
        <v>831</v>
      </c>
      <c r="E10" s="238">
        <v>2332</v>
      </c>
      <c r="F10" s="91"/>
      <c r="G10" s="410"/>
      <c r="H10" s="137">
        <v>5</v>
      </c>
      <c r="I10" s="137">
        <v>5</v>
      </c>
      <c r="J10" s="137">
        <v>5</v>
      </c>
      <c r="K10" s="137">
        <v>5</v>
      </c>
      <c r="L10" s="137">
        <v>5</v>
      </c>
      <c r="M10" s="137"/>
      <c r="N10" s="137">
        <v>5</v>
      </c>
      <c r="O10" s="137">
        <v>5</v>
      </c>
      <c r="P10" s="137">
        <v>5</v>
      </c>
      <c r="Q10" s="137">
        <v>5</v>
      </c>
      <c r="R10" s="146"/>
      <c r="S10" s="138"/>
      <c r="T10" s="23"/>
      <c r="U10" s="138"/>
      <c r="V10" s="141">
        <f t="shared" si="0"/>
        <v>5</v>
      </c>
      <c r="W10" s="92">
        <f t="shared" si="1"/>
        <v>0</v>
      </c>
      <c r="X10" s="92">
        <f t="shared" si="2"/>
        <v>0</v>
      </c>
      <c r="Y10" s="92">
        <f t="shared" si="3"/>
        <v>0</v>
      </c>
      <c r="Z10" s="92">
        <f t="shared" si="4"/>
        <v>0</v>
      </c>
      <c r="AA10" s="92">
        <f t="shared" si="5"/>
        <v>0</v>
      </c>
      <c r="AB10" s="92">
        <f t="shared" si="6"/>
        <v>9</v>
      </c>
      <c r="AC10" s="92">
        <f t="shared" si="7"/>
        <v>9</v>
      </c>
      <c r="AD10" s="225">
        <f t="shared" si="8"/>
        <v>5</v>
      </c>
      <c r="AE10" s="16">
        <f t="shared" si="9"/>
        <v>0</v>
      </c>
      <c r="AF10" s="9"/>
      <c r="AG10" s="17" t="str">
        <f t="shared" si="10"/>
        <v/>
      </c>
      <c r="AH10" s="17" t="str">
        <f t="shared" si="10"/>
        <v/>
      </c>
      <c r="AI10" s="17">
        <f t="shared" si="10"/>
        <v>5</v>
      </c>
      <c r="AJ10" s="17">
        <f t="shared" si="10"/>
        <v>5</v>
      </c>
      <c r="AK10" s="17">
        <f t="shared" si="10"/>
        <v>5</v>
      </c>
      <c r="AL10" s="17">
        <f t="shared" si="10"/>
        <v>5</v>
      </c>
      <c r="AM10" s="17">
        <f t="shared" si="10"/>
        <v>5</v>
      </c>
      <c r="AN10" s="17" t="str">
        <f t="shared" si="10"/>
        <v/>
      </c>
      <c r="AO10" s="17">
        <f t="shared" si="10"/>
        <v>5</v>
      </c>
      <c r="AP10" s="17">
        <f t="shared" si="10"/>
        <v>5</v>
      </c>
      <c r="AQ10" s="17">
        <f t="shared" si="10"/>
        <v>5</v>
      </c>
      <c r="AR10" s="17">
        <f t="shared" si="10"/>
        <v>5</v>
      </c>
      <c r="AS10" s="17" t="str">
        <f t="shared" si="10"/>
        <v/>
      </c>
      <c r="AT10" s="17" t="str">
        <f t="shared" si="10"/>
        <v/>
      </c>
      <c r="AU10" s="17" t="str">
        <f t="shared" si="10"/>
        <v/>
      </c>
      <c r="AV10" s="17" t="str">
        <f t="shared" si="10"/>
        <v/>
      </c>
      <c r="AW10" s="18">
        <f t="shared" si="11"/>
        <v>0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295">
        <v>6</v>
      </c>
      <c r="B11" s="245" t="s">
        <v>28</v>
      </c>
      <c r="C11" s="303" t="s">
        <v>34</v>
      </c>
      <c r="D11" s="333" t="s">
        <v>832</v>
      </c>
      <c r="E11" s="238">
        <v>2332</v>
      </c>
      <c r="F11" s="91"/>
      <c r="G11" s="410"/>
      <c r="H11" s="137">
        <v>3</v>
      </c>
      <c r="I11" s="137">
        <v>4</v>
      </c>
      <c r="J11" s="137">
        <v>3</v>
      </c>
      <c r="K11" s="137">
        <v>4</v>
      </c>
      <c r="L11" s="137">
        <v>4</v>
      </c>
      <c r="M11" s="137"/>
      <c r="N11" s="137">
        <v>3</v>
      </c>
      <c r="O11" s="137">
        <v>3</v>
      </c>
      <c r="P11" s="137">
        <v>4</v>
      </c>
      <c r="Q11" s="137" t="s">
        <v>1478</v>
      </c>
      <c r="R11" s="146"/>
      <c r="S11" s="138"/>
      <c r="T11" s="23"/>
      <c r="U11" s="138"/>
      <c r="V11" s="141">
        <f t="shared" si="0"/>
        <v>3</v>
      </c>
      <c r="W11" s="92">
        <f t="shared" si="1"/>
        <v>0</v>
      </c>
      <c r="X11" s="92">
        <f t="shared" si="2"/>
        <v>0</v>
      </c>
      <c r="Y11" s="92">
        <f t="shared" si="3"/>
        <v>0</v>
      </c>
      <c r="Z11" s="92">
        <f t="shared" si="4"/>
        <v>4</v>
      </c>
      <c r="AA11" s="92">
        <f t="shared" si="5"/>
        <v>4</v>
      </c>
      <c r="AB11" s="92">
        <f t="shared" si="6"/>
        <v>0</v>
      </c>
      <c r="AC11" s="92">
        <f t="shared" si="7"/>
        <v>8</v>
      </c>
      <c r="AD11" s="225">
        <f t="shared" si="8"/>
        <v>3.5</v>
      </c>
      <c r="AE11" s="16">
        <f t="shared" si="9"/>
        <v>0</v>
      </c>
      <c r="AF11" s="9"/>
      <c r="AG11" s="17" t="str">
        <f t="shared" si="10"/>
        <v/>
      </c>
      <c r="AH11" s="17" t="str">
        <f t="shared" si="10"/>
        <v/>
      </c>
      <c r="AI11" s="17">
        <f t="shared" si="10"/>
        <v>3</v>
      </c>
      <c r="AJ11" s="17">
        <f t="shared" si="10"/>
        <v>4</v>
      </c>
      <c r="AK11" s="17">
        <f t="shared" si="10"/>
        <v>3</v>
      </c>
      <c r="AL11" s="17">
        <f t="shared" si="10"/>
        <v>4</v>
      </c>
      <c r="AM11" s="17">
        <f t="shared" si="10"/>
        <v>4</v>
      </c>
      <c r="AN11" s="17" t="str">
        <f t="shared" si="10"/>
        <v/>
      </c>
      <c r="AO11" s="17">
        <f t="shared" si="10"/>
        <v>3</v>
      </c>
      <c r="AP11" s="17">
        <f t="shared" si="10"/>
        <v>3</v>
      </c>
      <c r="AQ11" s="17">
        <f t="shared" si="10"/>
        <v>4</v>
      </c>
      <c r="AR11" s="17" t="str">
        <f t="shared" si="10"/>
        <v>а</v>
      </c>
      <c r="AS11" s="17" t="str">
        <f t="shared" si="10"/>
        <v/>
      </c>
      <c r="AT11" s="17" t="str">
        <f t="shared" si="10"/>
        <v/>
      </c>
      <c r="AU11" s="17" t="str">
        <f t="shared" si="10"/>
        <v/>
      </c>
      <c r="AV11" s="17" t="str">
        <f t="shared" si="10"/>
        <v/>
      </c>
      <c r="AW11" s="18">
        <f t="shared" si="11"/>
        <v>0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295">
        <v>7</v>
      </c>
      <c r="B12" s="245" t="s">
        <v>28</v>
      </c>
      <c r="C12" s="303" t="s">
        <v>34</v>
      </c>
      <c r="D12" s="333" t="s">
        <v>833</v>
      </c>
      <c r="E12" s="238">
        <v>2332</v>
      </c>
      <c r="F12" s="91"/>
      <c r="G12" s="410"/>
      <c r="H12" s="137">
        <v>5</v>
      </c>
      <c r="I12" s="137">
        <v>5</v>
      </c>
      <c r="J12" s="137">
        <v>4</v>
      </c>
      <c r="K12" s="137">
        <v>5</v>
      </c>
      <c r="L12" s="137">
        <v>4</v>
      </c>
      <c r="M12" s="137"/>
      <c r="N12" s="137">
        <v>5</v>
      </c>
      <c r="O12" s="137">
        <v>5</v>
      </c>
      <c r="P12" s="137">
        <v>4</v>
      </c>
      <c r="Q12" s="137">
        <v>5</v>
      </c>
      <c r="R12" s="146"/>
      <c r="S12" s="138"/>
      <c r="T12" s="23"/>
      <c r="U12" s="138"/>
      <c r="V12" s="141">
        <f t="shared" si="0"/>
        <v>4</v>
      </c>
      <c r="W12" s="92">
        <f t="shared" si="1"/>
        <v>0</v>
      </c>
      <c r="X12" s="92">
        <f t="shared" si="2"/>
        <v>0</v>
      </c>
      <c r="Y12" s="92">
        <f t="shared" si="3"/>
        <v>0</v>
      </c>
      <c r="Z12" s="92">
        <f t="shared" si="4"/>
        <v>0</v>
      </c>
      <c r="AA12" s="92">
        <f t="shared" si="5"/>
        <v>3</v>
      </c>
      <c r="AB12" s="92">
        <f t="shared" si="6"/>
        <v>6</v>
      </c>
      <c r="AC12" s="92">
        <f t="shared" si="7"/>
        <v>9</v>
      </c>
      <c r="AD12" s="225">
        <f t="shared" si="8"/>
        <v>4.666666666666667</v>
      </c>
      <c r="AE12" s="16">
        <f t="shared" si="9"/>
        <v>0</v>
      </c>
      <c r="AF12" s="9"/>
      <c r="AG12" s="17" t="str">
        <f t="shared" si="10"/>
        <v/>
      </c>
      <c r="AH12" s="17" t="str">
        <f t="shared" si="10"/>
        <v/>
      </c>
      <c r="AI12" s="17">
        <f t="shared" si="10"/>
        <v>5</v>
      </c>
      <c r="AJ12" s="17">
        <f t="shared" si="10"/>
        <v>5</v>
      </c>
      <c r="AK12" s="17">
        <f t="shared" si="10"/>
        <v>4</v>
      </c>
      <c r="AL12" s="17">
        <f t="shared" si="10"/>
        <v>5</v>
      </c>
      <c r="AM12" s="17">
        <f t="shared" si="10"/>
        <v>4</v>
      </c>
      <c r="AN12" s="17" t="str">
        <f t="shared" si="10"/>
        <v/>
      </c>
      <c r="AO12" s="17">
        <f t="shared" si="10"/>
        <v>5</v>
      </c>
      <c r="AP12" s="17">
        <f t="shared" si="10"/>
        <v>5</v>
      </c>
      <c r="AQ12" s="17">
        <f t="shared" si="10"/>
        <v>4</v>
      </c>
      <c r="AR12" s="17">
        <f t="shared" si="10"/>
        <v>5</v>
      </c>
      <c r="AS12" s="17" t="str">
        <f t="shared" si="10"/>
        <v/>
      </c>
      <c r="AT12" s="17" t="str">
        <f t="shared" si="10"/>
        <v/>
      </c>
      <c r="AU12" s="17" t="str">
        <f t="shared" si="10"/>
        <v/>
      </c>
      <c r="AV12" s="17" t="str">
        <f t="shared" si="10"/>
        <v/>
      </c>
      <c r="AW12" s="18">
        <f t="shared" si="11"/>
        <v>0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295">
        <v>8</v>
      </c>
      <c r="B13" s="245" t="s">
        <v>28</v>
      </c>
      <c r="C13" s="303" t="s">
        <v>34</v>
      </c>
      <c r="D13" s="333" t="s">
        <v>834</v>
      </c>
      <c r="E13" s="238">
        <v>2332</v>
      </c>
      <c r="F13" s="91"/>
      <c r="G13" s="410"/>
      <c r="H13" s="137">
        <v>4</v>
      </c>
      <c r="I13" s="137">
        <v>5</v>
      </c>
      <c r="J13" s="137">
        <v>3</v>
      </c>
      <c r="K13" s="137">
        <v>5</v>
      </c>
      <c r="L13" s="137">
        <v>4</v>
      </c>
      <c r="M13" s="137"/>
      <c r="N13" s="137">
        <v>4</v>
      </c>
      <c r="O13" s="137">
        <v>4</v>
      </c>
      <c r="P13" s="137">
        <v>4</v>
      </c>
      <c r="Q13" s="137" t="s">
        <v>1417</v>
      </c>
      <c r="R13" s="314"/>
      <c r="S13" s="137"/>
      <c r="T13" s="91"/>
      <c r="U13" s="137"/>
      <c r="V13" s="141">
        <f t="shared" si="0"/>
        <v>3</v>
      </c>
      <c r="W13" s="93">
        <f t="shared" si="1"/>
        <v>0</v>
      </c>
      <c r="X13" s="93">
        <f t="shared" si="2"/>
        <v>0</v>
      </c>
      <c r="Y13" s="93">
        <f t="shared" si="3"/>
        <v>0</v>
      </c>
      <c r="Z13" s="93">
        <f t="shared" si="4"/>
        <v>1</v>
      </c>
      <c r="AA13" s="93">
        <f t="shared" si="5"/>
        <v>5</v>
      </c>
      <c r="AB13" s="93">
        <f t="shared" si="6"/>
        <v>2</v>
      </c>
      <c r="AC13" s="92">
        <f t="shared" si="7"/>
        <v>8</v>
      </c>
      <c r="AD13" s="225">
        <f t="shared" si="8"/>
        <v>4.125</v>
      </c>
      <c r="AE13" s="25">
        <f t="shared" si="9"/>
        <v>0</v>
      </c>
      <c r="AF13" s="13"/>
      <c r="AG13" s="26" t="str">
        <f t="shared" si="10"/>
        <v/>
      </c>
      <c r="AH13" s="26" t="str">
        <f t="shared" si="10"/>
        <v/>
      </c>
      <c r="AI13" s="26">
        <f t="shared" si="10"/>
        <v>4</v>
      </c>
      <c r="AJ13" s="26">
        <f t="shared" si="10"/>
        <v>5</v>
      </c>
      <c r="AK13" s="26">
        <f t="shared" si="10"/>
        <v>3</v>
      </c>
      <c r="AL13" s="26">
        <f t="shared" si="10"/>
        <v>5</v>
      </c>
      <c r="AM13" s="26">
        <f t="shared" si="10"/>
        <v>4</v>
      </c>
      <c r="AN13" s="26" t="str">
        <f t="shared" si="10"/>
        <v/>
      </c>
      <c r="AO13" s="26">
        <f t="shared" si="10"/>
        <v>4</v>
      </c>
      <c r="AP13" s="26">
        <f t="shared" si="10"/>
        <v>4</v>
      </c>
      <c r="AQ13" s="26">
        <f t="shared" si="10"/>
        <v>4</v>
      </c>
      <c r="AR13" s="26" t="str">
        <f t="shared" si="10"/>
        <v>а</v>
      </c>
      <c r="AS13" s="26" t="str">
        <f t="shared" si="10"/>
        <v/>
      </c>
      <c r="AT13" s="26" t="str">
        <f t="shared" si="10"/>
        <v/>
      </c>
      <c r="AU13" s="26" t="str">
        <f t="shared" si="10"/>
        <v/>
      </c>
      <c r="AV13" s="26" t="str">
        <f t="shared" si="10"/>
        <v/>
      </c>
      <c r="AW13" s="27">
        <f t="shared" si="11"/>
        <v>0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295">
        <v>9</v>
      </c>
      <c r="B14" s="245" t="s">
        <v>28</v>
      </c>
      <c r="C14" s="303" t="s">
        <v>34</v>
      </c>
      <c r="D14" s="333" t="s">
        <v>835</v>
      </c>
      <c r="E14" s="238">
        <v>2332</v>
      </c>
      <c r="F14" s="91"/>
      <c r="G14" s="410"/>
      <c r="H14" s="137">
        <v>4</v>
      </c>
      <c r="I14" s="137">
        <v>4</v>
      </c>
      <c r="J14" s="137">
        <v>4</v>
      </c>
      <c r="K14" s="137">
        <v>5</v>
      </c>
      <c r="L14" s="137">
        <v>4</v>
      </c>
      <c r="M14" s="137"/>
      <c r="N14" s="137">
        <v>4</v>
      </c>
      <c r="O14" s="137">
        <v>5</v>
      </c>
      <c r="P14" s="137">
        <v>4</v>
      </c>
      <c r="Q14" s="137">
        <v>5</v>
      </c>
      <c r="R14" s="146"/>
      <c r="S14" s="138"/>
      <c r="T14" s="23"/>
      <c r="U14" s="138"/>
      <c r="V14" s="141">
        <f t="shared" si="0"/>
        <v>4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0</v>
      </c>
      <c r="AA14" s="92">
        <f t="shared" si="5"/>
        <v>6</v>
      </c>
      <c r="AB14" s="92">
        <f t="shared" si="6"/>
        <v>3</v>
      </c>
      <c r="AC14" s="92">
        <f t="shared" si="7"/>
        <v>9</v>
      </c>
      <c r="AD14" s="225">
        <f t="shared" si="8"/>
        <v>4.333333333333333</v>
      </c>
      <c r="AE14" s="16">
        <f t="shared" si="9"/>
        <v>0</v>
      </c>
      <c r="AF14" s="9"/>
      <c r="AG14" s="17" t="str">
        <f t="shared" si="10"/>
        <v/>
      </c>
      <c r="AH14" s="17" t="str">
        <f t="shared" si="10"/>
        <v/>
      </c>
      <c r="AI14" s="17">
        <f t="shared" si="10"/>
        <v>4</v>
      </c>
      <c r="AJ14" s="17">
        <f t="shared" si="10"/>
        <v>4</v>
      </c>
      <c r="AK14" s="17">
        <f t="shared" si="10"/>
        <v>4</v>
      </c>
      <c r="AL14" s="17">
        <f t="shared" si="10"/>
        <v>5</v>
      </c>
      <c r="AM14" s="17">
        <f t="shared" si="10"/>
        <v>4</v>
      </c>
      <c r="AN14" s="17" t="str">
        <f t="shared" si="10"/>
        <v/>
      </c>
      <c r="AO14" s="17">
        <f t="shared" si="10"/>
        <v>4</v>
      </c>
      <c r="AP14" s="17">
        <f t="shared" si="10"/>
        <v>5</v>
      </c>
      <c r="AQ14" s="17">
        <f t="shared" si="10"/>
        <v>4</v>
      </c>
      <c r="AR14" s="17">
        <f t="shared" si="10"/>
        <v>5</v>
      </c>
      <c r="AS14" s="17" t="str">
        <f t="shared" si="10"/>
        <v/>
      </c>
      <c r="AT14" s="17" t="str">
        <f t="shared" si="10"/>
        <v/>
      </c>
      <c r="AU14" s="17" t="str">
        <f t="shared" si="10"/>
        <v/>
      </c>
      <c r="AV14" s="17" t="str">
        <f t="shared" si="10"/>
        <v/>
      </c>
      <c r="AW14" s="18">
        <f t="shared" si="11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295">
        <v>10</v>
      </c>
      <c r="B15" s="245" t="s">
        <v>28</v>
      </c>
      <c r="C15" s="303" t="s">
        <v>34</v>
      </c>
      <c r="D15" s="333" t="s">
        <v>836</v>
      </c>
      <c r="E15" s="238">
        <v>2332</v>
      </c>
      <c r="F15" s="91"/>
      <c r="G15" s="410"/>
      <c r="H15" s="137">
        <v>4</v>
      </c>
      <c r="I15" s="137">
        <v>4</v>
      </c>
      <c r="J15" s="137">
        <v>3</v>
      </c>
      <c r="K15" s="137">
        <v>4</v>
      </c>
      <c r="L15" s="137">
        <v>3</v>
      </c>
      <c r="M15" s="137"/>
      <c r="N15" s="137">
        <v>4</v>
      </c>
      <c r="O15" s="137">
        <v>4</v>
      </c>
      <c r="P15" s="137">
        <v>4</v>
      </c>
      <c r="Q15" s="137">
        <v>5</v>
      </c>
      <c r="R15" s="146"/>
      <c r="S15" s="138"/>
      <c r="T15" s="23"/>
      <c r="U15" s="138"/>
      <c r="V15" s="141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2</v>
      </c>
      <c r="AA15" s="92">
        <f t="shared" si="5"/>
        <v>6</v>
      </c>
      <c r="AB15" s="92">
        <f t="shared" si="6"/>
        <v>1</v>
      </c>
      <c r="AC15" s="92">
        <f t="shared" si="7"/>
        <v>9</v>
      </c>
      <c r="AD15" s="225">
        <f t="shared" si="8"/>
        <v>3.8888888888888888</v>
      </c>
      <c r="AE15" s="16">
        <f t="shared" si="9"/>
        <v>0</v>
      </c>
      <c r="AF15" s="9"/>
      <c r="AG15" s="17" t="str">
        <f t="shared" si="10"/>
        <v/>
      </c>
      <c r="AH15" s="17" t="str">
        <f t="shared" si="10"/>
        <v/>
      </c>
      <c r="AI15" s="17">
        <f t="shared" si="10"/>
        <v>4</v>
      </c>
      <c r="AJ15" s="17">
        <f t="shared" si="10"/>
        <v>4</v>
      </c>
      <c r="AK15" s="17">
        <f t="shared" si="10"/>
        <v>3</v>
      </c>
      <c r="AL15" s="17">
        <f t="shared" si="10"/>
        <v>4</v>
      </c>
      <c r="AM15" s="17">
        <f t="shared" si="10"/>
        <v>3</v>
      </c>
      <c r="AN15" s="17" t="str">
        <f t="shared" si="10"/>
        <v/>
      </c>
      <c r="AO15" s="17">
        <f t="shared" si="10"/>
        <v>4</v>
      </c>
      <c r="AP15" s="17">
        <f t="shared" si="10"/>
        <v>4</v>
      </c>
      <c r="AQ15" s="17">
        <f t="shared" si="10"/>
        <v>4</v>
      </c>
      <c r="AR15" s="17">
        <f t="shared" si="10"/>
        <v>5</v>
      </c>
      <c r="AS15" s="17" t="str">
        <f t="shared" si="10"/>
        <v/>
      </c>
      <c r="AT15" s="17" t="str">
        <f t="shared" si="10"/>
        <v/>
      </c>
      <c r="AU15" s="17" t="str">
        <f t="shared" si="10"/>
        <v/>
      </c>
      <c r="AV15" s="17" t="str">
        <f t="shared" si="10"/>
        <v/>
      </c>
      <c r="AW15" s="18">
        <f t="shared" si="11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5">
      <c r="A16" s="296">
        <v>11</v>
      </c>
      <c r="C16" s="303" t="s">
        <v>34</v>
      </c>
      <c r="D16" s="333" t="s">
        <v>837</v>
      </c>
      <c r="E16" s="238">
        <v>2332</v>
      </c>
      <c r="F16" s="91"/>
      <c r="G16" s="410"/>
      <c r="H16" s="137">
        <v>4</v>
      </c>
      <c r="I16" s="137">
        <v>3</v>
      </c>
      <c r="J16" s="137">
        <v>3</v>
      </c>
      <c r="K16" s="137">
        <v>4</v>
      </c>
      <c r="L16" s="137">
        <v>3</v>
      </c>
      <c r="M16" s="137"/>
      <c r="N16" s="137">
        <v>3</v>
      </c>
      <c r="O16" s="137">
        <v>3</v>
      </c>
      <c r="P16" s="137">
        <v>3</v>
      </c>
      <c r="Q16" s="137">
        <v>5</v>
      </c>
      <c r="R16" s="146"/>
      <c r="S16" s="138"/>
      <c r="T16" s="23"/>
      <c r="U16" s="138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6</v>
      </c>
      <c r="AA16" s="92">
        <f t="shared" si="5"/>
        <v>2</v>
      </c>
      <c r="AB16" s="92">
        <f t="shared" si="6"/>
        <v>1</v>
      </c>
      <c r="AC16" s="92">
        <f t="shared" si="7"/>
        <v>9</v>
      </c>
      <c r="AD16" s="225">
        <f t="shared" si="8"/>
        <v>3.4444444444444446</v>
      </c>
      <c r="AE16" s="16">
        <f t="shared" si="9"/>
        <v>0</v>
      </c>
      <c r="AF16" s="9"/>
      <c r="AG16" s="17" t="str">
        <f t="shared" si="10"/>
        <v/>
      </c>
      <c r="AH16" s="17" t="str">
        <f t="shared" si="10"/>
        <v/>
      </c>
      <c r="AI16" s="17">
        <f t="shared" si="10"/>
        <v>4</v>
      </c>
      <c r="AJ16" s="17">
        <f t="shared" si="10"/>
        <v>3</v>
      </c>
      <c r="AK16" s="17">
        <f t="shared" si="10"/>
        <v>3</v>
      </c>
      <c r="AL16" s="17">
        <f t="shared" si="10"/>
        <v>4</v>
      </c>
      <c r="AM16" s="17">
        <f t="shared" si="10"/>
        <v>3</v>
      </c>
      <c r="AN16" s="17" t="str">
        <f t="shared" si="10"/>
        <v/>
      </c>
      <c r="AO16" s="17">
        <f t="shared" si="10"/>
        <v>3</v>
      </c>
      <c r="AP16" s="17">
        <f t="shared" si="10"/>
        <v>3</v>
      </c>
      <c r="AQ16" s="17">
        <f t="shared" si="10"/>
        <v>3</v>
      </c>
      <c r="AR16" s="17">
        <f t="shared" si="10"/>
        <v>5</v>
      </c>
      <c r="AS16" s="17" t="str">
        <f t="shared" si="10"/>
        <v/>
      </c>
      <c r="AT16" s="17" t="str">
        <f t="shared" si="10"/>
        <v/>
      </c>
      <c r="AU16" s="17" t="str">
        <f t="shared" si="10"/>
        <v/>
      </c>
      <c r="AV16" s="17" t="str">
        <f t="shared" si="10"/>
        <v/>
      </c>
      <c r="AW16" s="18">
        <f t="shared" si="11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5">
      <c r="A17" s="296">
        <v>12</v>
      </c>
      <c r="B17" s="178"/>
      <c r="C17" s="303" t="s">
        <v>34</v>
      </c>
      <c r="D17" s="333" t="s">
        <v>838</v>
      </c>
      <c r="E17" s="238">
        <v>2332</v>
      </c>
      <c r="F17" s="91"/>
      <c r="G17" s="410"/>
      <c r="H17" s="137">
        <v>4</v>
      </c>
      <c r="I17" s="137">
        <v>4</v>
      </c>
      <c r="J17" s="137">
        <v>3</v>
      </c>
      <c r="K17" s="137">
        <v>4</v>
      </c>
      <c r="L17" s="137">
        <v>4</v>
      </c>
      <c r="M17" s="137"/>
      <c r="N17" s="137">
        <v>4</v>
      </c>
      <c r="O17" s="137">
        <v>4</v>
      </c>
      <c r="P17" s="137">
        <v>3</v>
      </c>
      <c r="Q17" s="137">
        <v>5</v>
      </c>
      <c r="R17" s="146"/>
      <c r="S17" s="138"/>
      <c r="T17" s="23"/>
      <c r="U17" s="138"/>
      <c r="V17" s="18">
        <f t="shared" si="0"/>
        <v>3</v>
      </c>
      <c r="W17" s="92">
        <f t="shared" si="1"/>
        <v>0</v>
      </c>
      <c r="X17" s="92">
        <f t="shared" si="2"/>
        <v>0</v>
      </c>
      <c r="Y17" s="92">
        <f t="shared" si="3"/>
        <v>0</v>
      </c>
      <c r="Z17" s="92">
        <f t="shared" si="4"/>
        <v>2</v>
      </c>
      <c r="AA17" s="92">
        <f t="shared" si="5"/>
        <v>6</v>
      </c>
      <c r="AB17" s="92">
        <f t="shared" si="6"/>
        <v>1</v>
      </c>
      <c r="AC17" s="92">
        <f t="shared" si="7"/>
        <v>9</v>
      </c>
      <c r="AD17" s="225">
        <f t="shared" si="8"/>
        <v>3.8888888888888888</v>
      </c>
      <c r="AE17" s="16">
        <f t="shared" si="9"/>
        <v>0</v>
      </c>
      <c r="AF17" s="9"/>
      <c r="AG17" s="17" t="str">
        <f t="shared" si="10"/>
        <v/>
      </c>
      <c r="AH17" s="17" t="str">
        <f t="shared" si="10"/>
        <v/>
      </c>
      <c r="AI17" s="17">
        <f t="shared" si="10"/>
        <v>4</v>
      </c>
      <c r="AJ17" s="17">
        <f t="shared" si="10"/>
        <v>4</v>
      </c>
      <c r="AK17" s="17">
        <f t="shared" si="10"/>
        <v>3</v>
      </c>
      <c r="AL17" s="17">
        <f t="shared" si="10"/>
        <v>4</v>
      </c>
      <c r="AM17" s="17">
        <f t="shared" si="10"/>
        <v>4</v>
      </c>
      <c r="AN17" s="17" t="str">
        <f t="shared" si="10"/>
        <v/>
      </c>
      <c r="AO17" s="17">
        <f t="shared" si="10"/>
        <v>4</v>
      </c>
      <c r="AP17" s="17">
        <f t="shared" si="10"/>
        <v>4</v>
      </c>
      <c r="AQ17" s="17">
        <f t="shared" si="10"/>
        <v>3</v>
      </c>
      <c r="AR17" s="17">
        <f t="shared" si="10"/>
        <v>5</v>
      </c>
      <c r="AS17" s="17" t="str">
        <f t="shared" si="10"/>
        <v/>
      </c>
      <c r="AT17" s="17" t="str">
        <f t="shared" si="10"/>
        <v/>
      </c>
      <c r="AU17" s="17" t="str">
        <f t="shared" si="10"/>
        <v/>
      </c>
      <c r="AV17" s="17" t="str">
        <f t="shared" si="10"/>
        <v/>
      </c>
      <c r="AW17" s="18">
        <f t="shared" si="11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5">
      <c r="A18" s="296">
        <v>13</v>
      </c>
      <c r="B18" s="178"/>
      <c r="C18" s="303" t="s">
        <v>34</v>
      </c>
      <c r="D18" s="333" t="s">
        <v>839</v>
      </c>
      <c r="E18" s="238">
        <v>2332</v>
      </c>
      <c r="F18" s="91"/>
      <c r="G18" s="410"/>
      <c r="H18" s="137">
        <v>5</v>
      </c>
      <c r="I18" s="137">
        <v>5</v>
      </c>
      <c r="J18" s="137">
        <v>4</v>
      </c>
      <c r="K18" s="137">
        <v>5</v>
      </c>
      <c r="L18" s="137">
        <v>4</v>
      </c>
      <c r="M18" s="137"/>
      <c r="N18" s="137">
        <v>3</v>
      </c>
      <c r="O18" s="137">
        <v>4</v>
      </c>
      <c r="P18" s="137">
        <v>4</v>
      </c>
      <c r="Q18" s="137">
        <v>5</v>
      </c>
      <c r="R18" s="146"/>
      <c r="S18" s="138"/>
      <c r="T18" s="23"/>
      <c r="U18" s="138"/>
      <c r="V18" s="18">
        <f t="shared" si="0"/>
        <v>3</v>
      </c>
      <c r="W18" s="92">
        <f t="shared" si="1"/>
        <v>0</v>
      </c>
      <c r="X18" s="92">
        <f t="shared" ref="X18:X34" si="12">COUNTIF(AF18:AU18,"д")</f>
        <v>0</v>
      </c>
      <c r="Y18" s="92">
        <f t="shared" si="3"/>
        <v>0</v>
      </c>
      <c r="Z18" s="92">
        <f t="shared" si="4"/>
        <v>1</v>
      </c>
      <c r="AA18" s="92">
        <f t="shared" si="5"/>
        <v>4</v>
      </c>
      <c r="AB18" s="92">
        <f t="shared" si="6"/>
        <v>4</v>
      </c>
      <c r="AC18" s="92">
        <f t="shared" si="7"/>
        <v>9</v>
      </c>
      <c r="AD18" s="225">
        <f t="shared" si="8"/>
        <v>4.333333333333333</v>
      </c>
      <c r="AE18" s="16">
        <f t="shared" si="9"/>
        <v>0</v>
      </c>
      <c r="AF18" s="9"/>
      <c r="AG18" s="17" t="str">
        <f t="shared" si="10"/>
        <v/>
      </c>
      <c r="AH18" s="17" t="str">
        <f t="shared" si="10"/>
        <v/>
      </c>
      <c r="AI18" s="17">
        <f t="shared" si="10"/>
        <v>5</v>
      </c>
      <c r="AJ18" s="17">
        <f t="shared" si="10"/>
        <v>5</v>
      </c>
      <c r="AK18" s="17">
        <f t="shared" si="10"/>
        <v>4</v>
      </c>
      <c r="AL18" s="17">
        <f t="shared" si="10"/>
        <v>5</v>
      </c>
      <c r="AM18" s="17">
        <f t="shared" si="10"/>
        <v>4</v>
      </c>
      <c r="AN18" s="17" t="str">
        <f t="shared" si="10"/>
        <v/>
      </c>
      <c r="AO18" s="17">
        <f t="shared" si="10"/>
        <v>3</v>
      </c>
      <c r="AP18" s="17">
        <f t="shared" si="10"/>
        <v>4</v>
      </c>
      <c r="AQ18" s="17">
        <f t="shared" si="10"/>
        <v>4</v>
      </c>
      <c r="AR18" s="17">
        <f t="shared" si="10"/>
        <v>5</v>
      </c>
      <c r="AS18" s="17" t="str">
        <f t="shared" si="10"/>
        <v/>
      </c>
      <c r="AT18" s="17" t="str">
        <f t="shared" si="10"/>
        <v/>
      </c>
      <c r="AU18" s="17" t="str">
        <f t="shared" si="10"/>
        <v/>
      </c>
      <c r="AV18" s="17" t="str">
        <f t="shared" si="10"/>
        <v/>
      </c>
      <c r="AW18" s="18">
        <f t="shared" si="11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5">
      <c r="A19" s="296">
        <v>14</v>
      </c>
      <c r="B19" s="178"/>
      <c r="C19" s="303" t="s">
        <v>34</v>
      </c>
      <c r="D19" s="333" t="s">
        <v>840</v>
      </c>
      <c r="E19" s="238">
        <v>2332</v>
      </c>
      <c r="F19" s="91"/>
      <c r="G19" s="410"/>
      <c r="H19" s="137">
        <v>5</v>
      </c>
      <c r="I19" s="137">
        <v>5</v>
      </c>
      <c r="J19" s="137">
        <v>5</v>
      </c>
      <c r="K19" s="137">
        <v>5</v>
      </c>
      <c r="L19" s="137">
        <v>5</v>
      </c>
      <c r="M19" s="137"/>
      <c r="N19" s="137">
        <v>5</v>
      </c>
      <c r="O19" s="137">
        <v>5</v>
      </c>
      <c r="P19" s="137">
        <v>4</v>
      </c>
      <c r="Q19" s="137">
        <v>5</v>
      </c>
      <c r="R19" s="146"/>
      <c r="S19" s="138"/>
      <c r="T19" s="23"/>
      <c r="U19" s="138"/>
      <c r="V19" s="18">
        <f t="shared" si="0"/>
        <v>4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0</v>
      </c>
      <c r="AA19" s="92">
        <f t="shared" si="5"/>
        <v>1</v>
      </c>
      <c r="AB19" s="92">
        <f t="shared" si="6"/>
        <v>8</v>
      </c>
      <c r="AC19" s="92">
        <f t="shared" si="7"/>
        <v>9</v>
      </c>
      <c r="AD19" s="225">
        <f t="shared" si="8"/>
        <v>4.8888888888888893</v>
      </c>
      <c r="AE19" s="16">
        <f t="shared" si="9"/>
        <v>0</v>
      </c>
      <c r="AF19" s="9"/>
      <c r="AG19" s="17" t="str">
        <f t="shared" si="10"/>
        <v/>
      </c>
      <c r="AH19" s="17" t="str">
        <f t="shared" si="10"/>
        <v/>
      </c>
      <c r="AI19" s="17">
        <f t="shared" si="10"/>
        <v>5</v>
      </c>
      <c r="AJ19" s="17">
        <f t="shared" si="10"/>
        <v>5</v>
      </c>
      <c r="AK19" s="17">
        <f t="shared" si="10"/>
        <v>5</v>
      </c>
      <c r="AL19" s="17">
        <f t="shared" si="10"/>
        <v>5</v>
      </c>
      <c r="AM19" s="17">
        <f>IF(ISERROR(VALUE(LEFT(K19))),LEFT(K19),VALUE(LEFT(K19)))</f>
        <v>5</v>
      </c>
      <c r="AN19" s="17" t="str">
        <f t="shared" si="10"/>
        <v/>
      </c>
      <c r="AO19" s="17">
        <f t="shared" si="10"/>
        <v>5</v>
      </c>
      <c r="AP19" s="17">
        <f t="shared" si="10"/>
        <v>5</v>
      </c>
      <c r="AQ19" s="17">
        <f t="shared" si="10"/>
        <v>4</v>
      </c>
      <c r="AR19" s="17">
        <f t="shared" si="10"/>
        <v>5</v>
      </c>
      <c r="AS19" s="17" t="str">
        <f t="shared" si="10"/>
        <v/>
      </c>
      <c r="AT19" s="17" t="str">
        <f t="shared" si="10"/>
        <v/>
      </c>
      <c r="AU19" s="17" t="str">
        <f t="shared" si="10"/>
        <v/>
      </c>
      <c r="AV19" s="17" t="str">
        <f t="shared" si="10"/>
        <v/>
      </c>
      <c r="AW19" s="18">
        <f t="shared" si="11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96">
        <v>15</v>
      </c>
      <c r="B20" s="178"/>
      <c r="C20" s="303" t="s">
        <v>34</v>
      </c>
      <c r="D20" s="333" t="s">
        <v>841</v>
      </c>
      <c r="E20" s="238">
        <v>2332</v>
      </c>
      <c r="F20" s="91"/>
      <c r="G20" s="410"/>
      <c r="H20" s="137">
        <v>3</v>
      </c>
      <c r="I20" s="137">
        <v>3</v>
      </c>
      <c r="J20" s="137">
        <v>4</v>
      </c>
      <c r="K20" s="137">
        <v>3</v>
      </c>
      <c r="L20" s="137">
        <v>4</v>
      </c>
      <c r="M20" s="137"/>
      <c r="N20" s="137">
        <v>4</v>
      </c>
      <c r="O20" s="137">
        <v>4</v>
      </c>
      <c r="P20" s="137">
        <v>3</v>
      </c>
      <c r="Q20" s="137">
        <v>5</v>
      </c>
      <c r="R20" s="138"/>
      <c r="S20" s="138"/>
      <c r="T20" s="23"/>
      <c r="U20" s="138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4</v>
      </c>
      <c r="AA20" s="92">
        <f t="shared" si="5"/>
        <v>4</v>
      </c>
      <c r="AB20" s="92">
        <f t="shared" si="6"/>
        <v>1</v>
      </c>
      <c r="AC20" s="92">
        <f t="shared" si="7"/>
        <v>9</v>
      </c>
      <c r="AD20" s="225">
        <f t="shared" si="8"/>
        <v>3.6666666666666665</v>
      </c>
      <c r="AE20" s="16">
        <f t="shared" si="9"/>
        <v>0</v>
      </c>
      <c r="AF20" s="9"/>
      <c r="AG20" s="17" t="str">
        <f t="shared" si="10"/>
        <v/>
      </c>
      <c r="AH20" s="17" t="str">
        <f t="shared" si="10"/>
        <v/>
      </c>
      <c r="AI20" s="17">
        <f t="shared" si="10"/>
        <v>3</v>
      </c>
      <c r="AJ20" s="17">
        <f t="shared" si="10"/>
        <v>3</v>
      </c>
      <c r="AK20" s="17">
        <f t="shared" si="10"/>
        <v>4</v>
      </c>
      <c r="AL20" s="17">
        <f t="shared" si="10"/>
        <v>3</v>
      </c>
      <c r="AM20" s="17">
        <f t="shared" si="10"/>
        <v>4</v>
      </c>
      <c r="AN20" s="17" t="str">
        <f t="shared" si="10"/>
        <v/>
      </c>
      <c r="AO20" s="17">
        <f t="shared" si="10"/>
        <v>4</v>
      </c>
      <c r="AP20" s="17">
        <f t="shared" si="10"/>
        <v>4</v>
      </c>
      <c r="AQ20" s="17">
        <f t="shared" si="10"/>
        <v>3</v>
      </c>
      <c r="AR20" s="17">
        <f t="shared" si="10"/>
        <v>5</v>
      </c>
      <c r="AS20" s="17" t="str">
        <f t="shared" si="10"/>
        <v/>
      </c>
      <c r="AT20" s="17" t="str">
        <f t="shared" si="10"/>
        <v/>
      </c>
      <c r="AU20" s="17" t="str">
        <f t="shared" si="10"/>
        <v/>
      </c>
      <c r="AV20" s="17" t="str">
        <f t="shared" si="10"/>
        <v/>
      </c>
      <c r="AW20" s="18">
        <f t="shared" si="11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5">
      <c r="A21" s="296">
        <v>16</v>
      </c>
      <c r="B21" s="178"/>
      <c r="C21" s="303" t="s">
        <v>34</v>
      </c>
      <c r="D21" s="333" t="s">
        <v>842</v>
      </c>
      <c r="E21" s="238">
        <v>2332</v>
      </c>
      <c r="F21" s="91"/>
      <c r="G21" s="410"/>
      <c r="H21" s="137">
        <v>4</v>
      </c>
      <c r="I21" s="137">
        <v>4</v>
      </c>
      <c r="J21" s="137">
        <v>3</v>
      </c>
      <c r="K21" s="137">
        <v>4</v>
      </c>
      <c r="L21" s="137">
        <v>5</v>
      </c>
      <c r="M21" s="137"/>
      <c r="N21" s="137">
        <v>5</v>
      </c>
      <c r="O21" s="137">
        <v>4</v>
      </c>
      <c r="P21" s="137">
        <v>4</v>
      </c>
      <c r="Q21" s="137">
        <v>5</v>
      </c>
      <c r="R21" s="146"/>
      <c r="S21" s="138"/>
      <c r="T21" s="23"/>
      <c r="U21" s="138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1</v>
      </c>
      <c r="AA21" s="92">
        <f t="shared" si="5"/>
        <v>5</v>
      </c>
      <c r="AB21" s="92">
        <f t="shared" si="6"/>
        <v>3</v>
      </c>
      <c r="AC21" s="92">
        <f t="shared" si="7"/>
        <v>9</v>
      </c>
      <c r="AD21" s="225">
        <f t="shared" si="8"/>
        <v>4.2222222222222223</v>
      </c>
      <c r="AE21" s="16">
        <f t="shared" si="9"/>
        <v>0</v>
      </c>
      <c r="AF21" s="9"/>
      <c r="AG21" s="17" t="str">
        <f t="shared" si="10"/>
        <v/>
      </c>
      <c r="AH21" s="17" t="str">
        <f t="shared" si="10"/>
        <v/>
      </c>
      <c r="AI21" s="17">
        <f t="shared" si="10"/>
        <v>4</v>
      </c>
      <c r="AJ21" s="17">
        <f t="shared" si="10"/>
        <v>4</v>
      </c>
      <c r="AK21" s="17">
        <f t="shared" si="10"/>
        <v>3</v>
      </c>
      <c r="AL21" s="17">
        <f t="shared" si="10"/>
        <v>4</v>
      </c>
      <c r="AM21" s="17">
        <f t="shared" si="10"/>
        <v>5</v>
      </c>
      <c r="AN21" s="17" t="str">
        <f t="shared" si="10"/>
        <v/>
      </c>
      <c r="AO21" s="17">
        <f t="shared" si="10"/>
        <v>5</v>
      </c>
      <c r="AP21" s="17">
        <f t="shared" si="10"/>
        <v>4</v>
      </c>
      <c r="AQ21" s="17">
        <f t="shared" si="10"/>
        <v>4</v>
      </c>
      <c r="AR21" s="17">
        <f t="shared" si="10"/>
        <v>5</v>
      </c>
      <c r="AS21" s="17" t="str">
        <f t="shared" si="10"/>
        <v/>
      </c>
      <c r="AT21" s="17" t="str">
        <f t="shared" si="10"/>
        <v/>
      </c>
      <c r="AU21" s="17" t="str">
        <f t="shared" si="10"/>
        <v/>
      </c>
      <c r="AV21" s="17" t="str">
        <f t="shared" si="10"/>
        <v/>
      </c>
      <c r="AW21" s="18">
        <f t="shared" si="11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5">
      <c r="A22" s="296">
        <v>17</v>
      </c>
      <c r="B22" s="178"/>
      <c r="C22" s="303" t="s">
        <v>34</v>
      </c>
      <c r="D22" s="333" t="s">
        <v>843</v>
      </c>
      <c r="E22" s="238">
        <v>2332</v>
      </c>
      <c r="F22" s="91"/>
      <c r="G22" s="410"/>
      <c r="H22" s="137">
        <v>4</v>
      </c>
      <c r="I22" s="137">
        <v>4</v>
      </c>
      <c r="J22" s="137">
        <v>3</v>
      </c>
      <c r="K22" s="137">
        <v>4</v>
      </c>
      <c r="L22" s="137">
        <v>4</v>
      </c>
      <c r="M22" s="137"/>
      <c r="N22" s="137">
        <v>4</v>
      </c>
      <c r="O22" s="137">
        <v>3</v>
      </c>
      <c r="P22" s="137">
        <v>3</v>
      </c>
      <c r="Q22" s="137">
        <v>5</v>
      </c>
      <c r="R22" s="146"/>
      <c r="S22" s="138"/>
      <c r="T22" s="23"/>
      <c r="U22" s="138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3</v>
      </c>
      <c r="AA22" s="92">
        <f t="shared" si="5"/>
        <v>5</v>
      </c>
      <c r="AB22" s="92">
        <f t="shared" si="6"/>
        <v>1</v>
      </c>
      <c r="AC22" s="92">
        <f t="shared" si="7"/>
        <v>9</v>
      </c>
      <c r="AD22" s="225">
        <f t="shared" si="8"/>
        <v>3.7777777777777777</v>
      </c>
      <c r="AE22" s="16">
        <f t="shared" si="9"/>
        <v>0</v>
      </c>
      <c r="AF22" s="9"/>
      <c r="AG22" s="17" t="str">
        <f t="shared" ref="AG22:AV37" si="13">IF(ISERROR(VALUE(LEFT(F22))),LEFT(F22),VALUE(LEFT(F22)))</f>
        <v/>
      </c>
      <c r="AH22" s="17" t="str">
        <f t="shared" si="13"/>
        <v/>
      </c>
      <c r="AI22" s="17">
        <f t="shared" si="13"/>
        <v>4</v>
      </c>
      <c r="AJ22" s="17">
        <f t="shared" si="13"/>
        <v>4</v>
      </c>
      <c r="AK22" s="17">
        <f t="shared" si="13"/>
        <v>3</v>
      </c>
      <c r="AL22" s="17">
        <f t="shared" si="13"/>
        <v>4</v>
      </c>
      <c r="AM22" s="17">
        <f t="shared" si="13"/>
        <v>4</v>
      </c>
      <c r="AN22" s="17" t="str">
        <f t="shared" si="13"/>
        <v/>
      </c>
      <c r="AO22" s="17">
        <f t="shared" si="13"/>
        <v>4</v>
      </c>
      <c r="AP22" s="17">
        <f t="shared" si="13"/>
        <v>3</v>
      </c>
      <c r="AQ22" s="17">
        <f t="shared" si="13"/>
        <v>3</v>
      </c>
      <c r="AR22" s="17">
        <f t="shared" si="13"/>
        <v>5</v>
      </c>
      <c r="AS22" s="17" t="str">
        <f t="shared" si="13"/>
        <v/>
      </c>
      <c r="AT22" s="17" t="str">
        <f t="shared" si="13"/>
        <v/>
      </c>
      <c r="AU22" s="17" t="str">
        <f t="shared" si="13"/>
        <v/>
      </c>
      <c r="AV22" s="17" t="str">
        <f t="shared" si="13"/>
        <v/>
      </c>
      <c r="AW22" s="18">
        <f t="shared" si="11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5">
      <c r="A23" s="296">
        <v>18</v>
      </c>
      <c r="B23" s="178"/>
      <c r="C23" s="303" t="s">
        <v>34</v>
      </c>
      <c r="D23" s="333" t="s">
        <v>844</v>
      </c>
      <c r="E23" s="238">
        <v>2332</v>
      </c>
      <c r="F23" s="91"/>
      <c r="G23" s="410"/>
      <c r="H23" s="137">
        <v>4</v>
      </c>
      <c r="I23" s="137">
        <v>4</v>
      </c>
      <c r="J23" s="137">
        <v>4</v>
      </c>
      <c r="K23" s="137">
        <v>5</v>
      </c>
      <c r="L23" s="137">
        <v>4</v>
      </c>
      <c r="M23" s="137"/>
      <c r="N23" s="137">
        <v>3</v>
      </c>
      <c r="O23" s="137">
        <v>3</v>
      </c>
      <c r="P23" s="137">
        <v>3</v>
      </c>
      <c r="Q23" s="137">
        <v>5</v>
      </c>
      <c r="R23" s="146"/>
      <c r="S23" s="138"/>
      <c r="T23" s="23"/>
      <c r="U23" s="138"/>
      <c r="V23" s="18">
        <f t="shared" si="0"/>
        <v>3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3</v>
      </c>
      <c r="AA23" s="92">
        <f t="shared" si="5"/>
        <v>4</v>
      </c>
      <c r="AB23" s="92">
        <f t="shared" si="6"/>
        <v>2</v>
      </c>
      <c r="AC23" s="92">
        <f t="shared" si="7"/>
        <v>9</v>
      </c>
      <c r="AD23" s="225">
        <f t="shared" si="8"/>
        <v>3.8888888888888888</v>
      </c>
      <c r="AE23" s="16">
        <f t="shared" si="9"/>
        <v>0</v>
      </c>
      <c r="AF23" s="9"/>
      <c r="AG23" s="17" t="str">
        <f t="shared" si="13"/>
        <v/>
      </c>
      <c r="AH23" s="17" t="str">
        <f t="shared" si="13"/>
        <v/>
      </c>
      <c r="AI23" s="17">
        <f t="shared" si="13"/>
        <v>4</v>
      </c>
      <c r="AJ23" s="17">
        <f t="shared" si="13"/>
        <v>4</v>
      </c>
      <c r="AK23" s="17">
        <f t="shared" si="13"/>
        <v>4</v>
      </c>
      <c r="AL23" s="17">
        <f t="shared" si="13"/>
        <v>5</v>
      </c>
      <c r="AM23" s="17">
        <f t="shared" si="13"/>
        <v>4</v>
      </c>
      <c r="AN23" s="17" t="str">
        <f t="shared" si="13"/>
        <v/>
      </c>
      <c r="AO23" s="17">
        <f t="shared" si="13"/>
        <v>3</v>
      </c>
      <c r="AP23" s="17">
        <f t="shared" si="13"/>
        <v>3</v>
      </c>
      <c r="AQ23" s="17">
        <f t="shared" si="13"/>
        <v>3</v>
      </c>
      <c r="AR23" s="17">
        <f t="shared" si="13"/>
        <v>5</v>
      </c>
      <c r="AS23" s="17" t="str">
        <f t="shared" si="13"/>
        <v/>
      </c>
      <c r="AT23" s="17" t="str">
        <f t="shared" si="13"/>
        <v/>
      </c>
      <c r="AU23" s="17" t="str">
        <f t="shared" si="13"/>
        <v/>
      </c>
      <c r="AV23" s="17" t="str">
        <f t="shared" si="13"/>
        <v/>
      </c>
      <c r="AW23" s="18">
        <f t="shared" si="11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5">
      <c r="A24" s="296">
        <v>19</v>
      </c>
      <c r="B24" s="178"/>
      <c r="C24" s="303" t="s">
        <v>34</v>
      </c>
      <c r="D24" s="333" t="s">
        <v>845</v>
      </c>
      <c r="E24" s="238">
        <v>2332</v>
      </c>
      <c r="F24" s="91"/>
      <c r="G24" s="410"/>
      <c r="H24" s="137">
        <v>5</v>
      </c>
      <c r="I24" s="137">
        <v>5</v>
      </c>
      <c r="J24" s="137">
        <v>5</v>
      </c>
      <c r="K24" s="137">
        <v>5</v>
      </c>
      <c r="L24" s="137">
        <v>5</v>
      </c>
      <c r="M24" s="137"/>
      <c r="N24" s="137">
        <v>3</v>
      </c>
      <c r="O24" s="137">
        <v>5</v>
      </c>
      <c r="P24" s="137">
        <v>5</v>
      </c>
      <c r="Q24" s="137">
        <v>5</v>
      </c>
      <c r="R24" s="146"/>
      <c r="S24" s="138"/>
      <c r="T24" s="23"/>
      <c r="U24" s="138"/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1</v>
      </c>
      <c r="AA24" s="92">
        <f t="shared" si="5"/>
        <v>0</v>
      </c>
      <c r="AB24" s="92">
        <f t="shared" si="6"/>
        <v>8</v>
      </c>
      <c r="AC24" s="92">
        <f t="shared" si="7"/>
        <v>9</v>
      </c>
      <c r="AD24" s="225">
        <f t="shared" si="8"/>
        <v>4.7777777777777777</v>
      </c>
      <c r="AE24" s="16">
        <f t="shared" si="9"/>
        <v>0</v>
      </c>
      <c r="AF24" s="9"/>
      <c r="AG24" s="17" t="str">
        <f t="shared" si="13"/>
        <v/>
      </c>
      <c r="AH24" s="17" t="str">
        <f t="shared" si="13"/>
        <v/>
      </c>
      <c r="AI24" s="17">
        <f t="shared" si="13"/>
        <v>5</v>
      </c>
      <c r="AJ24" s="17">
        <f t="shared" si="13"/>
        <v>5</v>
      </c>
      <c r="AK24" s="17">
        <f t="shared" si="13"/>
        <v>5</v>
      </c>
      <c r="AL24" s="17">
        <f t="shared" si="13"/>
        <v>5</v>
      </c>
      <c r="AM24" s="17">
        <f t="shared" si="13"/>
        <v>5</v>
      </c>
      <c r="AN24" s="17" t="str">
        <f t="shared" si="13"/>
        <v/>
      </c>
      <c r="AO24" s="17">
        <f t="shared" si="13"/>
        <v>3</v>
      </c>
      <c r="AP24" s="17">
        <f t="shared" si="13"/>
        <v>5</v>
      </c>
      <c r="AQ24" s="17">
        <f t="shared" si="13"/>
        <v>5</v>
      </c>
      <c r="AR24" s="17">
        <f t="shared" si="13"/>
        <v>5</v>
      </c>
      <c r="AS24" s="17" t="str">
        <f t="shared" si="13"/>
        <v/>
      </c>
      <c r="AT24" s="17" t="str">
        <f t="shared" si="13"/>
        <v/>
      </c>
      <c r="AU24" s="17" t="str">
        <f t="shared" si="13"/>
        <v/>
      </c>
      <c r="AV24" s="17" t="str">
        <f t="shared" si="13"/>
        <v/>
      </c>
      <c r="AW24" s="18">
        <f t="shared" si="11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5">
      <c r="A25" s="296">
        <v>20</v>
      </c>
      <c r="B25" s="178"/>
      <c r="C25" s="303" t="s">
        <v>34</v>
      </c>
      <c r="D25" s="333" t="s">
        <v>846</v>
      </c>
      <c r="E25" s="238">
        <v>2332</v>
      </c>
      <c r="F25" s="91"/>
      <c r="G25" s="410"/>
      <c r="H25" s="137">
        <v>4</v>
      </c>
      <c r="I25" s="137">
        <v>4</v>
      </c>
      <c r="J25" s="137">
        <v>4</v>
      </c>
      <c r="K25" s="137">
        <v>4</v>
      </c>
      <c r="L25" s="137">
        <v>4</v>
      </c>
      <c r="M25" s="137"/>
      <c r="N25" s="137">
        <v>4</v>
      </c>
      <c r="O25" s="137">
        <v>5</v>
      </c>
      <c r="P25" s="137">
        <v>4</v>
      </c>
      <c r="Q25" s="137">
        <v>5</v>
      </c>
      <c r="R25" s="146"/>
      <c r="S25" s="138"/>
      <c r="T25" s="23"/>
      <c r="U25" s="138"/>
      <c r="V25" s="18">
        <f t="shared" si="0"/>
        <v>4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0</v>
      </c>
      <c r="AA25" s="92">
        <f t="shared" si="5"/>
        <v>7</v>
      </c>
      <c r="AB25" s="92">
        <f t="shared" si="6"/>
        <v>2</v>
      </c>
      <c r="AC25" s="92">
        <f t="shared" si="7"/>
        <v>9</v>
      </c>
      <c r="AD25" s="225">
        <f t="shared" si="8"/>
        <v>4.2222222222222223</v>
      </c>
      <c r="AE25" s="16">
        <f t="shared" si="9"/>
        <v>0</v>
      </c>
      <c r="AF25" s="9"/>
      <c r="AG25" s="17" t="str">
        <f t="shared" si="13"/>
        <v/>
      </c>
      <c r="AH25" s="17" t="str">
        <f t="shared" si="13"/>
        <v/>
      </c>
      <c r="AI25" s="17">
        <f t="shared" si="13"/>
        <v>4</v>
      </c>
      <c r="AJ25" s="17">
        <f t="shared" si="13"/>
        <v>4</v>
      </c>
      <c r="AK25" s="17">
        <f t="shared" si="13"/>
        <v>4</v>
      </c>
      <c r="AL25" s="17">
        <f t="shared" si="13"/>
        <v>4</v>
      </c>
      <c r="AM25" s="17">
        <f t="shared" si="13"/>
        <v>4</v>
      </c>
      <c r="AN25" s="17" t="str">
        <f t="shared" si="13"/>
        <v/>
      </c>
      <c r="AO25" s="17">
        <f t="shared" si="13"/>
        <v>4</v>
      </c>
      <c r="AP25" s="17">
        <f t="shared" si="13"/>
        <v>5</v>
      </c>
      <c r="AQ25" s="17">
        <f t="shared" si="13"/>
        <v>4</v>
      </c>
      <c r="AR25" s="17">
        <f t="shared" si="13"/>
        <v>5</v>
      </c>
      <c r="AS25" s="17" t="str">
        <f t="shared" si="13"/>
        <v/>
      </c>
      <c r="AT25" s="17" t="str">
        <f t="shared" si="13"/>
        <v/>
      </c>
      <c r="AU25" s="17" t="str">
        <f t="shared" si="13"/>
        <v/>
      </c>
      <c r="AV25" s="17" t="str">
        <f t="shared" si="13"/>
        <v/>
      </c>
      <c r="AW25" s="18">
        <f t="shared" si="11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5">
      <c r="A26" s="296">
        <v>21</v>
      </c>
      <c r="B26" s="178"/>
      <c r="C26" s="303" t="s">
        <v>34</v>
      </c>
      <c r="D26" s="333" t="s">
        <v>847</v>
      </c>
      <c r="E26" s="238">
        <v>2332</v>
      </c>
      <c r="F26" s="91"/>
      <c r="G26" s="410"/>
      <c r="H26" s="137">
        <v>4</v>
      </c>
      <c r="I26" s="137">
        <v>5</v>
      </c>
      <c r="J26" s="137">
        <v>4</v>
      </c>
      <c r="K26" s="137">
        <v>3</v>
      </c>
      <c r="L26" s="137">
        <v>4</v>
      </c>
      <c r="M26" s="137"/>
      <c r="N26" s="137">
        <v>4</v>
      </c>
      <c r="O26" s="137">
        <v>5</v>
      </c>
      <c r="P26" s="137">
        <v>4</v>
      </c>
      <c r="Q26" s="137">
        <v>5</v>
      </c>
      <c r="R26" s="146"/>
      <c r="S26" s="138"/>
      <c r="T26" s="23"/>
      <c r="U26" s="138"/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1</v>
      </c>
      <c r="AA26" s="92">
        <f t="shared" si="5"/>
        <v>5</v>
      </c>
      <c r="AB26" s="92">
        <f t="shared" si="6"/>
        <v>3</v>
      </c>
      <c r="AC26" s="92">
        <f t="shared" si="7"/>
        <v>9</v>
      </c>
      <c r="AD26" s="225">
        <f t="shared" si="8"/>
        <v>4.2222222222222223</v>
      </c>
      <c r="AE26" s="16">
        <f t="shared" si="9"/>
        <v>0</v>
      </c>
      <c r="AF26" s="9"/>
      <c r="AG26" s="17" t="str">
        <f t="shared" si="13"/>
        <v/>
      </c>
      <c r="AH26" s="17" t="str">
        <f t="shared" si="13"/>
        <v/>
      </c>
      <c r="AI26" s="17">
        <f t="shared" si="13"/>
        <v>4</v>
      </c>
      <c r="AJ26" s="17">
        <f t="shared" si="13"/>
        <v>5</v>
      </c>
      <c r="AK26" s="17">
        <f t="shared" si="13"/>
        <v>4</v>
      </c>
      <c r="AL26" s="17">
        <f t="shared" si="13"/>
        <v>3</v>
      </c>
      <c r="AM26" s="17">
        <f t="shared" si="13"/>
        <v>4</v>
      </c>
      <c r="AN26" s="17" t="str">
        <f t="shared" si="13"/>
        <v/>
      </c>
      <c r="AO26" s="17">
        <f t="shared" si="13"/>
        <v>4</v>
      </c>
      <c r="AP26" s="17">
        <f t="shared" si="13"/>
        <v>5</v>
      </c>
      <c r="AQ26" s="17">
        <f t="shared" si="13"/>
        <v>4</v>
      </c>
      <c r="AR26" s="17">
        <f t="shared" si="13"/>
        <v>5</v>
      </c>
      <c r="AS26" s="17" t="str">
        <f t="shared" si="13"/>
        <v/>
      </c>
      <c r="AT26" s="17" t="str">
        <f t="shared" si="13"/>
        <v/>
      </c>
      <c r="AU26" s="17" t="str">
        <f t="shared" si="13"/>
        <v/>
      </c>
      <c r="AV26" s="17" t="str">
        <f t="shared" si="13"/>
        <v/>
      </c>
      <c r="AW26" s="18">
        <f t="shared" si="11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5">
      <c r="A27" s="296">
        <v>22</v>
      </c>
      <c r="B27" s="178"/>
      <c r="C27" s="303" t="s">
        <v>34</v>
      </c>
      <c r="D27" s="333" t="s">
        <v>848</v>
      </c>
      <c r="E27" s="238">
        <v>2332</v>
      </c>
      <c r="F27" s="91"/>
      <c r="G27" s="410"/>
      <c r="H27" s="137">
        <v>5</v>
      </c>
      <c r="I27" s="137">
        <v>5</v>
      </c>
      <c r="J27" s="137">
        <v>5</v>
      </c>
      <c r="K27" s="137">
        <v>5</v>
      </c>
      <c r="L27" s="137">
        <v>5</v>
      </c>
      <c r="M27" s="137"/>
      <c r="N27" s="137">
        <v>5</v>
      </c>
      <c r="O27" s="137">
        <v>5</v>
      </c>
      <c r="P27" s="137">
        <v>5</v>
      </c>
      <c r="Q27" s="137">
        <v>5</v>
      </c>
      <c r="R27" s="146"/>
      <c r="S27" s="138"/>
      <c r="T27" s="23"/>
      <c r="U27" s="138"/>
      <c r="V27" s="18">
        <f t="shared" si="0"/>
        <v>5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0</v>
      </c>
      <c r="AA27" s="92">
        <f t="shared" si="5"/>
        <v>0</v>
      </c>
      <c r="AB27" s="92">
        <f t="shared" si="6"/>
        <v>9</v>
      </c>
      <c r="AC27" s="92">
        <f t="shared" si="7"/>
        <v>9</v>
      </c>
      <c r="AD27" s="225">
        <f>IF(ISERROR(((X27+Y27)*2+Z27*3+AA27*4+AB27*5)/SUM(X27,Y27:AB27)),"",((X27+Y27)*2+Z27*3+AA27*4+AB27*5)/SUM(X27,Y27:AB27))</f>
        <v>5</v>
      </c>
      <c r="AE27" s="16">
        <f t="shared" si="9"/>
        <v>0</v>
      </c>
      <c r="AF27" s="9"/>
      <c r="AG27" s="17" t="str">
        <f t="shared" si="13"/>
        <v/>
      </c>
      <c r="AH27" s="17" t="str">
        <f t="shared" si="13"/>
        <v/>
      </c>
      <c r="AI27" s="17">
        <f t="shared" si="13"/>
        <v>5</v>
      </c>
      <c r="AJ27" s="17">
        <f t="shared" si="13"/>
        <v>5</v>
      </c>
      <c r="AK27" s="17">
        <f t="shared" si="13"/>
        <v>5</v>
      </c>
      <c r="AL27" s="17">
        <f t="shared" si="13"/>
        <v>5</v>
      </c>
      <c r="AM27" s="17">
        <f t="shared" si="13"/>
        <v>5</v>
      </c>
      <c r="AN27" s="17" t="str">
        <f t="shared" si="13"/>
        <v/>
      </c>
      <c r="AO27" s="17">
        <f t="shared" si="13"/>
        <v>5</v>
      </c>
      <c r="AP27" s="17">
        <f t="shared" si="13"/>
        <v>5</v>
      </c>
      <c r="AQ27" s="17">
        <f t="shared" si="13"/>
        <v>5</v>
      </c>
      <c r="AR27" s="17">
        <f t="shared" si="13"/>
        <v>5</v>
      </c>
      <c r="AS27" s="17" t="str">
        <f t="shared" si="13"/>
        <v/>
      </c>
      <c r="AT27" s="17" t="str">
        <f t="shared" si="13"/>
        <v/>
      </c>
      <c r="AU27" s="17" t="str">
        <f t="shared" si="13"/>
        <v/>
      </c>
      <c r="AV27" s="17" t="str">
        <f t="shared" si="13"/>
        <v/>
      </c>
      <c r="AW27" s="18">
        <f t="shared" si="11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hidden="1" x14ac:dyDescent="0.25">
      <c r="A28" s="296">
        <v>23</v>
      </c>
      <c r="B28" s="178"/>
      <c r="C28" s="226"/>
      <c r="D28" s="226"/>
      <c r="E28" s="238"/>
      <c r="F28" s="91"/>
      <c r="G28" s="91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46"/>
      <c r="S28" s="138"/>
      <c r="T28" s="23"/>
      <c r="U28" s="138"/>
      <c r="V28" s="18">
        <f t="shared" si="0"/>
        <v>0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0</v>
      </c>
      <c r="AA28" s="92">
        <f t="shared" si="5"/>
        <v>0</v>
      </c>
      <c r="AB28" s="92">
        <f t="shared" si="6"/>
        <v>0</v>
      </c>
      <c r="AC28" s="92">
        <f t="shared" si="7"/>
        <v>0</v>
      </c>
      <c r="AD28" s="225" t="str">
        <f t="shared" ref="AD28:AD46" si="14">IF(ISERROR(((X28+Y28)*2+Z28*3+AA28*4+AB28*5)/SUM(X28,Y28:AB28)),"",((X28+Y28)*2+Z28*3+AA28*4+AB28*5)/SUM(X28,Y28:AB28))</f>
        <v/>
      </c>
      <c r="AE28" s="16">
        <f t="shared" si="9"/>
        <v>0</v>
      </c>
      <c r="AF28" s="9"/>
      <c r="AG28" s="17" t="str">
        <f t="shared" si="13"/>
        <v/>
      </c>
      <c r="AH28" s="17" t="str">
        <f t="shared" si="13"/>
        <v/>
      </c>
      <c r="AI28" s="17" t="str">
        <f t="shared" si="13"/>
        <v/>
      </c>
      <c r="AJ28" s="17" t="str">
        <f t="shared" si="13"/>
        <v/>
      </c>
      <c r="AK28" s="17" t="str">
        <f t="shared" si="13"/>
        <v/>
      </c>
      <c r="AL28" s="17" t="str">
        <f t="shared" si="13"/>
        <v/>
      </c>
      <c r="AM28" s="17" t="str">
        <f t="shared" si="13"/>
        <v/>
      </c>
      <c r="AN28" s="17" t="str">
        <f t="shared" si="13"/>
        <v/>
      </c>
      <c r="AO28" s="17" t="str">
        <f t="shared" si="13"/>
        <v/>
      </c>
      <c r="AP28" s="17" t="str">
        <f t="shared" si="13"/>
        <v/>
      </c>
      <c r="AQ28" s="17" t="str">
        <f t="shared" si="13"/>
        <v/>
      </c>
      <c r="AR28" s="17" t="str">
        <f t="shared" si="13"/>
        <v/>
      </c>
      <c r="AS28" s="17" t="str">
        <f t="shared" si="13"/>
        <v/>
      </c>
      <c r="AT28" s="17" t="str">
        <f t="shared" si="13"/>
        <v/>
      </c>
      <c r="AU28" s="17" t="str">
        <f t="shared" si="13"/>
        <v/>
      </c>
      <c r="AV28" s="17" t="str">
        <f t="shared" si="13"/>
        <v/>
      </c>
      <c r="AW28" s="18">
        <f t="shared" si="1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hidden="1" thickBot="1" x14ac:dyDescent="0.3">
      <c r="A29" s="296">
        <v>24</v>
      </c>
      <c r="B29" s="178"/>
      <c r="C29" s="226"/>
      <c r="D29" s="226"/>
      <c r="E29" s="238"/>
      <c r="F29" s="91"/>
      <c r="G29" s="91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46"/>
      <c r="S29" s="138"/>
      <c r="T29" s="23"/>
      <c r="U29" s="138"/>
      <c r="V29" s="18">
        <f t="shared" si="0"/>
        <v>0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0</v>
      </c>
      <c r="AC29" s="92">
        <f t="shared" si="7"/>
        <v>0</v>
      </c>
      <c r="AD29" s="225" t="str">
        <f t="shared" si="14"/>
        <v/>
      </c>
      <c r="AE29" s="31">
        <f t="shared" si="9"/>
        <v>0</v>
      </c>
      <c r="AF29" s="9"/>
      <c r="AG29" s="17" t="str">
        <f t="shared" si="13"/>
        <v/>
      </c>
      <c r="AH29" s="17" t="str">
        <f t="shared" si="13"/>
        <v/>
      </c>
      <c r="AI29" s="17" t="str">
        <f t="shared" si="13"/>
        <v/>
      </c>
      <c r="AJ29" s="17" t="str">
        <f t="shared" si="13"/>
        <v/>
      </c>
      <c r="AK29" s="17" t="str">
        <f t="shared" si="13"/>
        <v/>
      </c>
      <c r="AL29" s="17" t="str">
        <f t="shared" si="13"/>
        <v/>
      </c>
      <c r="AM29" s="17" t="str">
        <f t="shared" si="13"/>
        <v/>
      </c>
      <c r="AN29" s="17" t="str">
        <f t="shared" si="13"/>
        <v/>
      </c>
      <c r="AO29" s="17" t="str">
        <f t="shared" si="13"/>
        <v/>
      </c>
      <c r="AP29" s="17" t="str">
        <f t="shared" si="13"/>
        <v/>
      </c>
      <c r="AQ29" s="17" t="str">
        <f t="shared" si="13"/>
        <v/>
      </c>
      <c r="AR29" s="17" t="str">
        <f t="shared" si="13"/>
        <v/>
      </c>
      <c r="AS29" s="17" t="str">
        <f t="shared" si="13"/>
        <v/>
      </c>
      <c r="AT29" s="17" t="str">
        <f t="shared" si="13"/>
        <v/>
      </c>
      <c r="AU29" s="17" t="str">
        <f t="shared" si="13"/>
        <v/>
      </c>
      <c r="AV29" s="17" t="str">
        <f t="shared" si="13"/>
        <v/>
      </c>
      <c r="AW29" s="18">
        <f t="shared" si="1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" hidden="1" customHeight="1" x14ac:dyDescent="0.2">
      <c r="A30" s="296">
        <v>25</v>
      </c>
      <c r="B30" s="178"/>
      <c r="C30" s="246"/>
      <c r="D30" s="302"/>
      <c r="E30" s="238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24"/>
      <c r="S30" s="23"/>
      <c r="T30" s="23"/>
      <c r="U30" s="23"/>
      <c r="V30" s="18">
        <f t="shared" si="0"/>
        <v>0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25" t="str">
        <f t="shared" si="14"/>
        <v/>
      </c>
      <c r="AE30" s="101">
        <f t="shared" si="9"/>
        <v>0</v>
      </c>
      <c r="AF30" s="9"/>
      <c r="AG30" s="17" t="str">
        <f t="shared" si="13"/>
        <v/>
      </c>
      <c r="AH30" s="17" t="str">
        <f t="shared" si="13"/>
        <v/>
      </c>
      <c r="AI30" s="17" t="str">
        <f t="shared" si="13"/>
        <v/>
      </c>
      <c r="AJ30" s="17" t="str">
        <f t="shared" si="13"/>
        <v/>
      </c>
      <c r="AK30" s="17" t="str">
        <f t="shared" si="13"/>
        <v/>
      </c>
      <c r="AL30" s="17" t="str">
        <f t="shared" si="13"/>
        <v/>
      </c>
      <c r="AM30" s="17" t="str">
        <f t="shared" si="13"/>
        <v/>
      </c>
      <c r="AN30" s="17" t="str">
        <f t="shared" si="13"/>
        <v/>
      </c>
      <c r="AO30" s="17" t="str">
        <f t="shared" si="13"/>
        <v/>
      </c>
      <c r="AP30" s="17" t="str">
        <f t="shared" si="13"/>
        <v/>
      </c>
      <c r="AQ30" s="17" t="str">
        <f t="shared" si="13"/>
        <v/>
      </c>
      <c r="AR30" s="17" t="str">
        <f t="shared" si="13"/>
        <v/>
      </c>
      <c r="AS30" s="17" t="str">
        <f t="shared" si="13"/>
        <v/>
      </c>
      <c r="AT30" s="17" t="str">
        <f t="shared" si="13"/>
        <v/>
      </c>
      <c r="AU30" s="17" t="str">
        <f t="shared" si="13"/>
        <v/>
      </c>
      <c r="AV30" s="17" t="str">
        <f t="shared" si="13"/>
        <v/>
      </c>
      <c r="AW30" s="18">
        <f t="shared" si="1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hidden="1" customHeight="1" x14ac:dyDescent="0.2">
      <c r="A31" s="296">
        <v>26</v>
      </c>
      <c r="B31" s="226"/>
      <c r="C31" s="226"/>
      <c r="D31" s="226"/>
      <c r="E31" s="238"/>
      <c r="F31" s="91"/>
      <c r="G31" s="91"/>
      <c r="H31" s="91"/>
      <c r="I31" s="91"/>
      <c r="J31" s="91"/>
      <c r="K31" s="23"/>
      <c r="L31" s="94"/>
      <c r="M31" s="91"/>
      <c r="N31" s="91"/>
      <c r="O31" s="94"/>
      <c r="P31" s="91"/>
      <c r="Q31" s="91"/>
      <c r="R31" s="24"/>
      <c r="S31" s="23"/>
      <c r="T31" s="23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25" t="str">
        <f t="shared" si="14"/>
        <v/>
      </c>
      <c r="AE31" s="16">
        <f t="shared" si="9"/>
        <v>0</v>
      </c>
      <c r="AF31" s="9"/>
      <c r="AG31" s="17" t="str">
        <f t="shared" si="13"/>
        <v/>
      </c>
      <c r="AH31" s="17" t="str">
        <f t="shared" si="13"/>
        <v/>
      </c>
      <c r="AI31" s="17" t="str">
        <f t="shared" si="13"/>
        <v/>
      </c>
      <c r="AJ31" s="17" t="str">
        <f t="shared" si="13"/>
        <v/>
      </c>
      <c r="AK31" s="17" t="str">
        <f t="shared" si="13"/>
        <v/>
      </c>
      <c r="AL31" s="17" t="str">
        <f t="shared" si="13"/>
        <v/>
      </c>
      <c r="AM31" s="17" t="str">
        <f t="shared" si="13"/>
        <v/>
      </c>
      <c r="AN31" s="17" t="str">
        <f t="shared" si="13"/>
        <v/>
      </c>
      <c r="AO31" s="17" t="str">
        <f t="shared" si="13"/>
        <v/>
      </c>
      <c r="AP31" s="17" t="str">
        <f t="shared" si="13"/>
        <v/>
      </c>
      <c r="AQ31" s="17" t="str">
        <f t="shared" si="13"/>
        <v/>
      </c>
      <c r="AR31" s="17" t="str">
        <f t="shared" si="13"/>
        <v/>
      </c>
      <c r="AS31" s="17" t="str">
        <f t="shared" si="13"/>
        <v/>
      </c>
      <c r="AT31" s="17" t="str">
        <f t="shared" si="13"/>
        <v/>
      </c>
      <c r="AU31" s="17" t="str">
        <f t="shared" si="13"/>
        <v/>
      </c>
      <c r="AV31" s="17" t="str">
        <f t="shared" si="13"/>
        <v/>
      </c>
      <c r="AW31" s="18">
        <f t="shared" si="1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hidden="1" customHeight="1" x14ac:dyDescent="0.2">
      <c r="A32" s="296">
        <v>27</v>
      </c>
      <c r="B32" s="226"/>
      <c r="C32" s="226"/>
      <c r="D32" s="226"/>
      <c r="E32" s="238"/>
      <c r="F32" s="91"/>
      <c r="G32" s="23"/>
      <c r="H32" s="91"/>
      <c r="I32" s="91"/>
      <c r="J32" s="23"/>
      <c r="K32" s="23"/>
      <c r="L32" s="24"/>
      <c r="M32" s="91"/>
      <c r="N32" s="23"/>
      <c r="O32" s="24"/>
      <c r="P32" s="23"/>
      <c r="Q32" s="91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>SUM(X32:AB32)</f>
        <v>0</v>
      </c>
      <c r="AD32" s="225" t="str">
        <f t="shared" si="14"/>
        <v/>
      </c>
      <c r="AE32" s="16">
        <f t="shared" si="9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hidden="1" customHeight="1" x14ac:dyDescent="0.2">
      <c r="A33" s="296">
        <v>28</v>
      </c>
      <c r="B33" s="226"/>
      <c r="C33" s="226"/>
      <c r="D33" s="226"/>
      <c r="E33" s="238"/>
      <c r="F33" s="91"/>
      <c r="G33" s="23"/>
      <c r="H33" s="91"/>
      <c r="I33" s="91"/>
      <c r="J33" s="23"/>
      <c r="K33" s="23"/>
      <c r="L33" s="24"/>
      <c r="M33" s="23"/>
      <c r="N33" s="23"/>
      <c r="O33" s="24"/>
      <c r="P33" s="23"/>
      <c r="Q33" s="91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>SUM(X33:AB33)</f>
        <v>0</v>
      </c>
      <c r="AD33" s="225" t="str">
        <f t="shared" si="14"/>
        <v/>
      </c>
      <c r="AE33" s="16">
        <f t="shared" si="9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hidden="1" customHeight="1" x14ac:dyDescent="0.2">
      <c r="A34" s="296">
        <v>29</v>
      </c>
      <c r="B34" s="226"/>
      <c r="C34" s="226"/>
      <c r="D34" s="226"/>
      <c r="E34" s="238"/>
      <c r="F34" s="91"/>
      <c r="G34" s="23"/>
      <c r="H34" s="91"/>
      <c r="I34" s="91"/>
      <c r="J34" s="23"/>
      <c r="K34" s="23"/>
      <c r="L34" s="24"/>
      <c r="M34" s="23"/>
      <c r="N34" s="23"/>
      <c r="O34" s="24"/>
      <c r="P34" s="23"/>
      <c r="Q34" s="91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>SUM(X34:AB34)</f>
        <v>0</v>
      </c>
      <c r="AD34" s="225" t="str">
        <f t="shared" si="14"/>
        <v/>
      </c>
      <c r="AE34" s="16">
        <f t="shared" si="9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hidden="1" customHeight="1" x14ac:dyDescent="0.2">
      <c r="A35" s="296">
        <v>30</v>
      </c>
      <c r="B35" s="235"/>
      <c r="C35" s="236"/>
      <c r="D35" s="83"/>
      <c r="E35" s="238"/>
      <c r="F35" s="91"/>
      <c r="G35" s="23"/>
      <c r="H35" s="91"/>
      <c r="I35" s="91"/>
      <c r="J35" s="23"/>
      <c r="K35" s="23"/>
      <c r="L35" s="24"/>
      <c r="M35" s="23"/>
      <c r="N35" s="23"/>
      <c r="O35" s="24"/>
      <c r="P35" s="23"/>
      <c r="Q35" s="24"/>
      <c r="R35" s="24"/>
      <c r="S35" s="23"/>
      <c r="T35" s="23"/>
      <c r="U35" s="23"/>
      <c r="V35" s="18">
        <f t="shared" si="0"/>
        <v>0</v>
      </c>
      <c r="W35" s="92"/>
      <c r="X35" s="92"/>
      <c r="Y35" s="92">
        <f t="shared" si="3"/>
        <v>0</v>
      </c>
      <c r="Z35" s="92">
        <f t="shared" si="4"/>
        <v>0</v>
      </c>
      <c r="AA35" s="92">
        <f t="shared" si="5"/>
        <v>0</v>
      </c>
      <c r="AB35" s="92">
        <f t="shared" si="6"/>
        <v>0</v>
      </c>
      <c r="AC35" s="92">
        <f>SUM(X35:AB35)</f>
        <v>0</v>
      </c>
      <c r="AD35" s="225" t="str">
        <f t="shared" si="14"/>
        <v/>
      </c>
      <c r="AE35" s="16">
        <f t="shared" si="9"/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>COUNTIF(AG35:AV35,"з")</f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hidden="1" customHeight="1" x14ac:dyDescent="0.2">
      <c r="A36" s="296">
        <v>31</v>
      </c>
      <c r="B36" s="235"/>
      <c r="C36" s="236"/>
      <c r="D36" s="83"/>
      <c r="E36" s="238"/>
      <c r="F36" s="2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 t="shared" si="3"/>
        <v>0</v>
      </c>
      <c r="Z36" s="92">
        <f t="shared" si="4"/>
        <v>0</v>
      </c>
      <c r="AA36" s="92">
        <f t="shared" si="5"/>
        <v>0</v>
      </c>
      <c r="AB36" s="92">
        <f t="shared" si="6"/>
        <v>0</v>
      </c>
      <c r="AC36" s="92">
        <f t="shared" si="7"/>
        <v>0</v>
      </c>
      <c r="AD36" s="225" t="str">
        <f t="shared" si="14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>COUNTIF(AG36:AV36,"з")</f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hidden="1" customHeight="1" x14ac:dyDescent="0.25">
      <c r="A37" s="109"/>
      <c r="B37" s="110"/>
      <c r="C37" s="110"/>
      <c r="D37" s="110"/>
      <c r="E37" s="238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 t="shared" si="3"/>
        <v>0</v>
      </c>
      <c r="Z37" s="92">
        <f t="shared" si="4"/>
        <v>0</v>
      </c>
      <c r="AA37" s="92">
        <f t="shared" si="5"/>
        <v>0</v>
      </c>
      <c r="AB37" s="92">
        <f t="shared" si="6"/>
        <v>0</v>
      </c>
      <c r="AC37" s="92">
        <f t="shared" si="7"/>
        <v>0</v>
      </c>
      <c r="AD37" s="225" t="str">
        <f t="shared" si="14"/>
        <v/>
      </c>
      <c r="AE37" s="16">
        <f>IF(AX37=5,0.5,IF(AX37=4,0.25,IF(AX37&lt;=3,0)))</f>
        <v>0</v>
      </c>
      <c r="AF37" s="9"/>
      <c r="AG37" s="17" t="str">
        <f t="shared" si="13"/>
        <v/>
      </c>
      <c r="AH37" s="17" t="str">
        <f t="shared" si="13"/>
        <v/>
      </c>
      <c r="AI37" s="17" t="str">
        <f t="shared" si="13"/>
        <v/>
      </c>
      <c r="AJ37" s="17" t="str">
        <f t="shared" si="13"/>
        <v/>
      </c>
      <c r="AK37" s="17" t="str">
        <f t="shared" si="13"/>
        <v/>
      </c>
      <c r="AL37" s="17" t="str">
        <f t="shared" si="13"/>
        <v/>
      </c>
      <c r="AM37" s="17" t="str">
        <f t="shared" si="13"/>
        <v/>
      </c>
      <c r="AN37" s="17" t="str">
        <f t="shared" si="13"/>
        <v/>
      </c>
      <c r="AO37" s="17" t="str">
        <f t="shared" si="13"/>
        <v/>
      </c>
      <c r="AP37" s="17" t="str">
        <f t="shared" si="13"/>
        <v/>
      </c>
      <c r="AQ37" s="17" t="str">
        <f t="shared" si="13"/>
        <v/>
      </c>
      <c r="AR37" s="17" t="str">
        <f t="shared" si="13"/>
        <v/>
      </c>
      <c r="AS37" s="17" t="str">
        <f t="shared" si="13"/>
        <v/>
      </c>
      <c r="AT37" s="17" t="str">
        <f t="shared" si="13"/>
        <v/>
      </c>
      <c r="AU37" s="17" t="str">
        <f t="shared" si="13"/>
        <v/>
      </c>
      <c r="AV37" s="17" t="str">
        <f t="shared" ref="AG37:AV38" si="15">IF(ISERROR(VALUE(LEFT(U37))),LEFT(U37),VALUE(LEFT(U37)))</f>
        <v/>
      </c>
      <c r="AW37" s="18">
        <f>COUNTIF(AG37:AV37,"з")</f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3.5" hidden="1" customHeight="1" thickBot="1" x14ac:dyDescent="0.3">
      <c r="A38" s="109"/>
      <c r="B38" s="110"/>
      <c r="C38" s="110"/>
      <c r="D38" s="110"/>
      <c r="E38" s="27">
        <f>COUNTIF(E6:E37,"2332")</f>
        <v>22</v>
      </c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3"/>
      <c r="R38" s="24"/>
      <c r="S38" s="23"/>
      <c r="T38" s="23"/>
      <c r="U38" s="23"/>
      <c r="V38" s="18">
        <f t="shared" si="0"/>
        <v>0</v>
      </c>
      <c r="W38" s="92">
        <f>COUNTIF(AG38:AV38,"б")</f>
        <v>0</v>
      </c>
      <c r="X38" s="92">
        <f>COUNTIF(AF38:AU38,"д")</f>
        <v>0</v>
      </c>
      <c r="Y38" s="92">
        <f t="shared" si="3"/>
        <v>0</v>
      </c>
      <c r="Z38" s="92">
        <f t="shared" si="4"/>
        <v>0</v>
      </c>
      <c r="AA38" s="92">
        <f t="shared" si="5"/>
        <v>0</v>
      </c>
      <c r="AB38" s="92">
        <f t="shared" si="6"/>
        <v>0</v>
      </c>
      <c r="AC38" s="92">
        <f t="shared" si="7"/>
        <v>0</v>
      </c>
      <c r="AD38" s="225" t="str">
        <f t="shared" si="14"/>
        <v/>
      </c>
      <c r="AE38" s="31">
        <f>IF(AX38=5,0.5,IF(AX38=4,0.25,IF(AX38&lt;=3,0)))</f>
        <v>0</v>
      </c>
      <c r="AF38" s="9"/>
      <c r="AG38" s="17" t="str">
        <f t="shared" si="15"/>
        <v/>
      </c>
      <c r="AH38" s="17" t="str">
        <f t="shared" si="15"/>
        <v/>
      </c>
      <c r="AI38" s="17" t="str">
        <f t="shared" si="15"/>
        <v/>
      </c>
      <c r="AJ38" s="17" t="str">
        <f t="shared" si="15"/>
        <v/>
      </c>
      <c r="AK38" s="17" t="str">
        <f t="shared" si="15"/>
        <v/>
      </c>
      <c r="AL38" s="17" t="str">
        <f t="shared" si="15"/>
        <v/>
      </c>
      <c r="AM38" s="17" t="str">
        <f t="shared" si="15"/>
        <v/>
      </c>
      <c r="AN38" s="17" t="str">
        <f t="shared" si="15"/>
        <v/>
      </c>
      <c r="AO38" s="17" t="str">
        <f t="shared" si="15"/>
        <v/>
      </c>
      <c r="AP38" s="17" t="str">
        <f t="shared" si="15"/>
        <v/>
      </c>
      <c r="AQ38" s="17" t="str">
        <f t="shared" si="15"/>
        <v/>
      </c>
      <c r="AR38" s="17" t="str">
        <f t="shared" si="15"/>
        <v/>
      </c>
      <c r="AS38" s="17" t="str">
        <f t="shared" si="15"/>
        <v/>
      </c>
      <c r="AT38" s="17" t="str">
        <f t="shared" si="15"/>
        <v/>
      </c>
      <c r="AU38" s="17" t="str">
        <f t="shared" si="15"/>
        <v/>
      </c>
      <c r="AV38" s="17" t="str">
        <f t="shared" si="15"/>
        <v/>
      </c>
      <c r="AW38" s="18">
        <f>COUNTIF(AG38:AV38,"з")</f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x14ac:dyDescent="0.25">
      <c r="A39" s="230"/>
      <c r="B39" s="110"/>
      <c r="C39" s="82" t="s">
        <v>12</v>
      </c>
      <c r="D39" s="110"/>
      <c r="E39" s="27"/>
      <c r="F39" s="196" t="str">
        <f t="array" ref="F39:U46">AG39:AV46</f>
        <v xml:space="preserve"> </v>
      </c>
      <c r="G39" s="196" t="str">
        <v xml:space="preserve"> </v>
      </c>
      <c r="H39" s="196">
        <v>4.1818181818181817</v>
      </c>
      <c r="I39" s="196">
        <v>4.3181818181818183</v>
      </c>
      <c r="J39" s="196">
        <v>3.9090909090909092</v>
      </c>
      <c r="K39" s="196">
        <v>4.3636363636363633</v>
      </c>
      <c r="L39" s="196">
        <v>4.0454545454545459</v>
      </c>
      <c r="M39" s="196" t="str">
        <v xml:space="preserve"> </v>
      </c>
      <c r="N39" s="196">
        <v>4.0909090909090908</v>
      </c>
      <c r="O39" s="197">
        <v>4.3636363636363633</v>
      </c>
      <c r="P39" s="198">
        <v>3.9090909090909092</v>
      </c>
      <c r="Q39" s="198">
        <v>5</v>
      </c>
      <c r="R39" s="198" t="str">
        <v xml:space="preserve"> </v>
      </c>
      <c r="S39" s="196" t="str">
        <v xml:space="preserve"> </v>
      </c>
      <c r="T39" s="196" t="str">
        <v xml:space="preserve"> </v>
      </c>
      <c r="U39" s="196" t="str">
        <v xml:space="preserve"> </v>
      </c>
      <c r="V39" s="18">
        <f>сводн.!T35</f>
        <v>3</v>
      </c>
      <c r="W39" s="92">
        <f>SUM(W6:W38)</f>
        <v>0</v>
      </c>
      <c r="X39" s="92">
        <f>SUM(X6:X38)</f>
        <v>0</v>
      </c>
      <c r="Y39" s="92">
        <f>SUM(Y6:Y38)-X39</f>
        <v>0</v>
      </c>
      <c r="Z39" s="92">
        <f>SUM(Z6:Z38)</f>
        <v>33</v>
      </c>
      <c r="AA39" s="92">
        <f>SUM(AA6:AA38)</f>
        <v>84</v>
      </c>
      <c r="AB39" s="92">
        <f>SUM(AB6:AB38)</f>
        <v>79</v>
      </c>
      <c r="AC39" s="92">
        <f t="shared" si="7"/>
        <v>196</v>
      </c>
      <c r="AD39" s="225">
        <f t="shared" si="14"/>
        <v>4.2346938775510203</v>
      </c>
      <c r="AE39" s="32"/>
      <c r="AF39" s="9"/>
      <c r="AG39" s="33" t="str">
        <f t="shared" ref="AG39:AV39" si="16">IF(COUNT(AG6:AG38)=0," ",SUM(AG6:AG38)/COUNT(AG6:AG38))</f>
        <v xml:space="preserve"> </v>
      </c>
      <c r="AH39" s="33" t="str">
        <f t="shared" si="16"/>
        <v xml:space="preserve"> </v>
      </c>
      <c r="AI39" s="33">
        <f t="shared" si="16"/>
        <v>4.1818181818181817</v>
      </c>
      <c r="AJ39" s="33">
        <f t="shared" si="16"/>
        <v>4.3181818181818183</v>
      </c>
      <c r="AK39" s="33">
        <f t="shared" si="16"/>
        <v>3.9090909090909092</v>
      </c>
      <c r="AL39" s="33">
        <f t="shared" si="16"/>
        <v>4.3636363636363633</v>
      </c>
      <c r="AM39" s="33">
        <f t="shared" si="16"/>
        <v>4.0454545454545459</v>
      </c>
      <c r="AN39" s="33" t="str">
        <f t="shared" si="16"/>
        <v xml:space="preserve"> </v>
      </c>
      <c r="AO39" s="33">
        <f t="shared" si="16"/>
        <v>4.0909090909090908</v>
      </c>
      <c r="AP39" s="33">
        <f t="shared" si="16"/>
        <v>4.3636363636363633</v>
      </c>
      <c r="AQ39" s="33">
        <f t="shared" si="16"/>
        <v>3.9090909090909092</v>
      </c>
      <c r="AR39" s="33">
        <f t="shared" si="16"/>
        <v>5</v>
      </c>
      <c r="AS39" s="33" t="str">
        <f t="shared" si="16"/>
        <v xml:space="preserve"> </v>
      </c>
      <c r="AT39" s="33" t="str">
        <f t="shared" si="16"/>
        <v xml:space="preserve"> </v>
      </c>
      <c r="AU39" s="33" t="str">
        <f t="shared" si="16"/>
        <v xml:space="preserve"> </v>
      </c>
      <c r="AV39" s="34" t="str">
        <f t="shared" si="16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199"/>
      <c r="B40" s="230"/>
      <c r="C40" s="201" t="s">
        <v>13</v>
      </c>
      <c r="D40" s="82"/>
      <c r="E40" s="202"/>
      <c r="F40" s="102" t="str">
        <v>0</v>
      </c>
      <c r="G40" s="102" t="str">
        <v>0</v>
      </c>
      <c r="H40" s="102">
        <v>7</v>
      </c>
      <c r="I40" s="102">
        <v>10</v>
      </c>
      <c r="J40" s="102">
        <v>5</v>
      </c>
      <c r="K40" s="102">
        <v>10</v>
      </c>
      <c r="L40" s="102">
        <v>5</v>
      </c>
      <c r="M40" s="102" t="str">
        <v>0</v>
      </c>
      <c r="N40" s="102">
        <v>7</v>
      </c>
      <c r="O40" s="103">
        <v>12</v>
      </c>
      <c r="P40" s="103">
        <v>3</v>
      </c>
      <c r="Q40" s="103">
        <v>20</v>
      </c>
      <c r="R40" s="103" t="str">
        <v>0</v>
      </c>
      <c r="S40" s="102" t="str">
        <v>0</v>
      </c>
      <c r="T40" s="102" t="str">
        <v>0</v>
      </c>
      <c r="U40" s="102" t="str">
        <v xml:space="preserve"> </v>
      </c>
      <c r="V40" s="192">
        <f>IF(COUNTIF(V6:V38,5)=0,"0",COUNTIF(V6:V38,5))</f>
        <v>2</v>
      </c>
      <c r="W40" s="192"/>
      <c r="X40" s="527">
        <f>SUM(X39:AB39)</f>
        <v>196</v>
      </c>
      <c r="Y40" s="527"/>
      <c r="Z40" s="527"/>
      <c r="AA40" s="527"/>
      <c r="AB40" s="527"/>
      <c r="AC40" s="299"/>
      <c r="AD40" s="225">
        <f t="shared" si="14"/>
        <v>2</v>
      </c>
      <c r="AE40" s="36"/>
      <c r="AF40" s="37"/>
      <c r="AG40" s="38" t="str">
        <f t="shared" ref="AG40:AU40" si="17">IF(COUNTIF(AG6:AG38,5)=0,"0",COUNTIF(AG6:AG38,5))</f>
        <v>0</v>
      </c>
      <c r="AH40" s="38" t="str">
        <f t="shared" si="17"/>
        <v>0</v>
      </c>
      <c r="AI40" s="38">
        <f t="shared" si="17"/>
        <v>7</v>
      </c>
      <c r="AJ40" s="38">
        <f t="shared" si="17"/>
        <v>10</v>
      </c>
      <c r="AK40" s="38">
        <f t="shared" si="17"/>
        <v>5</v>
      </c>
      <c r="AL40" s="38">
        <f t="shared" si="17"/>
        <v>10</v>
      </c>
      <c r="AM40" s="38">
        <f t="shared" si="17"/>
        <v>5</v>
      </c>
      <c r="AN40" s="38" t="str">
        <f t="shared" si="17"/>
        <v>0</v>
      </c>
      <c r="AO40" s="38">
        <f t="shared" si="17"/>
        <v>7</v>
      </c>
      <c r="AP40" s="38">
        <f t="shared" si="17"/>
        <v>12</v>
      </c>
      <c r="AQ40" s="38">
        <f t="shared" si="17"/>
        <v>3</v>
      </c>
      <c r="AR40" s="38">
        <f t="shared" si="17"/>
        <v>20</v>
      </c>
      <c r="AS40" s="38" t="str">
        <f t="shared" si="17"/>
        <v>0</v>
      </c>
      <c r="AT40" s="38" t="str">
        <f t="shared" si="17"/>
        <v>0</v>
      </c>
      <c r="AU40" s="38" t="str">
        <f t="shared" si="17"/>
        <v>0</v>
      </c>
      <c r="AV40" s="39" t="str">
        <f>IF(COUNTIF(AV6:AV38,5)=0," ",COUNTIF(AV6:AV38,5))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03"/>
      <c r="B41" s="199"/>
      <c r="C41" s="205" t="s">
        <v>14</v>
      </c>
      <c r="D41" s="201"/>
      <c r="E41" s="206"/>
      <c r="F41" s="104" t="str">
        <v>0</v>
      </c>
      <c r="G41" s="104" t="str">
        <v>0</v>
      </c>
      <c r="H41" s="104">
        <v>12</v>
      </c>
      <c r="I41" s="104">
        <v>9</v>
      </c>
      <c r="J41" s="104">
        <v>10</v>
      </c>
      <c r="K41" s="104">
        <v>10</v>
      </c>
      <c r="L41" s="104">
        <v>13</v>
      </c>
      <c r="M41" s="104" t="str">
        <v>0</v>
      </c>
      <c r="N41" s="104">
        <v>10</v>
      </c>
      <c r="O41" s="105">
        <v>6</v>
      </c>
      <c r="P41" s="105">
        <v>14</v>
      </c>
      <c r="Q41" s="105" t="str">
        <v>0</v>
      </c>
      <c r="R41" s="105" t="str">
        <v>0</v>
      </c>
      <c r="S41" s="104" t="str">
        <v>0</v>
      </c>
      <c r="T41" s="104" t="str">
        <v>0</v>
      </c>
      <c r="U41" s="104" t="str">
        <v xml:space="preserve"> </v>
      </c>
      <c r="V41" s="44">
        <f>IF(COUNTIF(V6:V38,4)=0,"0",COUNTIF(V6:V38,4))</f>
        <v>6</v>
      </c>
      <c r="W41" s="44"/>
      <c r="X41" s="44"/>
      <c r="Y41" s="44" t="str">
        <f>IF(COUNTIF(Y6:Y38,4)=0," ",COUNTIF(Y6:Y38,4))</f>
        <v xml:space="preserve"> </v>
      </c>
      <c r="Z41" s="44">
        <f>IF(COUNTIF(Z6:Z38,4)=0," ",COUNTIF(Z6:Z38,4))</f>
        <v>2</v>
      </c>
      <c r="AA41" s="44">
        <f>IF(COUNTIF(AA6:AA38,4)=0," ",COUNTIF(AA6:AA38,4))</f>
        <v>6</v>
      </c>
      <c r="AB41" s="44">
        <f>IF(COUNTIF(AB6:AB38,4)=0," ",COUNTIF(AB6:AB38,4))</f>
        <v>1</v>
      </c>
      <c r="AC41" s="44"/>
      <c r="AD41" s="225" t="str">
        <f t="shared" si="14"/>
        <v/>
      </c>
      <c r="AE41" s="45" t="str">
        <f>IF(COUNTIF(AE6:AE38,4)=0," ",COUNTIF(AE6:AE38,4))</f>
        <v xml:space="preserve"> </v>
      </c>
      <c r="AF41" s="44" t="str">
        <f>IF(COUNTIF(AF6:AF38,4)=0," ",COUNTIF(AF6:AF38,4))</f>
        <v xml:space="preserve"> </v>
      </c>
      <c r="AG41" s="44" t="str">
        <f t="shared" ref="AG41:AU41" si="18">IF(COUNTIF(AG6:AG38,4)=0,"0",COUNTIF(AG6:AG38,4))</f>
        <v>0</v>
      </c>
      <c r="AH41" s="44" t="str">
        <f t="shared" si="18"/>
        <v>0</v>
      </c>
      <c r="AI41" s="44">
        <f t="shared" si="18"/>
        <v>12</v>
      </c>
      <c r="AJ41" s="44">
        <f t="shared" si="18"/>
        <v>9</v>
      </c>
      <c r="AK41" s="44">
        <f t="shared" si="18"/>
        <v>10</v>
      </c>
      <c r="AL41" s="44">
        <f t="shared" si="18"/>
        <v>10</v>
      </c>
      <c r="AM41" s="44">
        <f t="shared" si="18"/>
        <v>13</v>
      </c>
      <c r="AN41" s="44" t="str">
        <f t="shared" si="18"/>
        <v>0</v>
      </c>
      <c r="AO41" s="44">
        <f t="shared" si="18"/>
        <v>10</v>
      </c>
      <c r="AP41" s="44">
        <f t="shared" si="18"/>
        <v>6</v>
      </c>
      <c r="AQ41" s="44">
        <f t="shared" si="18"/>
        <v>14</v>
      </c>
      <c r="AR41" s="44" t="str">
        <f t="shared" si="18"/>
        <v>0</v>
      </c>
      <c r="AS41" s="44" t="str">
        <f t="shared" si="18"/>
        <v>0</v>
      </c>
      <c r="AT41" s="44" t="str">
        <f t="shared" si="18"/>
        <v>0</v>
      </c>
      <c r="AU41" s="44" t="str">
        <f t="shared" si="18"/>
        <v>0</v>
      </c>
      <c r="AV41" s="46" t="str">
        <f>IF(COUNTIF(AV6:AV38,4)=0," ",COUNTIF(AV6:AV38,4))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4"/>
      <c r="B42" s="203"/>
      <c r="C42" s="208" t="s">
        <v>15</v>
      </c>
      <c r="D42" s="205"/>
      <c r="E42" s="209"/>
      <c r="F42" s="106" t="str">
        <v>0</v>
      </c>
      <c r="G42" s="106" t="str">
        <v>0</v>
      </c>
      <c r="H42" s="106">
        <v>3</v>
      </c>
      <c r="I42" s="106">
        <v>3</v>
      </c>
      <c r="J42" s="106">
        <v>7</v>
      </c>
      <c r="K42" s="106">
        <v>2</v>
      </c>
      <c r="L42" s="106">
        <v>4</v>
      </c>
      <c r="M42" s="106" t="str">
        <v>0</v>
      </c>
      <c r="N42" s="106">
        <v>5</v>
      </c>
      <c r="O42" s="107">
        <v>4</v>
      </c>
      <c r="P42" s="107">
        <v>5</v>
      </c>
      <c r="Q42" s="107" t="str">
        <v>0</v>
      </c>
      <c r="R42" s="107" t="str">
        <v>0</v>
      </c>
      <c r="S42" s="106" t="str">
        <v>0</v>
      </c>
      <c r="T42" s="106" t="str">
        <v>0</v>
      </c>
      <c r="U42" s="106" t="str">
        <v xml:space="preserve"> </v>
      </c>
      <c r="V42" s="52">
        <f>IF(COUNTIF(V6:V38,3)=0,"0",COUNTIF(V6:V38,3))</f>
        <v>14</v>
      </c>
      <c r="W42" s="52"/>
      <c r="X42" s="52"/>
      <c r="Y42" s="52" t="str">
        <f>IF(COUNTIF(Y6:Y38,3)=0," ",COUNTIF(Y6:Y38,3))</f>
        <v xml:space="preserve"> </v>
      </c>
      <c r="Z42" s="52">
        <f>IF(COUNTIF(Z6:Z38,3)=0," ",COUNTIF(Z6:Z38,3))</f>
        <v>3</v>
      </c>
      <c r="AA42" s="52">
        <f>IF(COUNTIF(AA6:AA38,3)=0," ",COUNTIF(AA6:AA38,3))</f>
        <v>2</v>
      </c>
      <c r="AB42" s="52">
        <f>IF(COUNTIF(AB6:AB38,3)=0," ",COUNTIF(AB6:AB38,3))</f>
        <v>4</v>
      </c>
      <c r="AC42" s="52"/>
      <c r="AD42" s="225" t="str">
        <f t="shared" si="14"/>
        <v/>
      </c>
      <c r="AE42" s="53" t="str">
        <f>IF(COUNTIF(AE6:AE38,3)=0," ",COUNTIF(AE6:AE38,3))</f>
        <v xml:space="preserve"> </v>
      </c>
      <c r="AF42" s="52" t="str">
        <f>IF(COUNTIF(AF6:AF38,3)=0," ",COUNTIF(AF6:AF38,3))</f>
        <v xml:space="preserve"> </v>
      </c>
      <c r="AG42" s="52" t="str">
        <f t="shared" ref="AG42:AU42" si="19">IF(COUNTIF(AG6:AG38,3)=0,"0",COUNTIF(AG6:AG38,3))</f>
        <v>0</v>
      </c>
      <c r="AH42" s="52" t="str">
        <f t="shared" si="19"/>
        <v>0</v>
      </c>
      <c r="AI42" s="52">
        <f t="shared" si="19"/>
        <v>3</v>
      </c>
      <c r="AJ42" s="52">
        <f t="shared" si="19"/>
        <v>3</v>
      </c>
      <c r="AK42" s="52">
        <f t="shared" si="19"/>
        <v>7</v>
      </c>
      <c r="AL42" s="52">
        <f t="shared" si="19"/>
        <v>2</v>
      </c>
      <c r="AM42" s="52">
        <f t="shared" si="19"/>
        <v>4</v>
      </c>
      <c r="AN42" s="52" t="str">
        <f t="shared" si="19"/>
        <v>0</v>
      </c>
      <c r="AO42" s="52">
        <f t="shared" si="19"/>
        <v>5</v>
      </c>
      <c r="AP42" s="52">
        <f t="shared" si="19"/>
        <v>4</v>
      </c>
      <c r="AQ42" s="52">
        <f t="shared" si="19"/>
        <v>5</v>
      </c>
      <c r="AR42" s="52" t="str">
        <f t="shared" si="19"/>
        <v>0</v>
      </c>
      <c r="AS42" s="52" t="str">
        <f t="shared" si="19"/>
        <v>0</v>
      </c>
      <c r="AT42" s="52" t="str">
        <f t="shared" si="19"/>
        <v>0</v>
      </c>
      <c r="AU42" s="52" t="str">
        <f t="shared" si="19"/>
        <v>0</v>
      </c>
      <c r="AV42" s="54" t="str">
        <f>IF(COUNTIF(AV6:AV38,3)=0," ",COUNTIF(AV6:AV38,3))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30"/>
      <c r="B43" s="84"/>
      <c r="C43" s="82" t="s">
        <v>16</v>
      </c>
      <c r="D43" s="208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 t="str">
        <f>IF(COUNTIF(V6:V38,2)=0,"0",COUNTIF(V6:V38,2))</f>
        <v>0</v>
      </c>
      <c r="W43" s="35"/>
      <c r="X43" s="35"/>
      <c r="Y43" s="35" t="str">
        <f>IF(COUNTIF(Y6:Y38,2)=0," ",COUNTIF(Y6:Y38,2))</f>
        <v xml:space="preserve"> </v>
      </c>
      <c r="Z43" s="35">
        <f>IF(COUNTIF(Z6:Z38,2)=0," ",COUNTIF(Z6:Z38,2))</f>
        <v>2</v>
      </c>
      <c r="AA43" s="35">
        <f>IF(COUNTIF(AA6:AA38,2)=0," ",COUNTIF(AA6:AA38,2))</f>
        <v>1</v>
      </c>
      <c r="AB43" s="35">
        <f>IF(COUNTIF(AB6:AB38,2)=0," ",COUNTIF(AB6:AB38,2))</f>
        <v>4</v>
      </c>
      <c r="AC43" s="35"/>
      <c r="AD43" s="225" t="str">
        <f t="shared" si="14"/>
        <v/>
      </c>
      <c r="AE43" s="61" t="str">
        <f>IF(COUNTIF(AE6:AE38,2)=0," ",COUNTIF(AE6:AE38,2))</f>
        <v xml:space="preserve"> </v>
      </c>
      <c r="AF43" s="35" t="str">
        <f>IF(COUNTIF(AF6:AF38,2)=0," ",COUNTIF(AF6:AF38,2))</f>
        <v xml:space="preserve"> </v>
      </c>
      <c r="AG43" s="35">
        <f t="shared" ref="AG43:AV43" si="20">COUNTIF(AG6:AG37,2)+COUNTIF(AG6:AG37,"д")</f>
        <v>0</v>
      </c>
      <c r="AH43" s="35">
        <f t="shared" si="20"/>
        <v>0</v>
      </c>
      <c r="AI43" s="35">
        <f t="shared" si="20"/>
        <v>0</v>
      </c>
      <c r="AJ43" s="35">
        <f t="shared" si="20"/>
        <v>0</v>
      </c>
      <c r="AK43" s="35">
        <f t="shared" si="20"/>
        <v>0</v>
      </c>
      <c r="AL43" s="35">
        <f t="shared" si="20"/>
        <v>0</v>
      </c>
      <c r="AM43" s="35">
        <f t="shared" si="20"/>
        <v>0</v>
      </c>
      <c r="AN43" s="35">
        <f t="shared" si="20"/>
        <v>0</v>
      </c>
      <c r="AO43" s="35">
        <f t="shared" si="20"/>
        <v>0</v>
      </c>
      <c r="AP43" s="35">
        <f t="shared" si="20"/>
        <v>0</v>
      </c>
      <c r="AQ43" s="35">
        <f t="shared" si="20"/>
        <v>0</v>
      </c>
      <c r="AR43" s="35">
        <f t="shared" si="20"/>
        <v>0</v>
      </c>
      <c r="AS43" s="35">
        <f t="shared" si="20"/>
        <v>0</v>
      </c>
      <c r="AT43" s="35">
        <f t="shared" si="20"/>
        <v>0</v>
      </c>
      <c r="AU43" s="35">
        <f t="shared" si="20"/>
        <v>0</v>
      </c>
      <c r="AV43" s="35">
        <f t="shared" si="20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30"/>
      <c r="B44" s="230"/>
      <c r="C44" s="82" t="s">
        <v>17</v>
      </c>
      <c r="D44" s="82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2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1">COUNTBLANK(V6:V27)</f>
        <v>0</v>
      </c>
      <c r="W44" s="35">
        <f t="shared" si="21"/>
        <v>0</v>
      </c>
      <c r="X44" s="35">
        <f t="shared" si="21"/>
        <v>0</v>
      </c>
      <c r="Y44" s="35">
        <f t="shared" si="21"/>
        <v>0</v>
      </c>
      <c r="Z44" s="35">
        <f t="shared" si="21"/>
        <v>0</v>
      </c>
      <c r="AA44" s="35">
        <f t="shared" si="21"/>
        <v>0</v>
      </c>
      <c r="AB44" s="35">
        <f t="shared" si="21"/>
        <v>0</v>
      </c>
      <c r="AC44" s="35"/>
      <c r="AD44" s="237">
        <f>COUNTBLANK(AD6:AD27)</f>
        <v>0</v>
      </c>
      <c r="AE44" s="61" t="str">
        <f>IF(COUNTIF(AE6:AE38,"б")=0," ",COUNTIF(AE6:AE38,"б"))</f>
        <v xml:space="preserve"> </v>
      </c>
      <c r="AF44" s="60">
        <f t="shared" ref="AF44:CB44" si="22">IF(COUNTIF(AF6:AF38,"б")=0+COUNTIF(AF6:AF38,"а")=0,"0",COUNTIF(AF6:AF38,"б")+COUNTIF(AF6:AF38,"а"))</f>
        <v>0</v>
      </c>
      <c r="AG44" s="60">
        <f t="shared" si="22"/>
        <v>0</v>
      </c>
      <c r="AH44" s="60">
        <f t="shared" si="22"/>
        <v>0</v>
      </c>
      <c r="AI44" s="60">
        <f t="shared" si="22"/>
        <v>0</v>
      </c>
      <c r="AJ44" s="60">
        <f t="shared" si="22"/>
        <v>0</v>
      </c>
      <c r="AK44" s="60">
        <f t="shared" si="22"/>
        <v>0</v>
      </c>
      <c r="AL44" s="60">
        <f t="shared" si="22"/>
        <v>0</v>
      </c>
      <c r="AM44" s="60">
        <f t="shared" si="22"/>
        <v>0</v>
      </c>
      <c r="AN44" s="60">
        <f t="shared" si="22"/>
        <v>0</v>
      </c>
      <c r="AO44" s="60">
        <f t="shared" si="22"/>
        <v>0</v>
      </c>
      <c r="AP44" s="60">
        <f t="shared" si="22"/>
        <v>0</v>
      </c>
      <c r="AQ44" s="60">
        <f t="shared" si="22"/>
        <v>0</v>
      </c>
      <c r="AR44" s="60">
        <f t="shared" si="22"/>
        <v>2</v>
      </c>
      <c r="AS44" s="60">
        <f t="shared" si="22"/>
        <v>0</v>
      </c>
      <c r="AT44" s="60">
        <f t="shared" si="22"/>
        <v>0</v>
      </c>
      <c r="AU44" s="60">
        <f t="shared" si="22"/>
        <v>0</v>
      </c>
      <c r="AV44" s="60">
        <f t="shared" si="22"/>
        <v>0</v>
      </c>
      <c r="AW44" s="60">
        <f t="shared" si="22"/>
        <v>0</v>
      </c>
      <c r="AX44" s="60">
        <f t="shared" si="22"/>
        <v>0</v>
      </c>
      <c r="AY44" s="60">
        <f t="shared" si="22"/>
        <v>0</v>
      </c>
      <c r="AZ44" s="60">
        <f t="shared" si="22"/>
        <v>0</v>
      </c>
      <c r="BA44" s="60">
        <f t="shared" si="22"/>
        <v>0</v>
      </c>
      <c r="BB44" s="60">
        <f t="shared" si="22"/>
        <v>0</v>
      </c>
      <c r="BC44" s="60">
        <f t="shared" si="22"/>
        <v>0</v>
      </c>
      <c r="BD44" s="60">
        <f t="shared" si="22"/>
        <v>0</v>
      </c>
      <c r="BE44" s="60">
        <f t="shared" si="22"/>
        <v>0</v>
      </c>
      <c r="BF44" s="60">
        <f t="shared" si="22"/>
        <v>0</v>
      </c>
      <c r="BG44" s="60">
        <f t="shared" si="22"/>
        <v>0</v>
      </c>
      <c r="BH44" s="60">
        <f t="shared" si="22"/>
        <v>0</v>
      </c>
      <c r="BI44" s="60">
        <f t="shared" si="22"/>
        <v>0</v>
      </c>
      <c r="BJ44" s="60">
        <f t="shared" si="22"/>
        <v>0</v>
      </c>
      <c r="BK44" s="60">
        <f t="shared" si="22"/>
        <v>0</v>
      </c>
      <c r="BL44" s="60">
        <f t="shared" si="22"/>
        <v>0</v>
      </c>
      <c r="BM44" s="60">
        <f t="shared" si="22"/>
        <v>0</v>
      </c>
      <c r="BN44" s="60">
        <f t="shared" si="22"/>
        <v>0</v>
      </c>
      <c r="BO44" s="60">
        <f t="shared" si="22"/>
        <v>0</v>
      </c>
      <c r="BP44" s="60">
        <f t="shared" si="22"/>
        <v>0</v>
      </c>
      <c r="BQ44" s="60">
        <f t="shared" si="22"/>
        <v>0</v>
      </c>
      <c r="BR44" s="60">
        <f t="shared" si="22"/>
        <v>0</v>
      </c>
      <c r="BS44" s="60">
        <f t="shared" si="22"/>
        <v>0</v>
      </c>
      <c r="BT44" s="60">
        <f t="shared" si="22"/>
        <v>0</v>
      </c>
      <c r="BU44" s="60">
        <f t="shared" si="22"/>
        <v>0</v>
      </c>
      <c r="BV44" s="60">
        <f t="shared" si="22"/>
        <v>0</v>
      </c>
      <c r="BW44" s="60">
        <f t="shared" si="22"/>
        <v>0</v>
      </c>
      <c r="BX44" s="60">
        <f t="shared" si="22"/>
        <v>0</v>
      </c>
      <c r="BY44" s="60">
        <f t="shared" si="22"/>
        <v>0</v>
      </c>
      <c r="BZ44" s="60">
        <f t="shared" si="22"/>
        <v>0</v>
      </c>
      <c r="CA44" s="60">
        <f t="shared" si="22"/>
        <v>0</v>
      </c>
      <c r="CB44" s="60">
        <f t="shared" si="22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30"/>
      <c r="B45" s="230"/>
      <c r="C45" s="82" t="s">
        <v>18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 xml:space="preserve"> </v>
      </c>
      <c r="V45" s="35" t="str">
        <f>IF(COUNTIF(V6:V38,"з")=0,"0",COUNTIF(V6:V38,"з"))</f>
        <v>0</v>
      </c>
      <c r="W45" s="35"/>
      <c r="X45" s="35"/>
      <c r="Y45" s="35" t="str">
        <f>IF(COUNTIF(Y6:Y38,"з")=0," ",COUNTIF(Y6:Y38,"з"))</f>
        <v xml:space="preserve"> </v>
      </c>
      <c r="Z45" s="35" t="str">
        <f>IF(COUNTIF(Z6:Z38,"з")=0," ",COUNTIF(Z6:Z38,"з"))</f>
        <v xml:space="preserve"> </v>
      </c>
      <c r="AA45" s="35" t="str">
        <f>IF(COUNTIF(AA6:AA38,"з")=0," ",COUNTIF(AA6:AA38,"з"))</f>
        <v xml:space="preserve"> </v>
      </c>
      <c r="AB45" s="35" t="str">
        <f>IF(COUNTIF(AB6:AB38,"з")=0," ",COUNTIF(AB6:AB38,"з"))</f>
        <v xml:space="preserve"> </v>
      </c>
      <c r="AC45" s="35"/>
      <c r="AD45" s="225" t="str">
        <f t="shared" si="14"/>
        <v/>
      </c>
      <c r="AE45" s="61" t="str">
        <f>IF(COUNTIF(AE6:AE38,"з")=0," ",COUNTIF(AE6:AE38,"з"))</f>
        <v xml:space="preserve"> </v>
      </c>
      <c r="AF45" s="35" t="str">
        <f>IF(COUNTIF(AF6:AF38,"з")=0," ",COUNTIF(AF6:AF38,"з"))</f>
        <v xml:space="preserve"> </v>
      </c>
      <c r="AG45" s="35" t="str">
        <f t="shared" ref="AG45:AU45" si="23">IF(COUNTIF(AG6:AG38,"з")=0,"0",COUNTIF(AG6:AG38,"з"))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>IF(COUNTIF(AV6:AV38,"з")=0," ",COUNTIF(AV6:AV38,"з"))</f>
        <v xml:space="preserve"> </v>
      </c>
      <c r="AW45" s="35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30"/>
      <c r="B46" s="230"/>
      <c r="C46" s="82" t="s">
        <v>19</v>
      </c>
      <c r="D46" s="82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 xml:space="preserve"> </v>
      </c>
      <c r="V46" s="35" t="str">
        <f>IF(COUNTIF(V6:V38,"н")=0,"0",COUNTIF(V6:V38,"н"))</f>
        <v>0</v>
      </c>
      <c r="W46" s="35"/>
      <c r="X46" s="35"/>
      <c r="Y46" s="35" t="str">
        <f>IF(COUNTIF(Y6:Y38,"н")=0," ",COUNTIF(Y6:Y38,"н"))</f>
        <v xml:space="preserve"> </v>
      </c>
      <c r="Z46" s="35" t="str">
        <f>IF(COUNTIF(Z6:Z38,"н")=0," ",COUNTIF(Z6:Z38,"н"))</f>
        <v xml:space="preserve"> </v>
      </c>
      <c r="AA46" s="35" t="str">
        <f>IF(COUNTIF(AA6:AA38,"н")=0," ",COUNTIF(AA6:AA38,"н"))</f>
        <v xml:space="preserve"> </v>
      </c>
      <c r="AB46" s="35" t="str">
        <f>IF(COUNTIF(AB6:AB38,"н")=0," ",COUNTIF(AB6:AB38,"н"))</f>
        <v xml:space="preserve"> </v>
      </c>
      <c r="AC46" s="35"/>
      <c r="AD46" s="225" t="str">
        <f t="shared" si="14"/>
        <v/>
      </c>
      <c r="AE46" s="61" t="str">
        <f>IF(COUNTIF(AE6:AE38,"н")=0," ",COUNTIF(AE6:AE38,"н"))</f>
        <v xml:space="preserve"> </v>
      </c>
      <c r="AF46" s="35" t="str">
        <f>IF(COUNTIF(AF6:AF38,"н")=0," ",COUNTIF(AF6:AF38,"н"))</f>
        <v xml:space="preserve"> </v>
      </c>
      <c r="AG46" s="35" t="str">
        <f t="shared" ref="AG46:AU46" si="24">IF(COUNTIF(AG6:AG38,"н")=0,"0",COUNTIF(AG6:AG38,"н"))</f>
        <v>0</v>
      </c>
      <c r="AH46" s="35" t="str">
        <f t="shared" si="24"/>
        <v>0</v>
      </c>
      <c r="AI46" s="35" t="str">
        <f t="shared" si="24"/>
        <v>0</v>
      </c>
      <c r="AJ46" s="35" t="str">
        <f t="shared" si="24"/>
        <v>0</v>
      </c>
      <c r="AK46" s="35" t="str">
        <f t="shared" si="24"/>
        <v>0</v>
      </c>
      <c r="AL46" s="35" t="str">
        <f t="shared" si="24"/>
        <v>0</v>
      </c>
      <c r="AM46" s="35" t="str">
        <f t="shared" si="24"/>
        <v>0</v>
      </c>
      <c r="AN46" s="35" t="str">
        <f t="shared" si="24"/>
        <v>0</v>
      </c>
      <c r="AO46" s="35" t="str">
        <f t="shared" si="24"/>
        <v>0</v>
      </c>
      <c r="AP46" s="35" t="str">
        <f t="shared" si="24"/>
        <v>0</v>
      </c>
      <c r="AQ46" s="35" t="str">
        <f t="shared" si="24"/>
        <v>0</v>
      </c>
      <c r="AR46" s="35" t="str">
        <f t="shared" si="24"/>
        <v>0</v>
      </c>
      <c r="AS46" s="35" t="str">
        <f t="shared" si="24"/>
        <v>0</v>
      </c>
      <c r="AT46" s="35" t="str">
        <f t="shared" si="24"/>
        <v>0</v>
      </c>
      <c r="AU46" s="35" t="str">
        <f t="shared" si="24"/>
        <v>0</v>
      </c>
      <c r="AV46" s="35" t="str">
        <f>IF(COUNTIF(AV6:AV38,"н")=0," ",COUNTIF(AV6:AV38,"н"))</f>
        <v xml:space="preserve"> 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</sheetData>
  <mergeCells count="8">
    <mergeCell ref="N2:R2"/>
    <mergeCell ref="AX3:BM3"/>
    <mergeCell ref="BP3:CE3"/>
    <mergeCell ref="X40:AB40"/>
    <mergeCell ref="A3:C4"/>
    <mergeCell ref="AD3:AD5"/>
    <mergeCell ref="AG3:AW3"/>
    <mergeCell ref="H2:L2"/>
  </mergeCells>
  <conditionalFormatting sqref="AF6:AF38">
    <cfRule type="expression" dxfId="6658" priority="3130" stopIfTrue="1">
      <formula>VALUE(RIGHT(AF6))&gt;AE6</formula>
    </cfRule>
    <cfRule type="expression" dxfId="6657" priority="3131" stopIfTrue="1">
      <formula>EXACT(RIGHT(AF6,3),"зач")</formula>
    </cfRule>
  </conditionalFormatting>
  <conditionalFormatting sqref="C5 Y5 AI5 AG5">
    <cfRule type="cellIs" dxfId="6656" priority="3127" stopIfTrue="1" operator="equal">
      <formula>5</formula>
    </cfRule>
    <cfRule type="cellIs" dxfId="6655" priority="3128" stopIfTrue="1" operator="equal">
      <formula>4</formula>
    </cfRule>
    <cfRule type="cellIs" dxfId="6654" priority="3129" stopIfTrue="1" operator="equal">
      <formula>3</formula>
    </cfRule>
  </conditionalFormatting>
  <conditionalFormatting sqref="E6:E46">
    <cfRule type="cellIs" dxfId="6653" priority="3125" stopIfTrue="1" operator="equal">
      <formula>4</formula>
    </cfRule>
    <cfRule type="cellIs" dxfId="6652" priority="3126" stopIfTrue="1" operator="equal">
      <formula>3</formula>
    </cfRule>
  </conditionalFormatting>
  <conditionalFormatting sqref="Z5:AC5 AE45:AW46 W40 AE6:AE40 AG44:CB44 AE41:AF44 AG6:AW43 W41:AC46 U6:V6 F28:V46 H7:M27 F6:F27 O7:V27">
    <cfRule type="cellIs" dxfId="6651" priority="3122" stopIfTrue="1" operator="equal">
      <formula>5</formula>
    </cfRule>
    <cfRule type="cellIs" dxfId="6650" priority="3123" stopIfTrue="1" operator="equal">
      <formula>4</formula>
    </cfRule>
    <cfRule type="cellIs" dxfId="6649" priority="3124" stopIfTrue="1" operator="equal">
      <formula>3</formula>
    </cfRule>
  </conditionalFormatting>
  <conditionalFormatting sqref="AE3:AJ4 V3:AC4 I3:K3 P3:T3">
    <cfRule type="expression" dxfId="6648" priority="3120" stopIfTrue="1">
      <formula>$D$1&lt;I3</formula>
    </cfRule>
    <cfRule type="expression" dxfId="6647" priority="3121" stopIfTrue="1">
      <formula>$D$1&gt;I3</formula>
    </cfRule>
  </conditionalFormatting>
  <conditionalFormatting sqref="U3">
    <cfRule type="expression" dxfId="6646" priority="2984" stopIfTrue="1">
      <formula>$D$4&lt;U3</formula>
    </cfRule>
    <cfRule type="expression" dxfId="6645" priority="2985" stopIfTrue="1">
      <formula>$D$4&gt;U3</formula>
    </cfRule>
  </conditionalFormatting>
  <conditionalFormatting sqref="U3">
    <cfRule type="expression" dxfId="6644" priority="2982" stopIfTrue="1">
      <formula>$D$1&lt;U3</formula>
    </cfRule>
    <cfRule type="expression" dxfId="6643" priority="2983" stopIfTrue="1">
      <formula>$D$1&gt;U3</formula>
    </cfRule>
  </conditionalFormatting>
  <conditionalFormatting sqref="U4">
    <cfRule type="expression" dxfId="6642" priority="2980" stopIfTrue="1">
      <formula>$D$4&lt;U4</formula>
    </cfRule>
    <cfRule type="expression" dxfId="6641" priority="2981" stopIfTrue="1">
      <formula>$D$4&gt;U4</formula>
    </cfRule>
  </conditionalFormatting>
  <conditionalFormatting sqref="U4">
    <cfRule type="expression" dxfId="6640" priority="2978" stopIfTrue="1">
      <formula>$D$1&lt;U4</formula>
    </cfRule>
    <cfRule type="expression" dxfId="6639" priority="2979" stopIfTrue="1">
      <formula>$D$1&gt;U4</formula>
    </cfRule>
  </conditionalFormatting>
  <conditionalFormatting sqref="U4">
    <cfRule type="expression" dxfId="6638" priority="2976" stopIfTrue="1">
      <formula>$D$4&lt;U4</formula>
    </cfRule>
    <cfRule type="expression" dxfId="6637" priority="2977" stopIfTrue="1">
      <formula>$D$4&gt;U4</formula>
    </cfRule>
  </conditionalFormatting>
  <conditionalFormatting sqref="U5">
    <cfRule type="cellIs" dxfId="6636" priority="2973" stopIfTrue="1" operator="equal">
      <formula>5</formula>
    </cfRule>
    <cfRule type="cellIs" dxfId="6635" priority="2974" stopIfTrue="1" operator="equal">
      <formula>4</formula>
    </cfRule>
    <cfRule type="cellIs" dxfId="6634" priority="2975" stopIfTrue="1" operator="equal">
      <formula>3</formula>
    </cfRule>
  </conditionalFormatting>
  <conditionalFormatting sqref="G3">
    <cfRule type="expression" dxfId="6633" priority="2933" stopIfTrue="1">
      <formula>$D$1&lt;G3</formula>
    </cfRule>
    <cfRule type="expression" dxfId="6632" priority="2934" stopIfTrue="1">
      <formula>$D$1&gt;G3</formula>
    </cfRule>
  </conditionalFormatting>
  <conditionalFormatting sqref="G3">
    <cfRule type="expression" dxfId="6631" priority="2928" stopIfTrue="1">
      <formula>$D$1&lt;G3</formula>
    </cfRule>
    <cfRule type="expression" dxfId="6630" priority="2929" stopIfTrue="1">
      <formula>$D$1&gt;G3</formula>
    </cfRule>
  </conditionalFormatting>
  <conditionalFormatting sqref="K3">
    <cfRule type="expression" dxfId="6629" priority="2926" stopIfTrue="1">
      <formula>$D$1&lt;K3</formula>
    </cfRule>
    <cfRule type="expression" dxfId="6628" priority="2927" stopIfTrue="1">
      <formula>$D$1&gt;K3</formula>
    </cfRule>
  </conditionalFormatting>
  <conditionalFormatting sqref="K3">
    <cfRule type="expression" dxfId="6627" priority="2851" stopIfTrue="1">
      <formula>$D$1&lt;K3</formula>
    </cfRule>
    <cfRule type="expression" dxfId="6626" priority="2852" stopIfTrue="1">
      <formula>$D$1&gt;K3</formula>
    </cfRule>
  </conditionalFormatting>
  <conditionalFormatting sqref="G3">
    <cfRule type="expression" dxfId="6625" priority="2796" stopIfTrue="1">
      <formula>$D$1&lt;G3</formula>
    </cfRule>
    <cfRule type="expression" dxfId="6624" priority="2797" stopIfTrue="1">
      <formula>$D$1&gt;G3</formula>
    </cfRule>
  </conditionalFormatting>
  <conditionalFormatting sqref="J3">
    <cfRule type="expression" dxfId="6623" priority="2357" stopIfTrue="1">
      <formula>$D$1&lt;J3</formula>
    </cfRule>
    <cfRule type="expression" dxfId="6622" priority="2358" stopIfTrue="1">
      <formula>$D$1&gt;J3</formula>
    </cfRule>
  </conditionalFormatting>
  <conditionalFormatting sqref="J3">
    <cfRule type="expression" dxfId="6621" priority="2292" stopIfTrue="1">
      <formula>$D$1&lt;J3</formula>
    </cfRule>
    <cfRule type="expression" dxfId="6620" priority="2293" stopIfTrue="1">
      <formula>$D$1&gt;J3</formula>
    </cfRule>
  </conditionalFormatting>
  <conditionalFormatting sqref="K3">
    <cfRule type="expression" dxfId="6619" priority="2259" stopIfTrue="1">
      <formula>$D$1&lt;K3</formula>
    </cfRule>
    <cfRule type="expression" dxfId="6618" priority="2260" stopIfTrue="1">
      <formula>$D$1&gt;K3</formula>
    </cfRule>
  </conditionalFormatting>
  <conditionalFormatting sqref="K3">
    <cfRule type="expression" dxfId="6617" priority="2227" stopIfTrue="1">
      <formula>$D$1&lt;K3</formula>
    </cfRule>
    <cfRule type="expression" dxfId="6616" priority="2228" stopIfTrue="1">
      <formula>$D$1&gt;K3</formula>
    </cfRule>
  </conditionalFormatting>
  <conditionalFormatting sqref="R4:S4">
    <cfRule type="expression" dxfId="6615" priority="2163" stopIfTrue="1">
      <formula>$D$1&lt;R4</formula>
    </cfRule>
    <cfRule type="expression" dxfId="6614" priority="2164" stopIfTrue="1">
      <formula>$D$1&gt;R4</formula>
    </cfRule>
  </conditionalFormatting>
  <conditionalFormatting sqref="T4">
    <cfRule type="expression" dxfId="6613" priority="2161" stopIfTrue="1">
      <formula>$D$4&lt;T4</formula>
    </cfRule>
    <cfRule type="expression" dxfId="6612" priority="2162" stopIfTrue="1">
      <formula>$D$4&gt;T4</formula>
    </cfRule>
  </conditionalFormatting>
  <conditionalFormatting sqref="T4">
    <cfRule type="expression" dxfId="6611" priority="2159" stopIfTrue="1">
      <formula>$D$1&lt;T4</formula>
    </cfRule>
    <cfRule type="expression" dxfId="6610" priority="2160" stopIfTrue="1">
      <formula>$D$1&gt;T4</formula>
    </cfRule>
  </conditionalFormatting>
  <conditionalFormatting sqref="G4">
    <cfRule type="expression" dxfId="6609" priority="2157" stopIfTrue="1">
      <formula>$D$1&lt;G4</formula>
    </cfRule>
    <cfRule type="expression" dxfId="6608" priority="2158" stopIfTrue="1">
      <formula>$D$1&gt;G4</formula>
    </cfRule>
  </conditionalFormatting>
  <conditionalFormatting sqref="G4">
    <cfRule type="expression" dxfId="6607" priority="2155" stopIfTrue="1">
      <formula>$D$1&lt;G4</formula>
    </cfRule>
    <cfRule type="expression" dxfId="6606" priority="2156" stopIfTrue="1">
      <formula>$D$1&gt;G4</formula>
    </cfRule>
  </conditionalFormatting>
  <conditionalFormatting sqref="G4">
    <cfRule type="expression" dxfId="6605" priority="2145" stopIfTrue="1">
      <formula>$D$1&lt;G4</formula>
    </cfRule>
    <cfRule type="expression" dxfId="6604" priority="2146" stopIfTrue="1">
      <formula>$D$1&gt;G4</formula>
    </cfRule>
  </conditionalFormatting>
  <conditionalFormatting sqref="R5:T5">
    <cfRule type="expression" dxfId="6603" priority="2100" stopIfTrue="1">
      <formula>$D$1&lt;R5</formula>
    </cfRule>
    <cfRule type="expression" dxfId="6602" priority="2101" stopIfTrue="1">
      <formula>$D$1&gt;R5</formula>
    </cfRule>
  </conditionalFormatting>
  <conditionalFormatting sqref="H6">
    <cfRule type="cellIs" dxfId="6601" priority="1998" stopIfTrue="1" operator="equal">
      <formula>5</formula>
    </cfRule>
    <cfRule type="cellIs" dxfId="6600" priority="1999" stopIfTrue="1" operator="equal">
      <formula>4</formula>
    </cfRule>
    <cfRule type="cellIs" dxfId="6599" priority="2000" stopIfTrue="1" operator="equal">
      <formula>3</formula>
    </cfRule>
  </conditionalFormatting>
  <conditionalFormatting sqref="K6">
    <cfRule type="cellIs" dxfId="6598" priority="1898" stopIfTrue="1" operator="equal">
      <formula>5</formula>
    </cfRule>
    <cfRule type="cellIs" dxfId="6597" priority="1899" stopIfTrue="1" operator="equal">
      <formula>4</formula>
    </cfRule>
    <cfRule type="cellIs" dxfId="6596" priority="1900" stopIfTrue="1" operator="equal">
      <formula>3</formula>
    </cfRule>
  </conditionalFormatting>
  <conditionalFormatting sqref="G5">
    <cfRule type="expression" dxfId="6595" priority="1878" stopIfTrue="1">
      <formula>$D$4&lt;G5</formula>
    </cfRule>
    <cfRule type="expression" dxfId="6594" priority="1879" stopIfTrue="1">
      <formula>$D$4&gt;G5</formula>
    </cfRule>
  </conditionalFormatting>
  <conditionalFormatting sqref="I6 Q6:S6">
    <cfRule type="cellIs" dxfId="6593" priority="2102" stopIfTrue="1" operator="equal">
      <formula>5</formula>
    </cfRule>
    <cfRule type="cellIs" dxfId="6592" priority="2103" stopIfTrue="1" operator="equal">
      <formula>4</formula>
    </cfRule>
    <cfRule type="cellIs" dxfId="6591" priority="2104" stopIfTrue="1" operator="equal">
      <formula>3</formula>
    </cfRule>
  </conditionalFormatting>
  <conditionalFormatting sqref="I6">
    <cfRule type="cellIs" dxfId="6590" priority="2097" stopIfTrue="1" operator="equal">
      <formula>5</formula>
    </cfRule>
    <cfRule type="cellIs" dxfId="6589" priority="2098" stopIfTrue="1" operator="equal">
      <formula>4</formula>
    </cfRule>
    <cfRule type="cellIs" dxfId="6588" priority="2099" stopIfTrue="1" operator="equal">
      <formula>3</formula>
    </cfRule>
  </conditionalFormatting>
  <conditionalFormatting sqref="I6">
    <cfRule type="cellIs" dxfId="6587" priority="2086" stopIfTrue="1" operator="equal">
      <formula>5</formula>
    </cfRule>
    <cfRule type="cellIs" dxfId="6586" priority="2087" stopIfTrue="1" operator="equal">
      <formula>4</formula>
    </cfRule>
    <cfRule type="cellIs" dxfId="6585" priority="2088" stopIfTrue="1" operator="equal">
      <formula>3</formula>
    </cfRule>
  </conditionalFormatting>
  <conditionalFormatting sqref="R6">
    <cfRule type="cellIs" dxfId="6584" priority="2081" stopIfTrue="1" operator="equal">
      <formula>5</formula>
    </cfRule>
    <cfRule type="cellIs" dxfId="6583" priority="2082" stopIfTrue="1" operator="equal">
      <formula>4</formula>
    </cfRule>
    <cfRule type="cellIs" dxfId="6582" priority="2083" stopIfTrue="1" operator="equal">
      <formula>3</formula>
    </cfRule>
  </conditionalFormatting>
  <conditionalFormatting sqref="S6">
    <cfRule type="cellIs" dxfId="6581" priority="2058" stopIfTrue="1" operator="equal">
      <formula>5</formula>
    </cfRule>
    <cfRule type="cellIs" dxfId="6580" priority="2059" stopIfTrue="1" operator="equal">
      <formula>4</formula>
    </cfRule>
    <cfRule type="cellIs" dxfId="6579" priority="2060" stopIfTrue="1" operator="equal">
      <formula>3</formula>
    </cfRule>
  </conditionalFormatting>
  <conditionalFormatting sqref="R5">
    <cfRule type="expression" dxfId="6578" priority="2056" stopIfTrue="1">
      <formula>$D$1&lt;R5</formula>
    </cfRule>
    <cfRule type="expression" dxfId="6577" priority="2057" stopIfTrue="1">
      <formula>$D$1&gt;R5</formula>
    </cfRule>
  </conditionalFormatting>
  <conditionalFormatting sqref="R5">
    <cfRule type="expression" dxfId="6576" priority="2054" stopIfTrue="1">
      <formula>$D$1&lt;R5</formula>
    </cfRule>
    <cfRule type="expression" dxfId="6575" priority="2055" stopIfTrue="1">
      <formula>$D$1&gt;R5</formula>
    </cfRule>
  </conditionalFormatting>
  <conditionalFormatting sqref="R5">
    <cfRule type="expression" dxfId="6574" priority="2052" stopIfTrue="1">
      <formula>$D$1&lt;R5</formula>
    </cfRule>
    <cfRule type="expression" dxfId="6573" priority="2053" stopIfTrue="1">
      <formula>$D$1&gt;R5</formula>
    </cfRule>
  </conditionalFormatting>
  <conditionalFormatting sqref="R5">
    <cfRule type="expression" dxfId="6572" priority="2050" stopIfTrue="1">
      <formula>$D$1&lt;R5</formula>
    </cfRule>
    <cfRule type="expression" dxfId="6571" priority="2051" stopIfTrue="1">
      <formula>$D$1&gt;R5</formula>
    </cfRule>
  </conditionalFormatting>
  <conditionalFormatting sqref="R5">
    <cfRule type="expression" dxfId="6570" priority="2048" stopIfTrue="1">
      <formula>$D$1&lt;R5</formula>
    </cfRule>
    <cfRule type="expression" dxfId="6569" priority="2049" stopIfTrue="1">
      <formula>$D$1&gt;R5</formula>
    </cfRule>
  </conditionalFormatting>
  <conditionalFormatting sqref="R5">
    <cfRule type="expression" dxfId="6568" priority="2046" stopIfTrue="1">
      <formula>$D$1&lt;R5</formula>
    </cfRule>
    <cfRule type="expression" dxfId="6567" priority="2047" stopIfTrue="1">
      <formula>$D$1&gt;R5</formula>
    </cfRule>
  </conditionalFormatting>
  <conditionalFormatting sqref="H6">
    <cfRule type="cellIs" dxfId="6566" priority="2003" stopIfTrue="1" operator="equal">
      <formula>5</formula>
    </cfRule>
    <cfRule type="cellIs" dxfId="6565" priority="2004" stopIfTrue="1" operator="equal">
      <formula>4</formula>
    </cfRule>
    <cfRule type="cellIs" dxfId="6564" priority="2005" stopIfTrue="1" operator="equal">
      <formula>3</formula>
    </cfRule>
  </conditionalFormatting>
  <conditionalFormatting sqref="H6">
    <cfRule type="cellIs" dxfId="6563" priority="1993" stopIfTrue="1" operator="equal">
      <formula>5</formula>
    </cfRule>
    <cfRule type="cellIs" dxfId="6562" priority="1994" stopIfTrue="1" operator="equal">
      <formula>4</formula>
    </cfRule>
    <cfRule type="cellIs" dxfId="6561" priority="1995" stopIfTrue="1" operator="equal">
      <formula>3</formula>
    </cfRule>
  </conditionalFormatting>
  <conditionalFormatting sqref="H6">
    <cfRule type="cellIs" dxfId="6560" priority="1968" stopIfTrue="1" operator="equal">
      <formula>5</formula>
    </cfRule>
    <cfRule type="cellIs" dxfId="6559" priority="1969" stopIfTrue="1" operator="equal">
      <formula>4</formula>
    </cfRule>
    <cfRule type="cellIs" dxfId="6558" priority="1970" stopIfTrue="1" operator="equal">
      <formula>3</formula>
    </cfRule>
  </conditionalFormatting>
  <conditionalFormatting sqref="H6">
    <cfRule type="cellIs" dxfId="6557" priority="1963" stopIfTrue="1" operator="equal">
      <formula>5</formula>
    </cfRule>
    <cfRule type="cellIs" dxfId="6556" priority="1964" stopIfTrue="1" operator="equal">
      <formula>4</formula>
    </cfRule>
    <cfRule type="cellIs" dxfId="6555" priority="1965" stopIfTrue="1" operator="equal">
      <formula>3</formula>
    </cfRule>
  </conditionalFormatting>
  <conditionalFormatting sqref="H6">
    <cfRule type="cellIs" dxfId="6554" priority="1958" stopIfTrue="1" operator="equal">
      <formula>5</formula>
    </cfRule>
    <cfRule type="cellIs" dxfId="6553" priority="1959" stopIfTrue="1" operator="equal">
      <formula>4</formula>
    </cfRule>
    <cfRule type="cellIs" dxfId="6552" priority="1960" stopIfTrue="1" operator="equal">
      <formula>3</formula>
    </cfRule>
  </conditionalFormatting>
  <conditionalFormatting sqref="H6">
    <cfRule type="cellIs" dxfId="6551" priority="1953" stopIfTrue="1" operator="equal">
      <formula>5</formula>
    </cfRule>
    <cfRule type="cellIs" dxfId="6550" priority="1954" stopIfTrue="1" operator="equal">
      <formula>4</formula>
    </cfRule>
    <cfRule type="cellIs" dxfId="6549" priority="1955" stopIfTrue="1" operator="equal">
      <formula>3</formula>
    </cfRule>
  </conditionalFormatting>
  <conditionalFormatting sqref="J6">
    <cfRule type="cellIs" dxfId="6548" priority="1913" stopIfTrue="1" operator="equal">
      <formula>5</formula>
    </cfRule>
    <cfRule type="cellIs" dxfId="6547" priority="1914" stopIfTrue="1" operator="equal">
      <formula>4</formula>
    </cfRule>
    <cfRule type="cellIs" dxfId="6546" priority="1915" stopIfTrue="1" operator="equal">
      <formula>3</formula>
    </cfRule>
  </conditionalFormatting>
  <conditionalFormatting sqref="J6">
    <cfRule type="cellIs" dxfId="6545" priority="1908" stopIfTrue="1" operator="equal">
      <formula>5</formula>
    </cfRule>
    <cfRule type="cellIs" dxfId="6544" priority="1909" stopIfTrue="1" operator="equal">
      <formula>4</formula>
    </cfRule>
    <cfRule type="cellIs" dxfId="6543" priority="1910" stopIfTrue="1" operator="equal">
      <formula>3</formula>
    </cfRule>
  </conditionalFormatting>
  <conditionalFormatting sqref="J6">
    <cfRule type="cellIs" dxfId="6542" priority="1903" stopIfTrue="1" operator="equal">
      <formula>5</formula>
    </cfRule>
    <cfRule type="cellIs" dxfId="6541" priority="1904" stopIfTrue="1" operator="equal">
      <formula>4</formula>
    </cfRule>
    <cfRule type="cellIs" dxfId="6540" priority="1905" stopIfTrue="1" operator="equal">
      <formula>3</formula>
    </cfRule>
  </conditionalFormatting>
  <conditionalFormatting sqref="O6">
    <cfRule type="cellIs" dxfId="6539" priority="1895" stopIfTrue="1" operator="equal">
      <formula>5</formula>
    </cfRule>
    <cfRule type="cellIs" dxfId="6538" priority="1896" stopIfTrue="1" operator="equal">
      <formula>4</formula>
    </cfRule>
    <cfRule type="cellIs" dxfId="6537" priority="1897" stopIfTrue="1" operator="equal">
      <formula>3</formula>
    </cfRule>
  </conditionalFormatting>
  <conditionalFormatting sqref="O6">
    <cfRule type="cellIs" dxfId="6536" priority="1892" stopIfTrue="1" operator="equal">
      <formula>5</formula>
    </cfRule>
    <cfRule type="cellIs" dxfId="6535" priority="1893" stopIfTrue="1" operator="equal">
      <formula>4</formula>
    </cfRule>
    <cfRule type="cellIs" dxfId="6534" priority="1894" stopIfTrue="1" operator="equal">
      <formula>3</formula>
    </cfRule>
  </conditionalFormatting>
  <conditionalFormatting sqref="M6">
    <cfRule type="cellIs" dxfId="6533" priority="1886" stopIfTrue="1" operator="equal">
      <formula>5</formula>
    </cfRule>
    <cfRule type="cellIs" dxfId="6532" priority="1887" stopIfTrue="1" operator="equal">
      <formula>4</formula>
    </cfRule>
    <cfRule type="cellIs" dxfId="6531" priority="1888" stopIfTrue="1" operator="equal">
      <formula>3</formula>
    </cfRule>
  </conditionalFormatting>
  <conditionalFormatting sqref="T6">
    <cfRule type="cellIs" dxfId="6530" priority="1883" stopIfTrue="1" operator="equal">
      <formula>5</formula>
    </cfRule>
    <cfRule type="cellIs" dxfId="6529" priority="1884" stopIfTrue="1" operator="equal">
      <formula>4</formula>
    </cfRule>
    <cfRule type="cellIs" dxfId="6528" priority="1885" stopIfTrue="1" operator="equal">
      <formula>3</formula>
    </cfRule>
  </conditionalFormatting>
  <conditionalFormatting sqref="G6:G27">
    <cfRule type="cellIs" dxfId="6527" priority="1880" stopIfTrue="1" operator="equal">
      <formula>5</formula>
    </cfRule>
    <cfRule type="cellIs" dxfId="6526" priority="1881" stopIfTrue="1" operator="equal">
      <formula>4</formula>
    </cfRule>
    <cfRule type="cellIs" dxfId="6525" priority="1882" stopIfTrue="1" operator="equal">
      <formula>3</formula>
    </cfRule>
  </conditionalFormatting>
  <conditionalFormatting sqref="T5">
    <cfRule type="expression" dxfId="6524" priority="1807" stopIfTrue="1">
      <formula>$D$1&lt;T5</formula>
    </cfRule>
    <cfRule type="expression" dxfId="6523" priority="1808" stopIfTrue="1">
      <formula>$D$1&gt;T5</formula>
    </cfRule>
  </conditionalFormatting>
  <conditionalFormatting sqref="T5">
    <cfRule type="expression" dxfId="6522" priority="1815" stopIfTrue="1">
      <formula>$D$1&lt;T5</formula>
    </cfRule>
    <cfRule type="expression" dxfId="6521" priority="1816" stopIfTrue="1">
      <formula>$D$1&gt;T5</formula>
    </cfRule>
  </conditionalFormatting>
  <conditionalFormatting sqref="T5">
    <cfRule type="expression" dxfId="6520" priority="1813" stopIfTrue="1">
      <formula>$D$1&lt;T5</formula>
    </cfRule>
    <cfRule type="expression" dxfId="6519" priority="1814" stopIfTrue="1">
      <formula>$D$1&gt;T5</formula>
    </cfRule>
  </conditionalFormatting>
  <conditionalFormatting sqref="T5">
    <cfRule type="expression" dxfId="6518" priority="1811" stopIfTrue="1">
      <formula>$D$1&lt;T5</formula>
    </cfRule>
    <cfRule type="expression" dxfId="6517" priority="1812" stopIfTrue="1">
      <formula>$D$1&gt;T5</formula>
    </cfRule>
  </conditionalFormatting>
  <conditionalFormatting sqref="T5">
    <cfRule type="expression" dxfId="6516" priority="1809" stopIfTrue="1">
      <formula>$D$1&lt;T5</formula>
    </cfRule>
    <cfRule type="expression" dxfId="6515" priority="1810" stopIfTrue="1">
      <formula>$D$1&gt;T5</formula>
    </cfRule>
  </conditionalFormatting>
  <conditionalFormatting sqref="Q6">
    <cfRule type="cellIs" dxfId="6514" priority="1875" stopIfTrue="1" operator="equal">
      <formula>5</formula>
    </cfRule>
    <cfRule type="cellIs" dxfId="6513" priority="1876" stopIfTrue="1" operator="equal">
      <formula>4</formula>
    </cfRule>
    <cfRule type="cellIs" dxfId="6512" priority="1877" stopIfTrue="1" operator="equal">
      <formula>3</formula>
    </cfRule>
  </conditionalFormatting>
  <conditionalFormatting sqref="R6">
    <cfRule type="cellIs" dxfId="6511" priority="1872" stopIfTrue="1" operator="equal">
      <formula>5</formula>
    </cfRule>
    <cfRule type="cellIs" dxfId="6510" priority="1873" stopIfTrue="1" operator="equal">
      <formula>4</formula>
    </cfRule>
    <cfRule type="cellIs" dxfId="6509" priority="1874" stopIfTrue="1" operator="equal">
      <formula>3</formula>
    </cfRule>
  </conditionalFormatting>
  <conditionalFormatting sqref="O6">
    <cfRule type="cellIs" dxfId="6508" priority="1847" stopIfTrue="1" operator="equal">
      <formula>5</formula>
    </cfRule>
    <cfRule type="cellIs" dxfId="6507" priority="1848" stopIfTrue="1" operator="equal">
      <formula>4</formula>
    </cfRule>
    <cfRule type="cellIs" dxfId="6506" priority="1849" stopIfTrue="1" operator="equal">
      <formula>3</formula>
    </cfRule>
  </conditionalFormatting>
  <conditionalFormatting sqref="T6">
    <cfRule type="cellIs" dxfId="6505" priority="1844" stopIfTrue="1" operator="equal">
      <formula>5</formula>
    </cfRule>
    <cfRule type="cellIs" dxfId="6504" priority="1845" stopIfTrue="1" operator="equal">
      <formula>4</formula>
    </cfRule>
    <cfRule type="cellIs" dxfId="6503" priority="1846" stopIfTrue="1" operator="equal">
      <formula>3</formula>
    </cfRule>
  </conditionalFormatting>
  <conditionalFormatting sqref="M6">
    <cfRule type="cellIs" dxfId="6502" priority="1835" stopIfTrue="1" operator="equal">
      <formula>5</formula>
    </cfRule>
    <cfRule type="cellIs" dxfId="6501" priority="1836" stopIfTrue="1" operator="equal">
      <formula>4</formula>
    </cfRule>
    <cfRule type="cellIs" dxfId="6500" priority="1837" stopIfTrue="1" operator="equal">
      <formula>3</formula>
    </cfRule>
  </conditionalFormatting>
  <conditionalFormatting sqref="T5">
    <cfRule type="expression" dxfId="6499" priority="1833" stopIfTrue="1">
      <formula>$D$1&lt;T5</formula>
    </cfRule>
    <cfRule type="expression" dxfId="6498" priority="1834" stopIfTrue="1">
      <formula>$D$1&gt;T5</formula>
    </cfRule>
  </conditionalFormatting>
  <conditionalFormatting sqref="T5">
    <cfRule type="expression" dxfId="6497" priority="1831" stopIfTrue="1">
      <formula>$D$1&lt;T5</formula>
    </cfRule>
    <cfRule type="expression" dxfId="6496" priority="1832" stopIfTrue="1">
      <formula>$D$1&gt;T5</formula>
    </cfRule>
  </conditionalFormatting>
  <conditionalFormatting sqref="T5">
    <cfRule type="expression" dxfId="6495" priority="1829" stopIfTrue="1">
      <formula>$D$1&lt;T5</formula>
    </cfRule>
    <cfRule type="expression" dxfId="6494" priority="1830" stopIfTrue="1">
      <formula>$D$1&gt;T5</formula>
    </cfRule>
  </conditionalFormatting>
  <conditionalFormatting sqref="T5">
    <cfRule type="expression" dxfId="6493" priority="1827" stopIfTrue="1">
      <formula>$D$1&lt;T5</formula>
    </cfRule>
    <cfRule type="expression" dxfId="6492" priority="1828" stopIfTrue="1">
      <formula>$D$1&gt;T5</formula>
    </cfRule>
  </conditionalFormatting>
  <conditionalFormatting sqref="T5">
    <cfRule type="expression" dxfId="6491" priority="1825" stopIfTrue="1">
      <formula>$D$1&lt;T5</formula>
    </cfRule>
    <cfRule type="expression" dxfId="6490" priority="1826" stopIfTrue="1">
      <formula>$D$1&gt;T5</formula>
    </cfRule>
  </conditionalFormatting>
  <conditionalFormatting sqref="T5">
    <cfRule type="expression" dxfId="6489" priority="1823" stopIfTrue="1">
      <formula>$D$1&lt;T5</formula>
    </cfRule>
    <cfRule type="expression" dxfId="6488" priority="1824" stopIfTrue="1">
      <formula>$D$1&gt;T5</formula>
    </cfRule>
  </conditionalFormatting>
  <conditionalFormatting sqref="T5">
    <cfRule type="expression" dxfId="6487" priority="1821" stopIfTrue="1">
      <formula>$D$1&lt;T5</formula>
    </cfRule>
    <cfRule type="expression" dxfId="6486" priority="1822" stopIfTrue="1">
      <formula>$D$1&gt;T5</formula>
    </cfRule>
  </conditionalFormatting>
  <conditionalFormatting sqref="T5">
    <cfRule type="expression" dxfId="6485" priority="1819" stopIfTrue="1">
      <formula>$D$1&lt;T5</formula>
    </cfRule>
    <cfRule type="expression" dxfId="6484" priority="1820" stopIfTrue="1">
      <formula>$D$1&gt;T5</formula>
    </cfRule>
  </conditionalFormatting>
  <conditionalFormatting sqref="T5">
    <cfRule type="expression" dxfId="6483" priority="1817" stopIfTrue="1">
      <formula>$D$1&lt;T5</formula>
    </cfRule>
    <cfRule type="expression" dxfId="6482" priority="1818" stopIfTrue="1">
      <formula>$D$1&gt;T5</formula>
    </cfRule>
  </conditionalFormatting>
  <conditionalFormatting sqref="S6">
    <cfRule type="cellIs" dxfId="6481" priority="1804" stopIfTrue="1" operator="equal">
      <formula>5</formula>
    </cfRule>
    <cfRule type="cellIs" dxfId="6480" priority="1805" stopIfTrue="1" operator="equal">
      <formula>4</formula>
    </cfRule>
    <cfRule type="cellIs" dxfId="6479" priority="1806" stopIfTrue="1" operator="equal">
      <formula>3</formula>
    </cfRule>
  </conditionalFormatting>
  <conditionalFormatting sqref="P6">
    <cfRule type="cellIs" dxfId="6478" priority="1801" stopIfTrue="1" operator="equal">
      <formula>5</formula>
    </cfRule>
    <cfRule type="cellIs" dxfId="6477" priority="1802" stopIfTrue="1" operator="equal">
      <formula>4</formula>
    </cfRule>
    <cfRule type="cellIs" dxfId="6476" priority="1803" stopIfTrue="1" operator="equal">
      <formula>3</formula>
    </cfRule>
  </conditionalFormatting>
  <conditionalFormatting sqref="P6">
    <cfRule type="cellIs" dxfId="6475" priority="1796" stopIfTrue="1" operator="equal">
      <formula>5</formula>
    </cfRule>
    <cfRule type="cellIs" dxfId="6474" priority="1797" stopIfTrue="1" operator="equal">
      <formula>4</formula>
    </cfRule>
    <cfRule type="cellIs" dxfId="6473" priority="1798" stopIfTrue="1" operator="equal">
      <formula>3</formula>
    </cfRule>
  </conditionalFormatting>
  <conditionalFormatting sqref="P6">
    <cfRule type="cellIs" dxfId="6472" priority="1793" stopIfTrue="1" operator="equal">
      <formula>5</formula>
    </cfRule>
    <cfRule type="cellIs" dxfId="6471" priority="1794" stopIfTrue="1" operator="equal">
      <formula>4</formula>
    </cfRule>
    <cfRule type="cellIs" dxfId="6470" priority="1795" stopIfTrue="1" operator="equal">
      <formula>3</formula>
    </cfRule>
  </conditionalFormatting>
  <conditionalFormatting sqref="P6">
    <cfRule type="cellIs" dxfId="6469" priority="1788" stopIfTrue="1" operator="equal">
      <formula>5</formula>
    </cfRule>
    <cfRule type="cellIs" dxfId="6468" priority="1789" stopIfTrue="1" operator="equal">
      <formula>4</formula>
    </cfRule>
    <cfRule type="cellIs" dxfId="6467" priority="1790" stopIfTrue="1" operator="equal">
      <formula>3</formula>
    </cfRule>
  </conditionalFormatting>
  <conditionalFormatting sqref="P6">
    <cfRule type="cellIs" dxfId="6466" priority="1785" stopIfTrue="1" operator="equal">
      <formula>5</formula>
    </cfRule>
    <cfRule type="cellIs" dxfId="6465" priority="1786" stopIfTrue="1" operator="equal">
      <formula>4</formula>
    </cfRule>
    <cfRule type="cellIs" dxfId="6464" priority="1787" stopIfTrue="1" operator="equal">
      <formula>3</formula>
    </cfRule>
  </conditionalFormatting>
  <conditionalFormatting sqref="M6">
    <cfRule type="cellIs" dxfId="6463" priority="1780" stopIfTrue="1" operator="equal">
      <formula>5</formula>
    </cfRule>
    <cfRule type="cellIs" dxfId="6462" priority="1781" stopIfTrue="1" operator="equal">
      <formula>4</formula>
    </cfRule>
    <cfRule type="cellIs" dxfId="6461" priority="1782" stopIfTrue="1" operator="equal">
      <formula>3</formula>
    </cfRule>
  </conditionalFormatting>
  <conditionalFormatting sqref="M6">
    <cfRule type="cellIs" dxfId="6460" priority="1777" stopIfTrue="1" operator="equal">
      <formula>5</formula>
    </cfRule>
    <cfRule type="cellIs" dxfId="6459" priority="1778" stopIfTrue="1" operator="equal">
      <formula>4</formula>
    </cfRule>
    <cfRule type="cellIs" dxfId="6458" priority="1779" stopIfTrue="1" operator="equal">
      <formula>3</formula>
    </cfRule>
  </conditionalFormatting>
  <conditionalFormatting sqref="M6">
    <cfRule type="cellIs" dxfId="6457" priority="1718" stopIfTrue="1" operator="equal">
      <formula>5</formula>
    </cfRule>
    <cfRule type="cellIs" dxfId="6456" priority="1719" stopIfTrue="1" operator="equal">
      <formula>4</formula>
    </cfRule>
    <cfRule type="cellIs" dxfId="6455" priority="1720" stopIfTrue="1" operator="equal">
      <formula>3</formula>
    </cfRule>
  </conditionalFormatting>
  <conditionalFormatting sqref="R5:S5">
    <cfRule type="cellIs" dxfId="6454" priority="1690" stopIfTrue="1" operator="equal">
      <formula>5</formula>
    </cfRule>
    <cfRule type="cellIs" dxfId="6453" priority="1691" stopIfTrue="1" operator="equal">
      <formula>4</formula>
    </cfRule>
    <cfRule type="cellIs" dxfId="6452" priority="1692" stopIfTrue="1" operator="equal">
      <formula>3</formula>
    </cfRule>
  </conditionalFormatting>
  <conditionalFormatting sqref="R4:T4">
    <cfRule type="expression" dxfId="6451" priority="1688" stopIfTrue="1">
      <formula>$D$1&lt;R4</formula>
    </cfRule>
    <cfRule type="expression" dxfId="6450" priority="1689" stopIfTrue="1">
      <formula>$D$1&gt;R4</formula>
    </cfRule>
  </conditionalFormatting>
  <conditionalFormatting sqref="G4">
    <cfRule type="expression" dxfId="6449" priority="1466" stopIfTrue="1">
      <formula>$D$4&lt;G4</formula>
    </cfRule>
    <cfRule type="expression" dxfId="6448" priority="1467" stopIfTrue="1">
      <formula>$D$4&gt;G4</formula>
    </cfRule>
  </conditionalFormatting>
  <conditionalFormatting sqref="R5">
    <cfRule type="cellIs" dxfId="6447" priority="1669" stopIfTrue="1" operator="equal">
      <formula>5</formula>
    </cfRule>
    <cfRule type="cellIs" dxfId="6446" priority="1670" stopIfTrue="1" operator="equal">
      <formula>4</formula>
    </cfRule>
    <cfRule type="cellIs" dxfId="6445" priority="1671" stopIfTrue="1" operator="equal">
      <formula>3</formula>
    </cfRule>
  </conditionalFormatting>
  <conditionalFormatting sqref="S5">
    <cfRule type="cellIs" dxfId="6444" priority="1646" stopIfTrue="1" operator="equal">
      <formula>5</formula>
    </cfRule>
    <cfRule type="cellIs" dxfId="6443" priority="1647" stopIfTrue="1" operator="equal">
      <formula>4</formula>
    </cfRule>
    <cfRule type="cellIs" dxfId="6442" priority="1648" stopIfTrue="1" operator="equal">
      <formula>3</formula>
    </cfRule>
  </conditionalFormatting>
  <conditionalFormatting sqref="R4">
    <cfRule type="expression" dxfId="6441" priority="1644" stopIfTrue="1">
      <formula>$D$1&lt;R4</formula>
    </cfRule>
    <cfRule type="expression" dxfId="6440" priority="1645" stopIfTrue="1">
      <formula>$D$1&gt;R4</formula>
    </cfRule>
  </conditionalFormatting>
  <conditionalFormatting sqref="R4">
    <cfRule type="expression" dxfId="6439" priority="1642" stopIfTrue="1">
      <formula>$D$1&lt;R4</formula>
    </cfRule>
    <cfRule type="expression" dxfId="6438" priority="1643" stopIfTrue="1">
      <formula>$D$1&gt;R4</formula>
    </cfRule>
  </conditionalFormatting>
  <conditionalFormatting sqref="R4">
    <cfRule type="expression" dxfId="6437" priority="1640" stopIfTrue="1">
      <formula>$D$1&lt;R4</formula>
    </cfRule>
    <cfRule type="expression" dxfId="6436" priority="1641" stopIfTrue="1">
      <formula>$D$1&gt;R4</formula>
    </cfRule>
  </conditionalFormatting>
  <conditionalFormatting sqref="R4">
    <cfRule type="expression" dxfId="6435" priority="1638" stopIfTrue="1">
      <formula>$D$1&lt;R4</formula>
    </cfRule>
    <cfRule type="expression" dxfId="6434" priority="1639" stopIfTrue="1">
      <formula>$D$1&gt;R4</formula>
    </cfRule>
  </conditionalFormatting>
  <conditionalFormatting sqref="R4">
    <cfRule type="expression" dxfId="6433" priority="1636" stopIfTrue="1">
      <formula>$D$1&lt;R4</formula>
    </cfRule>
    <cfRule type="expression" dxfId="6432" priority="1637" stopIfTrue="1">
      <formula>$D$1&gt;R4</formula>
    </cfRule>
  </conditionalFormatting>
  <conditionalFormatting sqref="R4">
    <cfRule type="expression" dxfId="6431" priority="1634" stopIfTrue="1">
      <formula>$D$1&lt;R4</formula>
    </cfRule>
    <cfRule type="expression" dxfId="6430" priority="1635" stopIfTrue="1">
      <formula>$D$1&gt;R4</formula>
    </cfRule>
  </conditionalFormatting>
  <conditionalFormatting sqref="T5">
    <cfRule type="cellIs" dxfId="6429" priority="1471" stopIfTrue="1" operator="equal">
      <formula>5</formula>
    </cfRule>
    <cfRule type="cellIs" dxfId="6428" priority="1472" stopIfTrue="1" operator="equal">
      <formula>4</formula>
    </cfRule>
    <cfRule type="cellIs" dxfId="6427" priority="1473" stopIfTrue="1" operator="equal">
      <formula>3</formula>
    </cfRule>
  </conditionalFormatting>
  <conditionalFormatting sqref="G5">
    <cfRule type="cellIs" dxfId="6426" priority="1468" stopIfTrue="1" operator="equal">
      <formula>5</formula>
    </cfRule>
    <cfRule type="cellIs" dxfId="6425" priority="1469" stopIfTrue="1" operator="equal">
      <formula>4</formula>
    </cfRule>
    <cfRule type="cellIs" dxfId="6424" priority="1470" stopIfTrue="1" operator="equal">
      <formula>3</formula>
    </cfRule>
  </conditionalFormatting>
  <conditionalFormatting sqref="T4">
    <cfRule type="expression" dxfId="6423" priority="1395" stopIfTrue="1">
      <formula>$D$1&lt;T4</formula>
    </cfRule>
    <cfRule type="expression" dxfId="6422" priority="1396" stopIfTrue="1">
      <formula>$D$1&gt;T4</formula>
    </cfRule>
  </conditionalFormatting>
  <conditionalFormatting sqref="T4">
    <cfRule type="expression" dxfId="6421" priority="1403" stopIfTrue="1">
      <formula>$D$1&lt;T4</formula>
    </cfRule>
    <cfRule type="expression" dxfId="6420" priority="1404" stopIfTrue="1">
      <formula>$D$1&gt;T4</formula>
    </cfRule>
  </conditionalFormatting>
  <conditionalFormatting sqref="T4">
    <cfRule type="expression" dxfId="6419" priority="1401" stopIfTrue="1">
      <formula>$D$1&lt;T4</formula>
    </cfRule>
    <cfRule type="expression" dxfId="6418" priority="1402" stopIfTrue="1">
      <formula>$D$1&gt;T4</formula>
    </cfRule>
  </conditionalFormatting>
  <conditionalFormatting sqref="T4">
    <cfRule type="expression" dxfId="6417" priority="1399" stopIfTrue="1">
      <formula>$D$1&lt;T4</formula>
    </cfRule>
    <cfRule type="expression" dxfId="6416" priority="1400" stopIfTrue="1">
      <formula>$D$1&gt;T4</formula>
    </cfRule>
  </conditionalFormatting>
  <conditionalFormatting sqref="T4">
    <cfRule type="expression" dxfId="6415" priority="1397" stopIfTrue="1">
      <formula>$D$1&lt;T4</formula>
    </cfRule>
    <cfRule type="expression" dxfId="6414" priority="1398" stopIfTrue="1">
      <formula>$D$1&gt;T4</formula>
    </cfRule>
  </conditionalFormatting>
  <conditionalFormatting sqref="R5">
    <cfRule type="cellIs" dxfId="6413" priority="1460" stopIfTrue="1" operator="equal">
      <formula>5</formula>
    </cfRule>
    <cfRule type="cellIs" dxfId="6412" priority="1461" stopIfTrue="1" operator="equal">
      <formula>4</formula>
    </cfRule>
    <cfRule type="cellIs" dxfId="6411" priority="1462" stopIfTrue="1" operator="equal">
      <formula>3</formula>
    </cfRule>
  </conditionalFormatting>
  <conditionalFormatting sqref="T5">
    <cfRule type="cellIs" dxfId="6410" priority="1432" stopIfTrue="1" operator="equal">
      <formula>5</formula>
    </cfRule>
    <cfRule type="cellIs" dxfId="6409" priority="1433" stopIfTrue="1" operator="equal">
      <formula>4</formula>
    </cfRule>
    <cfRule type="cellIs" dxfId="6408" priority="1434" stopIfTrue="1" operator="equal">
      <formula>3</formula>
    </cfRule>
  </conditionalFormatting>
  <conditionalFormatting sqref="T4">
    <cfRule type="expression" dxfId="6407" priority="1421" stopIfTrue="1">
      <formula>$D$1&lt;T4</formula>
    </cfRule>
    <cfRule type="expression" dxfId="6406" priority="1422" stopIfTrue="1">
      <formula>$D$1&gt;T4</formula>
    </cfRule>
  </conditionalFormatting>
  <conditionalFormatting sqref="T4">
    <cfRule type="expression" dxfId="6405" priority="1419" stopIfTrue="1">
      <formula>$D$1&lt;T4</formula>
    </cfRule>
    <cfRule type="expression" dxfId="6404" priority="1420" stopIfTrue="1">
      <formula>$D$1&gt;T4</formula>
    </cfRule>
  </conditionalFormatting>
  <conditionalFormatting sqref="T4">
    <cfRule type="expression" dxfId="6403" priority="1417" stopIfTrue="1">
      <formula>$D$1&lt;T4</formula>
    </cfRule>
    <cfRule type="expression" dxfId="6402" priority="1418" stopIfTrue="1">
      <formula>$D$1&gt;T4</formula>
    </cfRule>
  </conditionalFormatting>
  <conditionalFormatting sqref="T4">
    <cfRule type="expression" dxfId="6401" priority="1415" stopIfTrue="1">
      <formula>$D$1&lt;T4</formula>
    </cfRule>
    <cfRule type="expression" dxfId="6400" priority="1416" stopIfTrue="1">
      <formula>$D$1&gt;T4</formula>
    </cfRule>
  </conditionalFormatting>
  <conditionalFormatting sqref="T4">
    <cfRule type="expression" dxfId="6399" priority="1413" stopIfTrue="1">
      <formula>$D$1&lt;T4</formula>
    </cfRule>
    <cfRule type="expression" dxfId="6398" priority="1414" stopIfTrue="1">
      <formula>$D$1&gt;T4</formula>
    </cfRule>
  </conditionalFormatting>
  <conditionalFormatting sqref="T4">
    <cfRule type="expression" dxfId="6397" priority="1411" stopIfTrue="1">
      <formula>$D$1&lt;T4</formula>
    </cfRule>
    <cfRule type="expression" dxfId="6396" priority="1412" stopIfTrue="1">
      <formula>$D$1&gt;T4</formula>
    </cfRule>
  </conditionalFormatting>
  <conditionalFormatting sqref="T4">
    <cfRule type="expression" dxfId="6395" priority="1409" stopIfTrue="1">
      <formula>$D$1&lt;T4</formula>
    </cfRule>
    <cfRule type="expression" dxfId="6394" priority="1410" stopIfTrue="1">
      <formula>$D$1&gt;T4</formula>
    </cfRule>
  </conditionalFormatting>
  <conditionalFormatting sqref="T4">
    <cfRule type="expression" dxfId="6393" priority="1407" stopIfTrue="1">
      <formula>$D$1&lt;T4</formula>
    </cfRule>
    <cfRule type="expression" dxfId="6392" priority="1408" stopIfTrue="1">
      <formula>$D$1&gt;T4</formula>
    </cfRule>
  </conditionalFormatting>
  <conditionalFormatting sqref="T4">
    <cfRule type="expression" dxfId="6391" priority="1405" stopIfTrue="1">
      <formula>$D$1&lt;T4</formula>
    </cfRule>
    <cfRule type="expression" dxfId="6390" priority="1406" stopIfTrue="1">
      <formula>$D$1&gt;T4</formula>
    </cfRule>
  </conditionalFormatting>
  <conditionalFormatting sqref="S5">
    <cfRule type="cellIs" dxfId="6389" priority="1392" stopIfTrue="1" operator="equal">
      <formula>5</formula>
    </cfRule>
    <cfRule type="cellIs" dxfId="6388" priority="1393" stopIfTrue="1" operator="equal">
      <formula>4</formula>
    </cfRule>
    <cfRule type="cellIs" dxfId="6387" priority="1394" stopIfTrue="1" operator="equal">
      <formula>3</formula>
    </cfRule>
  </conditionalFormatting>
  <conditionalFormatting sqref="L6">
    <cfRule type="cellIs" dxfId="6386" priority="1205" stopIfTrue="1" operator="equal">
      <formula>5</formula>
    </cfRule>
    <cfRule type="cellIs" dxfId="6385" priority="1206" stopIfTrue="1" operator="equal">
      <formula>4</formula>
    </cfRule>
    <cfRule type="cellIs" dxfId="6384" priority="1207" stopIfTrue="1" operator="equal">
      <formula>3</formula>
    </cfRule>
  </conditionalFormatting>
  <conditionalFormatting sqref="H3">
    <cfRule type="expression" dxfId="6383" priority="1203" stopIfTrue="1">
      <formula>$D$1&lt;H3</formula>
    </cfRule>
    <cfRule type="expression" dxfId="6382" priority="1204" stopIfTrue="1">
      <formula>$D$1&gt;H3</formula>
    </cfRule>
  </conditionalFormatting>
  <conditionalFormatting sqref="H3">
    <cfRule type="expression" dxfId="6381" priority="1201" stopIfTrue="1">
      <formula>$D$1&lt;H3</formula>
    </cfRule>
    <cfRule type="expression" dxfId="6380" priority="1202" stopIfTrue="1">
      <formula>$D$1&gt;H3</formula>
    </cfRule>
  </conditionalFormatting>
  <conditionalFormatting sqref="H3">
    <cfRule type="expression" dxfId="6379" priority="1199" stopIfTrue="1">
      <formula>$D$1&lt;H3</formula>
    </cfRule>
    <cfRule type="expression" dxfId="6378" priority="1200" stopIfTrue="1">
      <formula>$D$1&gt;H3</formula>
    </cfRule>
  </conditionalFormatting>
  <conditionalFormatting sqref="F3">
    <cfRule type="expression" dxfId="6377" priority="1089" stopIfTrue="1">
      <formula>$D$1&lt;F3</formula>
    </cfRule>
    <cfRule type="expression" dxfId="6376" priority="1090" stopIfTrue="1">
      <formula>$D$1&gt;F3</formula>
    </cfRule>
  </conditionalFormatting>
  <conditionalFormatting sqref="F4">
    <cfRule type="expression" dxfId="6375" priority="1087" stopIfTrue="1">
      <formula>$D$1&lt;F4</formula>
    </cfRule>
    <cfRule type="expression" dxfId="6374" priority="1088" stopIfTrue="1">
      <formula>$D$1&gt;F4</formula>
    </cfRule>
  </conditionalFormatting>
  <conditionalFormatting sqref="F5">
    <cfRule type="expression" dxfId="6373" priority="1083" stopIfTrue="1">
      <formula>$D$1&lt;F5</formula>
    </cfRule>
    <cfRule type="expression" dxfId="6372" priority="1084" stopIfTrue="1">
      <formula>$D$1&gt;F5</formula>
    </cfRule>
  </conditionalFormatting>
  <conditionalFormatting sqref="F5">
    <cfRule type="expression" dxfId="6371" priority="1085" stopIfTrue="1">
      <formula>$D$1&lt;F5</formula>
    </cfRule>
    <cfRule type="expression" dxfId="6370" priority="1086" stopIfTrue="1">
      <formula>$D$1&gt;F5</formula>
    </cfRule>
  </conditionalFormatting>
  <conditionalFormatting sqref="F5">
    <cfRule type="expression" dxfId="6369" priority="1081" stopIfTrue="1">
      <formula>$D$1&lt;F5</formula>
    </cfRule>
    <cfRule type="expression" dxfId="6368" priority="1082" stopIfTrue="1">
      <formula>$D$1&gt;F5</formula>
    </cfRule>
  </conditionalFormatting>
  <conditionalFormatting sqref="F4">
    <cfRule type="expression" dxfId="6367" priority="1071" stopIfTrue="1">
      <formula>$D$1&lt;F4</formula>
    </cfRule>
    <cfRule type="expression" dxfId="6366" priority="1072" stopIfTrue="1">
      <formula>$D$1&gt;F4</formula>
    </cfRule>
  </conditionalFormatting>
  <conditionalFormatting sqref="F5">
    <cfRule type="cellIs" dxfId="6365" priority="1078" stopIfTrue="1" operator="equal">
      <formula>5</formula>
    </cfRule>
    <cfRule type="cellIs" dxfId="6364" priority="1079" stopIfTrue="1" operator="equal">
      <formula>4</formula>
    </cfRule>
    <cfRule type="cellIs" dxfId="6363" priority="1080" stopIfTrue="1" operator="equal">
      <formula>3</formula>
    </cfRule>
  </conditionalFormatting>
  <conditionalFormatting sqref="F4">
    <cfRule type="expression" dxfId="6362" priority="1076" stopIfTrue="1">
      <formula>$D$1&lt;F4</formula>
    </cfRule>
    <cfRule type="expression" dxfId="6361" priority="1077" stopIfTrue="1">
      <formula>$D$1&gt;F4</formula>
    </cfRule>
  </conditionalFormatting>
  <conditionalFormatting sqref="F5">
    <cfRule type="cellIs" dxfId="6360" priority="1073" stopIfTrue="1" operator="equal">
      <formula>5</formula>
    </cfRule>
    <cfRule type="cellIs" dxfId="6359" priority="1074" stopIfTrue="1" operator="equal">
      <formula>4</formula>
    </cfRule>
    <cfRule type="cellIs" dxfId="6358" priority="1075" stopIfTrue="1" operator="equal">
      <formula>3</formula>
    </cfRule>
  </conditionalFormatting>
  <conditionalFormatting sqref="F5">
    <cfRule type="cellIs" dxfId="6357" priority="1068" stopIfTrue="1" operator="equal">
      <formula>5</formula>
    </cfRule>
    <cfRule type="cellIs" dxfId="6356" priority="1069" stopIfTrue="1" operator="equal">
      <formula>4</formula>
    </cfRule>
    <cfRule type="cellIs" dxfId="6355" priority="1070" stopIfTrue="1" operator="equal">
      <formula>3</formula>
    </cfRule>
  </conditionalFormatting>
  <conditionalFormatting sqref="F4">
    <cfRule type="expression" dxfId="6354" priority="1066" stopIfTrue="1">
      <formula>$D$1&lt;F4</formula>
    </cfRule>
    <cfRule type="expression" dxfId="6353" priority="1067" stopIfTrue="1">
      <formula>$D$1&gt;F4</formula>
    </cfRule>
  </conditionalFormatting>
  <conditionalFormatting sqref="N3">
    <cfRule type="expression" dxfId="6352" priority="794" stopIfTrue="1">
      <formula>$D$1&lt;N3</formula>
    </cfRule>
    <cfRule type="expression" dxfId="6351" priority="795" stopIfTrue="1">
      <formula>$D$1&gt;N3</formula>
    </cfRule>
  </conditionalFormatting>
  <conditionalFormatting sqref="N3">
    <cfRule type="expression" dxfId="6350" priority="792" stopIfTrue="1">
      <formula>$D$1&lt;N3</formula>
    </cfRule>
    <cfRule type="expression" dxfId="6349" priority="793" stopIfTrue="1">
      <formula>$D$1&gt;N3</formula>
    </cfRule>
  </conditionalFormatting>
  <conditionalFormatting sqref="N7:N27">
    <cfRule type="cellIs" dxfId="6348" priority="732" stopIfTrue="1" operator="equal">
      <formula>5</formula>
    </cfRule>
    <cfRule type="cellIs" dxfId="6347" priority="733" stopIfTrue="1" operator="equal">
      <formula>4</formula>
    </cfRule>
    <cfRule type="cellIs" dxfId="6346" priority="734" stopIfTrue="1" operator="equal">
      <formula>3</formula>
    </cfRule>
  </conditionalFormatting>
  <conditionalFormatting sqref="N6">
    <cfRule type="cellIs" dxfId="6345" priority="729" stopIfTrue="1" operator="equal">
      <formula>5</formula>
    </cfRule>
    <cfRule type="cellIs" dxfId="6344" priority="730" stopIfTrue="1" operator="equal">
      <formula>4</formula>
    </cfRule>
    <cfRule type="cellIs" dxfId="6343" priority="731" stopIfTrue="1" operator="equal">
      <formula>3</formula>
    </cfRule>
  </conditionalFormatting>
  <conditionalFormatting sqref="N6">
    <cfRule type="cellIs" dxfId="6342" priority="726" stopIfTrue="1" operator="equal">
      <formula>5</formula>
    </cfRule>
    <cfRule type="cellIs" dxfId="6341" priority="727" stopIfTrue="1" operator="equal">
      <formula>4</formula>
    </cfRule>
    <cfRule type="cellIs" dxfId="6340" priority="728" stopIfTrue="1" operator="equal">
      <formula>3</formula>
    </cfRule>
  </conditionalFormatting>
  <conditionalFormatting sqref="N6">
    <cfRule type="cellIs" dxfId="6339" priority="723" stopIfTrue="1" operator="equal">
      <formula>5</formula>
    </cfRule>
    <cfRule type="cellIs" dxfId="6338" priority="724" stopIfTrue="1" operator="equal">
      <formula>4</formula>
    </cfRule>
    <cfRule type="cellIs" dxfId="6337" priority="725" stopIfTrue="1" operator="equal">
      <formula>3</formula>
    </cfRule>
  </conditionalFormatting>
  <conditionalFormatting sqref="N6">
    <cfRule type="cellIs" dxfId="6336" priority="720" stopIfTrue="1" operator="equal">
      <formula>5</formula>
    </cfRule>
    <cfRule type="cellIs" dxfId="6335" priority="721" stopIfTrue="1" operator="equal">
      <formula>4</formula>
    </cfRule>
    <cfRule type="cellIs" dxfId="6334" priority="722" stopIfTrue="1" operator="equal">
      <formula>3</formula>
    </cfRule>
  </conditionalFormatting>
  <conditionalFormatting sqref="N6">
    <cfRule type="cellIs" dxfId="6333" priority="717" stopIfTrue="1" operator="equal">
      <formula>5</formula>
    </cfRule>
    <cfRule type="cellIs" dxfId="6332" priority="718" stopIfTrue="1" operator="equal">
      <formula>4</formula>
    </cfRule>
    <cfRule type="cellIs" dxfId="6331" priority="719" stopIfTrue="1" operator="equal">
      <formula>3</formula>
    </cfRule>
  </conditionalFormatting>
  <conditionalFormatting sqref="M3">
    <cfRule type="expression" dxfId="6330" priority="715" stopIfTrue="1">
      <formula>$D$1&lt;M3</formula>
    </cfRule>
    <cfRule type="expression" dxfId="6329" priority="716" stopIfTrue="1">
      <formula>$D$1&gt;M3</formula>
    </cfRule>
  </conditionalFormatting>
  <conditionalFormatting sqref="M3">
    <cfRule type="expression" dxfId="6328" priority="713" stopIfTrue="1">
      <formula>$D$1&lt;M3</formula>
    </cfRule>
    <cfRule type="expression" dxfId="6327" priority="714" stopIfTrue="1">
      <formula>$D$1&gt;M3</formula>
    </cfRule>
  </conditionalFormatting>
  <conditionalFormatting sqref="M3">
    <cfRule type="expression" dxfId="6326" priority="711" stopIfTrue="1">
      <formula>$D$1&lt;M3</formula>
    </cfRule>
    <cfRule type="expression" dxfId="6325" priority="712" stopIfTrue="1">
      <formula>$D$1&gt;M3</formula>
    </cfRule>
  </conditionalFormatting>
  <conditionalFormatting sqref="M3">
    <cfRule type="expression" dxfId="6324" priority="709" stopIfTrue="1">
      <formula>$D$1&lt;M3</formula>
    </cfRule>
    <cfRule type="expression" dxfId="6323" priority="710" stopIfTrue="1">
      <formula>$D$1&gt;M3</formula>
    </cfRule>
  </conditionalFormatting>
  <conditionalFormatting sqref="M3">
    <cfRule type="expression" dxfId="6322" priority="707" stopIfTrue="1">
      <formula>$D$1&lt;M3</formula>
    </cfRule>
    <cfRule type="expression" dxfId="6321" priority="708" stopIfTrue="1">
      <formula>$D$1&gt;M3</formula>
    </cfRule>
  </conditionalFormatting>
  <conditionalFormatting sqref="O3">
    <cfRule type="expression" dxfId="6320" priority="672" stopIfTrue="1">
      <formula>$D$1&lt;O3</formula>
    </cfRule>
    <cfRule type="expression" dxfId="6319" priority="673" stopIfTrue="1">
      <formula>$D$1&gt;O3</formula>
    </cfRule>
  </conditionalFormatting>
  <conditionalFormatting sqref="O3">
    <cfRule type="expression" dxfId="6318" priority="670" stopIfTrue="1">
      <formula>$D$1&lt;O3</formula>
    </cfRule>
    <cfRule type="expression" dxfId="6317" priority="671" stopIfTrue="1">
      <formula>$D$1&gt;O3</formula>
    </cfRule>
  </conditionalFormatting>
  <conditionalFormatting sqref="Q4">
    <cfRule type="expression" dxfId="6316" priority="508" stopIfTrue="1">
      <formula>$D$1&lt;Q4</formula>
    </cfRule>
    <cfRule type="expression" dxfId="6315" priority="509" stopIfTrue="1">
      <formula>$D$1&gt;Q4</formula>
    </cfRule>
  </conditionalFormatting>
  <conditionalFormatting sqref="H4">
    <cfRule type="expression" dxfId="6314" priority="500" stopIfTrue="1">
      <formula>$D$1&lt;H4</formula>
    </cfRule>
    <cfRule type="expression" dxfId="6313" priority="501" stopIfTrue="1">
      <formula>$D$1&gt;H4</formula>
    </cfRule>
  </conditionalFormatting>
  <conditionalFormatting sqref="H4">
    <cfRule type="expression" dxfId="6312" priority="490" stopIfTrue="1">
      <formula>$D$1&lt;H4</formula>
    </cfRule>
    <cfRule type="expression" dxfId="6311" priority="491" stopIfTrue="1">
      <formula>$D$1&gt;H4</formula>
    </cfRule>
  </conditionalFormatting>
  <conditionalFormatting sqref="H4">
    <cfRule type="expression" dxfId="6310" priority="488" stopIfTrue="1">
      <formula>$D$1&lt;H4</formula>
    </cfRule>
    <cfRule type="expression" dxfId="6309" priority="489" stopIfTrue="1">
      <formula>$D$1&gt;H4</formula>
    </cfRule>
  </conditionalFormatting>
  <conditionalFormatting sqref="H4">
    <cfRule type="expression" dxfId="6308" priority="486" stopIfTrue="1">
      <formula>$D$1&lt;H4</formula>
    </cfRule>
    <cfRule type="expression" dxfId="6307" priority="487" stopIfTrue="1">
      <formula>$D$1&gt;H4</formula>
    </cfRule>
  </conditionalFormatting>
  <conditionalFormatting sqref="H4">
    <cfRule type="expression" dxfId="6306" priority="484" stopIfTrue="1">
      <formula>$D$1&lt;H4</formula>
    </cfRule>
    <cfRule type="expression" dxfId="6305" priority="485" stopIfTrue="1">
      <formula>$D$1&gt;H4</formula>
    </cfRule>
  </conditionalFormatting>
  <conditionalFormatting sqref="H4">
    <cfRule type="expression" dxfId="6304" priority="482" stopIfTrue="1">
      <formula>$D$1&lt;H4</formula>
    </cfRule>
    <cfRule type="expression" dxfId="6303" priority="483" stopIfTrue="1">
      <formula>$D$1&gt;H4</formula>
    </cfRule>
  </conditionalFormatting>
  <conditionalFormatting sqref="H4">
    <cfRule type="expression" dxfId="6302" priority="468" stopIfTrue="1">
      <formula>$D$1&lt;H4</formula>
    </cfRule>
    <cfRule type="expression" dxfId="6301" priority="469" stopIfTrue="1">
      <formula>$D$1&gt;H4</formula>
    </cfRule>
  </conditionalFormatting>
  <conditionalFormatting sqref="J4">
    <cfRule type="expression" dxfId="6300" priority="452" stopIfTrue="1">
      <formula>$D$1&lt;J4</formula>
    </cfRule>
    <cfRule type="expression" dxfId="6299" priority="453" stopIfTrue="1">
      <formula>$D$1&gt;J4</formula>
    </cfRule>
  </conditionalFormatting>
  <conditionalFormatting sqref="H4">
    <cfRule type="expression" dxfId="6298" priority="494" stopIfTrue="1">
      <formula>$D$1&lt;H4</formula>
    </cfRule>
    <cfRule type="expression" dxfId="6297" priority="495" stopIfTrue="1">
      <formula>$D$1&gt;H4</formula>
    </cfRule>
  </conditionalFormatting>
  <conditionalFormatting sqref="H4">
    <cfRule type="expression" dxfId="6296" priority="496" stopIfTrue="1">
      <formula>$D$1&lt;H4</formula>
    </cfRule>
    <cfRule type="expression" dxfId="6295" priority="497" stopIfTrue="1">
      <formula>$D$1&gt;H4</formula>
    </cfRule>
  </conditionalFormatting>
  <conditionalFormatting sqref="H4">
    <cfRule type="expression" dxfId="6294" priority="506" stopIfTrue="1">
      <formula>$D$1&lt;H4</formula>
    </cfRule>
    <cfRule type="expression" dxfId="6293" priority="507" stopIfTrue="1">
      <formula>$D$1&gt;H4</formula>
    </cfRule>
  </conditionalFormatting>
  <conditionalFormatting sqref="H4">
    <cfRule type="expression" dxfId="6292" priority="504" stopIfTrue="1">
      <formula>$D$1&lt;H4</formula>
    </cfRule>
    <cfRule type="expression" dxfId="6291" priority="505" stopIfTrue="1">
      <formula>$D$1&gt;H4</formula>
    </cfRule>
  </conditionalFormatting>
  <conditionalFormatting sqref="H4">
    <cfRule type="expression" dxfId="6290" priority="502" stopIfTrue="1">
      <formula>$D$1&lt;H4</formula>
    </cfRule>
    <cfRule type="expression" dxfId="6289" priority="503" stopIfTrue="1">
      <formula>$D$1&gt;H4</formula>
    </cfRule>
  </conditionalFormatting>
  <conditionalFormatting sqref="H4">
    <cfRule type="expression" dxfId="6288" priority="498" stopIfTrue="1">
      <formula>$D$1&lt;H4</formula>
    </cfRule>
    <cfRule type="expression" dxfId="6287" priority="499" stopIfTrue="1">
      <formula>$D$1&gt;H4</formula>
    </cfRule>
  </conditionalFormatting>
  <conditionalFormatting sqref="H4">
    <cfRule type="expression" dxfId="6286" priority="492" stopIfTrue="1">
      <formula>$D$1&lt;H4</formula>
    </cfRule>
    <cfRule type="expression" dxfId="6285" priority="493" stopIfTrue="1">
      <formula>$D$1&gt;H4</formula>
    </cfRule>
  </conditionalFormatting>
  <conditionalFormatting sqref="H4">
    <cfRule type="expression" dxfId="6284" priority="480" stopIfTrue="1">
      <formula>$D$1&lt;H4</formula>
    </cfRule>
    <cfRule type="expression" dxfId="6283" priority="481" stopIfTrue="1">
      <formula>$D$1&gt;H4</formula>
    </cfRule>
  </conditionalFormatting>
  <conditionalFormatting sqref="H4">
    <cfRule type="expression" dxfId="6282" priority="478" stopIfTrue="1">
      <formula>$D$1&lt;H4</formula>
    </cfRule>
    <cfRule type="expression" dxfId="6281" priority="479" stopIfTrue="1">
      <formula>$D$1&gt;H4</formula>
    </cfRule>
  </conditionalFormatting>
  <conditionalFormatting sqref="H4">
    <cfRule type="expression" dxfId="6280" priority="476" stopIfTrue="1">
      <formula>$D$1&lt;H4</formula>
    </cfRule>
    <cfRule type="expression" dxfId="6279" priority="477" stopIfTrue="1">
      <formula>$D$1&gt;H4</formula>
    </cfRule>
  </conditionalFormatting>
  <conditionalFormatting sqref="H4">
    <cfRule type="expression" dxfId="6278" priority="474" stopIfTrue="1">
      <formula>$D$1&lt;H4</formula>
    </cfRule>
    <cfRule type="expression" dxfId="6277" priority="475" stopIfTrue="1">
      <formula>$D$1&gt;H4</formula>
    </cfRule>
  </conditionalFormatting>
  <conditionalFormatting sqref="H4">
    <cfRule type="expression" dxfId="6276" priority="472" stopIfTrue="1">
      <formula>$D$1&lt;H4</formula>
    </cfRule>
    <cfRule type="expression" dxfId="6275" priority="473" stopIfTrue="1">
      <formula>$D$1&gt;H4</formula>
    </cfRule>
  </conditionalFormatting>
  <conditionalFormatting sqref="H4">
    <cfRule type="expression" dxfId="6274" priority="470" stopIfTrue="1">
      <formula>$D$1&lt;H4</formula>
    </cfRule>
    <cfRule type="expression" dxfId="6273" priority="471" stopIfTrue="1">
      <formula>$D$1&gt;H4</formula>
    </cfRule>
  </conditionalFormatting>
  <conditionalFormatting sqref="H4">
    <cfRule type="expression" dxfId="6272" priority="466" stopIfTrue="1">
      <formula>$D$1&lt;H4</formula>
    </cfRule>
    <cfRule type="expression" dxfId="6271" priority="467" stopIfTrue="1">
      <formula>$D$1&gt;H4</formula>
    </cfRule>
  </conditionalFormatting>
  <conditionalFormatting sqref="H4">
    <cfRule type="expression" dxfId="6270" priority="464" stopIfTrue="1">
      <formula>$D$1&lt;H4</formula>
    </cfRule>
    <cfRule type="expression" dxfId="6269" priority="465" stopIfTrue="1">
      <formula>$D$1&gt;H4</formula>
    </cfRule>
  </conditionalFormatting>
  <conditionalFormatting sqref="H4">
    <cfRule type="expression" dxfId="6268" priority="462" stopIfTrue="1">
      <formula>$D$1&lt;H4</formula>
    </cfRule>
    <cfRule type="expression" dxfId="6267" priority="463" stopIfTrue="1">
      <formula>$D$1&gt;H4</formula>
    </cfRule>
  </conditionalFormatting>
  <conditionalFormatting sqref="H4">
    <cfRule type="expression" dxfId="6266" priority="460" stopIfTrue="1">
      <formula>$D$1&lt;H4</formula>
    </cfRule>
    <cfRule type="expression" dxfId="6265" priority="461" stopIfTrue="1">
      <formula>$D$1&gt;H4</formula>
    </cfRule>
  </conditionalFormatting>
  <conditionalFormatting sqref="H4">
    <cfRule type="expression" dxfId="6264" priority="458" stopIfTrue="1">
      <formula>$D$1&lt;H4</formula>
    </cfRule>
    <cfRule type="expression" dxfId="6263" priority="459" stopIfTrue="1">
      <formula>$D$1&gt;H4</formula>
    </cfRule>
  </conditionalFormatting>
  <conditionalFormatting sqref="H4">
    <cfRule type="expression" dxfId="6262" priority="456" stopIfTrue="1">
      <formula>$D$1&lt;H4</formula>
    </cfRule>
    <cfRule type="expression" dxfId="6261" priority="457" stopIfTrue="1">
      <formula>$D$1&gt;H4</formula>
    </cfRule>
  </conditionalFormatting>
  <conditionalFormatting sqref="H4">
    <cfRule type="expression" dxfId="6260" priority="454" stopIfTrue="1">
      <formula>$D$1&lt;H4</formula>
    </cfRule>
    <cfRule type="expression" dxfId="6259" priority="455" stopIfTrue="1">
      <formula>$D$1&gt;H4</formula>
    </cfRule>
  </conditionalFormatting>
  <conditionalFormatting sqref="J4">
    <cfRule type="expression" dxfId="6258" priority="450" stopIfTrue="1">
      <formula>$D$1&lt;J4</formula>
    </cfRule>
    <cfRule type="expression" dxfId="6257" priority="451" stopIfTrue="1">
      <formula>$D$1&gt;J4</formula>
    </cfRule>
  </conditionalFormatting>
  <conditionalFormatting sqref="J4">
    <cfRule type="expression" dxfId="6256" priority="448" stopIfTrue="1">
      <formula>$D$1&lt;J4</formula>
    </cfRule>
    <cfRule type="expression" dxfId="6255" priority="449" stopIfTrue="1">
      <formula>$D$1&gt;J4</formula>
    </cfRule>
  </conditionalFormatting>
  <conditionalFormatting sqref="Q4">
    <cfRule type="expression" dxfId="6254" priority="446" stopIfTrue="1">
      <formula>$D$1&lt;Q4</formula>
    </cfRule>
    <cfRule type="expression" dxfId="6253" priority="447" stopIfTrue="1">
      <formula>$D$1&gt;Q4</formula>
    </cfRule>
  </conditionalFormatting>
  <conditionalFormatting sqref="Q4">
    <cfRule type="expression" dxfId="6252" priority="444" stopIfTrue="1">
      <formula>$D$1&lt;Q4</formula>
    </cfRule>
    <cfRule type="expression" dxfId="6251" priority="445" stopIfTrue="1">
      <formula>$D$1&gt;Q4</formula>
    </cfRule>
  </conditionalFormatting>
  <conditionalFormatting sqref="Q4">
    <cfRule type="expression" dxfId="6250" priority="442" stopIfTrue="1">
      <formula>$D$1&lt;Q4</formula>
    </cfRule>
    <cfRule type="expression" dxfId="6249" priority="443" stopIfTrue="1">
      <formula>$D$1&gt;Q4</formula>
    </cfRule>
  </conditionalFormatting>
  <conditionalFormatting sqref="Q4">
    <cfRule type="expression" dxfId="6248" priority="440" stopIfTrue="1">
      <formula>$D$1&lt;Q4</formula>
    </cfRule>
    <cfRule type="expression" dxfId="6247" priority="441" stopIfTrue="1">
      <formula>$D$1&gt;Q4</formula>
    </cfRule>
  </conditionalFormatting>
  <conditionalFormatting sqref="Q4">
    <cfRule type="expression" dxfId="6246" priority="438" stopIfTrue="1">
      <formula>$D$1&lt;Q4</formula>
    </cfRule>
    <cfRule type="expression" dxfId="6245" priority="439" stopIfTrue="1">
      <formula>$D$1&gt;Q4</formula>
    </cfRule>
  </conditionalFormatting>
  <conditionalFormatting sqref="Q4">
    <cfRule type="expression" dxfId="6244" priority="436" stopIfTrue="1">
      <formula>$D$1&lt;Q4</formula>
    </cfRule>
    <cfRule type="expression" dxfId="6243" priority="437" stopIfTrue="1">
      <formula>$D$1&gt;Q4</formula>
    </cfRule>
  </conditionalFormatting>
  <conditionalFormatting sqref="I5">
    <cfRule type="cellIs" dxfId="6242" priority="415" stopIfTrue="1" operator="equal">
      <formula>5</formula>
    </cfRule>
    <cfRule type="cellIs" dxfId="6241" priority="416" stopIfTrue="1" operator="equal">
      <formula>4</formula>
    </cfRule>
    <cfRule type="cellIs" dxfId="6240" priority="417" stopIfTrue="1" operator="equal">
      <formula>3</formula>
    </cfRule>
  </conditionalFormatting>
  <conditionalFormatting sqref="I4">
    <cfRule type="expression" dxfId="6239" priority="434" stopIfTrue="1">
      <formula>$D$1&lt;I4</formula>
    </cfRule>
    <cfRule type="expression" dxfId="6238" priority="435" stopIfTrue="1">
      <formula>$D$1&gt;I4</formula>
    </cfRule>
  </conditionalFormatting>
  <conditionalFormatting sqref="I4">
    <cfRule type="expression" dxfId="6237" priority="432" stopIfTrue="1">
      <formula>$D$1&lt;I4</formula>
    </cfRule>
    <cfRule type="expression" dxfId="6236" priority="433" stopIfTrue="1">
      <formula>$D$1&gt;I4</formula>
    </cfRule>
  </conditionalFormatting>
  <conditionalFormatting sqref="I4">
    <cfRule type="expression" dxfId="6235" priority="430" stopIfTrue="1">
      <formula>$D$1&lt;I4</formula>
    </cfRule>
    <cfRule type="expression" dxfId="6234" priority="431" stopIfTrue="1">
      <formula>$D$1&gt;I4</formula>
    </cfRule>
  </conditionalFormatting>
  <conditionalFormatting sqref="I4">
    <cfRule type="expression" dxfId="6233" priority="426" stopIfTrue="1">
      <formula>$D$1&lt;I4</formula>
    </cfRule>
    <cfRule type="expression" dxfId="6232" priority="427" stopIfTrue="1">
      <formula>$D$1&gt;I4</formula>
    </cfRule>
  </conditionalFormatting>
  <conditionalFormatting sqref="I4">
    <cfRule type="expression" dxfId="6231" priority="428" stopIfTrue="1">
      <formula>$D$1&lt;I4</formula>
    </cfRule>
    <cfRule type="expression" dxfId="6230" priority="429" stopIfTrue="1">
      <formula>$D$1&gt;I4</formula>
    </cfRule>
  </conditionalFormatting>
  <conditionalFormatting sqref="I4">
    <cfRule type="expression" dxfId="6229" priority="424" stopIfTrue="1">
      <formula>$D$1&lt;I4</formula>
    </cfRule>
    <cfRule type="expression" dxfId="6228" priority="425" stopIfTrue="1">
      <formula>$D$1&gt;I4</formula>
    </cfRule>
  </conditionalFormatting>
  <conditionalFormatting sqref="I5">
    <cfRule type="expression" dxfId="6227" priority="422" stopIfTrue="1">
      <formula>$D$1&lt;I5</formula>
    </cfRule>
    <cfRule type="expression" dxfId="6226" priority="423" stopIfTrue="1">
      <formula>$D$1&gt;I5</formula>
    </cfRule>
  </conditionalFormatting>
  <conditionalFormatting sqref="I5">
    <cfRule type="expression" dxfId="6225" priority="420" stopIfTrue="1">
      <formula>$D$1&lt;I5</formula>
    </cfRule>
    <cfRule type="expression" dxfId="6224" priority="421" stopIfTrue="1">
      <formula>$D$1&gt;I5</formula>
    </cfRule>
  </conditionalFormatting>
  <conditionalFormatting sqref="I5">
    <cfRule type="expression" dxfId="6223" priority="418" stopIfTrue="1">
      <formula>$D$1&lt;I5</formula>
    </cfRule>
    <cfRule type="expression" dxfId="6222" priority="419" stopIfTrue="1">
      <formula>$D$1&gt;I5</formula>
    </cfRule>
  </conditionalFormatting>
  <conditionalFormatting sqref="I4">
    <cfRule type="expression" dxfId="6221" priority="413" stopIfTrue="1">
      <formula>$D$1&lt;I4</formula>
    </cfRule>
    <cfRule type="expression" dxfId="6220" priority="414" stopIfTrue="1">
      <formula>$D$1&gt;I4</formula>
    </cfRule>
  </conditionalFormatting>
  <conditionalFormatting sqref="I5">
    <cfRule type="cellIs" dxfId="6219" priority="410" stopIfTrue="1" operator="equal">
      <formula>5</formula>
    </cfRule>
    <cfRule type="cellIs" dxfId="6218" priority="411" stopIfTrue="1" operator="equal">
      <formula>4</formula>
    </cfRule>
    <cfRule type="cellIs" dxfId="6217" priority="412" stopIfTrue="1" operator="equal">
      <formula>3</formula>
    </cfRule>
  </conditionalFormatting>
  <conditionalFormatting sqref="I4">
    <cfRule type="expression" dxfId="6216" priority="408" stopIfTrue="1">
      <formula>$D$1&lt;I4</formula>
    </cfRule>
    <cfRule type="expression" dxfId="6215" priority="409" stopIfTrue="1">
      <formula>$D$1&gt;I4</formula>
    </cfRule>
  </conditionalFormatting>
  <conditionalFormatting sqref="I5">
    <cfRule type="cellIs" dxfId="6214" priority="405" stopIfTrue="1" operator="equal">
      <formula>5</formula>
    </cfRule>
    <cfRule type="cellIs" dxfId="6213" priority="406" stopIfTrue="1" operator="equal">
      <formula>4</formula>
    </cfRule>
    <cfRule type="cellIs" dxfId="6212" priority="407" stopIfTrue="1" operator="equal">
      <formula>3</formula>
    </cfRule>
  </conditionalFormatting>
  <conditionalFormatting sqref="I4">
    <cfRule type="expression" dxfId="6211" priority="403" stopIfTrue="1">
      <formula>$D$1&lt;I4</formula>
    </cfRule>
    <cfRule type="expression" dxfId="6210" priority="404" stopIfTrue="1">
      <formula>$D$1&gt;I4</formula>
    </cfRule>
  </conditionalFormatting>
  <conditionalFormatting sqref="K4">
    <cfRule type="expression" dxfId="6209" priority="401" stopIfTrue="1">
      <formula>$D$1&lt;K4</formula>
    </cfRule>
    <cfRule type="expression" dxfId="6208" priority="402" stopIfTrue="1">
      <formula>$D$1&gt;K4</formula>
    </cfRule>
  </conditionalFormatting>
  <conditionalFormatting sqref="K4">
    <cfRule type="expression" dxfId="6207" priority="399" stopIfTrue="1">
      <formula>$D$1&lt;K4</formula>
    </cfRule>
    <cfRule type="expression" dxfId="6206" priority="400" stopIfTrue="1">
      <formula>$D$1&gt;K4</formula>
    </cfRule>
  </conditionalFormatting>
  <conditionalFormatting sqref="K4">
    <cfRule type="expression" dxfId="6205" priority="397" stopIfTrue="1">
      <formula>$D$1&lt;K4</formula>
    </cfRule>
    <cfRule type="expression" dxfId="6204" priority="398" stopIfTrue="1">
      <formula>$D$1&gt;K4</formula>
    </cfRule>
  </conditionalFormatting>
  <conditionalFormatting sqref="K4">
    <cfRule type="expression" dxfId="6203" priority="395" stopIfTrue="1">
      <formula>$D$1&lt;K4</formula>
    </cfRule>
    <cfRule type="expression" dxfId="6202" priority="396" stopIfTrue="1">
      <formula>$D$1&gt;K4</formula>
    </cfRule>
  </conditionalFormatting>
  <conditionalFormatting sqref="K4">
    <cfRule type="expression" dxfId="6201" priority="393" stopIfTrue="1">
      <formula>$D$1&lt;K4</formula>
    </cfRule>
    <cfRule type="expression" dxfId="6200" priority="394" stopIfTrue="1">
      <formula>$D$1&gt;K4</formula>
    </cfRule>
  </conditionalFormatting>
  <conditionalFormatting sqref="K4">
    <cfRule type="expression" dxfId="6199" priority="391" stopIfTrue="1">
      <formula>$D$1&lt;K4</formula>
    </cfRule>
    <cfRule type="expression" dxfId="6198" priority="392" stopIfTrue="1">
      <formula>$D$1&gt;K4</formula>
    </cfRule>
  </conditionalFormatting>
  <conditionalFormatting sqref="K4">
    <cfRule type="expression" dxfId="6197" priority="389" stopIfTrue="1">
      <formula>$D$1&lt;K4</formula>
    </cfRule>
    <cfRule type="expression" dxfId="6196" priority="390" stopIfTrue="1">
      <formula>$D$1&gt;K4</formula>
    </cfRule>
  </conditionalFormatting>
  <conditionalFormatting sqref="K4">
    <cfRule type="expression" dxfId="6195" priority="387" stopIfTrue="1">
      <formula>$D$1&lt;K4</formula>
    </cfRule>
    <cfRule type="expression" dxfId="6194" priority="388" stopIfTrue="1">
      <formula>$D$1&gt;K4</formula>
    </cfRule>
  </conditionalFormatting>
  <conditionalFormatting sqref="K4">
    <cfRule type="expression" dxfId="6193" priority="385" stopIfTrue="1">
      <formula>$D$1&lt;K4</formula>
    </cfRule>
    <cfRule type="expression" dxfId="6192" priority="386" stopIfTrue="1">
      <formula>$D$1&gt;K4</formula>
    </cfRule>
  </conditionalFormatting>
  <conditionalFormatting sqref="K4">
    <cfRule type="expression" dxfId="6191" priority="383" stopIfTrue="1">
      <formula>$D$1&lt;K4</formula>
    </cfRule>
    <cfRule type="expression" dxfId="6190" priority="384" stopIfTrue="1">
      <formula>$D$1&gt;K4</formula>
    </cfRule>
  </conditionalFormatting>
  <conditionalFormatting sqref="K4">
    <cfRule type="expression" dxfId="6189" priority="381" stopIfTrue="1">
      <formula>$D$1&lt;K4</formula>
    </cfRule>
    <cfRule type="expression" dxfId="6188" priority="382" stopIfTrue="1">
      <formula>$D$1&gt;K4</formula>
    </cfRule>
  </conditionalFormatting>
  <conditionalFormatting sqref="K4">
    <cfRule type="expression" dxfId="6187" priority="379" stopIfTrue="1">
      <formula>$D$1&lt;K4</formula>
    </cfRule>
    <cfRule type="expression" dxfId="6186" priority="380" stopIfTrue="1">
      <formula>$D$1&gt;K4</formula>
    </cfRule>
  </conditionalFormatting>
  <conditionalFormatting sqref="K4">
    <cfRule type="expression" dxfId="6185" priority="377" stopIfTrue="1">
      <formula>$D$1&lt;K4</formula>
    </cfRule>
    <cfRule type="expression" dxfId="6184" priority="378" stopIfTrue="1">
      <formula>$D$1&gt;K4</formula>
    </cfRule>
  </conditionalFormatting>
  <conditionalFormatting sqref="K4">
    <cfRule type="expression" dxfId="6183" priority="375" stopIfTrue="1">
      <formula>$D$1&lt;K4</formula>
    </cfRule>
    <cfRule type="expression" dxfId="6182" priority="376" stopIfTrue="1">
      <formula>$D$1&gt;K4</formula>
    </cfRule>
  </conditionalFormatting>
  <conditionalFormatting sqref="K4">
    <cfRule type="expression" dxfId="6181" priority="373" stopIfTrue="1">
      <formula>$D$1&lt;K4</formula>
    </cfRule>
    <cfRule type="expression" dxfId="6180" priority="374" stopIfTrue="1">
      <formula>$D$1&gt;K4</formula>
    </cfRule>
  </conditionalFormatting>
  <conditionalFormatting sqref="K4">
    <cfRule type="expression" dxfId="6179" priority="371" stopIfTrue="1">
      <formula>$D$1&lt;K4</formula>
    </cfRule>
    <cfRule type="expression" dxfId="6178" priority="372" stopIfTrue="1">
      <formula>$D$1&gt;K4</formula>
    </cfRule>
  </conditionalFormatting>
  <conditionalFormatting sqref="K4">
    <cfRule type="expression" dxfId="6177" priority="369" stopIfTrue="1">
      <formula>$D$1&lt;K4</formula>
    </cfRule>
    <cfRule type="expression" dxfId="6176" priority="370" stopIfTrue="1">
      <formula>$D$1&gt;K4</formula>
    </cfRule>
  </conditionalFormatting>
  <conditionalFormatting sqref="K4">
    <cfRule type="expression" dxfId="6175" priority="367" stopIfTrue="1">
      <formula>$D$1&lt;K4</formula>
    </cfRule>
    <cfRule type="expression" dxfId="6174" priority="368" stopIfTrue="1">
      <formula>$D$1&gt;K4</formula>
    </cfRule>
  </conditionalFormatting>
  <conditionalFormatting sqref="K4">
    <cfRule type="expression" dxfId="6173" priority="365" stopIfTrue="1">
      <formula>$D$1&lt;K4</formula>
    </cfRule>
    <cfRule type="expression" dxfId="6172" priority="366" stopIfTrue="1">
      <formula>$D$1&gt;K4</formula>
    </cfRule>
  </conditionalFormatting>
  <conditionalFormatting sqref="K4">
    <cfRule type="expression" dxfId="6171" priority="363" stopIfTrue="1">
      <formula>$D$1&lt;K4</formula>
    </cfRule>
    <cfRule type="expression" dxfId="6170" priority="364" stopIfTrue="1">
      <formula>$D$1&gt;K4</formula>
    </cfRule>
  </conditionalFormatting>
  <conditionalFormatting sqref="K4">
    <cfRule type="expression" dxfId="6169" priority="361" stopIfTrue="1">
      <formula>$D$1&lt;K4</formula>
    </cfRule>
    <cfRule type="expression" dxfId="6168" priority="362" stopIfTrue="1">
      <formula>$D$1&gt;K4</formula>
    </cfRule>
  </conditionalFormatting>
  <conditionalFormatting sqref="K4">
    <cfRule type="expression" dxfId="6167" priority="359" stopIfTrue="1">
      <formula>$D$1&lt;K4</formula>
    </cfRule>
    <cfRule type="expression" dxfId="6166" priority="360" stopIfTrue="1">
      <formula>$D$1&gt;K4</formula>
    </cfRule>
  </conditionalFormatting>
  <conditionalFormatting sqref="M4">
    <cfRule type="expression" dxfId="6165" priority="324" stopIfTrue="1">
      <formula>$D$1&lt;M4</formula>
    </cfRule>
    <cfRule type="expression" dxfId="6164" priority="325" stopIfTrue="1">
      <formula>$D$1&gt;M4</formula>
    </cfRule>
  </conditionalFormatting>
  <conditionalFormatting sqref="M4">
    <cfRule type="expression" dxfId="6163" priority="322" stopIfTrue="1">
      <formula>$D$1&lt;M4</formula>
    </cfRule>
    <cfRule type="expression" dxfId="6162" priority="323" stopIfTrue="1">
      <formula>$D$1&gt;M4</formula>
    </cfRule>
  </conditionalFormatting>
  <conditionalFormatting sqref="M4">
    <cfRule type="expression" dxfId="6161" priority="320" stopIfTrue="1">
      <formula>$D$1&lt;M4</formula>
    </cfRule>
    <cfRule type="expression" dxfId="6160" priority="321" stopIfTrue="1">
      <formula>$D$1&gt;M4</formula>
    </cfRule>
  </conditionalFormatting>
  <conditionalFormatting sqref="M4">
    <cfRule type="expression" dxfId="6159" priority="316" stopIfTrue="1">
      <formula>$D$1&lt;M4</formula>
    </cfRule>
    <cfRule type="expression" dxfId="6158" priority="317" stopIfTrue="1">
      <formula>$D$1&gt;M4</formula>
    </cfRule>
  </conditionalFormatting>
  <conditionalFormatting sqref="M4">
    <cfRule type="expression" dxfId="6157" priority="318" stopIfTrue="1">
      <formula>$D$1&lt;M4</formula>
    </cfRule>
    <cfRule type="expression" dxfId="6156" priority="319" stopIfTrue="1">
      <formula>$D$1&gt;M4</formula>
    </cfRule>
  </conditionalFormatting>
  <conditionalFormatting sqref="M4">
    <cfRule type="expression" dxfId="6155" priority="314" stopIfTrue="1">
      <formula>$D$1&lt;M4</formula>
    </cfRule>
    <cfRule type="expression" dxfId="6154" priority="315" stopIfTrue="1">
      <formula>$D$1&gt;M4</formula>
    </cfRule>
  </conditionalFormatting>
  <conditionalFormatting sqref="M5">
    <cfRule type="expression" dxfId="6153" priority="312" stopIfTrue="1">
      <formula>$D$1&lt;M5</formula>
    </cfRule>
    <cfRule type="expression" dxfId="6152" priority="313" stopIfTrue="1">
      <formula>$D$1&gt;M5</formula>
    </cfRule>
  </conditionalFormatting>
  <conditionalFormatting sqref="M5">
    <cfRule type="expression" dxfId="6151" priority="310" stopIfTrue="1">
      <formula>$D$1&lt;M5</formula>
    </cfRule>
    <cfRule type="expression" dxfId="6150" priority="311" stopIfTrue="1">
      <formula>$D$1&gt;M5</formula>
    </cfRule>
  </conditionalFormatting>
  <conditionalFormatting sqref="M5">
    <cfRule type="expression" dxfId="6149" priority="308" stopIfTrue="1">
      <formula>$D$1&lt;M5</formula>
    </cfRule>
    <cfRule type="expression" dxfId="6148" priority="309" stopIfTrue="1">
      <formula>$D$1&gt;M5</formula>
    </cfRule>
  </conditionalFormatting>
  <conditionalFormatting sqref="M4">
    <cfRule type="expression" dxfId="6147" priority="303" stopIfTrue="1">
      <formula>$D$1&lt;M4</formula>
    </cfRule>
    <cfRule type="expression" dxfId="6146" priority="304" stopIfTrue="1">
      <formula>$D$1&gt;M4</formula>
    </cfRule>
  </conditionalFormatting>
  <conditionalFormatting sqref="M5">
    <cfRule type="cellIs" dxfId="6145" priority="305" stopIfTrue="1" operator="equal">
      <formula>5</formula>
    </cfRule>
    <cfRule type="cellIs" dxfId="6144" priority="306" stopIfTrue="1" operator="equal">
      <formula>4</formula>
    </cfRule>
    <cfRule type="cellIs" dxfId="6143" priority="307" stopIfTrue="1" operator="equal">
      <formula>3</formula>
    </cfRule>
  </conditionalFormatting>
  <conditionalFormatting sqref="M5">
    <cfRule type="cellIs" dxfId="6142" priority="300" stopIfTrue="1" operator="equal">
      <formula>5</formula>
    </cfRule>
    <cfRule type="cellIs" dxfId="6141" priority="301" stopIfTrue="1" operator="equal">
      <formula>4</formula>
    </cfRule>
    <cfRule type="cellIs" dxfId="6140" priority="302" stopIfTrue="1" operator="equal">
      <formula>3</formula>
    </cfRule>
  </conditionalFormatting>
  <conditionalFormatting sqref="M4">
    <cfRule type="expression" dxfId="6139" priority="298" stopIfTrue="1">
      <formula>$D$1&lt;M4</formula>
    </cfRule>
    <cfRule type="expression" dxfId="6138" priority="299" stopIfTrue="1">
      <formula>$D$1&gt;M4</formula>
    </cfRule>
  </conditionalFormatting>
  <conditionalFormatting sqref="M5">
    <cfRule type="cellIs" dxfId="6137" priority="295" stopIfTrue="1" operator="equal">
      <formula>5</formula>
    </cfRule>
    <cfRule type="cellIs" dxfId="6136" priority="296" stopIfTrue="1" operator="equal">
      <formula>4</formula>
    </cfRule>
    <cfRule type="cellIs" dxfId="6135" priority="297" stopIfTrue="1" operator="equal">
      <formula>3</formula>
    </cfRule>
  </conditionalFormatting>
  <conditionalFormatting sqref="M4">
    <cfRule type="expression" dxfId="6134" priority="293" stopIfTrue="1">
      <formula>$D$1&lt;M4</formula>
    </cfRule>
    <cfRule type="expression" dxfId="6133" priority="294" stopIfTrue="1">
      <formula>$D$1&gt;M4</formula>
    </cfRule>
  </conditionalFormatting>
  <conditionalFormatting sqref="N4">
    <cfRule type="expression" dxfId="6132" priority="291" stopIfTrue="1">
      <formula>$D$1&lt;N4</formula>
    </cfRule>
    <cfRule type="expression" dxfId="6131" priority="292" stopIfTrue="1">
      <formula>$D$1&gt;N4</formula>
    </cfRule>
  </conditionalFormatting>
  <conditionalFormatting sqref="N4">
    <cfRule type="expression" dxfId="6130" priority="289" stopIfTrue="1">
      <formula>$D$1&lt;N4</formula>
    </cfRule>
    <cfRule type="expression" dxfId="6129" priority="290" stopIfTrue="1">
      <formula>$D$1&gt;N4</formula>
    </cfRule>
  </conditionalFormatting>
  <conditionalFormatting sqref="N5">
    <cfRule type="expression" dxfId="6128" priority="287" stopIfTrue="1">
      <formula>$D$1&lt;N5</formula>
    </cfRule>
    <cfRule type="expression" dxfId="6127" priority="288" stopIfTrue="1">
      <formula>$D$1&gt;N5</formula>
    </cfRule>
  </conditionalFormatting>
  <conditionalFormatting sqref="N5">
    <cfRule type="expression" dxfId="6126" priority="285" stopIfTrue="1">
      <formula>$D$1&lt;N5</formula>
    </cfRule>
    <cfRule type="expression" dxfId="6125" priority="286" stopIfTrue="1">
      <formula>$D$1&gt;N5</formula>
    </cfRule>
  </conditionalFormatting>
  <conditionalFormatting sqref="N5">
    <cfRule type="expression" dxfId="6124" priority="283" stopIfTrue="1">
      <formula>$D$1&lt;N5</formula>
    </cfRule>
    <cfRule type="expression" dxfId="6123" priority="284" stopIfTrue="1">
      <formula>$D$1&gt;N5</formula>
    </cfRule>
  </conditionalFormatting>
  <conditionalFormatting sqref="N5">
    <cfRule type="expression" dxfId="6122" priority="271" stopIfTrue="1">
      <formula>$D$1&lt;N5</formula>
    </cfRule>
    <cfRule type="expression" dxfId="6121" priority="272" stopIfTrue="1">
      <formula>$D$1&gt;N5</formula>
    </cfRule>
  </conditionalFormatting>
  <conditionalFormatting sqref="N5">
    <cfRule type="expression" dxfId="6120" priority="269" stopIfTrue="1">
      <formula>$D$1&lt;N5</formula>
    </cfRule>
    <cfRule type="expression" dxfId="6119" priority="270" stopIfTrue="1">
      <formula>$D$1&gt;N5</formula>
    </cfRule>
  </conditionalFormatting>
  <conditionalFormatting sqref="N5">
    <cfRule type="expression" dxfId="6118" priority="267" stopIfTrue="1">
      <formula>$D$1&lt;N5</formula>
    </cfRule>
    <cfRule type="expression" dxfId="6117" priority="268" stopIfTrue="1">
      <formula>$D$1&gt;N5</formula>
    </cfRule>
  </conditionalFormatting>
  <conditionalFormatting sqref="N5">
    <cfRule type="expression" dxfId="6116" priority="281" stopIfTrue="1">
      <formula>$D$1&lt;N5</formula>
    </cfRule>
    <cfRule type="expression" dxfId="6115" priority="282" stopIfTrue="1">
      <formula>$D$1&gt;N5</formula>
    </cfRule>
  </conditionalFormatting>
  <conditionalFormatting sqref="N5">
    <cfRule type="expression" dxfId="6114" priority="279" stopIfTrue="1">
      <formula>$D$1&lt;N5</formula>
    </cfRule>
    <cfRule type="expression" dxfId="6113" priority="280" stopIfTrue="1">
      <formula>$D$1&gt;N5</formula>
    </cfRule>
  </conditionalFormatting>
  <conditionalFormatting sqref="N5">
    <cfRule type="expression" dxfId="6112" priority="277" stopIfTrue="1">
      <formula>$D$1&lt;N5</formula>
    </cfRule>
    <cfRule type="expression" dxfId="6111" priority="278" stopIfTrue="1">
      <formula>$D$1&gt;N5</formula>
    </cfRule>
  </conditionalFormatting>
  <conditionalFormatting sqref="N5">
    <cfRule type="expression" dxfId="6110" priority="275" stopIfTrue="1">
      <formula>$D$1&lt;N5</formula>
    </cfRule>
    <cfRule type="expression" dxfId="6109" priority="276" stopIfTrue="1">
      <formula>$D$1&gt;N5</formula>
    </cfRule>
  </conditionalFormatting>
  <conditionalFormatting sqref="N5">
    <cfRule type="expression" dxfId="6108" priority="273" stopIfTrue="1">
      <formula>$D$1&lt;N5</formula>
    </cfRule>
    <cfRule type="expression" dxfId="6107" priority="274" stopIfTrue="1">
      <formula>$D$1&gt;N5</formula>
    </cfRule>
  </conditionalFormatting>
  <conditionalFormatting sqref="N5">
    <cfRule type="expression" dxfId="6106" priority="255" stopIfTrue="1">
      <formula>$D$1&lt;N5</formula>
    </cfRule>
    <cfRule type="expression" dxfId="6105" priority="256" stopIfTrue="1">
      <formula>$D$1&gt;N5</formula>
    </cfRule>
  </conditionalFormatting>
  <conditionalFormatting sqref="N5">
    <cfRule type="expression" dxfId="6104" priority="253" stopIfTrue="1">
      <formula>$D$1&lt;N5</formula>
    </cfRule>
    <cfRule type="expression" dxfId="6103" priority="254" stopIfTrue="1">
      <formula>$D$1&gt;N5</formula>
    </cfRule>
  </conditionalFormatting>
  <conditionalFormatting sqref="N5">
    <cfRule type="expression" dxfId="6102" priority="249" stopIfTrue="1">
      <formula>$D$1&lt;N5</formula>
    </cfRule>
    <cfRule type="expression" dxfId="6101" priority="250" stopIfTrue="1">
      <formula>$D$1&gt;N5</formula>
    </cfRule>
  </conditionalFormatting>
  <conditionalFormatting sqref="N5">
    <cfRule type="expression" dxfId="6100" priority="265" stopIfTrue="1">
      <formula>$D$1&lt;N5</formula>
    </cfRule>
    <cfRule type="expression" dxfId="6099" priority="266" stopIfTrue="1">
      <formula>$D$1&gt;N5</formula>
    </cfRule>
  </conditionalFormatting>
  <conditionalFormatting sqref="N5">
    <cfRule type="expression" dxfId="6098" priority="263" stopIfTrue="1">
      <formula>$D$1&lt;N5</formula>
    </cfRule>
    <cfRule type="expression" dxfId="6097" priority="264" stopIfTrue="1">
      <formula>$D$1&gt;N5</formula>
    </cfRule>
  </conditionalFormatting>
  <conditionalFormatting sqref="N5">
    <cfRule type="expression" dxfId="6096" priority="261" stopIfTrue="1">
      <formula>$D$1&lt;N5</formula>
    </cfRule>
    <cfRule type="expression" dxfId="6095" priority="262" stopIfTrue="1">
      <formula>$D$1&gt;N5</formula>
    </cfRule>
  </conditionalFormatting>
  <conditionalFormatting sqref="N5">
    <cfRule type="expression" dxfId="6094" priority="259" stopIfTrue="1">
      <formula>$D$1&lt;N5</formula>
    </cfRule>
    <cfRule type="expression" dxfId="6093" priority="260" stopIfTrue="1">
      <formula>$D$1&gt;N5</formula>
    </cfRule>
  </conditionalFormatting>
  <conditionalFormatting sqref="N5">
    <cfRule type="expression" dxfId="6092" priority="257" stopIfTrue="1">
      <formula>$D$1&lt;N5</formula>
    </cfRule>
    <cfRule type="expression" dxfId="6091" priority="258" stopIfTrue="1">
      <formula>$D$1&gt;N5</formula>
    </cfRule>
  </conditionalFormatting>
  <conditionalFormatting sqref="N5">
    <cfRule type="expression" dxfId="6090" priority="251" stopIfTrue="1">
      <formula>$D$1&lt;N5</formula>
    </cfRule>
    <cfRule type="expression" dxfId="6089" priority="252" stopIfTrue="1">
      <formula>$D$1&gt;N5</formula>
    </cfRule>
  </conditionalFormatting>
  <conditionalFormatting sqref="N5">
    <cfRule type="expression" dxfId="6088" priority="247" stopIfTrue="1">
      <formula>$D$1&lt;N5</formula>
    </cfRule>
    <cfRule type="expression" dxfId="6087" priority="248" stopIfTrue="1">
      <formula>$D$1&gt;N5</formula>
    </cfRule>
  </conditionalFormatting>
  <conditionalFormatting sqref="N4">
    <cfRule type="expression" dxfId="6086" priority="245" stopIfTrue="1">
      <formula>$D$1&lt;N4</formula>
    </cfRule>
    <cfRule type="expression" dxfId="6085" priority="246" stopIfTrue="1">
      <formula>$D$1&gt;N4</formula>
    </cfRule>
  </conditionalFormatting>
  <conditionalFormatting sqref="N4">
    <cfRule type="expression" dxfId="6084" priority="243" stopIfTrue="1">
      <formula>$D$1&lt;N4</formula>
    </cfRule>
    <cfRule type="expression" dxfId="6083" priority="244" stopIfTrue="1">
      <formula>$D$1&gt;N4</formula>
    </cfRule>
  </conditionalFormatting>
  <conditionalFormatting sqref="N4">
    <cfRule type="expression" dxfId="6082" priority="241" stopIfTrue="1">
      <formula>$D$1&lt;N4</formula>
    </cfRule>
    <cfRule type="expression" dxfId="6081" priority="242" stopIfTrue="1">
      <formula>$D$1&gt;N4</formula>
    </cfRule>
  </conditionalFormatting>
  <conditionalFormatting sqref="N4">
    <cfRule type="expression" dxfId="6080" priority="239" stopIfTrue="1">
      <formula>$D$1&lt;N4</formula>
    </cfRule>
    <cfRule type="expression" dxfId="6079" priority="240" stopIfTrue="1">
      <formula>$D$1&gt;N4</formula>
    </cfRule>
  </conditionalFormatting>
  <conditionalFormatting sqref="N5">
    <cfRule type="cellIs" dxfId="6078" priority="236" stopIfTrue="1" operator="equal">
      <formula>5</formula>
    </cfRule>
    <cfRule type="cellIs" dxfId="6077" priority="237" stopIfTrue="1" operator="equal">
      <formula>4</formula>
    </cfRule>
    <cfRule type="cellIs" dxfId="6076" priority="238" stopIfTrue="1" operator="equal">
      <formula>3</formula>
    </cfRule>
  </conditionalFormatting>
  <conditionalFormatting sqref="N4">
    <cfRule type="expression" dxfId="6075" priority="234" stopIfTrue="1">
      <formula>$D$1&lt;N4</formula>
    </cfRule>
    <cfRule type="expression" dxfId="6074" priority="235" stopIfTrue="1">
      <formula>$D$1&gt;N4</formula>
    </cfRule>
  </conditionalFormatting>
  <conditionalFormatting sqref="N4">
    <cfRule type="expression" dxfId="6073" priority="232" stopIfTrue="1">
      <formula>$D$1&lt;N4</formula>
    </cfRule>
    <cfRule type="expression" dxfId="6072" priority="233" stopIfTrue="1">
      <formula>$D$1&gt;N4</formula>
    </cfRule>
  </conditionalFormatting>
  <conditionalFormatting sqref="N4">
    <cfRule type="expression" dxfId="6071" priority="230" stopIfTrue="1">
      <formula>$D$1&lt;N4</formula>
    </cfRule>
    <cfRule type="expression" dxfId="6070" priority="231" stopIfTrue="1">
      <formula>$D$1&gt;N4</formula>
    </cfRule>
  </conditionalFormatting>
  <conditionalFormatting sqref="N4">
    <cfRule type="expression" dxfId="6069" priority="228" stopIfTrue="1">
      <formula>$D$1&lt;N4</formula>
    </cfRule>
    <cfRule type="expression" dxfId="6068" priority="229" stopIfTrue="1">
      <formula>$D$1&gt;N4</formula>
    </cfRule>
  </conditionalFormatting>
  <conditionalFormatting sqref="N5">
    <cfRule type="cellIs" dxfId="6067" priority="225" stopIfTrue="1" operator="equal">
      <formula>5</formula>
    </cfRule>
    <cfRule type="cellIs" dxfId="6066" priority="226" stopIfTrue="1" operator="equal">
      <formula>4</formula>
    </cfRule>
    <cfRule type="cellIs" dxfId="6065" priority="227" stopIfTrue="1" operator="equal">
      <formula>3</formula>
    </cfRule>
  </conditionalFormatting>
  <conditionalFormatting sqref="N5">
    <cfRule type="cellIs" dxfId="6064" priority="222" stopIfTrue="1" operator="equal">
      <formula>5</formula>
    </cfRule>
    <cfRule type="cellIs" dxfId="6063" priority="223" stopIfTrue="1" operator="equal">
      <formula>4</formula>
    </cfRule>
    <cfRule type="cellIs" dxfId="6062" priority="224" stopIfTrue="1" operator="equal">
      <formula>3</formula>
    </cfRule>
  </conditionalFormatting>
  <conditionalFormatting sqref="N4">
    <cfRule type="expression" dxfId="6061" priority="204" stopIfTrue="1">
      <formula>$D$1&lt;N4</formula>
    </cfRule>
    <cfRule type="expression" dxfId="6060" priority="205" stopIfTrue="1">
      <formula>$D$1&gt;N4</formula>
    </cfRule>
  </conditionalFormatting>
  <conditionalFormatting sqref="N4">
    <cfRule type="expression" dxfId="6059" priority="202" stopIfTrue="1">
      <formula>$D$1&lt;N4</formula>
    </cfRule>
    <cfRule type="expression" dxfId="6058" priority="203" stopIfTrue="1">
      <formula>$D$1&gt;N4</formula>
    </cfRule>
  </conditionalFormatting>
  <conditionalFormatting sqref="N4">
    <cfRule type="expression" dxfId="6057" priority="198" stopIfTrue="1">
      <formula>$D$1&lt;N4</formula>
    </cfRule>
    <cfRule type="expression" dxfId="6056" priority="199" stopIfTrue="1">
      <formula>$D$1&gt;N4</formula>
    </cfRule>
  </conditionalFormatting>
  <conditionalFormatting sqref="N4">
    <cfRule type="expression" dxfId="6055" priority="220" stopIfTrue="1">
      <formula>$D$1&lt;N4</formula>
    </cfRule>
    <cfRule type="expression" dxfId="6054" priority="221" stopIfTrue="1">
      <formula>$D$1&gt;N4</formula>
    </cfRule>
  </conditionalFormatting>
  <conditionalFormatting sqref="N4">
    <cfRule type="expression" dxfId="6053" priority="218" stopIfTrue="1">
      <formula>$D$1&lt;N4</formula>
    </cfRule>
    <cfRule type="expression" dxfId="6052" priority="219" stopIfTrue="1">
      <formula>$D$1&gt;N4</formula>
    </cfRule>
  </conditionalFormatting>
  <conditionalFormatting sqref="N4">
    <cfRule type="expression" dxfId="6051" priority="216" stopIfTrue="1">
      <formula>$D$1&lt;N4</formula>
    </cfRule>
    <cfRule type="expression" dxfId="6050" priority="217" stopIfTrue="1">
      <formula>$D$1&gt;N4</formula>
    </cfRule>
  </conditionalFormatting>
  <conditionalFormatting sqref="N4">
    <cfRule type="expression" dxfId="6049" priority="214" stopIfTrue="1">
      <formula>$D$1&lt;N4</formula>
    </cfRule>
    <cfRule type="expression" dxfId="6048" priority="215" stopIfTrue="1">
      <formula>$D$1&gt;N4</formula>
    </cfRule>
  </conditionalFormatting>
  <conditionalFormatting sqref="N4">
    <cfRule type="expression" dxfId="6047" priority="212" stopIfTrue="1">
      <formula>$D$1&lt;N4</formula>
    </cfRule>
    <cfRule type="expression" dxfId="6046" priority="213" stopIfTrue="1">
      <formula>$D$1&gt;N4</formula>
    </cfRule>
  </conditionalFormatting>
  <conditionalFormatting sqref="N4">
    <cfRule type="expression" dxfId="6045" priority="210" stopIfTrue="1">
      <formula>$D$1&lt;N4</formula>
    </cfRule>
    <cfRule type="expression" dxfId="6044" priority="211" stopIfTrue="1">
      <formula>$D$1&gt;N4</formula>
    </cfRule>
  </conditionalFormatting>
  <conditionalFormatting sqref="N4">
    <cfRule type="expression" dxfId="6043" priority="208" stopIfTrue="1">
      <formula>$D$1&lt;N4</formula>
    </cfRule>
    <cfRule type="expression" dxfId="6042" priority="209" stopIfTrue="1">
      <formula>$D$1&gt;N4</formula>
    </cfRule>
  </conditionalFormatting>
  <conditionalFormatting sqref="N4">
    <cfRule type="expression" dxfId="6041" priority="206" stopIfTrue="1">
      <formula>$D$1&lt;N4</formula>
    </cfRule>
    <cfRule type="expression" dxfId="6040" priority="207" stopIfTrue="1">
      <formula>$D$1&gt;N4</formula>
    </cfRule>
  </conditionalFormatting>
  <conditionalFormatting sqref="N4">
    <cfRule type="expression" dxfId="6039" priority="200" stopIfTrue="1">
      <formula>$D$1&lt;N4</formula>
    </cfRule>
    <cfRule type="expression" dxfId="6038" priority="201" stopIfTrue="1">
      <formula>$D$1&gt;N4</formula>
    </cfRule>
  </conditionalFormatting>
  <conditionalFormatting sqref="N5">
    <cfRule type="cellIs" dxfId="6037" priority="195" stopIfTrue="1" operator="equal">
      <formula>5</formula>
    </cfRule>
    <cfRule type="cellIs" dxfId="6036" priority="196" stopIfTrue="1" operator="equal">
      <formula>4</formula>
    </cfRule>
    <cfRule type="cellIs" dxfId="6035" priority="197" stopIfTrue="1" operator="equal">
      <formula>3</formula>
    </cfRule>
  </conditionalFormatting>
  <conditionalFormatting sqref="N4">
    <cfRule type="expression" dxfId="6034" priority="193" stopIfTrue="1">
      <formula>$D$1&lt;N4</formula>
    </cfRule>
    <cfRule type="expression" dxfId="6033" priority="194" stopIfTrue="1">
      <formula>$D$1&gt;N4</formula>
    </cfRule>
  </conditionalFormatting>
  <conditionalFormatting sqref="N5">
    <cfRule type="cellIs" dxfId="6032" priority="190" stopIfTrue="1" operator="equal">
      <formula>5</formula>
    </cfRule>
    <cfRule type="cellIs" dxfId="6031" priority="191" stopIfTrue="1" operator="equal">
      <formula>4</formula>
    </cfRule>
    <cfRule type="cellIs" dxfId="6030" priority="192" stopIfTrue="1" operator="equal">
      <formula>3</formula>
    </cfRule>
  </conditionalFormatting>
  <conditionalFormatting sqref="P4">
    <cfRule type="expression" dxfId="6029" priority="188" stopIfTrue="1">
      <formula>$D$1&lt;P4</formula>
    </cfRule>
    <cfRule type="expression" dxfId="6028" priority="189" stopIfTrue="1">
      <formula>$D$1&gt;P4</formula>
    </cfRule>
  </conditionalFormatting>
  <conditionalFormatting sqref="P4">
    <cfRule type="expression" dxfId="6027" priority="172" stopIfTrue="1">
      <formula>$D$1&lt;P4</formula>
    </cfRule>
    <cfRule type="expression" dxfId="6026" priority="173" stopIfTrue="1">
      <formula>$D$1&gt;P4</formula>
    </cfRule>
  </conditionalFormatting>
  <conditionalFormatting sqref="P4">
    <cfRule type="expression" dxfId="6025" priority="170" stopIfTrue="1">
      <formula>$D$1&lt;P4</formula>
    </cfRule>
    <cfRule type="expression" dxfId="6024" priority="171" stopIfTrue="1">
      <formula>$D$1&gt;P4</formula>
    </cfRule>
  </conditionalFormatting>
  <conditionalFormatting sqref="P4">
    <cfRule type="expression" dxfId="6023" priority="168" stopIfTrue="1">
      <formula>$D$1&lt;P4</formula>
    </cfRule>
    <cfRule type="expression" dxfId="6022" priority="169" stopIfTrue="1">
      <formula>$D$1&gt;P4</formula>
    </cfRule>
  </conditionalFormatting>
  <conditionalFormatting sqref="P4">
    <cfRule type="expression" dxfId="6021" priority="186" stopIfTrue="1">
      <formula>$D$1&lt;P4</formula>
    </cfRule>
    <cfRule type="expression" dxfId="6020" priority="187" stopIfTrue="1">
      <formula>$D$1&gt;P4</formula>
    </cfRule>
  </conditionalFormatting>
  <conditionalFormatting sqref="P4">
    <cfRule type="expression" dxfId="6019" priority="184" stopIfTrue="1">
      <formula>$D$1&lt;P4</formula>
    </cfRule>
    <cfRule type="expression" dxfId="6018" priority="185" stopIfTrue="1">
      <formula>$D$1&gt;P4</formula>
    </cfRule>
  </conditionalFormatting>
  <conditionalFormatting sqref="P4">
    <cfRule type="expression" dxfId="6017" priority="182" stopIfTrue="1">
      <formula>$D$1&lt;P4</formula>
    </cfRule>
    <cfRule type="expression" dxfId="6016" priority="183" stopIfTrue="1">
      <formula>$D$1&gt;P4</formula>
    </cfRule>
  </conditionalFormatting>
  <conditionalFormatting sqref="P4">
    <cfRule type="expression" dxfId="6015" priority="180" stopIfTrue="1">
      <formula>$D$1&lt;P4</formula>
    </cfRule>
    <cfRule type="expression" dxfId="6014" priority="181" stopIfTrue="1">
      <formula>$D$1&gt;P4</formula>
    </cfRule>
  </conditionalFormatting>
  <conditionalFormatting sqref="P4">
    <cfRule type="expression" dxfId="6013" priority="178" stopIfTrue="1">
      <formula>$D$1&lt;P4</formula>
    </cfRule>
    <cfRule type="expression" dxfId="6012" priority="179" stopIfTrue="1">
      <formula>$D$1&gt;P4</formula>
    </cfRule>
  </conditionalFormatting>
  <conditionalFormatting sqref="P4">
    <cfRule type="expression" dxfId="6011" priority="176" stopIfTrue="1">
      <formula>$D$1&lt;P4</formula>
    </cfRule>
    <cfRule type="expression" dxfId="6010" priority="177" stopIfTrue="1">
      <formula>$D$1&gt;P4</formula>
    </cfRule>
  </conditionalFormatting>
  <conditionalFormatting sqref="P4">
    <cfRule type="expression" dxfId="6009" priority="174" stopIfTrue="1">
      <formula>$D$1&lt;P4</formula>
    </cfRule>
    <cfRule type="expression" dxfId="6008" priority="175" stopIfTrue="1">
      <formula>$D$1&gt;P4</formula>
    </cfRule>
  </conditionalFormatting>
  <conditionalFormatting sqref="P4">
    <cfRule type="expression" dxfId="6007" priority="166" stopIfTrue="1">
      <formula>$D$1&lt;P4</formula>
    </cfRule>
    <cfRule type="expression" dxfId="6006" priority="167" stopIfTrue="1">
      <formula>$D$1&gt;P4</formula>
    </cfRule>
  </conditionalFormatting>
  <conditionalFormatting sqref="P4">
    <cfRule type="expression" dxfId="6005" priority="164" stopIfTrue="1">
      <formula>$D$1&lt;P4</formula>
    </cfRule>
    <cfRule type="expression" dxfId="6004" priority="165" stopIfTrue="1">
      <formula>$D$1&gt;P4</formula>
    </cfRule>
  </conditionalFormatting>
  <conditionalFormatting sqref="P4">
    <cfRule type="expression" dxfId="6003" priority="162" stopIfTrue="1">
      <formula>$D$1&lt;P4</formula>
    </cfRule>
    <cfRule type="expression" dxfId="6002" priority="163" stopIfTrue="1">
      <formula>$D$1&gt;P4</formula>
    </cfRule>
  </conditionalFormatting>
  <conditionalFormatting sqref="P4">
    <cfRule type="expression" dxfId="6001" priority="160" stopIfTrue="1">
      <formula>$D$1&lt;P4</formula>
    </cfRule>
    <cfRule type="expression" dxfId="6000" priority="161" stopIfTrue="1">
      <formula>$D$1&gt;P4</formula>
    </cfRule>
  </conditionalFormatting>
  <conditionalFormatting sqref="P4">
    <cfRule type="expression" dxfId="5999" priority="158" stopIfTrue="1">
      <formula>$D$1&lt;P4</formula>
    </cfRule>
    <cfRule type="expression" dxfId="5998" priority="159" stopIfTrue="1">
      <formula>$D$1&gt;P4</formula>
    </cfRule>
  </conditionalFormatting>
  <conditionalFormatting sqref="P4">
    <cfRule type="expression" dxfId="5997" priority="156" stopIfTrue="1">
      <formula>$D$1&lt;P4</formula>
    </cfRule>
    <cfRule type="expression" dxfId="5996" priority="157" stopIfTrue="1">
      <formula>$D$1&gt;P4</formula>
    </cfRule>
  </conditionalFormatting>
  <conditionalFormatting sqref="P4">
    <cfRule type="expression" dxfId="5995" priority="154" stopIfTrue="1">
      <formula>$D$1&lt;P4</formula>
    </cfRule>
    <cfRule type="expression" dxfId="5994" priority="155" stopIfTrue="1">
      <formula>$D$1&gt;P4</formula>
    </cfRule>
  </conditionalFormatting>
  <conditionalFormatting sqref="P4">
    <cfRule type="expression" dxfId="5993" priority="152" stopIfTrue="1">
      <formula>$D$1&lt;P4</formula>
    </cfRule>
    <cfRule type="expression" dxfId="5992" priority="153" stopIfTrue="1">
      <formula>$D$1&gt;P4</formula>
    </cfRule>
  </conditionalFormatting>
  <conditionalFormatting sqref="P4">
    <cfRule type="expression" dxfId="5991" priority="150" stopIfTrue="1">
      <formula>$D$1&lt;P4</formula>
    </cfRule>
    <cfRule type="expression" dxfId="5990" priority="151" stopIfTrue="1">
      <formula>$D$1&gt;P4</formula>
    </cfRule>
  </conditionalFormatting>
  <conditionalFormatting sqref="P4">
    <cfRule type="expression" dxfId="5989" priority="148" stopIfTrue="1">
      <formula>$D$1&lt;P4</formula>
    </cfRule>
    <cfRule type="expression" dxfId="5988" priority="149" stopIfTrue="1">
      <formula>$D$1&gt;P4</formula>
    </cfRule>
  </conditionalFormatting>
  <conditionalFormatting sqref="P4">
    <cfRule type="expression" dxfId="5987" priority="146" stopIfTrue="1">
      <formula>$D$1&lt;P4</formula>
    </cfRule>
    <cfRule type="expression" dxfId="5986" priority="147" stopIfTrue="1">
      <formula>$D$1&gt;P4</formula>
    </cfRule>
  </conditionalFormatting>
  <conditionalFormatting sqref="P4">
    <cfRule type="expression" dxfId="5985" priority="144" stopIfTrue="1">
      <formula>$D$1&lt;P4</formula>
    </cfRule>
    <cfRule type="expression" dxfId="5984" priority="145" stopIfTrue="1">
      <formula>$D$1&gt;P4</formula>
    </cfRule>
  </conditionalFormatting>
  <conditionalFormatting sqref="P4">
    <cfRule type="expression" dxfId="5983" priority="142" stopIfTrue="1">
      <formula>$D$1&lt;P4</formula>
    </cfRule>
    <cfRule type="expression" dxfId="5982" priority="143" stopIfTrue="1">
      <formula>$D$1&gt;P4</formula>
    </cfRule>
  </conditionalFormatting>
  <conditionalFormatting sqref="P4">
    <cfRule type="expression" dxfId="5981" priority="140" stopIfTrue="1">
      <formula>$D$1&lt;P4</formula>
    </cfRule>
    <cfRule type="expression" dxfId="5980" priority="141" stopIfTrue="1">
      <formula>$D$1&gt;P4</formula>
    </cfRule>
  </conditionalFormatting>
  <conditionalFormatting sqref="P4">
    <cfRule type="expression" dxfId="5979" priority="138" stopIfTrue="1">
      <formula>$D$1&lt;P4</formula>
    </cfRule>
    <cfRule type="expression" dxfId="5978" priority="139" stopIfTrue="1">
      <formula>$D$1&gt;P4</formula>
    </cfRule>
  </conditionalFormatting>
  <conditionalFormatting sqref="O4">
    <cfRule type="expression" dxfId="5977" priority="136" stopIfTrue="1">
      <formula>$D$1&lt;O4</formula>
    </cfRule>
    <cfRule type="expression" dxfId="5976" priority="137" stopIfTrue="1">
      <formula>$D$1&gt;O4</formula>
    </cfRule>
  </conditionalFormatting>
  <conditionalFormatting sqref="O4">
    <cfRule type="expression" dxfId="5975" priority="120" stopIfTrue="1">
      <formula>$D$1&lt;O4</formula>
    </cfRule>
    <cfRule type="expression" dxfId="5974" priority="121" stopIfTrue="1">
      <formula>$D$1&gt;O4</formula>
    </cfRule>
  </conditionalFormatting>
  <conditionalFormatting sqref="O4">
    <cfRule type="expression" dxfId="5973" priority="118" stopIfTrue="1">
      <formula>$D$1&lt;O4</formula>
    </cfRule>
    <cfRule type="expression" dxfId="5972" priority="119" stopIfTrue="1">
      <formula>$D$1&gt;O4</formula>
    </cfRule>
  </conditionalFormatting>
  <conditionalFormatting sqref="O4">
    <cfRule type="expression" dxfId="5971" priority="116" stopIfTrue="1">
      <formula>$D$1&lt;O4</formula>
    </cfRule>
    <cfRule type="expression" dxfId="5970" priority="117" stopIfTrue="1">
      <formula>$D$1&gt;O4</formula>
    </cfRule>
  </conditionalFormatting>
  <conditionalFormatting sqref="O4">
    <cfRule type="expression" dxfId="5969" priority="134" stopIfTrue="1">
      <formula>$D$1&lt;O4</formula>
    </cfRule>
    <cfRule type="expression" dxfId="5968" priority="135" stopIfTrue="1">
      <formula>$D$1&gt;O4</formula>
    </cfRule>
  </conditionalFormatting>
  <conditionalFormatting sqref="O4">
    <cfRule type="expression" dxfId="5967" priority="132" stopIfTrue="1">
      <formula>$D$1&lt;O4</formula>
    </cfRule>
    <cfRule type="expression" dxfId="5966" priority="133" stopIfTrue="1">
      <formula>$D$1&gt;O4</formula>
    </cfRule>
  </conditionalFormatting>
  <conditionalFormatting sqref="O4">
    <cfRule type="expression" dxfId="5965" priority="130" stopIfTrue="1">
      <formula>$D$1&lt;O4</formula>
    </cfRule>
    <cfRule type="expression" dxfId="5964" priority="131" stopIfTrue="1">
      <formula>$D$1&gt;O4</formula>
    </cfRule>
  </conditionalFormatting>
  <conditionalFormatting sqref="O4">
    <cfRule type="expression" dxfId="5963" priority="128" stopIfTrue="1">
      <formula>$D$1&lt;O4</formula>
    </cfRule>
    <cfRule type="expression" dxfId="5962" priority="129" stopIfTrue="1">
      <formula>$D$1&gt;O4</formula>
    </cfRule>
  </conditionalFormatting>
  <conditionalFormatting sqref="O4">
    <cfRule type="expression" dxfId="5961" priority="126" stopIfTrue="1">
      <formula>$D$1&lt;O4</formula>
    </cfRule>
    <cfRule type="expression" dxfId="5960" priority="127" stopIfTrue="1">
      <formula>$D$1&gt;O4</formula>
    </cfRule>
  </conditionalFormatting>
  <conditionalFormatting sqref="O4">
    <cfRule type="expression" dxfId="5959" priority="124" stopIfTrue="1">
      <formula>$D$1&lt;O4</formula>
    </cfRule>
    <cfRule type="expression" dxfId="5958" priority="125" stopIfTrue="1">
      <formula>$D$1&gt;O4</formula>
    </cfRule>
  </conditionalFormatting>
  <conditionalFormatting sqref="O4">
    <cfRule type="expression" dxfId="5957" priority="122" stopIfTrue="1">
      <formula>$D$1&lt;O4</formula>
    </cfRule>
    <cfRule type="expression" dxfId="5956" priority="123" stopIfTrue="1">
      <formula>$D$1&gt;O4</formula>
    </cfRule>
  </conditionalFormatting>
  <conditionalFormatting sqref="O4">
    <cfRule type="expression" dxfId="5955" priority="114" stopIfTrue="1">
      <formula>$D$1&lt;O4</formula>
    </cfRule>
    <cfRule type="expression" dxfId="5954" priority="115" stopIfTrue="1">
      <formula>$D$1&gt;O4</formula>
    </cfRule>
  </conditionalFormatting>
  <conditionalFormatting sqref="O4">
    <cfRule type="expression" dxfId="5953" priority="112" stopIfTrue="1">
      <formula>$D$1&lt;O4</formula>
    </cfRule>
    <cfRule type="expression" dxfId="5952" priority="113" stopIfTrue="1">
      <formula>$D$1&gt;O4</formula>
    </cfRule>
  </conditionalFormatting>
  <conditionalFormatting sqref="O4">
    <cfRule type="expression" dxfId="5951" priority="110" stopIfTrue="1">
      <formula>$D$1&lt;O4</formula>
    </cfRule>
    <cfRule type="expression" dxfId="5950" priority="111" stopIfTrue="1">
      <formula>$D$1&gt;O4</formula>
    </cfRule>
  </conditionalFormatting>
  <conditionalFormatting sqref="O4">
    <cfRule type="expression" dxfId="5949" priority="108" stopIfTrue="1">
      <formula>$D$1&lt;O4</formula>
    </cfRule>
    <cfRule type="expression" dxfId="5948" priority="109" stopIfTrue="1">
      <formula>$D$1&gt;O4</formula>
    </cfRule>
  </conditionalFormatting>
  <conditionalFormatting sqref="O4">
    <cfRule type="expression" dxfId="5947" priority="106" stopIfTrue="1">
      <formula>$D$1&lt;O4</formula>
    </cfRule>
    <cfRule type="expression" dxfId="5946" priority="107" stopIfTrue="1">
      <formula>$D$1&gt;O4</formula>
    </cfRule>
  </conditionalFormatting>
  <conditionalFormatting sqref="O4">
    <cfRule type="expression" dxfId="5945" priority="104" stopIfTrue="1">
      <formula>$D$1&lt;O4</formula>
    </cfRule>
    <cfRule type="expression" dxfId="5944" priority="105" stopIfTrue="1">
      <formula>$D$1&gt;O4</formula>
    </cfRule>
  </conditionalFormatting>
  <conditionalFormatting sqref="O4">
    <cfRule type="expression" dxfId="5943" priority="102" stopIfTrue="1">
      <formula>$D$1&lt;O4</formula>
    </cfRule>
    <cfRule type="expression" dxfId="5942" priority="103" stopIfTrue="1">
      <formula>$D$1&gt;O4</formula>
    </cfRule>
  </conditionalFormatting>
  <conditionalFormatting sqref="O4">
    <cfRule type="expression" dxfId="5941" priority="100" stopIfTrue="1">
      <formula>$D$1&lt;O4</formula>
    </cfRule>
    <cfRule type="expression" dxfId="5940" priority="101" stopIfTrue="1">
      <formula>$D$1&gt;O4</formula>
    </cfRule>
  </conditionalFormatting>
  <conditionalFormatting sqref="O4">
    <cfRule type="expression" dxfId="5939" priority="98" stopIfTrue="1">
      <formula>$D$1&lt;O4</formula>
    </cfRule>
    <cfRule type="expression" dxfId="5938" priority="99" stopIfTrue="1">
      <formula>$D$1&gt;O4</formula>
    </cfRule>
  </conditionalFormatting>
  <conditionalFormatting sqref="O4">
    <cfRule type="expression" dxfId="5937" priority="96" stopIfTrue="1">
      <formula>$D$1&lt;O4</formula>
    </cfRule>
    <cfRule type="expression" dxfId="5936" priority="97" stopIfTrue="1">
      <formula>$D$1&gt;O4</formula>
    </cfRule>
  </conditionalFormatting>
  <conditionalFormatting sqref="O4">
    <cfRule type="expression" dxfId="5935" priority="94" stopIfTrue="1">
      <formula>$D$1&lt;O4</formula>
    </cfRule>
    <cfRule type="expression" dxfId="5934" priority="95" stopIfTrue="1">
      <formula>$D$1&gt;O4</formula>
    </cfRule>
  </conditionalFormatting>
  <conditionalFormatting sqref="O4">
    <cfRule type="expression" dxfId="5933" priority="92" stopIfTrue="1">
      <formula>$D$1&lt;O4</formula>
    </cfRule>
    <cfRule type="expression" dxfId="5932" priority="93" stopIfTrue="1">
      <formula>$D$1&gt;O4</formula>
    </cfRule>
  </conditionalFormatting>
  <conditionalFormatting sqref="O4">
    <cfRule type="expression" dxfId="5931" priority="90" stopIfTrue="1">
      <formula>$D$1&lt;O4</formula>
    </cfRule>
    <cfRule type="expression" dxfId="5930" priority="91" stopIfTrue="1">
      <formula>$D$1&gt;O4</formula>
    </cfRule>
  </conditionalFormatting>
  <conditionalFormatting sqref="O4">
    <cfRule type="expression" dxfId="5929" priority="88" stopIfTrue="1">
      <formula>$D$1&lt;O4</formula>
    </cfRule>
    <cfRule type="expression" dxfId="5928" priority="89" stopIfTrue="1">
      <formula>$D$1&gt;O4</formula>
    </cfRule>
  </conditionalFormatting>
  <conditionalFormatting sqref="O4">
    <cfRule type="expression" dxfId="5927" priority="86" stopIfTrue="1">
      <formula>$D$1&lt;O4</formula>
    </cfRule>
    <cfRule type="expression" dxfId="5926" priority="87" stopIfTrue="1">
      <formula>$D$1&gt;O4</formula>
    </cfRule>
  </conditionalFormatting>
  <conditionalFormatting sqref="H5">
    <cfRule type="cellIs" dxfId="5925" priority="83" stopIfTrue="1" operator="equal">
      <formula>5</formula>
    </cfRule>
    <cfRule type="cellIs" dxfId="5924" priority="84" stopIfTrue="1" operator="equal">
      <formula>4</formula>
    </cfRule>
    <cfRule type="cellIs" dxfId="5923" priority="85" stopIfTrue="1" operator="equal">
      <formula>3</formula>
    </cfRule>
  </conditionalFormatting>
  <conditionalFormatting sqref="H5">
    <cfRule type="cellIs" dxfId="5922" priority="80" stopIfTrue="1" operator="equal">
      <formula>5</formula>
    </cfRule>
    <cfRule type="cellIs" dxfId="5921" priority="81" stopIfTrue="1" operator="equal">
      <formula>4</formula>
    </cfRule>
    <cfRule type="cellIs" dxfId="5920" priority="82" stopIfTrue="1" operator="equal">
      <formula>3</formula>
    </cfRule>
  </conditionalFormatting>
  <conditionalFormatting sqref="H5">
    <cfRule type="cellIs" dxfId="5919" priority="77" stopIfTrue="1" operator="equal">
      <formula>5</formula>
    </cfRule>
    <cfRule type="cellIs" dxfId="5918" priority="78" stopIfTrue="1" operator="equal">
      <formula>4</formula>
    </cfRule>
    <cfRule type="cellIs" dxfId="5917" priority="79" stopIfTrue="1" operator="equal">
      <formula>3</formula>
    </cfRule>
  </conditionalFormatting>
  <conditionalFormatting sqref="H5">
    <cfRule type="cellIs" dxfId="5916" priority="74" stopIfTrue="1" operator="equal">
      <formula>5</formula>
    </cfRule>
    <cfRule type="cellIs" dxfId="5915" priority="75" stopIfTrue="1" operator="equal">
      <formula>4</formula>
    </cfRule>
    <cfRule type="cellIs" dxfId="5914" priority="76" stopIfTrue="1" operator="equal">
      <formula>3</formula>
    </cfRule>
  </conditionalFormatting>
  <conditionalFormatting sqref="K5">
    <cfRule type="cellIs" dxfId="5913" priority="71" stopIfTrue="1" operator="equal">
      <formula>5</formula>
    </cfRule>
    <cfRule type="cellIs" dxfId="5912" priority="72" stopIfTrue="1" operator="equal">
      <formula>4</formula>
    </cfRule>
    <cfRule type="cellIs" dxfId="5911" priority="73" stopIfTrue="1" operator="equal">
      <formula>3</formula>
    </cfRule>
  </conditionalFormatting>
  <conditionalFormatting sqref="K5">
    <cfRule type="cellIs" dxfId="5910" priority="68" stopIfTrue="1" operator="equal">
      <formula>5</formula>
    </cfRule>
    <cfRule type="cellIs" dxfId="5909" priority="69" stopIfTrue="1" operator="equal">
      <formula>4</formula>
    </cfRule>
    <cfRule type="cellIs" dxfId="5908" priority="70" stopIfTrue="1" operator="equal">
      <formula>3</formula>
    </cfRule>
  </conditionalFormatting>
  <conditionalFormatting sqref="J5">
    <cfRule type="cellIs" dxfId="5907" priority="65" stopIfTrue="1" operator="equal">
      <formula>5</formula>
    </cfRule>
    <cfRule type="cellIs" dxfId="5906" priority="66" stopIfTrue="1" operator="equal">
      <formula>4</formula>
    </cfRule>
    <cfRule type="cellIs" dxfId="5905" priority="67" stopIfTrue="1" operator="equal">
      <formula>3</formula>
    </cfRule>
  </conditionalFormatting>
  <conditionalFormatting sqref="O5">
    <cfRule type="cellIs" dxfId="5904" priority="62" stopIfTrue="1" operator="equal">
      <formula>5</formula>
    </cfRule>
    <cfRule type="cellIs" dxfId="5903" priority="63" stopIfTrue="1" operator="equal">
      <formula>4</formula>
    </cfRule>
    <cfRule type="cellIs" dxfId="5902" priority="64" stopIfTrue="1" operator="equal">
      <formula>3</formula>
    </cfRule>
  </conditionalFormatting>
  <conditionalFormatting sqref="O5">
    <cfRule type="cellIs" dxfId="5901" priority="59" stopIfTrue="1" operator="equal">
      <formula>5</formula>
    </cfRule>
    <cfRule type="cellIs" dxfId="5900" priority="60" stopIfTrue="1" operator="equal">
      <formula>4</formula>
    </cfRule>
    <cfRule type="cellIs" dxfId="5899" priority="61" stopIfTrue="1" operator="equal">
      <formula>3</formula>
    </cfRule>
  </conditionalFormatting>
  <conditionalFormatting sqref="O5">
    <cfRule type="cellIs" dxfId="5898" priority="56" stopIfTrue="1" operator="equal">
      <formula>5</formula>
    </cfRule>
    <cfRule type="cellIs" dxfId="5897" priority="57" stopIfTrue="1" operator="equal">
      <formula>4</formula>
    </cfRule>
    <cfRule type="cellIs" dxfId="5896" priority="58" stopIfTrue="1" operator="equal">
      <formula>3</formula>
    </cfRule>
  </conditionalFormatting>
  <conditionalFormatting sqref="O5">
    <cfRule type="cellIs" dxfId="5895" priority="53" stopIfTrue="1" operator="equal">
      <formula>5</formula>
    </cfRule>
    <cfRule type="cellIs" dxfId="5894" priority="54" stopIfTrue="1" operator="equal">
      <formula>4</formula>
    </cfRule>
    <cfRule type="cellIs" dxfId="5893" priority="55" stopIfTrue="1" operator="equal">
      <formula>3</formula>
    </cfRule>
  </conditionalFormatting>
  <conditionalFormatting sqref="P5">
    <cfRule type="cellIs" dxfId="5892" priority="50" stopIfTrue="1" operator="equal">
      <formula>5</formula>
    </cfRule>
    <cfRule type="cellIs" dxfId="5891" priority="51" stopIfTrue="1" operator="equal">
      <formula>4</formula>
    </cfRule>
    <cfRule type="cellIs" dxfId="5890" priority="52" stopIfTrue="1" operator="equal">
      <formula>3</formula>
    </cfRule>
  </conditionalFormatting>
  <conditionalFormatting sqref="P5">
    <cfRule type="cellIs" dxfId="5889" priority="47" stopIfTrue="1" operator="equal">
      <formula>5</formula>
    </cfRule>
    <cfRule type="cellIs" dxfId="5888" priority="48" stopIfTrue="1" operator="equal">
      <formula>4</formula>
    </cfRule>
    <cfRule type="cellIs" dxfId="5887" priority="49" stopIfTrue="1" operator="equal">
      <formula>3</formula>
    </cfRule>
  </conditionalFormatting>
  <conditionalFormatting sqref="P5">
    <cfRule type="cellIs" dxfId="5886" priority="44" stopIfTrue="1" operator="equal">
      <formula>5</formula>
    </cfRule>
    <cfRule type="cellIs" dxfId="5885" priority="45" stopIfTrue="1" operator="equal">
      <formula>4</formula>
    </cfRule>
    <cfRule type="cellIs" dxfId="5884" priority="46" stopIfTrue="1" operator="equal">
      <formula>3</formula>
    </cfRule>
  </conditionalFormatting>
  <conditionalFormatting sqref="P5">
    <cfRule type="cellIs" dxfId="5883" priority="41" stopIfTrue="1" operator="equal">
      <formula>5</formula>
    </cfRule>
    <cfRule type="cellIs" dxfId="5882" priority="42" stopIfTrue="1" operator="equal">
      <formula>4</formula>
    </cfRule>
    <cfRule type="cellIs" dxfId="5881" priority="43" stopIfTrue="1" operator="equal">
      <formula>3</formula>
    </cfRule>
  </conditionalFormatting>
  <conditionalFormatting sqref="P5">
    <cfRule type="cellIs" dxfId="5880" priority="38" stopIfTrue="1" operator="equal">
      <formula>5</formula>
    </cfRule>
    <cfRule type="cellIs" dxfId="5879" priority="39" stopIfTrue="1" operator="equal">
      <formula>4</formula>
    </cfRule>
    <cfRule type="cellIs" dxfId="5878" priority="40" stopIfTrue="1" operator="equal">
      <formula>3</formula>
    </cfRule>
  </conditionalFormatting>
  <conditionalFormatting sqref="P5">
    <cfRule type="cellIs" dxfId="5877" priority="35" stopIfTrue="1" operator="equal">
      <formula>5</formula>
    </cfRule>
    <cfRule type="cellIs" dxfId="5876" priority="36" stopIfTrue="1" operator="equal">
      <formula>4</formula>
    </cfRule>
    <cfRule type="cellIs" dxfId="5875" priority="37" stopIfTrue="1" operator="equal">
      <formula>3</formula>
    </cfRule>
  </conditionalFormatting>
  <conditionalFormatting sqref="P5">
    <cfRule type="cellIs" dxfId="5874" priority="32" stopIfTrue="1" operator="equal">
      <formula>5</formula>
    </cfRule>
    <cfRule type="cellIs" dxfId="5873" priority="33" stopIfTrue="1" operator="equal">
      <formula>4</formula>
    </cfRule>
    <cfRule type="cellIs" dxfId="5872" priority="34" stopIfTrue="1" operator="equal">
      <formula>3</formula>
    </cfRule>
  </conditionalFormatting>
  <conditionalFormatting sqref="Q5">
    <cfRule type="cellIs" dxfId="5871" priority="29" stopIfTrue="1" operator="equal">
      <formula>5</formula>
    </cfRule>
    <cfRule type="cellIs" dxfId="5870" priority="30" stopIfTrue="1" operator="equal">
      <formula>4</formula>
    </cfRule>
    <cfRule type="cellIs" dxfId="5869" priority="31" stopIfTrue="1" operator="equal">
      <formula>3</formula>
    </cfRule>
  </conditionalFormatting>
  <conditionalFormatting sqref="Q5">
    <cfRule type="cellIs" dxfId="5868" priority="26" stopIfTrue="1" operator="equal">
      <formula>5</formula>
    </cfRule>
    <cfRule type="cellIs" dxfId="5867" priority="27" stopIfTrue="1" operator="equal">
      <formula>4</formula>
    </cfRule>
    <cfRule type="cellIs" dxfId="5866" priority="28" stopIfTrue="1" operator="equal">
      <formula>3</formula>
    </cfRule>
  </conditionalFormatting>
  <conditionalFormatting sqref="L3">
    <cfRule type="expression" dxfId="5865" priority="24" stopIfTrue="1">
      <formula>$D$1&lt;L3</formula>
    </cfRule>
    <cfRule type="expression" dxfId="5864" priority="25" stopIfTrue="1">
      <formula>$D$1&gt;L3</formula>
    </cfRule>
  </conditionalFormatting>
  <conditionalFormatting sqref="L3">
    <cfRule type="expression" dxfId="5863" priority="22" stopIfTrue="1">
      <formula>$D$1&lt;L3</formula>
    </cfRule>
    <cfRule type="expression" dxfId="5862" priority="23" stopIfTrue="1">
      <formula>$D$1&gt;L3</formula>
    </cfRule>
  </conditionalFormatting>
  <conditionalFormatting sqref="L3">
    <cfRule type="expression" dxfId="5861" priority="20" stopIfTrue="1">
      <formula>$D$1&lt;L3</formula>
    </cfRule>
    <cfRule type="expression" dxfId="5860" priority="21" stopIfTrue="1">
      <formula>$D$1&gt;L3</formula>
    </cfRule>
  </conditionalFormatting>
  <conditionalFormatting sqref="L3">
    <cfRule type="expression" dxfId="5859" priority="18" stopIfTrue="1">
      <formula>$D$1&lt;L3</formula>
    </cfRule>
    <cfRule type="expression" dxfId="5858" priority="19" stopIfTrue="1">
      <formula>$D$1&gt;L3</formula>
    </cfRule>
  </conditionalFormatting>
  <conditionalFormatting sqref="L3">
    <cfRule type="expression" dxfId="5857" priority="16" stopIfTrue="1">
      <formula>$D$1&lt;L3</formula>
    </cfRule>
    <cfRule type="expression" dxfId="5856" priority="17" stopIfTrue="1">
      <formula>$D$1&gt;L3</formula>
    </cfRule>
  </conditionalFormatting>
  <conditionalFormatting sqref="L5">
    <cfRule type="cellIs" dxfId="5855" priority="13" stopIfTrue="1" operator="equal">
      <formula>5</formula>
    </cfRule>
    <cfRule type="cellIs" dxfId="5854" priority="14" stopIfTrue="1" operator="equal">
      <formula>4</formula>
    </cfRule>
    <cfRule type="cellIs" dxfId="5853" priority="15" stopIfTrue="1" operator="equal">
      <formula>3</formula>
    </cfRule>
  </conditionalFormatting>
  <conditionalFormatting sqref="L4">
    <cfRule type="expression" dxfId="5852" priority="11" stopIfTrue="1">
      <formula>$D$4&lt;L4</formula>
    </cfRule>
    <cfRule type="expression" dxfId="5851" priority="12" stopIfTrue="1">
      <formula>$D$4&gt;L4</formula>
    </cfRule>
  </conditionalFormatting>
  <conditionalFormatting sqref="L5">
    <cfRule type="cellIs" dxfId="5850" priority="8" stopIfTrue="1" operator="equal">
      <formula>5</formula>
    </cfRule>
    <cfRule type="cellIs" dxfId="5849" priority="9" stopIfTrue="1" operator="equal">
      <formula>4</formula>
    </cfRule>
    <cfRule type="cellIs" dxfId="5848" priority="10" stopIfTrue="1" operator="equal">
      <formula>3</formula>
    </cfRule>
  </conditionalFormatting>
  <conditionalFormatting sqref="L4">
    <cfRule type="expression" dxfId="5847" priority="6" stopIfTrue="1">
      <formula>$D$1&lt;L4</formula>
    </cfRule>
    <cfRule type="expression" dxfId="5846" priority="7" stopIfTrue="1">
      <formula>$D$1&gt;L4</formula>
    </cfRule>
  </conditionalFormatting>
  <conditionalFormatting sqref="L5">
    <cfRule type="cellIs" dxfId="5845" priority="3" stopIfTrue="1" operator="equal">
      <formula>5</formula>
    </cfRule>
    <cfRule type="cellIs" dxfId="5844" priority="4" stopIfTrue="1" operator="equal">
      <formula>4</formula>
    </cfRule>
    <cfRule type="cellIs" dxfId="5843" priority="5" stopIfTrue="1" operator="equal">
      <formula>3</formula>
    </cfRule>
  </conditionalFormatting>
  <conditionalFormatting sqref="L4">
    <cfRule type="expression" dxfId="5842" priority="1" stopIfTrue="1">
      <formula>$D$4&lt;L4</formula>
    </cfRule>
    <cfRule type="expression" dxfId="5841" priority="2" stopIfTrue="1">
      <formula>$D$4&gt;L4</formula>
    </cfRule>
  </conditionalFormatting>
  <pageMargins left="0.70866141732283472" right="0" top="0.74803149606299213" bottom="0" header="0.31496062992125984" footer="0.31496062992125984"/>
  <pageSetup paperSize="9" scale="71" orientation="portrait" r:id="rId1"/>
  <colBreaks count="1" manualBreakCount="1">
    <brk id="30" max="45" man="1"/>
  </colBreaks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46"/>
  <sheetViews>
    <sheetView view="pageBreakPreview" zoomScale="85" zoomScaleSheetLayoutView="85" workbookViewId="0">
      <selection activeCell="H8" sqref="H8:Q8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38.42578125" style="13" customWidth="1"/>
    <col min="5" max="5" width="5.28515625" style="13" hidden="1" customWidth="1"/>
    <col min="6" max="6" width="7.7109375" hidden="1" customWidth="1"/>
    <col min="7" max="7" width="6.85546875" hidden="1" customWidth="1"/>
    <col min="8" max="12" width="6.85546875" customWidth="1"/>
    <col min="13" max="13" width="6.85546875" hidden="1" customWidth="1"/>
    <col min="14" max="15" width="6.85546875" customWidth="1"/>
    <col min="16" max="16" width="7.28515625" customWidth="1"/>
    <col min="17" max="17" width="6.85546875" customWidth="1"/>
    <col min="18" max="18" width="7" hidden="1" customWidth="1"/>
    <col min="19" max="20" width="6.28515625" hidden="1" customWidth="1"/>
    <col min="21" max="21" width="7.140625" hidden="1" customWidth="1"/>
    <col min="22" max="22" width="4.85546875" customWidth="1"/>
    <col min="23" max="29" width="4.85546875" hidden="1" customWidth="1"/>
    <col min="30" max="30" width="4.85546875" customWidth="1" collapsed="1"/>
    <col min="31" max="49" width="4.85546875" hidden="1" customWidth="1"/>
    <col min="50" max="50" width="4.85546875" customWidth="1" collapsed="1"/>
    <col min="51" max="51" width="4.14062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00"/>
      <c r="Z1" s="300"/>
      <c r="AA1" s="300"/>
      <c r="AB1" s="300"/>
      <c r="AC1" s="300"/>
      <c r="AD1" s="300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85" t="s">
        <v>539</v>
      </c>
      <c r="G2" s="385"/>
      <c r="H2" s="539" t="s">
        <v>537</v>
      </c>
      <c r="I2" s="540"/>
      <c r="J2" s="540"/>
      <c r="K2" s="540"/>
      <c r="L2" s="541"/>
      <c r="N2" s="539" t="s">
        <v>545</v>
      </c>
      <c r="O2" s="540"/>
      <c r="P2" s="540"/>
      <c r="Q2" s="540"/>
      <c r="R2" s="335"/>
      <c r="S2" s="336"/>
      <c r="T2" s="341" t="s">
        <v>540</v>
      </c>
      <c r="U2" s="5"/>
      <c r="V2" s="7"/>
      <c r="W2" s="8"/>
      <c r="X2" s="8"/>
      <c r="Y2" s="300"/>
      <c r="Z2" s="300"/>
      <c r="AA2" s="300"/>
      <c r="AB2" s="300"/>
      <c r="AC2" s="300"/>
      <c r="AD2" s="300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50">
        <v>2334</v>
      </c>
      <c r="B3" s="551"/>
      <c r="C3" s="552"/>
      <c r="D3" s="211" t="s">
        <v>0</v>
      </c>
      <c r="E3" s="212"/>
      <c r="F3" s="168"/>
      <c r="G3" s="168"/>
      <c r="H3" s="168">
        <v>42924</v>
      </c>
      <c r="I3" s="168">
        <v>42914</v>
      </c>
      <c r="J3" s="168">
        <v>42926</v>
      </c>
      <c r="K3" s="168">
        <v>42919</v>
      </c>
      <c r="L3" s="168">
        <v>42825</v>
      </c>
      <c r="M3" s="168"/>
      <c r="N3" s="168">
        <v>42933</v>
      </c>
      <c r="O3" s="168">
        <v>42943</v>
      </c>
      <c r="P3" s="168">
        <v>42938</v>
      </c>
      <c r="Q3" s="214">
        <v>42934</v>
      </c>
      <c r="R3" s="67"/>
      <c r="S3" s="67"/>
      <c r="T3" s="67"/>
      <c r="U3" s="310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00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6.75" customHeight="1" x14ac:dyDescent="0.2">
      <c r="A4" s="553"/>
      <c r="B4" s="554"/>
      <c r="C4" s="555"/>
      <c r="D4" s="220" t="s">
        <v>1</v>
      </c>
      <c r="E4" s="212"/>
      <c r="F4" s="171"/>
      <c r="G4" s="312"/>
      <c r="H4" s="221" t="s">
        <v>1422</v>
      </c>
      <c r="I4" s="171" t="s">
        <v>1423</v>
      </c>
      <c r="J4" s="171" t="s">
        <v>1424</v>
      </c>
      <c r="K4" s="221" t="s">
        <v>1425</v>
      </c>
      <c r="L4" s="221" t="s">
        <v>1408</v>
      </c>
      <c r="M4" s="171"/>
      <c r="N4" s="268" t="s">
        <v>1418</v>
      </c>
      <c r="O4" s="221" t="s">
        <v>1419</v>
      </c>
      <c r="P4" s="221" t="s">
        <v>1420</v>
      </c>
      <c r="Q4" s="221" t="s">
        <v>1421</v>
      </c>
      <c r="R4" s="268"/>
      <c r="S4" s="171"/>
      <c r="T4" s="221"/>
      <c r="U4" s="221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00"/>
      <c r="AG4" s="300"/>
      <c r="AH4" s="300"/>
      <c r="AI4" s="300"/>
      <c r="AJ4" s="300"/>
      <c r="AK4" s="300"/>
      <c r="AL4" s="300"/>
      <c r="AM4" s="300"/>
      <c r="AN4" s="300"/>
      <c r="AO4" s="300"/>
      <c r="AP4" s="300"/>
      <c r="AQ4" s="300"/>
      <c r="AR4" s="300"/>
      <c r="AS4" s="300"/>
      <c r="AT4" s="300"/>
      <c r="AU4" s="300"/>
      <c r="AV4" s="300"/>
      <c r="AW4" s="9"/>
      <c r="AX4" s="298"/>
      <c r="AY4" s="298"/>
      <c r="AZ4" s="298"/>
      <c r="BA4" s="298"/>
      <c r="BB4" s="298"/>
      <c r="BC4" s="298"/>
      <c r="BD4" s="298"/>
      <c r="BE4" s="298"/>
      <c r="BF4" s="298"/>
      <c r="BG4" s="298"/>
      <c r="BH4" s="298"/>
      <c r="BI4" s="298"/>
      <c r="BJ4" s="298"/>
      <c r="BK4" s="298"/>
      <c r="BL4" s="298"/>
      <c r="BM4" s="298"/>
      <c r="BN4" s="11"/>
      <c r="BO4" s="11"/>
      <c r="BP4" s="298"/>
      <c r="BQ4" s="298"/>
      <c r="BR4" s="298"/>
      <c r="BS4" s="298"/>
      <c r="BT4" s="298"/>
      <c r="BU4" s="298"/>
      <c r="BV4" s="298"/>
      <c r="BW4" s="298"/>
      <c r="BX4" s="298"/>
      <c r="BY4" s="298"/>
      <c r="BZ4" s="298"/>
      <c r="CA4" s="298"/>
      <c r="CB4" s="298"/>
      <c r="CC4" s="298"/>
      <c r="CD4" s="298"/>
      <c r="CE4" s="298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9.5" customHeight="1" thickBot="1" x14ac:dyDescent="0.25">
      <c r="A5" s="292"/>
      <c r="B5" s="239" t="s">
        <v>2</v>
      </c>
      <c r="C5" s="293" t="s">
        <v>27</v>
      </c>
      <c r="D5" s="294" t="s">
        <v>3</v>
      </c>
      <c r="E5" s="174" t="s">
        <v>4</v>
      </c>
      <c r="F5" s="271"/>
      <c r="G5" s="271"/>
      <c r="H5" s="291" t="s">
        <v>1426</v>
      </c>
      <c r="I5" s="271" t="s">
        <v>1432</v>
      </c>
      <c r="J5" s="271" t="s">
        <v>1428</v>
      </c>
      <c r="K5" s="271" t="s">
        <v>1427</v>
      </c>
      <c r="L5" s="271" t="s">
        <v>1409</v>
      </c>
      <c r="M5" s="271"/>
      <c r="N5" s="275" t="s">
        <v>1433</v>
      </c>
      <c r="O5" s="271" t="s">
        <v>1429</v>
      </c>
      <c r="P5" s="291" t="s">
        <v>1430</v>
      </c>
      <c r="Q5" s="271" t="s">
        <v>1431</v>
      </c>
      <c r="R5" s="271"/>
      <c r="S5" s="291"/>
      <c r="T5" s="271"/>
      <c r="U5" s="271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75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ht="18.75" x14ac:dyDescent="0.25">
      <c r="A6" s="295">
        <v>1</v>
      </c>
      <c r="B6" s="245" t="s">
        <v>28</v>
      </c>
      <c r="C6" s="302" t="s">
        <v>34</v>
      </c>
      <c r="D6" s="334" t="s">
        <v>849</v>
      </c>
      <c r="E6" s="238">
        <v>2334</v>
      </c>
      <c r="F6" s="91"/>
      <c r="G6" s="91"/>
      <c r="H6" s="137">
        <v>4</v>
      </c>
      <c r="I6" s="137">
        <v>4</v>
      </c>
      <c r="J6" s="137">
        <v>4</v>
      </c>
      <c r="K6" s="137">
        <v>4</v>
      </c>
      <c r="L6" s="137">
        <v>4</v>
      </c>
      <c r="M6" s="137"/>
      <c r="N6" s="137">
        <v>4</v>
      </c>
      <c r="O6" s="137">
        <v>4</v>
      </c>
      <c r="P6" s="137">
        <v>4</v>
      </c>
      <c r="Q6" s="137">
        <v>5</v>
      </c>
      <c r="R6" s="137"/>
      <c r="S6" s="23"/>
      <c r="T6" s="23"/>
      <c r="U6" s="23"/>
      <c r="V6" s="141">
        <f t="shared" ref="V6:V38" si="0">IF(AC6&gt;0,IF(SUM(X6:Y6)/AC6&gt;0,2,IF(AND(SUM(X6:Y6)/AC6=0,Z6/AC6&gt;0),3,IF(AND((AB6/AC6+AA6/AC6)=1,AA6/AC6&gt;0),4,5))),0)</f>
        <v>4</v>
      </c>
      <c r="W6" s="92">
        <f t="shared" ref="W6:W34" si="1">COUNTIF(AG6:AV6,"б")</f>
        <v>0</v>
      </c>
      <c r="X6" s="92">
        <f t="shared" ref="X6:X17" si="2">COUNTIF(AG6:AV6,"д")</f>
        <v>0</v>
      </c>
      <c r="Y6" s="92">
        <f t="shared" ref="Y6:Y38" si="3">COUNTIF(AG6:AV6,2)+COUNTIF(AG6:AV6,"н")+COUNTIF(AG6:AV6,"д")</f>
        <v>0</v>
      </c>
      <c r="Z6" s="92">
        <f t="shared" ref="Z6:Z38" si="4">COUNTIF(AG6:AV6,Z$5)</f>
        <v>0</v>
      </c>
      <c r="AA6" s="92">
        <f t="shared" ref="AA6:AA38" si="5">COUNTIF(AG6:AV6,AA$5)</f>
        <v>8</v>
      </c>
      <c r="AB6" s="92">
        <f t="shared" ref="AB6:AB38" si="6">COUNTIF(AG6:AV6,AB$5)</f>
        <v>1</v>
      </c>
      <c r="AC6" s="92">
        <f t="shared" ref="AC6:AC39" si="7">SUM(X6:AB6)</f>
        <v>9</v>
      </c>
      <c r="AD6" s="225">
        <f t="shared" ref="AD6:AD26" si="8">IF(ISERROR(((X6+Y6)*2+Z6*3+AA6*4+AB6*5)/SUM(X6,Y6:AB6)),"",((X6+Y6)*2+Z6*3+AA6*4+AB6*5)/SUM(X6,Y6:AB6))</f>
        <v>4.1111111111111107</v>
      </c>
      <c r="AE6" s="76">
        <f t="shared" ref="AE6:AE35" si="9">IF(AX6=5,0.5,IF(AX6=4,0.25,IF(AX6&lt;=3,0)))</f>
        <v>0</v>
      </c>
      <c r="AF6" s="9"/>
      <c r="AG6" s="17" t="str">
        <f t="shared" ref="AG6:AV6" si="10">IF(ISERROR(VALUE(LEFT(F6))),LEFT(F6),VALUE(LEFT(F6)))</f>
        <v/>
      </c>
      <c r="AH6" s="17" t="str">
        <f t="shared" si="10"/>
        <v/>
      </c>
      <c r="AI6" s="17">
        <f t="shared" si="10"/>
        <v>4</v>
      </c>
      <c r="AJ6" s="17">
        <f t="shared" si="10"/>
        <v>4</v>
      </c>
      <c r="AK6" s="17">
        <f t="shared" si="10"/>
        <v>4</v>
      </c>
      <c r="AL6" s="17">
        <f t="shared" si="10"/>
        <v>4</v>
      </c>
      <c r="AM6" s="17">
        <f t="shared" si="10"/>
        <v>4</v>
      </c>
      <c r="AN6" s="17" t="str">
        <f t="shared" si="10"/>
        <v/>
      </c>
      <c r="AO6" s="17">
        <f t="shared" si="10"/>
        <v>4</v>
      </c>
      <c r="AP6" s="17">
        <f t="shared" si="10"/>
        <v>4</v>
      </c>
      <c r="AQ6" s="17">
        <f t="shared" si="10"/>
        <v>4</v>
      </c>
      <c r="AR6" s="17">
        <f t="shared" si="10"/>
        <v>5</v>
      </c>
      <c r="AS6" s="17" t="str">
        <f t="shared" si="10"/>
        <v/>
      </c>
      <c r="AT6" s="17" t="str">
        <f t="shared" si="10"/>
        <v/>
      </c>
      <c r="AU6" s="17" t="str">
        <f t="shared" si="10"/>
        <v/>
      </c>
      <c r="AV6" s="17" t="str">
        <f t="shared" si="10"/>
        <v/>
      </c>
      <c r="AW6" s="18">
        <f t="shared" ref="AW6:AW34" si="11">COUNTIF(AG6:AV6,"з")</f>
        <v>0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295">
        <v>2</v>
      </c>
      <c r="B7" s="245" t="s">
        <v>28</v>
      </c>
      <c r="C7" s="302" t="s">
        <v>34</v>
      </c>
      <c r="D7" s="333" t="s">
        <v>850</v>
      </c>
      <c r="E7" s="238">
        <v>2334</v>
      </c>
      <c r="F7" s="91"/>
      <c r="G7" s="91"/>
      <c r="H7" s="137">
        <v>5</v>
      </c>
      <c r="I7" s="137">
        <v>4</v>
      </c>
      <c r="J7" s="137">
        <v>5</v>
      </c>
      <c r="K7" s="137">
        <v>5</v>
      </c>
      <c r="L7" s="137">
        <v>5</v>
      </c>
      <c r="M7" s="137"/>
      <c r="N7" s="137">
        <v>5</v>
      </c>
      <c r="O7" s="137">
        <v>5</v>
      </c>
      <c r="P7" s="137">
        <v>5</v>
      </c>
      <c r="Q7" s="137">
        <v>5</v>
      </c>
      <c r="R7" s="137"/>
      <c r="S7" s="23"/>
      <c r="T7" s="23"/>
      <c r="U7" s="23"/>
      <c r="V7" s="141">
        <f t="shared" si="0"/>
        <v>4</v>
      </c>
      <c r="W7" s="92">
        <f t="shared" si="1"/>
        <v>0</v>
      </c>
      <c r="X7" s="92">
        <f t="shared" si="2"/>
        <v>0</v>
      </c>
      <c r="Y7" s="92">
        <f t="shared" si="3"/>
        <v>0</v>
      </c>
      <c r="Z7" s="92">
        <f t="shared" si="4"/>
        <v>0</v>
      </c>
      <c r="AA7" s="92">
        <f t="shared" si="5"/>
        <v>1</v>
      </c>
      <c r="AB7" s="92">
        <f t="shared" si="6"/>
        <v>8</v>
      </c>
      <c r="AC7" s="92">
        <f t="shared" si="7"/>
        <v>9</v>
      </c>
      <c r="AD7" s="225">
        <f t="shared" si="8"/>
        <v>4.8888888888888893</v>
      </c>
      <c r="AE7" s="16">
        <f t="shared" si="9"/>
        <v>0</v>
      </c>
      <c r="AF7" s="9"/>
      <c r="AG7" s="17" t="str">
        <f t="shared" ref="AG7:AV22" si="12">IF(ISERROR(VALUE(LEFT(F7))),LEFT(F7),VALUE(LEFT(F7)))</f>
        <v/>
      </c>
      <c r="AH7" s="17" t="str">
        <f t="shared" si="12"/>
        <v/>
      </c>
      <c r="AI7" s="17">
        <f t="shared" si="12"/>
        <v>5</v>
      </c>
      <c r="AJ7" s="17">
        <f t="shared" si="12"/>
        <v>4</v>
      </c>
      <c r="AK7" s="17">
        <f t="shared" si="12"/>
        <v>5</v>
      </c>
      <c r="AL7" s="17">
        <f t="shared" si="12"/>
        <v>5</v>
      </c>
      <c r="AM7" s="17">
        <f t="shared" si="12"/>
        <v>5</v>
      </c>
      <c r="AN7" s="17" t="str">
        <f t="shared" si="12"/>
        <v/>
      </c>
      <c r="AO7" s="17">
        <f t="shared" si="12"/>
        <v>5</v>
      </c>
      <c r="AP7" s="17">
        <f t="shared" si="12"/>
        <v>5</v>
      </c>
      <c r="AQ7" s="17">
        <f t="shared" si="12"/>
        <v>5</v>
      </c>
      <c r="AR7" s="17">
        <f t="shared" si="12"/>
        <v>5</v>
      </c>
      <c r="AS7" s="17" t="str">
        <f t="shared" si="12"/>
        <v/>
      </c>
      <c r="AT7" s="17" t="str">
        <f t="shared" si="12"/>
        <v/>
      </c>
      <c r="AU7" s="17" t="str">
        <f t="shared" si="12"/>
        <v/>
      </c>
      <c r="AV7" s="17" t="str">
        <f t="shared" si="12"/>
        <v/>
      </c>
      <c r="AW7" s="18">
        <f t="shared" si="11"/>
        <v>0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295">
        <v>3</v>
      </c>
      <c r="B8" s="245" t="s">
        <v>28</v>
      </c>
      <c r="C8" s="343" t="s">
        <v>34</v>
      </c>
      <c r="D8" s="344" t="s">
        <v>851</v>
      </c>
      <c r="E8" s="238">
        <v>2334</v>
      </c>
      <c r="F8" s="91"/>
      <c r="G8" s="91"/>
      <c r="H8" s="137">
        <v>5</v>
      </c>
      <c r="I8" s="137">
        <v>5</v>
      </c>
      <c r="J8" s="137">
        <v>5</v>
      </c>
      <c r="K8" s="137">
        <v>5</v>
      </c>
      <c r="L8" s="137">
        <v>5</v>
      </c>
      <c r="M8" s="137"/>
      <c r="N8" s="137">
        <v>5</v>
      </c>
      <c r="O8" s="137">
        <v>5</v>
      </c>
      <c r="P8" s="137">
        <v>5</v>
      </c>
      <c r="Q8" s="137">
        <v>5</v>
      </c>
      <c r="R8" s="137"/>
      <c r="S8" s="23"/>
      <c r="T8" s="23"/>
      <c r="U8" s="23"/>
      <c r="V8" s="141">
        <f t="shared" si="0"/>
        <v>5</v>
      </c>
      <c r="W8" s="92">
        <f t="shared" si="1"/>
        <v>0</v>
      </c>
      <c r="X8" s="92">
        <f t="shared" si="2"/>
        <v>0</v>
      </c>
      <c r="Y8" s="92">
        <f t="shared" si="3"/>
        <v>0</v>
      </c>
      <c r="Z8" s="92">
        <f t="shared" si="4"/>
        <v>0</v>
      </c>
      <c r="AA8" s="92">
        <f t="shared" si="5"/>
        <v>0</v>
      </c>
      <c r="AB8" s="92">
        <f t="shared" si="6"/>
        <v>9</v>
      </c>
      <c r="AC8" s="92">
        <f t="shared" si="7"/>
        <v>9</v>
      </c>
      <c r="AD8" s="225">
        <f t="shared" si="8"/>
        <v>5</v>
      </c>
      <c r="AE8" s="16">
        <f t="shared" si="9"/>
        <v>0</v>
      </c>
      <c r="AF8" s="9"/>
      <c r="AG8" s="17" t="str">
        <f t="shared" si="12"/>
        <v/>
      </c>
      <c r="AH8" s="17" t="str">
        <f t="shared" si="12"/>
        <v/>
      </c>
      <c r="AI8" s="17">
        <f t="shared" si="12"/>
        <v>5</v>
      </c>
      <c r="AJ8" s="17">
        <f t="shared" si="12"/>
        <v>5</v>
      </c>
      <c r="AK8" s="17">
        <f t="shared" si="12"/>
        <v>5</v>
      </c>
      <c r="AL8" s="17">
        <f t="shared" si="12"/>
        <v>5</v>
      </c>
      <c r="AM8" s="17">
        <f t="shared" si="12"/>
        <v>5</v>
      </c>
      <c r="AN8" s="17" t="str">
        <f t="shared" si="12"/>
        <v/>
      </c>
      <c r="AO8" s="17">
        <f t="shared" si="12"/>
        <v>5</v>
      </c>
      <c r="AP8" s="17">
        <f t="shared" si="12"/>
        <v>5</v>
      </c>
      <c r="AQ8" s="17">
        <f t="shared" si="12"/>
        <v>5</v>
      </c>
      <c r="AR8" s="17">
        <f t="shared" si="12"/>
        <v>5</v>
      </c>
      <c r="AS8" s="17" t="str">
        <f t="shared" si="12"/>
        <v/>
      </c>
      <c r="AT8" s="17" t="str">
        <f t="shared" si="12"/>
        <v/>
      </c>
      <c r="AU8" s="17" t="str">
        <f t="shared" si="12"/>
        <v/>
      </c>
      <c r="AV8" s="17" t="str">
        <f t="shared" si="12"/>
        <v/>
      </c>
      <c r="AW8" s="18">
        <f t="shared" si="11"/>
        <v>0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295">
        <v>4</v>
      </c>
      <c r="B9" s="245" t="s">
        <v>28</v>
      </c>
      <c r="C9" s="302" t="s">
        <v>34</v>
      </c>
      <c r="D9" s="333" t="s">
        <v>852</v>
      </c>
      <c r="E9" s="238">
        <v>2334</v>
      </c>
      <c r="F9" s="91"/>
      <c r="G9" s="91"/>
      <c r="H9" s="137">
        <v>4</v>
      </c>
      <c r="I9" s="137">
        <v>3</v>
      </c>
      <c r="J9" s="137">
        <v>5</v>
      </c>
      <c r="K9" s="137">
        <v>4</v>
      </c>
      <c r="L9" s="137">
        <v>4</v>
      </c>
      <c r="M9" s="137"/>
      <c r="N9" s="137">
        <v>4</v>
      </c>
      <c r="O9" s="137">
        <v>4</v>
      </c>
      <c r="P9" s="137">
        <v>4</v>
      </c>
      <c r="Q9" s="137">
        <v>4</v>
      </c>
      <c r="R9" s="137"/>
      <c r="S9" s="23"/>
      <c r="T9" s="23"/>
      <c r="U9" s="23"/>
      <c r="V9" s="141">
        <f t="shared" si="0"/>
        <v>3</v>
      </c>
      <c r="W9" s="92">
        <f t="shared" si="1"/>
        <v>0</v>
      </c>
      <c r="X9" s="92">
        <f t="shared" si="2"/>
        <v>0</v>
      </c>
      <c r="Y9" s="92">
        <f t="shared" si="3"/>
        <v>0</v>
      </c>
      <c r="Z9" s="92">
        <f t="shared" si="4"/>
        <v>1</v>
      </c>
      <c r="AA9" s="92">
        <f t="shared" si="5"/>
        <v>7</v>
      </c>
      <c r="AB9" s="92">
        <f t="shared" si="6"/>
        <v>1</v>
      </c>
      <c r="AC9" s="92">
        <f t="shared" si="7"/>
        <v>9</v>
      </c>
      <c r="AD9" s="225">
        <f t="shared" si="8"/>
        <v>4</v>
      </c>
      <c r="AE9" s="16">
        <f t="shared" si="9"/>
        <v>0</v>
      </c>
      <c r="AF9" s="9"/>
      <c r="AG9" s="17" t="str">
        <f t="shared" si="12"/>
        <v/>
      </c>
      <c r="AH9" s="17" t="str">
        <f t="shared" si="12"/>
        <v/>
      </c>
      <c r="AI9" s="17">
        <f t="shared" si="12"/>
        <v>4</v>
      </c>
      <c r="AJ9" s="17">
        <f t="shared" si="12"/>
        <v>3</v>
      </c>
      <c r="AK9" s="17">
        <f t="shared" si="12"/>
        <v>5</v>
      </c>
      <c r="AL9" s="17">
        <f t="shared" si="12"/>
        <v>4</v>
      </c>
      <c r="AM9" s="17">
        <f t="shared" si="12"/>
        <v>4</v>
      </c>
      <c r="AN9" s="17" t="str">
        <f t="shared" si="12"/>
        <v/>
      </c>
      <c r="AO9" s="17">
        <f t="shared" si="12"/>
        <v>4</v>
      </c>
      <c r="AP9" s="17">
        <f t="shared" si="12"/>
        <v>4</v>
      </c>
      <c r="AQ9" s="17">
        <f t="shared" si="12"/>
        <v>4</v>
      </c>
      <c r="AR9" s="17">
        <f t="shared" si="12"/>
        <v>4</v>
      </c>
      <c r="AS9" s="17" t="str">
        <f t="shared" si="12"/>
        <v/>
      </c>
      <c r="AT9" s="17" t="str">
        <f t="shared" si="12"/>
        <v/>
      </c>
      <c r="AU9" s="17" t="str">
        <f t="shared" si="12"/>
        <v/>
      </c>
      <c r="AV9" s="17" t="str">
        <f t="shared" si="12"/>
        <v/>
      </c>
      <c r="AW9" s="18">
        <f t="shared" si="11"/>
        <v>0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295">
        <v>5</v>
      </c>
      <c r="B10" s="245" t="s">
        <v>28</v>
      </c>
      <c r="C10" s="302" t="s">
        <v>34</v>
      </c>
      <c r="D10" s="333" t="s">
        <v>853</v>
      </c>
      <c r="E10" s="238">
        <v>2334</v>
      </c>
      <c r="F10" s="91"/>
      <c r="G10" s="91"/>
      <c r="H10" s="137">
        <v>4</v>
      </c>
      <c r="I10" s="137">
        <v>5</v>
      </c>
      <c r="J10" s="137">
        <v>4</v>
      </c>
      <c r="K10" s="137">
        <v>4</v>
      </c>
      <c r="L10" s="137">
        <v>4</v>
      </c>
      <c r="M10" s="137"/>
      <c r="N10" s="137">
        <v>5</v>
      </c>
      <c r="O10" s="137">
        <v>5</v>
      </c>
      <c r="P10" s="137">
        <v>5</v>
      </c>
      <c r="Q10" s="137">
        <v>5</v>
      </c>
      <c r="R10" s="137"/>
      <c r="S10" s="23"/>
      <c r="T10" s="23"/>
      <c r="U10" s="23"/>
      <c r="V10" s="141">
        <f t="shared" si="0"/>
        <v>4</v>
      </c>
      <c r="W10" s="92">
        <f t="shared" si="1"/>
        <v>0</v>
      </c>
      <c r="X10" s="92">
        <f t="shared" si="2"/>
        <v>0</v>
      </c>
      <c r="Y10" s="92">
        <f t="shared" si="3"/>
        <v>0</v>
      </c>
      <c r="Z10" s="92">
        <f t="shared" si="4"/>
        <v>0</v>
      </c>
      <c r="AA10" s="92">
        <f t="shared" si="5"/>
        <v>4</v>
      </c>
      <c r="AB10" s="92">
        <f t="shared" si="6"/>
        <v>5</v>
      </c>
      <c r="AC10" s="92">
        <f t="shared" si="7"/>
        <v>9</v>
      </c>
      <c r="AD10" s="225">
        <f t="shared" si="8"/>
        <v>4.5555555555555554</v>
      </c>
      <c r="AE10" s="16">
        <f t="shared" si="9"/>
        <v>0</v>
      </c>
      <c r="AF10" s="9"/>
      <c r="AG10" s="17" t="str">
        <f t="shared" si="12"/>
        <v/>
      </c>
      <c r="AH10" s="17" t="str">
        <f t="shared" si="12"/>
        <v/>
      </c>
      <c r="AI10" s="17">
        <f t="shared" si="12"/>
        <v>4</v>
      </c>
      <c r="AJ10" s="17">
        <f t="shared" si="12"/>
        <v>5</v>
      </c>
      <c r="AK10" s="17">
        <f t="shared" si="12"/>
        <v>4</v>
      </c>
      <c r="AL10" s="17">
        <f t="shared" si="12"/>
        <v>4</v>
      </c>
      <c r="AM10" s="17">
        <f t="shared" si="12"/>
        <v>4</v>
      </c>
      <c r="AN10" s="17" t="str">
        <f t="shared" si="12"/>
        <v/>
      </c>
      <c r="AO10" s="17">
        <f t="shared" si="12"/>
        <v>5</v>
      </c>
      <c r="AP10" s="17">
        <f t="shared" si="12"/>
        <v>5</v>
      </c>
      <c r="AQ10" s="17">
        <f t="shared" si="12"/>
        <v>5</v>
      </c>
      <c r="AR10" s="17">
        <f t="shared" si="12"/>
        <v>5</v>
      </c>
      <c r="AS10" s="17" t="str">
        <f t="shared" si="12"/>
        <v/>
      </c>
      <c r="AT10" s="17" t="str">
        <f t="shared" si="12"/>
        <v/>
      </c>
      <c r="AU10" s="17" t="str">
        <f t="shared" si="12"/>
        <v/>
      </c>
      <c r="AV10" s="17" t="str">
        <f t="shared" si="12"/>
        <v/>
      </c>
      <c r="AW10" s="18">
        <f t="shared" si="11"/>
        <v>0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295">
        <v>6</v>
      </c>
      <c r="B11" s="245" t="s">
        <v>28</v>
      </c>
      <c r="C11" s="302" t="s">
        <v>34</v>
      </c>
      <c r="D11" s="333" t="s">
        <v>854</v>
      </c>
      <c r="E11" s="238">
        <v>2334</v>
      </c>
      <c r="F11" s="91"/>
      <c r="G11" s="91"/>
      <c r="H11" s="137">
        <v>3</v>
      </c>
      <c r="I11" s="137">
        <v>5</v>
      </c>
      <c r="J11" s="137">
        <v>3</v>
      </c>
      <c r="K11" s="137">
        <v>3</v>
      </c>
      <c r="L11" s="137">
        <v>4</v>
      </c>
      <c r="M11" s="137"/>
      <c r="N11" s="137">
        <v>3</v>
      </c>
      <c r="O11" s="137">
        <v>3</v>
      </c>
      <c r="P11" s="137">
        <v>4</v>
      </c>
      <c r="Q11" s="137">
        <v>5</v>
      </c>
      <c r="R11" s="137"/>
      <c r="S11" s="23"/>
      <c r="T11" s="23"/>
      <c r="U11" s="23"/>
      <c r="V11" s="141">
        <f t="shared" si="0"/>
        <v>3</v>
      </c>
      <c r="W11" s="92">
        <f t="shared" si="1"/>
        <v>0</v>
      </c>
      <c r="X11" s="92">
        <f t="shared" si="2"/>
        <v>0</v>
      </c>
      <c r="Y11" s="92">
        <f t="shared" si="3"/>
        <v>0</v>
      </c>
      <c r="Z11" s="92">
        <f t="shared" si="4"/>
        <v>5</v>
      </c>
      <c r="AA11" s="92">
        <f t="shared" si="5"/>
        <v>2</v>
      </c>
      <c r="AB11" s="92">
        <f t="shared" si="6"/>
        <v>2</v>
      </c>
      <c r="AC11" s="92">
        <f t="shared" si="7"/>
        <v>9</v>
      </c>
      <c r="AD11" s="225">
        <f t="shared" si="8"/>
        <v>3.6666666666666665</v>
      </c>
      <c r="AE11" s="16">
        <f t="shared" si="9"/>
        <v>0</v>
      </c>
      <c r="AF11" s="9"/>
      <c r="AG11" s="17" t="str">
        <f t="shared" si="12"/>
        <v/>
      </c>
      <c r="AH11" s="17" t="str">
        <f t="shared" si="12"/>
        <v/>
      </c>
      <c r="AI11" s="17">
        <f t="shared" si="12"/>
        <v>3</v>
      </c>
      <c r="AJ11" s="17">
        <f t="shared" si="12"/>
        <v>5</v>
      </c>
      <c r="AK11" s="17">
        <f t="shared" si="12"/>
        <v>3</v>
      </c>
      <c r="AL11" s="17">
        <f t="shared" si="12"/>
        <v>3</v>
      </c>
      <c r="AM11" s="17">
        <f t="shared" si="12"/>
        <v>4</v>
      </c>
      <c r="AN11" s="17" t="str">
        <f t="shared" si="12"/>
        <v/>
      </c>
      <c r="AO11" s="17">
        <f t="shared" si="12"/>
        <v>3</v>
      </c>
      <c r="AP11" s="17">
        <f t="shared" si="12"/>
        <v>3</v>
      </c>
      <c r="AQ11" s="17">
        <f t="shared" si="12"/>
        <v>4</v>
      </c>
      <c r="AR11" s="17">
        <f t="shared" si="12"/>
        <v>5</v>
      </c>
      <c r="AS11" s="17" t="str">
        <f t="shared" si="12"/>
        <v/>
      </c>
      <c r="AT11" s="17" t="str">
        <f t="shared" si="12"/>
        <v/>
      </c>
      <c r="AU11" s="17" t="str">
        <f t="shared" si="12"/>
        <v/>
      </c>
      <c r="AV11" s="17" t="str">
        <f t="shared" si="12"/>
        <v/>
      </c>
      <c r="AW11" s="18">
        <f t="shared" si="11"/>
        <v>0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295">
        <v>7</v>
      </c>
      <c r="B12" s="245" t="s">
        <v>28</v>
      </c>
      <c r="C12" s="302" t="s">
        <v>34</v>
      </c>
      <c r="D12" s="334" t="s">
        <v>855</v>
      </c>
      <c r="E12" s="238">
        <v>2334</v>
      </c>
      <c r="F12" s="91"/>
      <c r="G12" s="91"/>
      <c r="H12" s="137">
        <v>3</v>
      </c>
      <c r="I12" s="137">
        <v>4</v>
      </c>
      <c r="J12" s="137">
        <v>4</v>
      </c>
      <c r="K12" s="137">
        <v>4</v>
      </c>
      <c r="L12" s="137">
        <v>4</v>
      </c>
      <c r="M12" s="137"/>
      <c r="N12" s="137">
        <v>4</v>
      </c>
      <c r="O12" s="137">
        <v>4</v>
      </c>
      <c r="P12" s="137">
        <v>3</v>
      </c>
      <c r="Q12" s="137">
        <v>5</v>
      </c>
      <c r="R12" s="137"/>
      <c r="S12" s="23"/>
      <c r="T12" s="23"/>
      <c r="U12" s="23"/>
      <c r="V12" s="141">
        <f t="shared" si="0"/>
        <v>3</v>
      </c>
      <c r="W12" s="92">
        <f t="shared" si="1"/>
        <v>0</v>
      </c>
      <c r="X12" s="92">
        <f t="shared" si="2"/>
        <v>0</v>
      </c>
      <c r="Y12" s="92">
        <f t="shared" si="3"/>
        <v>0</v>
      </c>
      <c r="Z12" s="92">
        <f t="shared" si="4"/>
        <v>2</v>
      </c>
      <c r="AA12" s="92">
        <f t="shared" si="5"/>
        <v>6</v>
      </c>
      <c r="AB12" s="92">
        <f t="shared" si="6"/>
        <v>1</v>
      </c>
      <c r="AC12" s="92">
        <f t="shared" si="7"/>
        <v>9</v>
      </c>
      <c r="AD12" s="225">
        <f t="shared" si="8"/>
        <v>3.8888888888888888</v>
      </c>
      <c r="AE12" s="16">
        <f t="shared" si="9"/>
        <v>0</v>
      </c>
      <c r="AF12" s="9"/>
      <c r="AG12" s="17" t="str">
        <f t="shared" si="12"/>
        <v/>
      </c>
      <c r="AH12" s="17" t="str">
        <f t="shared" si="12"/>
        <v/>
      </c>
      <c r="AI12" s="17">
        <f t="shared" si="12"/>
        <v>3</v>
      </c>
      <c r="AJ12" s="17">
        <f t="shared" si="12"/>
        <v>4</v>
      </c>
      <c r="AK12" s="17">
        <f t="shared" si="12"/>
        <v>4</v>
      </c>
      <c r="AL12" s="17">
        <f t="shared" si="12"/>
        <v>4</v>
      </c>
      <c r="AM12" s="17">
        <f t="shared" si="12"/>
        <v>4</v>
      </c>
      <c r="AN12" s="17" t="str">
        <f t="shared" si="12"/>
        <v/>
      </c>
      <c r="AO12" s="17">
        <f t="shared" si="12"/>
        <v>4</v>
      </c>
      <c r="AP12" s="17">
        <f t="shared" si="12"/>
        <v>4</v>
      </c>
      <c r="AQ12" s="17">
        <f t="shared" si="12"/>
        <v>3</v>
      </c>
      <c r="AR12" s="17">
        <f t="shared" si="12"/>
        <v>5</v>
      </c>
      <c r="AS12" s="17" t="str">
        <f t="shared" si="12"/>
        <v/>
      </c>
      <c r="AT12" s="17" t="str">
        <f t="shared" si="12"/>
        <v/>
      </c>
      <c r="AU12" s="17" t="str">
        <f t="shared" si="12"/>
        <v/>
      </c>
      <c r="AV12" s="17" t="str">
        <f t="shared" si="12"/>
        <v/>
      </c>
      <c r="AW12" s="18">
        <f t="shared" si="11"/>
        <v>0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295">
        <v>8</v>
      </c>
      <c r="B13" s="245" t="s">
        <v>28</v>
      </c>
      <c r="C13" s="302" t="s">
        <v>34</v>
      </c>
      <c r="D13" s="334" t="s">
        <v>856</v>
      </c>
      <c r="E13" s="238">
        <v>2334</v>
      </c>
      <c r="F13" s="91"/>
      <c r="G13" s="91"/>
      <c r="H13" s="137">
        <v>4</v>
      </c>
      <c r="I13" s="137">
        <v>4</v>
      </c>
      <c r="J13" s="137">
        <v>4</v>
      </c>
      <c r="K13" s="137">
        <v>4</v>
      </c>
      <c r="L13" s="137">
        <v>4</v>
      </c>
      <c r="M13" s="137"/>
      <c r="N13" s="137">
        <v>3</v>
      </c>
      <c r="O13" s="137">
        <v>3</v>
      </c>
      <c r="P13" s="137">
        <v>3</v>
      </c>
      <c r="Q13" s="137">
        <v>5</v>
      </c>
      <c r="R13" s="137"/>
      <c r="S13" s="91"/>
      <c r="T13" s="91"/>
      <c r="U13" s="91"/>
      <c r="V13" s="141">
        <f t="shared" si="0"/>
        <v>3</v>
      </c>
      <c r="W13" s="93">
        <f t="shared" si="1"/>
        <v>0</v>
      </c>
      <c r="X13" s="93">
        <f t="shared" si="2"/>
        <v>0</v>
      </c>
      <c r="Y13" s="93">
        <f t="shared" si="3"/>
        <v>0</v>
      </c>
      <c r="Z13" s="93">
        <f t="shared" si="4"/>
        <v>3</v>
      </c>
      <c r="AA13" s="93">
        <f t="shared" si="5"/>
        <v>5</v>
      </c>
      <c r="AB13" s="93">
        <f t="shared" si="6"/>
        <v>1</v>
      </c>
      <c r="AC13" s="92">
        <f t="shared" si="7"/>
        <v>9</v>
      </c>
      <c r="AD13" s="225">
        <f t="shared" si="8"/>
        <v>3.7777777777777777</v>
      </c>
      <c r="AE13" s="25">
        <f t="shared" si="9"/>
        <v>0</v>
      </c>
      <c r="AF13" s="13"/>
      <c r="AG13" s="17" t="str">
        <f t="shared" si="12"/>
        <v/>
      </c>
      <c r="AH13" s="17" t="str">
        <f t="shared" si="12"/>
        <v/>
      </c>
      <c r="AI13" s="17">
        <f t="shared" si="12"/>
        <v>4</v>
      </c>
      <c r="AJ13" s="17">
        <f t="shared" si="12"/>
        <v>4</v>
      </c>
      <c r="AK13" s="17">
        <f t="shared" si="12"/>
        <v>4</v>
      </c>
      <c r="AL13" s="17">
        <f t="shared" si="12"/>
        <v>4</v>
      </c>
      <c r="AM13" s="17">
        <f t="shared" si="12"/>
        <v>4</v>
      </c>
      <c r="AN13" s="17" t="str">
        <f t="shared" si="12"/>
        <v/>
      </c>
      <c r="AO13" s="17">
        <f t="shared" si="12"/>
        <v>3</v>
      </c>
      <c r="AP13" s="17">
        <f t="shared" si="12"/>
        <v>3</v>
      </c>
      <c r="AQ13" s="17">
        <f t="shared" si="12"/>
        <v>3</v>
      </c>
      <c r="AR13" s="17">
        <f t="shared" si="12"/>
        <v>5</v>
      </c>
      <c r="AS13" s="17" t="str">
        <f t="shared" si="12"/>
        <v/>
      </c>
      <c r="AT13" s="17" t="str">
        <f t="shared" si="12"/>
        <v/>
      </c>
      <c r="AU13" s="17" t="str">
        <f t="shared" si="12"/>
        <v/>
      </c>
      <c r="AV13" s="17" t="str">
        <f t="shared" si="12"/>
        <v/>
      </c>
      <c r="AW13" s="27">
        <f t="shared" si="11"/>
        <v>0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295">
        <v>9</v>
      </c>
      <c r="B14" s="245" t="s">
        <v>28</v>
      </c>
      <c r="C14" s="302" t="s">
        <v>34</v>
      </c>
      <c r="D14" s="334" t="s">
        <v>857</v>
      </c>
      <c r="E14" s="238">
        <v>2334</v>
      </c>
      <c r="F14" s="91"/>
      <c r="G14" s="91"/>
      <c r="H14" s="137">
        <v>3</v>
      </c>
      <c r="I14" s="137">
        <v>4</v>
      </c>
      <c r="J14" s="137">
        <v>5</v>
      </c>
      <c r="K14" s="137">
        <v>4</v>
      </c>
      <c r="L14" s="137">
        <v>4</v>
      </c>
      <c r="M14" s="137"/>
      <c r="N14" s="137">
        <v>4</v>
      </c>
      <c r="O14" s="137">
        <v>3</v>
      </c>
      <c r="P14" s="137">
        <v>4</v>
      </c>
      <c r="Q14" s="137">
        <v>5</v>
      </c>
      <c r="R14" s="137"/>
      <c r="S14" s="23"/>
      <c r="T14" s="23"/>
      <c r="U14" s="23"/>
      <c r="V14" s="141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2</v>
      </c>
      <c r="AA14" s="92">
        <f t="shared" si="5"/>
        <v>5</v>
      </c>
      <c r="AB14" s="92">
        <f t="shared" si="6"/>
        <v>2</v>
      </c>
      <c r="AC14" s="92">
        <f t="shared" si="7"/>
        <v>9</v>
      </c>
      <c r="AD14" s="225">
        <f t="shared" si="8"/>
        <v>4</v>
      </c>
      <c r="AE14" s="16">
        <f t="shared" si="9"/>
        <v>0</v>
      </c>
      <c r="AF14" s="9"/>
      <c r="AG14" s="17" t="str">
        <f t="shared" si="12"/>
        <v/>
      </c>
      <c r="AH14" s="17" t="str">
        <f t="shared" si="12"/>
        <v/>
      </c>
      <c r="AI14" s="17">
        <f t="shared" si="12"/>
        <v>3</v>
      </c>
      <c r="AJ14" s="17">
        <f t="shared" si="12"/>
        <v>4</v>
      </c>
      <c r="AK14" s="17">
        <f t="shared" si="12"/>
        <v>5</v>
      </c>
      <c r="AL14" s="17">
        <f t="shared" si="12"/>
        <v>4</v>
      </c>
      <c r="AM14" s="17">
        <f t="shared" si="12"/>
        <v>4</v>
      </c>
      <c r="AN14" s="17" t="str">
        <f t="shared" si="12"/>
        <v/>
      </c>
      <c r="AO14" s="17">
        <f t="shared" si="12"/>
        <v>4</v>
      </c>
      <c r="AP14" s="17">
        <f t="shared" si="12"/>
        <v>3</v>
      </c>
      <c r="AQ14" s="17">
        <f t="shared" si="12"/>
        <v>4</v>
      </c>
      <c r="AR14" s="17">
        <f t="shared" si="12"/>
        <v>5</v>
      </c>
      <c r="AS14" s="17" t="str">
        <f t="shared" si="12"/>
        <v/>
      </c>
      <c r="AT14" s="17" t="str">
        <f t="shared" si="12"/>
        <v/>
      </c>
      <c r="AU14" s="17" t="str">
        <f t="shared" si="12"/>
        <v/>
      </c>
      <c r="AV14" s="17" t="str">
        <f t="shared" si="12"/>
        <v/>
      </c>
      <c r="AW14" s="18">
        <f t="shared" si="11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295">
        <v>10</v>
      </c>
      <c r="B15" s="245" t="s">
        <v>28</v>
      </c>
      <c r="C15" s="302" t="s">
        <v>34</v>
      </c>
      <c r="D15" s="333" t="s">
        <v>858</v>
      </c>
      <c r="E15" s="238">
        <v>2334</v>
      </c>
      <c r="F15" s="91"/>
      <c r="G15" s="91"/>
      <c r="H15" s="137">
        <v>3</v>
      </c>
      <c r="I15" s="137">
        <v>3</v>
      </c>
      <c r="J15" s="137">
        <v>4</v>
      </c>
      <c r="K15" s="137">
        <v>4</v>
      </c>
      <c r="L15" s="137">
        <v>4</v>
      </c>
      <c r="M15" s="137"/>
      <c r="N15" s="137">
        <v>4</v>
      </c>
      <c r="O15" s="137">
        <v>4</v>
      </c>
      <c r="P15" s="137">
        <v>3</v>
      </c>
      <c r="Q15" s="137">
        <v>5</v>
      </c>
      <c r="R15" s="137"/>
      <c r="S15" s="23"/>
      <c r="T15" s="23"/>
      <c r="U15" s="23"/>
      <c r="V15" s="141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3</v>
      </c>
      <c r="AA15" s="92">
        <f t="shared" si="5"/>
        <v>5</v>
      </c>
      <c r="AB15" s="92">
        <f t="shared" si="6"/>
        <v>1</v>
      </c>
      <c r="AC15" s="92">
        <f t="shared" si="7"/>
        <v>9</v>
      </c>
      <c r="AD15" s="225">
        <f t="shared" si="8"/>
        <v>3.7777777777777777</v>
      </c>
      <c r="AE15" s="16">
        <f t="shared" si="9"/>
        <v>0</v>
      </c>
      <c r="AF15" s="9"/>
      <c r="AG15" s="17" t="str">
        <f t="shared" si="12"/>
        <v/>
      </c>
      <c r="AH15" s="17" t="str">
        <f t="shared" si="12"/>
        <v/>
      </c>
      <c r="AI15" s="17">
        <f t="shared" si="12"/>
        <v>3</v>
      </c>
      <c r="AJ15" s="17">
        <f t="shared" si="12"/>
        <v>3</v>
      </c>
      <c r="AK15" s="17">
        <f t="shared" si="12"/>
        <v>4</v>
      </c>
      <c r="AL15" s="17">
        <f t="shared" si="12"/>
        <v>4</v>
      </c>
      <c r="AM15" s="17">
        <f t="shared" si="12"/>
        <v>4</v>
      </c>
      <c r="AN15" s="17" t="str">
        <f t="shared" si="12"/>
        <v/>
      </c>
      <c r="AO15" s="17">
        <f t="shared" si="12"/>
        <v>4</v>
      </c>
      <c r="AP15" s="17">
        <f t="shared" si="12"/>
        <v>4</v>
      </c>
      <c r="AQ15" s="17">
        <f t="shared" si="12"/>
        <v>3</v>
      </c>
      <c r="AR15" s="17">
        <f t="shared" si="12"/>
        <v>5</v>
      </c>
      <c r="AS15" s="17" t="str">
        <f t="shared" si="12"/>
        <v/>
      </c>
      <c r="AT15" s="17" t="str">
        <f t="shared" si="12"/>
        <v/>
      </c>
      <c r="AU15" s="17" t="str">
        <f t="shared" si="12"/>
        <v/>
      </c>
      <c r="AV15" s="17" t="str">
        <f t="shared" si="12"/>
        <v/>
      </c>
      <c r="AW15" s="18">
        <f t="shared" si="11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96">
        <v>11</v>
      </c>
      <c r="C16" s="302" t="s">
        <v>34</v>
      </c>
      <c r="D16" s="334" t="s">
        <v>859</v>
      </c>
      <c r="E16" s="238">
        <v>2334</v>
      </c>
      <c r="F16" s="91"/>
      <c r="G16" s="91"/>
      <c r="H16" s="137">
        <v>4</v>
      </c>
      <c r="I16" s="137">
        <v>5</v>
      </c>
      <c r="J16" s="137">
        <v>5</v>
      </c>
      <c r="K16" s="137">
        <v>4</v>
      </c>
      <c r="L16" s="137">
        <v>5</v>
      </c>
      <c r="M16" s="137"/>
      <c r="N16" s="137">
        <v>5</v>
      </c>
      <c r="O16" s="137">
        <v>5</v>
      </c>
      <c r="P16" s="137">
        <v>4</v>
      </c>
      <c r="Q16" s="137">
        <v>5</v>
      </c>
      <c r="R16" s="137"/>
      <c r="S16" s="23"/>
      <c r="T16" s="23"/>
      <c r="U16" s="23"/>
      <c r="V16" s="18">
        <f t="shared" si="0"/>
        <v>4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0</v>
      </c>
      <c r="AA16" s="92">
        <f t="shared" si="5"/>
        <v>3</v>
      </c>
      <c r="AB16" s="92">
        <f t="shared" si="6"/>
        <v>6</v>
      </c>
      <c r="AC16" s="92">
        <f t="shared" si="7"/>
        <v>9</v>
      </c>
      <c r="AD16" s="225">
        <f t="shared" si="8"/>
        <v>4.666666666666667</v>
      </c>
      <c r="AE16" s="16">
        <f t="shared" si="9"/>
        <v>0</v>
      </c>
      <c r="AF16" s="9"/>
      <c r="AG16" s="17" t="str">
        <f t="shared" si="12"/>
        <v/>
      </c>
      <c r="AH16" s="17" t="str">
        <f t="shared" si="12"/>
        <v/>
      </c>
      <c r="AI16" s="17">
        <f t="shared" si="12"/>
        <v>4</v>
      </c>
      <c r="AJ16" s="17">
        <f t="shared" si="12"/>
        <v>5</v>
      </c>
      <c r="AK16" s="17">
        <f t="shared" si="12"/>
        <v>5</v>
      </c>
      <c r="AL16" s="17">
        <f t="shared" si="12"/>
        <v>4</v>
      </c>
      <c r="AM16" s="17">
        <f t="shared" si="12"/>
        <v>5</v>
      </c>
      <c r="AN16" s="17" t="str">
        <f t="shared" si="12"/>
        <v/>
      </c>
      <c r="AO16" s="17">
        <f t="shared" si="12"/>
        <v>5</v>
      </c>
      <c r="AP16" s="17">
        <f t="shared" si="12"/>
        <v>5</v>
      </c>
      <c r="AQ16" s="17">
        <f t="shared" si="12"/>
        <v>4</v>
      </c>
      <c r="AR16" s="17">
        <f t="shared" si="12"/>
        <v>5</v>
      </c>
      <c r="AS16" s="17" t="str">
        <f t="shared" si="12"/>
        <v/>
      </c>
      <c r="AT16" s="17" t="str">
        <f t="shared" si="12"/>
        <v/>
      </c>
      <c r="AU16" s="17" t="str">
        <f t="shared" si="12"/>
        <v/>
      </c>
      <c r="AV16" s="17" t="str">
        <f t="shared" si="12"/>
        <v/>
      </c>
      <c r="AW16" s="18">
        <f t="shared" si="11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96">
        <v>12</v>
      </c>
      <c r="B17" s="178"/>
      <c r="C17" s="302" t="s">
        <v>34</v>
      </c>
      <c r="D17" s="334" t="s">
        <v>860</v>
      </c>
      <c r="E17" s="238">
        <v>2334</v>
      </c>
      <c r="F17" s="91"/>
      <c r="G17" s="91"/>
      <c r="H17" s="137">
        <v>4</v>
      </c>
      <c r="I17" s="137">
        <v>4</v>
      </c>
      <c r="J17" s="137">
        <v>4</v>
      </c>
      <c r="K17" s="137">
        <v>4</v>
      </c>
      <c r="L17" s="137">
        <v>3</v>
      </c>
      <c r="M17" s="137"/>
      <c r="N17" s="137">
        <v>5</v>
      </c>
      <c r="O17" s="137">
        <v>5</v>
      </c>
      <c r="P17" s="137">
        <v>4</v>
      </c>
      <c r="Q17" s="137">
        <v>5</v>
      </c>
      <c r="R17" s="137"/>
      <c r="S17" s="23"/>
      <c r="T17" s="23"/>
      <c r="U17" s="23"/>
      <c r="V17" s="18">
        <f t="shared" si="0"/>
        <v>3</v>
      </c>
      <c r="W17" s="92">
        <f t="shared" si="1"/>
        <v>0</v>
      </c>
      <c r="X17" s="92">
        <f t="shared" si="2"/>
        <v>0</v>
      </c>
      <c r="Y17" s="92">
        <f t="shared" si="3"/>
        <v>0</v>
      </c>
      <c r="Z17" s="92">
        <f t="shared" si="4"/>
        <v>1</v>
      </c>
      <c r="AA17" s="92">
        <f t="shared" si="5"/>
        <v>5</v>
      </c>
      <c r="AB17" s="92">
        <f t="shared" si="6"/>
        <v>3</v>
      </c>
      <c r="AC17" s="92">
        <f t="shared" si="7"/>
        <v>9</v>
      </c>
      <c r="AD17" s="225">
        <f t="shared" si="8"/>
        <v>4.2222222222222223</v>
      </c>
      <c r="AE17" s="16">
        <f t="shared" si="9"/>
        <v>0</v>
      </c>
      <c r="AF17" s="9"/>
      <c r="AG17" s="17" t="str">
        <f t="shared" si="12"/>
        <v/>
      </c>
      <c r="AH17" s="17" t="str">
        <f t="shared" si="12"/>
        <v/>
      </c>
      <c r="AI17" s="17">
        <f t="shared" si="12"/>
        <v>4</v>
      </c>
      <c r="AJ17" s="17">
        <f t="shared" si="12"/>
        <v>4</v>
      </c>
      <c r="AK17" s="17">
        <f t="shared" si="12"/>
        <v>4</v>
      </c>
      <c r="AL17" s="17">
        <f t="shared" si="12"/>
        <v>4</v>
      </c>
      <c r="AM17" s="17">
        <f t="shared" si="12"/>
        <v>3</v>
      </c>
      <c r="AN17" s="17" t="str">
        <f t="shared" si="12"/>
        <v/>
      </c>
      <c r="AO17" s="17">
        <f t="shared" si="12"/>
        <v>5</v>
      </c>
      <c r="AP17" s="17">
        <f t="shared" si="12"/>
        <v>5</v>
      </c>
      <c r="AQ17" s="17">
        <f t="shared" si="12"/>
        <v>4</v>
      </c>
      <c r="AR17" s="17">
        <f t="shared" si="12"/>
        <v>5</v>
      </c>
      <c r="AS17" s="17" t="str">
        <f t="shared" si="12"/>
        <v/>
      </c>
      <c r="AT17" s="17" t="str">
        <f t="shared" si="12"/>
        <v/>
      </c>
      <c r="AU17" s="17" t="str">
        <f t="shared" si="12"/>
        <v/>
      </c>
      <c r="AV17" s="17" t="str">
        <f t="shared" si="12"/>
        <v/>
      </c>
      <c r="AW17" s="18">
        <f t="shared" si="11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96">
        <v>13</v>
      </c>
      <c r="B18" s="178"/>
      <c r="C18" s="302" t="s">
        <v>34</v>
      </c>
      <c r="D18" s="333" t="s">
        <v>861</v>
      </c>
      <c r="E18" s="238">
        <v>2334</v>
      </c>
      <c r="F18" s="91"/>
      <c r="G18" s="91"/>
      <c r="H18" s="137">
        <v>5</v>
      </c>
      <c r="I18" s="137">
        <v>5</v>
      </c>
      <c r="J18" s="137">
        <v>5</v>
      </c>
      <c r="K18" s="137">
        <v>5</v>
      </c>
      <c r="L18" s="137">
        <v>5</v>
      </c>
      <c r="M18" s="137"/>
      <c r="N18" s="137">
        <v>5</v>
      </c>
      <c r="O18" s="137">
        <v>5</v>
      </c>
      <c r="P18" s="137">
        <v>5</v>
      </c>
      <c r="Q18" s="137">
        <v>5</v>
      </c>
      <c r="R18" s="137"/>
      <c r="S18" s="23"/>
      <c r="T18" s="23"/>
      <c r="U18" s="23"/>
      <c r="V18" s="18">
        <f t="shared" si="0"/>
        <v>5</v>
      </c>
      <c r="W18" s="92">
        <f t="shared" si="1"/>
        <v>0</v>
      </c>
      <c r="X18" s="92">
        <f t="shared" ref="X18:X34" si="13">COUNTIF(AF18:AU18,"д")</f>
        <v>0</v>
      </c>
      <c r="Y18" s="92">
        <f t="shared" si="3"/>
        <v>0</v>
      </c>
      <c r="Z18" s="92">
        <f t="shared" si="4"/>
        <v>0</v>
      </c>
      <c r="AA18" s="92">
        <f t="shared" si="5"/>
        <v>0</v>
      </c>
      <c r="AB18" s="92">
        <f t="shared" si="6"/>
        <v>9</v>
      </c>
      <c r="AC18" s="92">
        <f t="shared" si="7"/>
        <v>9</v>
      </c>
      <c r="AD18" s="225">
        <f t="shared" si="8"/>
        <v>5</v>
      </c>
      <c r="AE18" s="16">
        <f t="shared" si="9"/>
        <v>0</v>
      </c>
      <c r="AF18" s="9"/>
      <c r="AG18" s="17" t="str">
        <f t="shared" si="12"/>
        <v/>
      </c>
      <c r="AH18" s="17" t="str">
        <f t="shared" si="12"/>
        <v/>
      </c>
      <c r="AI18" s="17">
        <f t="shared" si="12"/>
        <v>5</v>
      </c>
      <c r="AJ18" s="17">
        <f t="shared" si="12"/>
        <v>5</v>
      </c>
      <c r="AK18" s="17">
        <f t="shared" si="12"/>
        <v>5</v>
      </c>
      <c r="AL18" s="17">
        <f t="shared" si="12"/>
        <v>5</v>
      </c>
      <c r="AM18" s="17">
        <f t="shared" si="12"/>
        <v>5</v>
      </c>
      <c r="AN18" s="17" t="str">
        <f t="shared" si="12"/>
        <v/>
      </c>
      <c r="AO18" s="17">
        <f t="shared" si="12"/>
        <v>5</v>
      </c>
      <c r="AP18" s="17">
        <f t="shared" si="12"/>
        <v>5</v>
      </c>
      <c r="AQ18" s="17">
        <f t="shared" si="12"/>
        <v>5</v>
      </c>
      <c r="AR18" s="17">
        <f t="shared" si="12"/>
        <v>5</v>
      </c>
      <c r="AS18" s="17" t="str">
        <f t="shared" si="12"/>
        <v/>
      </c>
      <c r="AT18" s="17" t="str">
        <f t="shared" si="12"/>
        <v/>
      </c>
      <c r="AU18" s="17" t="str">
        <f t="shared" si="12"/>
        <v/>
      </c>
      <c r="AV18" s="17" t="str">
        <f t="shared" si="12"/>
        <v/>
      </c>
      <c r="AW18" s="18">
        <f t="shared" si="11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96">
        <v>14</v>
      </c>
      <c r="B19" s="178"/>
      <c r="C19" s="302" t="s">
        <v>34</v>
      </c>
      <c r="D19" s="334" t="s">
        <v>862</v>
      </c>
      <c r="E19" s="238">
        <v>2334</v>
      </c>
      <c r="F19" s="91"/>
      <c r="G19" s="91"/>
      <c r="H19" s="137">
        <v>5</v>
      </c>
      <c r="I19" s="137">
        <v>4</v>
      </c>
      <c r="J19" s="137">
        <v>4</v>
      </c>
      <c r="K19" s="137">
        <v>5</v>
      </c>
      <c r="L19" s="137">
        <v>5</v>
      </c>
      <c r="M19" s="137"/>
      <c r="N19" s="137">
        <v>4</v>
      </c>
      <c r="O19" s="137">
        <v>4</v>
      </c>
      <c r="P19" s="137">
        <v>4</v>
      </c>
      <c r="Q19" s="137">
        <v>4</v>
      </c>
      <c r="R19" s="137"/>
      <c r="S19" s="23"/>
      <c r="T19" s="23"/>
      <c r="U19" s="23"/>
      <c r="V19" s="18">
        <f t="shared" si="0"/>
        <v>4</v>
      </c>
      <c r="W19" s="92">
        <f t="shared" si="1"/>
        <v>0</v>
      </c>
      <c r="X19" s="92">
        <f t="shared" si="13"/>
        <v>0</v>
      </c>
      <c r="Y19" s="92">
        <f t="shared" si="3"/>
        <v>0</v>
      </c>
      <c r="Z19" s="92">
        <f t="shared" si="4"/>
        <v>0</v>
      </c>
      <c r="AA19" s="92">
        <f t="shared" si="5"/>
        <v>6</v>
      </c>
      <c r="AB19" s="92">
        <f t="shared" si="6"/>
        <v>3</v>
      </c>
      <c r="AC19" s="92">
        <f t="shared" si="7"/>
        <v>9</v>
      </c>
      <c r="AD19" s="225">
        <f t="shared" si="8"/>
        <v>4.333333333333333</v>
      </c>
      <c r="AE19" s="16">
        <f t="shared" si="9"/>
        <v>0</v>
      </c>
      <c r="AF19" s="9"/>
      <c r="AG19" s="17" t="str">
        <f t="shared" si="12"/>
        <v/>
      </c>
      <c r="AH19" s="17" t="str">
        <f t="shared" si="12"/>
        <v/>
      </c>
      <c r="AI19" s="17">
        <f t="shared" si="12"/>
        <v>5</v>
      </c>
      <c r="AJ19" s="17">
        <f t="shared" si="12"/>
        <v>4</v>
      </c>
      <c r="AK19" s="17">
        <f t="shared" si="12"/>
        <v>4</v>
      </c>
      <c r="AL19" s="17">
        <f t="shared" si="12"/>
        <v>5</v>
      </c>
      <c r="AM19" s="17">
        <f t="shared" si="12"/>
        <v>5</v>
      </c>
      <c r="AN19" s="17" t="str">
        <f t="shared" si="12"/>
        <v/>
      </c>
      <c r="AO19" s="17">
        <f t="shared" si="12"/>
        <v>4</v>
      </c>
      <c r="AP19" s="17">
        <f t="shared" si="12"/>
        <v>4</v>
      </c>
      <c r="AQ19" s="17">
        <f t="shared" si="12"/>
        <v>4</v>
      </c>
      <c r="AR19" s="17">
        <f t="shared" si="12"/>
        <v>4</v>
      </c>
      <c r="AS19" s="17" t="str">
        <f t="shared" si="12"/>
        <v/>
      </c>
      <c r="AT19" s="17" t="str">
        <f t="shared" si="12"/>
        <v/>
      </c>
      <c r="AU19" s="17" t="str">
        <f t="shared" si="12"/>
        <v/>
      </c>
      <c r="AV19" s="17" t="str">
        <f t="shared" si="12"/>
        <v/>
      </c>
      <c r="AW19" s="18">
        <f t="shared" si="11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96">
        <v>15</v>
      </c>
      <c r="B20" s="178"/>
      <c r="C20" s="302" t="s">
        <v>34</v>
      </c>
      <c r="D20" s="333" t="s">
        <v>863</v>
      </c>
      <c r="E20" s="238">
        <v>2334</v>
      </c>
      <c r="F20" s="91"/>
      <c r="G20" s="91"/>
      <c r="H20" s="137">
        <v>4</v>
      </c>
      <c r="I20" s="137">
        <v>4</v>
      </c>
      <c r="J20" s="137">
        <v>5</v>
      </c>
      <c r="K20" s="137">
        <v>5</v>
      </c>
      <c r="L20" s="137">
        <v>4</v>
      </c>
      <c r="M20" s="137"/>
      <c r="N20" s="137">
        <v>3</v>
      </c>
      <c r="O20" s="137">
        <v>3</v>
      </c>
      <c r="P20" s="137">
        <v>3</v>
      </c>
      <c r="Q20" s="137">
        <v>5</v>
      </c>
      <c r="R20" s="137"/>
      <c r="S20" s="23"/>
      <c r="T20" s="23"/>
      <c r="U20" s="23"/>
      <c r="V20" s="18">
        <f t="shared" si="0"/>
        <v>3</v>
      </c>
      <c r="W20" s="92">
        <f t="shared" si="1"/>
        <v>0</v>
      </c>
      <c r="X20" s="92">
        <f t="shared" si="13"/>
        <v>0</v>
      </c>
      <c r="Y20" s="92">
        <f t="shared" si="3"/>
        <v>0</v>
      </c>
      <c r="Z20" s="92">
        <f t="shared" si="4"/>
        <v>3</v>
      </c>
      <c r="AA20" s="92">
        <f t="shared" si="5"/>
        <v>3</v>
      </c>
      <c r="AB20" s="92">
        <f t="shared" si="6"/>
        <v>3</v>
      </c>
      <c r="AC20" s="92">
        <f t="shared" si="7"/>
        <v>9</v>
      </c>
      <c r="AD20" s="225">
        <f t="shared" si="8"/>
        <v>4</v>
      </c>
      <c r="AE20" s="16">
        <f t="shared" si="9"/>
        <v>0</v>
      </c>
      <c r="AF20" s="9"/>
      <c r="AG20" s="17" t="str">
        <f t="shared" si="12"/>
        <v/>
      </c>
      <c r="AH20" s="17" t="str">
        <f t="shared" si="12"/>
        <v/>
      </c>
      <c r="AI20" s="17">
        <f t="shared" si="12"/>
        <v>4</v>
      </c>
      <c r="AJ20" s="17">
        <f t="shared" si="12"/>
        <v>4</v>
      </c>
      <c r="AK20" s="17">
        <f t="shared" si="12"/>
        <v>5</v>
      </c>
      <c r="AL20" s="17">
        <f t="shared" si="12"/>
        <v>5</v>
      </c>
      <c r="AM20" s="17">
        <f t="shared" si="12"/>
        <v>4</v>
      </c>
      <c r="AN20" s="17" t="str">
        <f t="shared" si="12"/>
        <v/>
      </c>
      <c r="AO20" s="17">
        <f t="shared" si="12"/>
        <v>3</v>
      </c>
      <c r="AP20" s="17">
        <f t="shared" si="12"/>
        <v>3</v>
      </c>
      <c r="AQ20" s="17">
        <f t="shared" si="12"/>
        <v>3</v>
      </c>
      <c r="AR20" s="17">
        <f t="shared" si="12"/>
        <v>5</v>
      </c>
      <c r="AS20" s="17" t="str">
        <f t="shared" si="12"/>
        <v/>
      </c>
      <c r="AT20" s="17" t="str">
        <f t="shared" si="12"/>
        <v/>
      </c>
      <c r="AU20" s="17" t="str">
        <f t="shared" si="12"/>
        <v/>
      </c>
      <c r="AV20" s="17" t="str">
        <f t="shared" si="12"/>
        <v/>
      </c>
      <c r="AW20" s="18">
        <f t="shared" si="11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96">
        <v>16</v>
      </c>
      <c r="B21" s="178"/>
      <c r="C21" s="302" t="s">
        <v>34</v>
      </c>
      <c r="D21" s="334" t="s">
        <v>864</v>
      </c>
      <c r="E21" s="238">
        <v>2334</v>
      </c>
      <c r="F21" s="91"/>
      <c r="G21" s="91"/>
      <c r="H21" s="137">
        <v>4</v>
      </c>
      <c r="I21" s="137">
        <v>5</v>
      </c>
      <c r="J21" s="137">
        <v>5</v>
      </c>
      <c r="K21" s="137">
        <v>4</v>
      </c>
      <c r="L21" s="137">
        <v>4</v>
      </c>
      <c r="M21" s="137"/>
      <c r="N21" s="137">
        <v>3</v>
      </c>
      <c r="O21" s="137">
        <v>5</v>
      </c>
      <c r="P21" s="137">
        <v>4</v>
      </c>
      <c r="Q21" s="137">
        <v>4</v>
      </c>
      <c r="R21" s="137"/>
      <c r="S21" s="23"/>
      <c r="T21" s="23"/>
      <c r="U21" s="23"/>
      <c r="V21" s="18">
        <f t="shared" si="0"/>
        <v>3</v>
      </c>
      <c r="W21" s="92">
        <f t="shared" si="1"/>
        <v>0</v>
      </c>
      <c r="X21" s="92">
        <f t="shared" si="13"/>
        <v>0</v>
      </c>
      <c r="Y21" s="92">
        <f t="shared" si="3"/>
        <v>0</v>
      </c>
      <c r="Z21" s="92">
        <f t="shared" si="4"/>
        <v>1</v>
      </c>
      <c r="AA21" s="92">
        <f t="shared" si="5"/>
        <v>5</v>
      </c>
      <c r="AB21" s="92">
        <f t="shared" si="6"/>
        <v>3</v>
      </c>
      <c r="AC21" s="92">
        <f t="shared" si="7"/>
        <v>9</v>
      </c>
      <c r="AD21" s="225">
        <f t="shared" si="8"/>
        <v>4.2222222222222223</v>
      </c>
      <c r="AE21" s="16">
        <f t="shared" si="9"/>
        <v>0</v>
      </c>
      <c r="AF21" s="9"/>
      <c r="AG21" s="17" t="str">
        <f t="shared" si="12"/>
        <v/>
      </c>
      <c r="AH21" s="17" t="str">
        <f t="shared" si="12"/>
        <v/>
      </c>
      <c r="AI21" s="17">
        <f t="shared" si="12"/>
        <v>4</v>
      </c>
      <c r="AJ21" s="17">
        <f t="shared" si="12"/>
        <v>5</v>
      </c>
      <c r="AK21" s="17">
        <f t="shared" si="12"/>
        <v>5</v>
      </c>
      <c r="AL21" s="17">
        <f t="shared" si="12"/>
        <v>4</v>
      </c>
      <c r="AM21" s="17">
        <f t="shared" si="12"/>
        <v>4</v>
      </c>
      <c r="AN21" s="17" t="str">
        <f t="shared" si="12"/>
        <v/>
      </c>
      <c r="AO21" s="17">
        <f t="shared" si="12"/>
        <v>3</v>
      </c>
      <c r="AP21" s="17">
        <f t="shared" si="12"/>
        <v>5</v>
      </c>
      <c r="AQ21" s="17">
        <f t="shared" si="12"/>
        <v>4</v>
      </c>
      <c r="AR21" s="17">
        <f t="shared" si="12"/>
        <v>4</v>
      </c>
      <c r="AS21" s="17" t="str">
        <f t="shared" si="12"/>
        <v/>
      </c>
      <c r="AT21" s="17" t="str">
        <f t="shared" si="12"/>
        <v/>
      </c>
      <c r="AU21" s="17" t="str">
        <f t="shared" si="12"/>
        <v/>
      </c>
      <c r="AV21" s="17" t="str">
        <f t="shared" si="12"/>
        <v/>
      </c>
      <c r="AW21" s="18">
        <f t="shared" si="11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96">
        <v>17</v>
      </c>
      <c r="B22" s="178"/>
      <c r="C22" s="302" t="s">
        <v>34</v>
      </c>
      <c r="D22" s="334" t="s">
        <v>865</v>
      </c>
      <c r="E22" s="238">
        <v>2334</v>
      </c>
      <c r="F22" s="91"/>
      <c r="G22" s="91"/>
      <c r="H22" s="137">
        <v>4</v>
      </c>
      <c r="I22" s="137">
        <v>4</v>
      </c>
      <c r="J22" s="137">
        <v>5</v>
      </c>
      <c r="K22" s="137">
        <v>5</v>
      </c>
      <c r="L22" s="137">
        <v>5</v>
      </c>
      <c r="M22" s="137"/>
      <c r="N22" s="137">
        <v>4</v>
      </c>
      <c r="O22" s="137">
        <v>5</v>
      </c>
      <c r="P22" s="137">
        <v>4</v>
      </c>
      <c r="Q22" s="137">
        <v>5</v>
      </c>
      <c r="R22" s="137"/>
      <c r="S22" s="23"/>
      <c r="T22" s="23"/>
      <c r="U22" s="23"/>
      <c r="V22" s="18">
        <f t="shared" si="0"/>
        <v>4</v>
      </c>
      <c r="W22" s="92">
        <f t="shared" si="1"/>
        <v>0</v>
      </c>
      <c r="X22" s="92">
        <f t="shared" si="13"/>
        <v>0</v>
      </c>
      <c r="Y22" s="92">
        <f t="shared" si="3"/>
        <v>0</v>
      </c>
      <c r="Z22" s="92">
        <f t="shared" si="4"/>
        <v>0</v>
      </c>
      <c r="AA22" s="92">
        <f t="shared" si="5"/>
        <v>4</v>
      </c>
      <c r="AB22" s="92">
        <f t="shared" si="6"/>
        <v>5</v>
      </c>
      <c r="AC22" s="92">
        <f t="shared" si="7"/>
        <v>9</v>
      </c>
      <c r="AD22" s="225">
        <f t="shared" si="8"/>
        <v>4.5555555555555554</v>
      </c>
      <c r="AE22" s="16">
        <f t="shared" si="9"/>
        <v>0</v>
      </c>
      <c r="AF22" s="9"/>
      <c r="AG22" s="17" t="str">
        <f t="shared" si="12"/>
        <v/>
      </c>
      <c r="AH22" s="17" t="str">
        <f t="shared" si="12"/>
        <v/>
      </c>
      <c r="AI22" s="17">
        <f t="shared" si="12"/>
        <v>4</v>
      </c>
      <c r="AJ22" s="17">
        <f t="shared" si="12"/>
        <v>4</v>
      </c>
      <c r="AK22" s="17">
        <f t="shared" si="12"/>
        <v>5</v>
      </c>
      <c r="AL22" s="17">
        <f t="shared" si="12"/>
        <v>5</v>
      </c>
      <c r="AM22" s="17">
        <f t="shared" si="12"/>
        <v>5</v>
      </c>
      <c r="AN22" s="17" t="str">
        <f t="shared" si="12"/>
        <v/>
      </c>
      <c r="AO22" s="17">
        <f t="shared" si="12"/>
        <v>4</v>
      </c>
      <c r="AP22" s="17">
        <f t="shared" si="12"/>
        <v>5</v>
      </c>
      <c r="AQ22" s="17">
        <f t="shared" si="12"/>
        <v>4</v>
      </c>
      <c r="AR22" s="17">
        <f t="shared" si="12"/>
        <v>5</v>
      </c>
      <c r="AS22" s="17" t="str">
        <f t="shared" si="12"/>
        <v/>
      </c>
      <c r="AT22" s="17" t="str">
        <f t="shared" si="12"/>
        <v/>
      </c>
      <c r="AU22" s="17" t="str">
        <f t="shared" si="12"/>
        <v/>
      </c>
      <c r="AV22" s="17" t="str">
        <f t="shared" ref="AG22:AV23" si="14">IF(ISERROR(VALUE(LEFT(U22))),LEFT(U22),VALUE(LEFT(U22)))</f>
        <v/>
      </c>
      <c r="AW22" s="18">
        <f t="shared" si="11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96">
        <v>18</v>
      </c>
      <c r="B23" s="178"/>
      <c r="C23" s="302" t="s">
        <v>34</v>
      </c>
      <c r="D23" s="333" t="s">
        <v>866</v>
      </c>
      <c r="E23" s="238">
        <v>2334</v>
      </c>
      <c r="F23" s="91"/>
      <c r="G23" s="91"/>
      <c r="H23" s="137">
        <v>3</v>
      </c>
      <c r="I23" s="137">
        <v>4</v>
      </c>
      <c r="J23" s="137">
        <v>4</v>
      </c>
      <c r="K23" s="137">
        <v>4</v>
      </c>
      <c r="L23" s="137">
        <v>4</v>
      </c>
      <c r="M23" s="137"/>
      <c r="N23" s="137">
        <v>4</v>
      </c>
      <c r="O23" s="137">
        <v>4</v>
      </c>
      <c r="P23" s="137">
        <v>3</v>
      </c>
      <c r="Q23" s="137">
        <v>5</v>
      </c>
      <c r="R23" s="137"/>
      <c r="S23" s="23"/>
      <c r="T23" s="23"/>
      <c r="U23" s="23"/>
      <c r="V23" s="18">
        <f t="shared" si="0"/>
        <v>3</v>
      </c>
      <c r="W23" s="92">
        <f t="shared" si="1"/>
        <v>0</v>
      </c>
      <c r="X23" s="92">
        <f t="shared" si="13"/>
        <v>0</v>
      </c>
      <c r="Y23" s="92">
        <f t="shared" si="3"/>
        <v>0</v>
      </c>
      <c r="Z23" s="92">
        <f t="shared" si="4"/>
        <v>2</v>
      </c>
      <c r="AA23" s="92">
        <f t="shared" si="5"/>
        <v>6</v>
      </c>
      <c r="AB23" s="92">
        <f t="shared" si="6"/>
        <v>1</v>
      </c>
      <c r="AC23" s="92">
        <f t="shared" si="7"/>
        <v>9</v>
      </c>
      <c r="AD23" s="225">
        <f t="shared" si="8"/>
        <v>3.8888888888888888</v>
      </c>
      <c r="AE23" s="16">
        <f t="shared" si="9"/>
        <v>0</v>
      </c>
      <c r="AF23" s="9"/>
      <c r="AG23" s="17" t="str">
        <f t="shared" si="14"/>
        <v/>
      </c>
      <c r="AH23" s="17" t="str">
        <f t="shared" si="14"/>
        <v/>
      </c>
      <c r="AI23" s="17">
        <f t="shared" si="14"/>
        <v>3</v>
      </c>
      <c r="AJ23" s="17">
        <f t="shared" si="14"/>
        <v>4</v>
      </c>
      <c r="AK23" s="17">
        <f t="shared" si="14"/>
        <v>4</v>
      </c>
      <c r="AL23" s="17">
        <f t="shared" si="14"/>
        <v>4</v>
      </c>
      <c r="AM23" s="17">
        <f t="shared" si="14"/>
        <v>4</v>
      </c>
      <c r="AN23" s="17" t="str">
        <f t="shared" si="14"/>
        <v/>
      </c>
      <c r="AO23" s="17">
        <f t="shared" si="14"/>
        <v>4</v>
      </c>
      <c r="AP23" s="17">
        <f t="shared" si="14"/>
        <v>4</v>
      </c>
      <c r="AQ23" s="17">
        <f t="shared" si="14"/>
        <v>3</v>
      </c>
      <c r="AR23" s="17">
        <f t="shared" si="14"/>
        <v>5</v>
      </c>
      <c r="AS23" s="17" t="str">
        <f t="shared" si="14"/>
        <v/>
      </c>
      <c r="AT23" s="17" t="str">
        <f t="shared" si="14"/>
        <v/>
      </c>
      <c r="AU23" s="17" t="str">
        <f t="shared" si="14"/>
        <v/>
      </c>
      <c r="AV23" s="17" t="str">
        <f t="shared" si="14"/>
        <v/>
      </c>
      <c r="AW23" s="18">
        <f t="shared" ref="AW23" si="15">COUNTIF(AG23:AV23,"з")</f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hidden="1" x14ac:dyDescent="0.2">
      <c r="A24" s="296">
        <v>19</v>
      </c>
      <c r="B24" s="178"/>
      <c r="C24" s="226"/>
      <c r="D24" s="226"/>
      <c r="E24" s="226"/>
      <c r="F24" s="108"/>
      <c r="G24" s="108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24"/>
      <c r="S24" s="23"/>
      <c r="T24" s="23"/>
      <c r="U24" s="23"/>
      <c r="V24" s="18">
        <f t="shared" si="0"/>
        <v>0</v>
      </c>
      <c r="W24" s="92">
        <f t="shared" si="1"/>
        <v>0</v>
      </c>
      <c r="X24" s="92">
        <f t="shared" si="13"/>
        <v>0</v>
      </c>
      <c r="Y24" s="92">
        <f t="shared" si="3"/>
        <v>0</v>
      </c>
      <c r="Z24" s="92">
        <f t="shared" si="4"/>
        <v>0</v>
      </c>
      <c r="AA24" s="92">
        <f t="shared" si="5"/>
        <v>0</v>
      </c>
      <c r="AB24" s="92">
        <f t="shared" si="6"/>
        <v>0</v>
      </c>
      <c r="AC24" s="92">
        <f t="shared" si="7"/>
        <v>0</v>
      </c>
      <c r="AD24" s="225" t="str">
        <f t="shared" si="8"/>
        <v/>
      </c>
      <c r="AE24" s="16">
        <f t="shared" si="9"/>
        <v>0</v>
      </c>
      <c r="AF24" s="9"/>
      <c r="AG24" s="17"/>
      <c r="AH24" s="17"/>
      <c r="AI24" s="17" t="str">
        <f t="shared" ref="AG24:AV37" si="16">IF(ISERROR(VALUE(LEFT(H24))),LEFT(H24),VALUE(LEFT(H24)))</f>
        <v/>
      </c>
      <c r="AJ24" s="17" t="str">
        <f t="shared" si="16"/>
        <v/>
      </c>
      <c r="AK24" s="17" t="str">
        <f t="shared" si="16"/>
        <v/>
      </c>
      <c r="AL24" s="17" t="str">
        <f t="shared" si="16"/>
        <v/>
      </c>
      <c r="AM24" s="17" t="str">
        <f t="shared" si="16"/>
        <v/>
      </c>
      <c r="AN24" s="17" t="str">
        <f t="shared" si="16"/>
        <v/>
      </c>
      <c r="AO24" s="17" t="str">
        <f t="shared" si="16"/>
        <v/>
      </c>
      <c r="AP24" s="17" t="str">
        <f t="shared" si="16"/>
        <v/>
      </c>
      <c r="AQ24" s="17" t="str">
        <f t="shared" si="16"/>
        <v/>
      </c>
      <c r="AR24" s="17" t="str">
        <f t="shared" si="16"/>
        <v/>
      </c>
      <c r="AS24" s="17" t="str">
        <f t="shared" si="16"/>
        <v/>
      </c>
      <c r="AT24" s="17" t="str">
        <f t="shared" si="16"/>
        <v/>
      </c>
      <c r="AU24" s="17" t="str">
        <f t="shared" si="16"/>
        <v/>
      </c>
      <c r="AV24" s="17" t="str">
        <f t="shared" si="16"/>
        <v/>
      </c>
      <c r="AW24" s="18">
        <f t="shared" si="11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hidden="1" x14ac:dyDescent="0.2">
      <c r="A25" s="296">
        <v>20</v>
      </c>
      <c r="B25" s="178"/>
      <c r="C25" s="226"/>
      <c r="D25" s="226"/>
      <c r="E25" s="389"/>
      <c r="F25" s="91"/>
      <c r="G25" s="91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24"/>
      <c r="S25" s="23"/>
      <c r="T25" s="23"/>
      <c r="U25" s="23"/>
      <c r="V25" s="18">
        <f t="shared" si="0"/>
        <v>0</v>
      </c>
      <c r="W25" s="92">
        <f t="shared" si="1"/>
        <v>0</v>
      </c>
      <c r="X25" s="92">
        <f t="shared" si="13"/>
        <v>0</v>
      </c>
      <c r="Y25" s="92">
        <f t="shared" si="3"/>
        <v>0</v>
      </c>
      <c r="Z25" s="92">
        <f t="shared" si="4"/>
        <v>0</v>
      </c>
      <c r="AA25" s="92">
        <f t="shared" si="5"/>
        <v>0</v>
      </c>
      <c r="AB25" s="92">
        <f t="shared" si="6"/>
        <v>0</v>
      </c>
      <c r="AC25" s="92">
        <f t="shared" si="7"/>
        <v>0</v>
      </c>
      <c r="AD25" s="225" t="str">
        <f t="shared" si="8"/>
        <v/>
      </c>
      <c r="AE25" s="16">
        <f t="shared" si="9"/>
        <v>0</v>
      </c>
      <c r="AF25" s="9"/>
      <c r="AG25" s="17" t="str">
        <f t="shared" si="16"/>
        <v/>
      </c>
      <c r="AH25" s="17" t="str">
        <f t="shared" si="16"/>
        <v/>
      </c>
      <c r="AI25" s="17" t="str">
        <f t="shared" si="16"/>
        <v/>
      </c>
      <c r="AJ25" s="17" t="str">
        <f t="shared" si="16"/>
        <v/>
      </c>
      <c r="AK25" s="17" t="str">
        <f t="shared" si="16"/>
        <v/>
      </c>
      <c r="AL25" s="17" t="str">
        <f t="shared" si="16"/>
        <v/>
      </c>
      <c r="AM25" s="17" t="str">
        <f t="shared" si="16"/>
        <v/>
      </c>
      <c r="AN25" s="17" t="str">
        <f t="shared" si="16"/>
        <v/>
      </c>
      <c r="AO25" s="17" t="str">
        <f t="shared" si="16"/>
        <v/>
      </c>
      <c r="AP25" s="17" t="str">
        <f t="shared" si="16"/>
        <v/>
      </c>
      <c r="AQ25" s="17" t="str">
        <f t="shared" si="16"/>
        <v/>
      </c>
      <c r="AR25" s="17" t="str">
        <f t="shared" si="16"/>
        <v/>
      </c>
      <c r="AS25" s="17" t="str">
        <f t="shared" si="16"/>
        <v/>
      </c>
      <c r="AT25" s="17" t="str">
        <f t="shared" si="16"/>
        <v/>
      </c>
      <c r="AU25" s="17" t="str">
        <f t="shared" si="16"/>
        <v/>
      </c>
      <c r="AV25" s="17" t="str">
        <f t="shared" si="16"/>
        <v/>
      </c>
      <c r="AW25" s="18">
        <f t="shared" si="11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" hidden="1" customHeight="1" x14ac:dyDescent="0.25">
      <c r="A26" s="296">
        <v>21</v>
      </c>
      <c r="B26" s="178"/>
      <c r="C26" s="302"/>
      <c r="D26" s="304"/>
      <c r="E26" s="238"/>
      <c r="F26" s="91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24"/>
      <c r="S26" s="23"/>
      <c r="T26" s="23"/>
      <c r="U26" s="23"/>
      <c r="V26" s="18">
        <f t="shared" si="0"/>
        <v>0</v>
      </c>
      <c r="W26" s="92">
        <f t="shared" si="1"/>
        <v>0</v>
      </c>
      <c r="X26" s="92">
        <f t="shared" si="13"/>
        <v>0</v>
      </c>
      <c r="Y26" s="92">
        <f t="shared" si="3"/>
        <v>0</v>
      </c>
      <c r="Z26" s="92">
        <f t="shared" si="4"/>
        <v>0</v>
      </c>
      <c r="AA26" s="92">
        <f t="shared" si="5"/>
        <v>0</v>
      </c>
      <c r="AB26" s="92">
        <f t="shared" si="6"/>
        <v>0</v>
      </c>
      <c r="AC26" s="92">
        <f t="shared" si="7"/>
        <v>0</v>
      </c>
      <c r="AD26" s="225" t="str">
        <f t="shared" si="8"/>
        <v/>
      </c>
      <c r="AE26" s="16">
        <f t="shared" si="9"/>
        <v>0</v>
      </c>
      <c r="AF26" s="9"/>
      <c r="AG26" s="17" t="str">
        <f t="shared" si="16"/>
        <v/>
      </c>
      <c r="AH26" s="17" t="str">
        <f t="shared" si="16"/>
        <v/>
      </c>
      <c r="AI26" s="17" t="str">
        <f t="shared" si="16"/>
        <v/>
      </c>
      <c r="AJ26" s="17" t="str">
        <f t="shared" si="16"/>
        <v/>
      </c>
      <c r="AK26" s="17" t="str">
        <f t="shared" si="16"/>
        <v/>
      </c>
      <c r="AL26" s="17" t="str">
        <f t="shared" si="16"/>
        <v/>
      </c>
      <c r="AM26" s="17" t="str">
        <f t="shared" si="16"/>
        <v/>
      </c>
      <c r="AN26" s="17" t="str">
        <f t="shared" si="16"/>
        <v/>
      </c>
      <c r="AO26" s="17" t="str">
        <f t="shared" si="16"/>
        <v/>
      </c>
      <c r="AP26" s="17" t="str">
        <f t="shared" si="16"/>
        <v/>
      </c>
      <c r="AQ26" s="17" t="str">
        <f t="shared" si="16"/>
        <v/>
      </c>
      <c r="AR26" s="17" t="str">
        <f t="shared" si="16"/>
        <v/>
      </c>
      <c r="AS26" s="17" t="str">
        <f t="shared" si="16"/>
        <v/>
      </c>
      <c r="AT26" s="17" t="str">
        <f t="shared" si="16"/>
        <v/>
      </c>
      <c r="AU26" s="17" t="str">
        <f t="shared" si="16"/>
        <v/>
      </c>
      <c r="AV26" s="17" t="str">
        <f t="shared" si="16"/>
        <v/>
      </c>
      <c r="AW26" s="18">
        <f t="shared" si="11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" hidden="1" customHeight="1" x14ac:dyDescent="0.2">
      <c r="A27" s="296">
        <v>22</v>
      </c>
      <c r="B27" s="178"/>
      <c r="C27" s="226"/>
      <c r="D27" s="226"/>
      <c r="E27" s="238"/>
      <c r="F27" s="91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24"/>
      <c r="S27" s="23"/>
      <c r="T27" s="23"/>
      <c r="U27" s="23"/>
      <c r="V27" s="18">
        <f t="shared" si="0"/>
        <v>0</v>
      </c>
      <c r="W27" s="92">
        <f t="shared" si="1"/>
        <v>0</v>
      </c>
      <c r="X27" s="92">
        <f t="shared" si="13"/>
        <v>0</v>
      </c>
      <c r="Y27" s="92">
        <f t="shared" si="3"/>
        <v>0</v>
      </c>
      <c r="Z27" s="92">
        <f t="shared" si="4"/>
        <v>0</v>
      </c>
      <c r="AA27" s="92">
        <f t="shared" si="5"/>
        <v>0</v>
      </c>
      <c r="AB27" s="92">
        <f t="shared" si="6"/>
        <v>0</v>
      </c>
      <c r="AC27" s="92">
        <f t="shared" si="7"/>
        <v>0</v>
      </c>
      <c r="AD27" s="225" t="str">
        <f>IF(ISERROR(((X27+Y27)*2+Z27*3+AA27*4+AB27*5)/SUM(X27,Y27:AB27)),"",((X27+Y27)*2+Z27*3+AA27*4+AB27*5)/SUM(X27,Y27:AB27))</f>
        <v/>
      </c>
      <c r="AE27" s="16">
        <f t="shared" si="9"/>
        <v>0</v>
      </c>
      <c r="AF27" s="9"/>
      <c r="AG27" s="17" t="str">
        <f t="shared" si="16"/>
        <v/>
      </c>
      <c r="AH27" s="17" t="str">
        <f t="shared" si="16"/>
        <v/>
      </c>
      <c r="AI27" s="17" t="str">
        <f t="shared" si="16"/>
        <v/>
      </c>
      <c r="AJ27" s="17" t="str">
        <f t="shared" si="16"/>
        <v/>
      </c>
      <c r="AK27" s="17" t="str">
        <f t="shared" si="16"/>
        <v/>
      </c>
      <c r="AL27" s="17" t="str">
        <f t="shared" si="16"/>
        <v/>
      </c>
      <c r="AM27" s="17" t="str">
        <f t="shared" si="16"/>
        <v/>
      </c>
      <c r="AN27" s="17" t="str">
        <f t="shared" si="16"/>
        <v/>
      </c>
      <c r="AO27" s="17" t="str">
        <f t="shared" si="16"/>
        <v/>
      </c>
      <c r="AP27" s="17" t="str">
        <f t="shared" si="16"/>
        <v/>
      </c>
      <c r="AQ27" s="17" t="str">
        <f t="shared" si="16"/>
        <v/>
      </c>
      <c r="AR27" s="17" t="str">
        <f t="shared" si="16"/>
        <v/>
      </c>
      <c r="AS27" s="17" t="str">
        <f t="shared" si="16"/>
        <v/>
      </c>
      <c r="AT27" s="17" t="str">
        <f t="shared" si="16"/>
        <v/>
      </c>
      <c r="AU27" s="17" t="str">
        <f t="shared" si="16"/>
        <v/>
      </c>
      <c r="AV27" s="17" t="str">
        <f t="shared" si="16"/>
        <v/>
      </c>
      <c r="AW27" s="18">
        <f t="shared" si="11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" hidden="1" customHeight="1" x14ac:dyDescent="0.2">
      <c r="A28" s="296">
        <v>23</v>
      </c>
      <c r="B28" s="178"/>
      <c r="C28" s="226"/>
      <c r="D28" s="226"/>
      <c r="E28" s="238"/>
      <c r="F28" s="91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24"/>
      <c r="S28" s="23"/>
      <c r="T28" s="23"/>
      <c r="U28" s="23"/>
      <c r="V28" s="18">
        <f t="shared" si="0"/>
        <v>0</v>
      </c>
      <c r="W28" s="92">
        <f t="shared" si="1"/>
        <v>0</v>
      </c>
      <c r="X28" s="92">
        <f t="shared" si="13"/>
        <v>0</v>
      </c>
      <c r="Y28" s="92">
        <f t="shared" si="3"/>
        <v>0</v>
      </c>
      <c r="Z28" s="92">
        <f t="shared" si="4"/>
        <v>0</v>
      </c>
      <c r="AA28" s="92">
        <f t="shared" si="5"/>
        <v>0</v>
      </c>
      <c r="AB28" s="92">
        <f t="shared" si="6"/>
        <v>0</v>
      </c>
      <c r="AC28" s="92">
        <f t="shared" si="7"/>
        <v>0</v>
      </c>
      <c r="AD28" s="225" t="str">
        <f t="shared" ref="AD28:AD46" si="17">IF(ISERROR(((X28+Y28)*2+Z28*3+AA28*4+AB28*5)/SUM(X28,Y28:AB28)),"",((X28+Y28)*2+Z28*3+AA28*4+AB28*5)/SUM(X28,Y28:AB28))</f>
        <v/>
      </c>
      <c r="AE28" s="16">
        <f t="shared" si="9"/>
        <v>0</v>
      </c>
      <c r="AF28" s="9"/>
      <c r="AG28" s="17" t="str">
        <f t="shared" si="16"/>
        <v/>
      </c>
      <c r="AH28" s="17" t="str">
        <f t="shared" si="16"/>
        <v/>
      </c>
      <c r="AI28" s="17" t="str">
        <f t="shared" si="16"/>
        <v/>
      </c>
      <c r="AJ28" s="17" t="str">
        <f t="shared" si="16"/>
        <v/>
      </c>
      <c r="AK28" s="17" t="str">
        <f t="shared" si="16"/>
        <v/>
      </c>
      <c r="AL28" s="17" t="str">
        <f t="shared" si="16"/>
        <v/>
      </c>
      <c r="AM28" s="17" t="str">
        <f t="shared" si="16"/>
        <v/>
      </c>
      <c r="AN28" s="17" t="str">
        <f t="shared" si="16"/>
        <v/>
      </c>
      <c r="AO28" s="17" t="str">
        <f t="shared" si="16"/>
        <v/>
      </c>
      <c r="AP28" s="17" t="str">
        <f t="shared" si="16"/>
        <v/>
      </c>
      <c r="AQ28" s="17" t="str">
        <f t="shared" si="16"/>
        <v/>
      </c>
      <c r="AR28" s="17" t="str">
        <f t="shared" si="16"/>
        <v/>
      </c>
      <c r="AS28" s="17" t="str">
        <f t="shared" si="16"/>
        <v/>
      </c>
      <c r="AT28" s="17" t="str">
        <f t="shared" si="16"/>
        <v/>
      </c>
      <c r="AU28" s="17" t="str">
        <f t="shared" si="16"/>
        <v/>
      </c>
      <c r="AV28" s="17" t="str">
        <f t="shared" si="16"/>
        <v/>
      </c>
      <c r="AW28" s="18">
        <f t="shared" si="1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" hidden="1" customHeight="1" thickBot="1" x14ac:dyDescent="0.3">
      <c r="A29" s="296">
        <v>24</v>
      </c>
      <c r="B29" s="178"/>
      <c r="C29" s="302"/>
      <c r="D29" s="304"/>
      <c r="E29" s="238"/>
      <c r="F29" s="91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24"/>
      <c r="S29" s="23"/>
      <c r="T29" s="23"/>
      <c r="U29" s="23"/>
      <c r="V29" s="18">
        <f t="shared" si="0"/>
        <v>0</v>
      </c>
      <c r="W29" s="92">
        <f t="shared" si="1"/>
        <v>0</v>
      </c>
      <c r="X29" s="92">
        <f t="shared" si="13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0</v>
      </c>
      <c r="AC29" s="92">
        <f t="shared" si="7"/>
        <v>0</v>
      </c>
      <c r="AD29" s="225" t="str">
        <f t="shared" si="17"/>
        <v/>
      </c>
      <c r="AE29" s="31">
        <f t="shared" si="9"/>
        <v>0</v>
      </c>
      <c r="AF29" s="9"/>
      <c r="AG29" s="17" t="str">
        <f t="shared" si="16"/>
        <v/>
      </c>
      <c r="AH29" s="17" t="str">
        <f t="shared" si="16"/>
        <v/>
      </c>
      <c r="AI29" s="17" t="str">
        <f t="shared" si="16"/>
        <v/>
      </c>
      <c r="AJ29" s="17" t="str">
        <f t="shared" si="16"/>
        <v/>
      </c>
      <c r="AK29" s="17" t="str">
        <f t="shared" si="16"/>
        <v/>
      </c>
      <c r="AL29" s="17" t="str">
        <f t="shared" si="16"/>
        <v/>
      </c>
      <c r="AM29" s="17" t="str">
        <f t="shared" si="16"/>
        <v/>
      </c>
      <c r="AN29" s="17" t="str">
        <f t="shared" si="16"/>
        <v/>
      </c>
      <c r="AO29" s="17" t="str">
        <f t="shared" si="16"/>
        <v/>
      </c>
      <c r="AP29" s="17" t="str">
        <f t="shared" si="16"/>
        <v/>
      </c>
      <c r="AQ29" s="17" t="str">
        <f t="shared" si="16"/>
        <v/>
      </c>
      <c r="AR29" s="17" t="str">
        <f t="shared" si="16"/>
        <v/>
      </c>
      <c r="AS29" s="17" t="str">
        <f t="shared" si="16"/>
        <v/>
      </c>
      <c r="AT29" s="17" t="str">
        <f t="shared" si="16"/>
        <v/>
      </c>
      <c r="AU29" s="17" t="str">
        <f t="shared" si="16"/>
        <v/>
      </c>
      <c r="AV29" s="17" t="str">
        <f t="shared" si="16"/>
        <v/>
      </c>
      <c r="AW29" s="18">
        <f t="shared" si="1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" hidden="1" customHeight="1" x14ac:dyDescent="0.25">
      <c r="A30" s="296">
        <v>25</v>
      </c>
      <c r="B30" s="178"/>
      <c r="C30" s="302"/>
      <c r="D30" s="304"/>
      <c r="E30" s="238"/>
      <c r="F30" s="91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24"/>
      <c r="S30" s="23"/>
      <c r="T30" s="23"/>
      <c r="U30" s="23"/>
      <c r="V30" s="18">
        <f t="shared" si="0"/>
        <v>0</v>
      </c>
      <c r="W30" s="92">
        <f t="shared" si="1"/>
        <v>0</v>
      </c>
      <c r="X30" s="92">
        <f t="shared" si="13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25" t="str">
        <f t="shared" si="17"/>
        <v/>
      </c>
      <c r="AE30" s="101">
        <f t="shared" si="9"/>
        <v>0</v>
      </c>
      <c r="AF30" s="9"/>
      <c r="AG30" s="17" t="str">
        <f t="shared" si="16"/>
        <v/>
      </c>
      <c r="AH30" s="17" t="str">
        <f t="shared" si="16"/>
        <v/>
      </c>
      <c r="AI30" s="17" t="str">
        <f t="shared" si="16"/>
        <v/>
      </c>
      <c r="AJ30" s="17" t="str">
        <f t="shared" si="16"/>
        <v/>
      </c>
      <c r="AK30" s="17" t="str">
        <f t="shared" si="16"/>
        <v/>
      </c>
      <c r="AL30" s="17" t="str">
        <f t="shared" si="16"/>
        <v/>
      </c>
      <c r="AM30" s="17" t="str">
        <f t="shared" si="16"/>
        <v/>
      </c>
      <c r="AN30" s="17" t="str">
        <f t="shared" si="16"/>
        <v/>
      </c>
      <c r="AO30" s="17" t="str">
        <f t="shared" si="16"/>
        <v/>
      </c>
      <c r="AP30" s="17" t="str">
        <f t="shared" si="16"/>
        <v/>
      </c>
      <c r="AQ30" s="17" t="str">
        <f t="shared" si="16"/>
        <v/>
      </c>
      <c r="AR30" s="17" t="str">
        <f t="shared" si="16"/>
        <v/>
      </c>
      <c r="AS30" s="17" t="str">
        <f t="shared" si="16"/>
        <v/>
      </c>
      <c r="AT30" s="17" t="str">
        <f t="shared" si="16"/>
        <v/>
      </c>
      <c r="AU30" s="17" t="str">
        <f t="shared" si="16"/>
        <v/>
      </c>
      <c r="AV30" s="17" t="str">
        <f t="shared" si="16"/>
        <v/>
      </c>
      <c r="AW30" s="18">
        <f t="shared" si="1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hidden="1" customHeight="1" x14ac:dyDescent="0.2">
      <c r="A31" s="296">
        <v>26</v>
      </c>
      <c r="B31" s="226"/>
      <c r="C31" s="226"/>
      <c r="D31" s="226"/>
      <c r="E31" s="238"/>
      <c r="F31" s="91"/>
      <c r="G31" s="91"/>
      <c r="H31" s="91"/>
      <c r="I31" s="91"/>
      <c r="J31" s="91"/>
      <c r="K31" s="23"/>
      <c r="L31" s="94"/>
      <c r="M31" s="91"/>
      <c r="N31" s="91"/>
      <c r="O31" s="94"/>
      <c r="P31" s="91"/>
      <c r="Q31" s="91"/>
      <c r="R31" s="24"/>
      <c r="S31" s="23"/>
      <c r="T31" s="23"/>
      <c r="U31" s="23"/>
      <c r="V31" s="18">
        <f t="shared" si="0"/>
        <v>0</v>
      </c>
      <c r="W31" s="92">
        <f t="shared" si="1"/>
        <v>0</v>
      </c>
      <c r="X31" s="92">
        <f t="shared" si="13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25" t="str">
        <f t="shared" si="17"/>
        <v/>
      </c>
      <c r="AE31" s="16">
        <f t="shared" si="9"/>
        <v>0</v>
      </c>
      <c r="AF31" s="9"/>
      <c r="AG31" s="17" t="str">
        <f t="shared" si="16"/>
        <v/>
      </c>
      <c r="AH31" s="17" t="str">
        <f t="shared" si="16"/>
        <v/>
      </c>
      <c r="AI31" s="17" t="str">
        <f t="shared" si="16"/>
        <v/>
      </c>
      <c r="AJ31" s="17" t="str">
        <f t="shared" si="16"/>
        <v/>
      </c>
      <c r="AK31" s="17" t="str">
        <f t="shared" si="16"/>
        <v/>
      </c>
      <c r="AL31" s="17" t="str">
        <f t="shared" si="16"/>
        <v/>
      </c>
      <c r="AM31" s="17" t="str">
        <f t="shared" si="16"/>
        <v/>
      </c>
      <c r="AN31" s="17" t="str">
        <f t="shared" si="16"/>
        <v/>
      </c>
      <c r="AO31" s="17" t="str">
        <f t="shared" si="16"/>
        <v/>
      </c>
      <c r="AP31" s="17" t="str">
        <f t="shared" si="16"/>
        <v/>
      </c>
      <c r="AQ31" s="17" t="str">
        <f t="shared" si="16"/>
        <v/>
      </c>
      <c r="AR31" s="17" t="str">
        <f t="shared" si="16"/>
        <v/>
      </c>
      <c r="AS31" s="17" t="str">
        <f t="shared" si="16"/>
        <v/>
      </c>
      <c r="AT31" s="17" t="str">
        <f t="shared" si="16"/>
        <v/>
      </c>
      <c r="AU31" s="17" t="str">
        <f t="shared" si="16"/>
        <v/>
      </c>
      <c r="AV31" s="17" t="str">
        <f t="shared" si="16"/>
        <v/>
      </c>
      <c r="AW31" s="18">
        <f t="shared" si="1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hidden="1" customHeight="1" x14ac:dyDescent="0.2">
      <c r="A32" s="296">
        <v>27</v>
      </c>
      <c r="B32" s="226"/>
      <c r="C32" s="226"/>
      <c r="D32" s="226"/>
      <c r="E32" s="238"/>
      <c r="F32" s="91"/>
      <c r="G32" s="23"/>
      <c r="H32" s="91"/>
      <c r="I32" s="91"/>
      <c r="J32" s="23"/>
      <c r="K32" s="23"/>
      <c r="L32" s="24"/>
      <c r="M32" s="91"/>
      <c r="N32" s="23"/>
      <c r="O32" s="24"/>
      <c r="P32" s="23"/>
      <c r="Q32" s="91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3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>SUM(X32:AB32)</f>
        <v>0</v>
      </c>
      <c r="AD32" s="225" t="str">
        <f t="shared" si="17"/>
        <v/>
      </c>
      <c r="AE32" s="16">
        <f t="shared" si="9"/>
        <v>0</v>
      </c>
      <c r="AF32" s="9"/>
      <c r="AG32" s="17" t="str">
        <f t="shared" si="16"/>
        <v/>
      </c>
      <c r="AH32" s="17" t="str">
        <f t="shared" si="16"/>
        <v/>
      </c>
      <c r="AI32" s="17" t="str">
        <f t="shared" si="16"/>
        <v/>
      </c>
      <c r="AJ32" s="17" t="str">
        <f t="shared" si="16"/>
        <v/>
      </c>
      <c r="AK32" s="17" t="str">
        <f t="shared" si="16"/>
        <v/>
      </c>
      <c r="AL32" s="17" t="str">
        <f t="shared" si="16"/>
        <v/>
      </c>
      <c r="AM32" s="17" t="str">
        <f t="shared" si="16"/>
        <v/>
      </c>
      <c r="AN32" s="17" t="str">
        <f t="shared" si="16"/>
        <v/>
      </c>
      <c r="AO32" s="17" t="str">
        <f t="shared" si="16"/>
        <v/>
      </c>
      <c r="AP32" s="17" t="str">
        <f t="shared" si="16"/>
        <v/>
      </c>
      <c r="AQ32" s="17" t="str">
        <f t="shared" si="16"/>
        <v/>
      </c>
      <c r="AR32" s="17" t="str">
        <f t="shared" si="16"/>
        <v/>
      </c>
      <c r="AS32" s="17" t="str">
        <f t="shared" si="16"/>
        <v/>
      </c>
      <c r="AT32" s="17" t="str">
        <f t="shared" si="16"/>
        <v/>
      </c>
      <c r="AU32" s="17" t="str">
        <f t="shared" si="16"/>
        <v/>
      </c>
      <c r="AV32" s="17" t="str">
        <f t="shared" si="16"/>
        <v/>
      </c>
      <c r="AW32" s="18">
        <f t="shared" si="1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hidden="1" customHeight="1" x14ac:dyDescent="0.2">
      <c r="A33" s="296">
        <v>28</v>
      </c>
      <c r="B33" s="226"/>
      <c r="C33" s="226"/>
      <c r="D33" s="226"/>
      <c r="E33" s="238"/>
      <c r="F33" s="91"/>
      <c r="G33" s="23"/>
      <c r="H33" s="91"/>
      <c r="I33" s="91"/>
      <c r="J33" s="23"/>
      <c r="K33" s="23"/>
      <c r="L33" s="24"/>
      <c r="M33" s="23"/>
      <c r="N33" s="23"/>
      <c r="O33" s="24"/>
      <c r="P33" s="23"/>
      <c r="Q33" s="91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3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>SUM(X33:AB33)</f>
        <v>0</v>
      </c>
      <c r="AD33" s="225" t="str">
        <f t="shared" si="17"/>
        <v/>
      </c>
      <c r="AE33" s="16">
        <f t="shared" si="9"/>
        <v>0</v>
      </c>
      <c r="AF33" s="9"/>
      <c r="AG33" s="17" t="str">
        <f t="shared" si="16"/>
        <v/>
      </c>
      <c r="AH33" s="17" t="str">
        <f t="shared" si="16"/>
        <v/>
      </c>
      <c r="AI33" s="17" t="str">
        <f t="shared" si="16"/>
        <v/>
      </c>
      <c r="AJ33" s="17" t="str">
        <f t="shared" si="16"/>
        <v/>
      </c>
      <c r="AK33" s="17" t="str">
        <f t="shared" si="16"/>
        <v/>
      </c>
      <c r="AL33" s="17" t="str">
        <f t="shared" si="16"/>
        <v/>
      </c>
      <c r="AM33" s="17" t="str">
        <f t="shared" si="16"/>
        <v/>
      </c>
      <c r="AN33" s="17" t="str">
        <f t="shared" si="16"/>
        <v/>
      </c>
      <c r="AO33" s="17" t="str">
        <f t="shared" si="16"/>
        <v/>
      </c>
      <c r="AP33" s="17" t="str">
        <f t="shared" si="16"/>
        <v/>
      </c>
      <c r="AQ33" s="17" t="str">
        <f t="shared" si="16"/>
        <v/>
      </c>
      <c r="AR33" s="17" t="str">
        <f t="shared" si="16"/>
        <v/>
      </c>
      <c r="AS33" s="17" t="str">
        <f t="shared" si="16"/>
        <v/>
      </c>
      <c r="AT33" s="17" t="str">
        <f t="shared" si="16"/>
        <v/>
      </c>
      <c r="AU33" s="17" t="str">
        <f t="shared" si="16"/>
        <v/>
      </c>
      <c r="AV33" s="17" t="str">
        <f t="shared" si="16"/>
        <v/>
      </c>
      <c r="AW33" s="18">
        <f t="shared" si="1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hidden="1" customHeight="1" x14ac:dyDescent="0.2">
      <c r="A34" s="296">
        <v>29</v>
      </c>
      <c r="B34" s="226"/>
      <c r="C34" s="226"/>
      <c r="D34" s="226"/>
      <c r="E34" s="238"/>
      <c r="F34" s="91"/>
      <c r="G34" s="23"/>
      <c r="H34" s="91"/>
      <c r="I34" s="91"/>
      <c r="J34" s="23"/>
      <c r="K34" s="23"/>
      <c r="L34" s="24"/>
      <c r="M34" s="23"/>
      <c r="N34" s="23"/>
      <c r="O34" s="24"/>
      <c r="P34" s="23"/>
      <c r="Q34" s="91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3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>SUM(X34:AB34)</f>
        <v>0</v>
      </c>
      <c r="AD34" s="225" t="str">
        <f t="shared" si="17"/>
        <v/>
      </c>
      <c r="AE34" s="16">
        <f t="shared" si="9"/>
        <v>0</v>
      </c>
      <c r="AF34" s="9"/>
      <c r="AG34" s="17" t="str">
        <f t="shared" si="16"/>
        <v/>
      </c>
      <c r="AH34" s="17" t="str">
        <f t="shared" si="16"/>
        <v/>
      </c>
      <c r="AI34" s="17" t="str">
        <f t="shared" si="16"/>
        <v/>
      </c>
      <c r="AJ34" s="17" t="str">
        <f t="shared" si="16"/>
        <v/>
      </c>
      <c r="AK34" s="17" t="str">
        <f t="shared" si="16"/>
        <v/>
      </c>
      <c r="AL34" s="17" t="str">
        <f t="shared" si="16"/>
        <v/>
      </c>
      <c r="AM34" s="17" t="str">
        <f t="shared" si="16"/>
        <v/>
      </c>
      <c r="AN34" s="17" t="str">
        <f t="shared" si="16"/>
        <v/>
      </c>
      <c r="AO34" s="17" t="str">
        <f t="shared" si="16"/>
        <v/>
      </c>
      <c r="AP34" s="17" t="str">
        <f t="shared" si="16"/>
        <v/>
      </c>
      <c r="AQ34" s="17" t="str">
        <f t="shared" si="16"/>
        <v/>
      </c>
      <c r="AR34" s="17" t="str">
        <f t="shared" si="16"/>
        <v/>
      </c>
      <c r="AS34" s="17" t="str">
        <f t="shared" si="16"/>
        <v/>
      </c>
      <c r="AT34" s="17" t="str">
        <f t="shared" si="16"/>
        <v/>
      </c>
      <c r="AU34" s="17" t="str">
        <f t="shared" si="16"/>
        <v/>
      </c>
      <c r="AV34" s="17" t="str">
        <f t="shared" si="16"/>
        <v/>
      </c>
      <c r="AW34" s="18">
        <f t="shared" si="1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hidden="1" customHeight="1" x14ac:dyDescent="0.2">
      <c r="A35" s="296">
        <v>30</v>
      </c>
      <c r="B35" s="235"/>
      <c r="C35" s="236"/>
      <c r="D35" s="83"/>
      <c r="E35" s="238"/>
      <c r="F35" s="91"/>
      <c r="G35" s="23"/>
      <c r="H35" s="91"/>
      <c r="I35" s="91"/>
      <c r="J35" s="23"/>
      <c r="K35" s="23"/>
      <c r="L35" s="24"/>
      <c r="M35" s="23"/>
      <c r="N35" s="23"/>
      <c r="O35" s="24"/>
      <c r="P35" s="23"/>
      <c r="Q35" s="24"/>
      <c r="R35" s="24"/>
      <c r="S35" s="23"/>
      <c r="T35" s="23"/>
      <c r="U35" s="23"/>
      <c r="V35" s="18">
        <f t="shared" si="0"/>
        <v>0</v>
      </c>
      <c r="W35" s="92"/>
      <c r="X35" s="92"/>
      <c r="Y35" s="92">
        <f t="shared" si="3"/>
        <v>0</v>
      </c>
      <c r="Z35" s="92">
        <f t="shared" si="4"/>
        <v>0</v>
      </c>
      <c r="AA35" s="92">
        <f t="shared" si="5"/>
        <v>0</v>
      </c>
      <c r="AB35" s="92">
        <f t="shared" si="6"/>
        <v>0</v>
      </c>
      <c r="AC35" s="92">
        <f>SUM(X35:AB35)</f>
        <v>0</v>
      </c>
      <c r="AD35" s="225" t="str">
        <f t="shared" si="17"/>
        <v/>
      </c>
      <c r="AE35" s="16">
        <f t="shared" si="9"/>
        <v>0</v>
      </c>
      <c r="AF35" s="9"/>
      <c r="AG35" s="17" t="str">
        <f t="shared" si="16"/>
        <v/>
      </c>
      <c r="AH35" s="17" t="str">
        <f t="shared" si="16"/>
        <v/>
      </c>
      <c r="AI35" s="17" t="str">
        <f t="shared" si="16"/>
        <v/>
      </c>
      <c r="AJ35" s="17" t="str">
        <f t="shared" si="16"/>
        <v/>
      </c>
      <c r="AK35" s="17" t="str">
        <f t="shared" si="16"/>
        <v/>
      </c>
      <c r="AL35" s="17" t="str">
        <f t="shared" si="16"/>
        <v/>
      </c>
      <c r="AM35" s="17" t="str">
        <f t="shared" si="16"/>
        <v/>
      </c>
      <c r="AN35" s="17" t="str">
        <f t="shared" si="16"/>
        <v/>
      </c>
      <c r="AO35" s="17" t="str">
        <f t="shared" si="16"/>
        <v/>
      </c>
      <c r="AP35" s="17" t="str">
        <f t="shared" si="16"/>
        <v/>
      </c>
      <c r="AQ35" s="17" t="str">
        <f t="shared" si="16"/>
        <v/>
      </c>
      <c r="AR35" s="17" t="str">
        <f t="shared" si="16"/>
        <v/>
      </c>
      <c r="AS35" s="17" t="str">
        <f t="shared" si="16"/>
        <v/>
      </c>
      <c r="AT35" s="17" t="str">
        <f t="shared" si="16"/>
        <v/>
      </c>
      <c r="AU35" s="17" t="str">
        <f t="shared" si="16"/>
        <v/>
      </c>
      <c r="AV35" s="17" t="str">
        <f t="shared" si="16"/>
        <v/>
      </c>
      <c r="AW35" s="18">
        <f>COUNTIF(AG35:AV35,"з")</f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hidden="1" customHeight="1" x14ac:dyDescent="0.2">
      <c r="A36" s="296">
        <v>31</v>
      </c>
      <c r="B36" s="235"/>
      <c r="C36" s="236"/>
      <c r="D36" s="83"/>
      <c r="E36" s="238"/>
      <c r="F36" s="2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 t="shared" si="3"/>
        <v>0</v>
      </c>
      <c r="Z36" s="92">
        <f t="shared" si="4"/>
        <v>0</v>
      </c>
      <c r="AA36" s="92">
        <f t="shared" si="5"/>
        <v>0</v>
      </c>
      <c r="AB36" s="92">
        <f t="shared" si="6"/>
        <v>0</v>
      </c>
      <c r="AC36" s="92">
        <f t="shared" si="7"/>
        <v>0</v>
      </c>
      <c r="AD36" s="225" t="str">
        <f t="shared" si="17"/>
        <v/>
      </c>
      <c r="AE36" s="16">
        <f>IF(AX36=5,0.5,IF(AX36=4,0.25,IF(AX36&lt;=3,0)))</f>
        <v>0</v>
      </c>
      <c r="AF36" s="9"/>
      <c r="AG36" s="17" t="str">
        <f t="shared" si="16"/>
        <v/>
      </c>
      <c r="AH36" s="17" t="str">
        <f t="shared" si="16"/>
        <v/>
      </c>
      <c r="AI36" s="17" t="str">
        <f t="shared" si="16"/>
        <v/>
      </c>
      <c r="AJ36" s="17" t="str">
        <f t="shared" si="16"/>
        <v/>
      </c>
      <c r="AK36" s="17" t="str">
        <f t="shared" si="16"/>
        <v/>
      </c>
      <c r="AL36" s="17" t="str">
        <f t="shared" si="16"/>
        <v/>
      </c>
      <c r="AM36" s="17" t="str">
        <f t="shared" si="16"/>
        <v/>
      </c>
      <c r="AN36" s="17" t="str">
        <f t="shared" si="16"/>
        <v/>
      </c>
      <c r="AO36" s="17" t="str">
        <f t="shared" si="16"/>
        <v/>
      </c>
      <c r="AP36" s="17" t="str">
        <f t="shared" si="16"/>
        <v/>
      </c>
      <c r="AQ36" s="17" t="str">
        <f t="shared" si="16"/>
        <v/>
      </c>
      <c r="AR36" s="17" t="str">
        <f t="shared" si="16"/>
        <v/>
      </c>
      <c r="AS36" s="17" t="str">
        <f t="shared" si="16"/>
        <v/>
      </c>
      <c r="AT36" s="17" t="str">
        <f t="shared" si="16"/>
        <v/>
      </c>
      <c r="AU36" s="17" t="str">
        <f t="shared" si="16"/>
        <v/>
      </c>
      <c r="AV36" s="17" t="str">
        <f t="shared" si="16"/>
        <v/>
      </c>
      <c r="AW36" s="18">
        <f>COUNTIF(AG36:AV36,"з")</f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hidden="1" customHeight="1" x14ac:dyDescent="0.25">
      <c r="A37" s="109"/>
      <c r="B37" s="110"/>
      <c r="C37" s="110"/>
      <c r="D37" s="110"/>
      <c r="E37" s="238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 t="shared" si="3"/>
        <v>0</v>
      </c>
      <c r="Z37" s="92">
        <f t="shared" si="4"/>
        <v>0</v>
      </c>
      <c r="AA37" s="92">
        <f t="shared" si="5"/>
        <v>0</v>
      </c>
      <c r="AB37" s="92">
        <f t="shared" si="6"/>
        <v>0</v>
      </c>
      <c r="AC37" s="92">
        <f t="shared" si="7"/>
        <v>0</v>
      </c>
      <c r="AD37" s="225" t="str">
        <f t="shared" si="17"/>
        <v/>
      </c>
      <c r="AE37" s="16">
        <f>IF(AX37=5,0.5,IF(AX37=4,0.25,IF(AX37&lt;=3,0)))</f>
        <v>0</v>
      </c>
      <c r="AF37" s="9"/>
      <c r="AG37" s="17" t="str">
        <f t="shared" si="16"/>
        <v/>
      </c>
      <c r="AH37" s="17" t="str">
        <f t="shared" si="16"/>
        <v/>
      </c>
      <c r="AI37" s="17" t="str">
        <f t="shared" si="16"/>
        <v/>
      </c>
      <c r="AJ37" s="17" t="str">
        <f t="shared" si="16"/>
        <v/>
      </c>
      <c r="AK37" s="17" t="str">
        <f t="shared" si="16"/>
        <v/>
      </c>
      <c r="AL37" s="17" t="str">
        <f t="shared" si="16"/>
        <v/>
      </c>
      <c r="AM37" s="17" t="str">
        <f t="shared" si="16"/>
        <v/>
      </c>
      <c r="AN37" s="17" t="str">
        <f t="shared" si="16"/>
        <v/>
      </c>
      <c r="AO37" s="17" t="str">
        <f t="shared" si="16"/>
        <v/>
      </c>
      <c r="AP37" s="17" t="str">
        <f t="shared" si="16"/>
        <v/>
      </c>
      <c r="AQ37" s="17" t="str">
        <f t="shared" si="16"/>
        <v/>
      </c>
      <c r="AR37" s="17" t="str">
        <f t="shared" si="16"/>
        <v/>
      </c>
      <c r="AS37" s="17" t="str">
        <f t="shared" si="16"/>
        <v/>
      </c>
      <c r="AT37" s="17" t="str">
        <f t="shared" si="16"/>
        <v/>
      </c>
      <c r="AU37" s="17" t="str">
        <f t="shared" si="16"/>
        <v/>
      </c>
      <c r="AV37" s="17" t="str">
        <f t="shared" ref="AG37:AV38" si="18">IF(ISERROR(VALUE(LEFT(U37))),LEFT(U37),VALUE(LEFT(U37)))</f>
        <v/>
      </c>
      <c r="AW37" s="18">
        <f>COUNTIF(AG37:AV37,"з")</f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3.5" hidden="1" customHeight="1" thickBot="1" x14ac:dyDescent="0.3">
      <c r="A38" s="109"/>
      <c r="B38" s="110"/>
      <c r="C38" s="110"/>
      <c r="D38" s="110"/>
      <c r="E38" s="27">
        <f>COUNTIF(E6:E37,"2334")</f>
        <v>18</v>
      </c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3"/>
      <c r="R38" s="24"/>
      <c r="S38" s="23"/>
      <c r="T38" s="23"/>
      <c r="U38" s="23"/>
      <c r="V38" s="18">
        <f t="shared" si="0"/>
        <v>0</v>
      </c>
      <c r="W38" s="92">
        <f>COUNTIF(AG38:AV38,"б")</f>
        <v>0</v>
      </c>
      <c r="X38" s="92">
        <f>COUNTIF(AF38:AU38,"д")</f>
        <v>0</v>
      </c>
      <c r="Y38" s="92">
        <f t="shared" si="3"/>
        <v>0</v>
      </c>
      <c r="Z38" s="92">
        <f t="shared" si="4"/>
        <v>0</v>
      </c>
      <c r="AA38" s="92">
        <f t="shared" si="5"/>
        <v>0</v>
      </c>
      <c r="AB38" s="92">
        <f t="shared" si="6"/>
        <v>0</v>
      </c>
      <c r="AC38" s="92">
        <f t="shared" si="7"/>
        <v>0</v>
      </c>
      <c r="AD38" s="225" t="str">
        <f t="shared" si="17"/>
        <v/>
      </c>
      <c r="AE38" s="31">
        <f>IF(AX38=5,0.5,IF(AX38=4,0.25,IF(AX38&lt;=3,0)))</f>
        <v>0</v>
      </c>
      <c r="AF38" s="9"/>
      <c r="AG38" s="17" t="str">
        <f t="shared" si="18"/>
        <v/>
      </c>
      <c r="AH38" s="17" t="str">
        <f t="shared" si="18"/>
        <v/>
      </c>
      <c r="AI38" s="17" t="str">
        <f t="shared" si="18"/>
        <v/>
      </c>
      <c r="AJ38" s="17" t="str">
        <f t="shared" si="18"/>
        <v/>
      </c>
      <c r="AK38" s="17" t="str">
        <f t="shared" si="18"/>
        <v/>
      </c>
      <c r="AL38" s="17" t="str">
        <f t="shared" si="18"/>
        <v/>
      </c>
      <c r="AM38" s="17" t="str">
        <f t="shared" si="18"/>
        <v/>
      </c>
      <c r="AN38" s="17" t="str">
        <f t="shared" si="18"/>
        <v/>
      </c>
      <c r="AO38" s="17" t="str">
        <f t="shared" si="18"/>
        <v/>
      </c>
      <c r="AP38" s="17" t="str">
        <f t="shared" si="18"/>
        <v/>
      </c>
      <c r="AQ38" s="17" t="str">
        <f t="shared" si="18"/>
        <v/>
      </c>
      <c r="AR38" s="17" t="str">
        <f t="shared" si="18"/>
        <v/>
      </c>
      <c r="AS38" s="17" t="str">
        <f t="shared" si="18"/>
        <v/>
      </c>
      <c r="AT38" s="17" t="str">
        <f t="shared" si="18"/>
        <v/>
      </c>
      <c r="AU38" s="17" t="str">
        <f t="shared" si="18"/>
        <v/>
      </c>
      <c r="AV38" s="17" t="str">
        <f t="shared" si="18"/>
        <v/>
      </c>
      <c r="AW38" s="18">
        <f>COUNTIF(AG38:AV38,"з")</f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x14ac:dyDescent="0.25">
      <c r="A39" s="230"/>
      <c r="B39" s="110"/>
      <c r="C39" s="82" t="s">
        <v>12</v>
      </c>
      <c r="D39" s="110"/>
      <c r="E39" s="27"/>
      <c r="F39" s="196" t="str">
        <f t="array" ref="F39:U46">AG39:AV46</f>
        <v xml:space="preserve"> </v>
      </c>
      <c r="G39" s="196" t="str">
        <v xml:space="preserve"> </v>
      </c>
      <c r="H39" s="196">
        <v>3.9444444444444446</v>
      </c>
      <c r="I39" s="196">
        <v>4.2222222222222223</v>
      </c>
      <c r="J39" s="196">
        <v>4.4444444444444446</v>
      </c>
      <c r="K39" s="196">
        <v>4.2777777777777777</v>
      </c>
      <c r="L39" s="196">
        <v>4.2777777777777777</v>
      </c>
      <c r="M39" s="196" t="str">
        <v xml:space="preserve"> </v>
      </c>
      <c r="N39" s="196">
        <v>4.1111111111111107</v>
      </c>
      <c r="O39" s="197">
        <v>4.2222222222222223</v>
      </c>
      <c r="P39" s="198">
        <v>3.9444444444444446</v>
      </c>
      <c r="Q39" s="198">
        <v>4.833333333333333</v>
      </c>
      <c r="R39" s="198" t="str">
        <v xml:space="preserve"> </v>
      </c>
      <c r="S39" s="196" t="str">
        <v xml:space="preserve"> </v>
      </c>
      <c r="T39" s="196" t="str">
        <v xml:space="preserve"> </v>
      </c>
      <c r="U39" s="196" t="str">
        <v xml:space="preserve"> </v>
      </c>
      <c r="V39" s="18">
        <f>сводн.!T36</f>
        <v>3</v>
      </c>
      <c r="W39" s="92">
        <f>SUM(W6:W38)</f>
        <v>0</v>
      </c>
      <c r="X39" s="92">
        <f>SUM(X6:X38)</f>
        <v>0</v>
      </c>
      <c r="Y39" s="92">
        <f>SUM(Y6:Y38)-X39</f>
        <v>0</v>
      </c>
      <c r="Z39" s="92">
        <f>SUM(Z6:Z38)</f>
        <v>23</v>
      </c>
      <c r="AA39" s="92">
        <f>SUM(AA6:AA38)</f>
        <v>75</v>
      </c>
      <c r="AB39" s="92">
        <f>SUM(AB6:AB38)</f>
        <v>64</v>
      </c>
      <c r="AC39" s="92">
        <f t="shared" si="7"/>
        <v>162</v>
      </c>
      <c r="AD39" s="225">
        <f t="shared" si="17"/>
        <v>4.2530864197530862</v>
      </c>
      <c r="AE39" s="32"/>
      <c r="AF39" s="9"/>
      <c r="AG39" s="33" t="str">
        <f t="shared" ref="AG39:AV39" si="19">IF(COUNT(AG6:AG38)=0," ",SUM(AG6:AG38)/COUNT(AG6:AG38))</f>
        <v xml:space="preserve"> </v>
      </c>
      <c r="AH39" s="33" t="str">
        <f t="shared" si="19"/>
        <v xml:space="preserve"> </v>
      </c>
      <c r="AI39" s="33">
        <f t="shared" si="19"/>
        <v>3.9444444444444446</v>
      </c>
      <c r="AJ39" s="33">
        <f t="shared" si="19"/>
        <v>4.2222222222222223</v>
      </c>
      <c r="AK39" s="33">
        <f t="shared" si="19"/>
        <v>4.4444444444444446</v>
      </c>
      <c r="AL39" s="33">
        <f t="shared" si="19"/>
        <v>4.2777777777777777</v>
      </c>
      <c r="AM39" s="33">
        <f t="shared" si="19"/>
        <v>4.2777777777777777</v>
      </c>
      <c r="AN39" s="33" t="str">
        <f t="shared" si="19"/>
        <v xml:space="preserve"> </v>
      </c>
      <c r="AO39" s="33">
        <f t="shared" si="19"/>
        <v>4.1111111111111107</v>
      </c>
      <c r="AP39" s="33">
        <f t="shared" si="19"/>
        <v>4.2222222222222223</v>
      </c>
      <c r="AQ39" s="33">
        <f t="shared" si="19"/>
        <v>3.9444444444444446</v>
      </c>
      <c r="AR39" s="33">
        <f t="shared" si="19"/>
        <v>4.833333333333333</v>
      </c>
      <c r="AS39" s="33" t="str">
        <f t="shared" si="19"/>
        <v xml:space="preserve"> </v>
      </c>
      <c r="AT39" s="33" t="str">
        <f t="shared" si="19"/>
        <v xml:space="preserve"> </v>
      </c>
      <c r="AU39" s="33" t="str">
        <f t="shared" si="19"/>
        <v xml:space="preserve"> </v>
      </c>
      <c r="AV39" s="34" t="str">
        <f t="shared" si="19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199"/>
      <c r="B40" s="230"/>
      <c r="C40" s="201" t="s">
        <v>13</v>
      </c>
      <c r="D40" s="82"/>
      <c r="E40" s="202"/>
      <c r="F40" s="102" t="str">
        <v>0</v>
      </c>
      <c r="G40" s="102" t="str">
        <v>0</v>
      </c>
      <c r="H40" s="102">
        <v>4</v>
      </c>
      <c r="I40" s="102">
        <v>6</v>
      </c>
      <c r="J40" s="102">
        <v>9</v>
      </c>
      <c r="K40" s="102">
        <v>6</v>
      </c>
      <c r="L40" s="102">
        <v>6</v>
      </c>
      <c r="M40" s="102" t="str">
        <v>0</v>
      </c>
      <c r="N40" s="102">
        <v>6</v>
      </c>
      <c r="O40" s="103">
        <v>8</v>
      </c>
      <c r="P40" s="103">
        <v>4</v>
      </c>
      <c r="Q40" s="103">
        <v>15</v>
      </c>
      <c r="R40" s="103" t="str">
        <v>0</v>
      </c>
      <c r="S40" s="102" t="str">
        <v>0</v>
      </c>
      <c r="T40" s="102" t="str">
        <v>0</v>
      </c>
      <c r="U40" s="102" t="str">
        <v xml:space="preserve"> </v>
      </c>
      <c r="V40" s="192">
        <f>IF(COUNTIF(V6:V38,5)=0,"0",COUNTIF(V6:V38,5))</f>
        <v>2</v>
      </c>
      <c r="W40" s="192"/>
      <c r="X40" s="527">
        <f>SUM(X39:AB39)</f>
        <v>162</v>
      </c>
      <c r="Y40" s="527"/>
      <c r="Z40" s="527"/>
      <c r="AA40" s="527"/>
      <c r="AB40" s="527"/>
      <c r="AC40" s="299"/>
      <c r="AD40" s="225">
        <f t="shared" si="17"/>
        <v>2</v>
      </c>
      <c r="AE40" s="36"/>
      <c r="AF40" s="37"/>
      <c r="AG40" s="38" t="str">
        <f t="shared" ref="AG40:AU40" si="20">IF(COUNTIF(AG6:AG38,5)=0,"0",COUNTIF(AG6:AG38,5))</f>
        <v>0</v>
      </c>
      <c r="AH40" s="38" t="str">
        <f t="shared" si="20"/>
        <v>0</v>
      </c>
      <c r="AI40" s="38">
        <f t="shared" si="20"/>
        <v>4</v>
      </c>
      <c r="AJ40" s="38">
        <f t="shared" si="20"/>
        <v>6</v>
      </c>
      <c r="AK40" s="38">
        <f t="shared" si="20"/>
        <v>9</v>
      </c>
      <c r="AL40" s="38">
        <f t="shared" si="20"/>
        <v>6</v>
      </c>
      <c r="AM40" s="38">
        <f t="shared" si="20"/>
        <v>6</v>
      </c>
      <c r="AN40" s="38" t="str">
        <f t="shared" si="20"/>
        <v>0</v>
      </c>
      <c r="AO40" s="38">
        <f t="shared" si="20"/>
        <v>6</v>
      </c>
      <c r="AP40" s="38">
        <f t="shared" si="20"/>
        <v>8</v>
      </c>
      <c r="AQ40" s="38">
        <f t="shared" si="20"/>
        <v>4</v>
      </c>
      <c r="AR40" s="38">
        <f t="shared" si="20"/>
        <v>15</v>
      </c>
      <c r="AS40" s="38" t="str">
        <f t="shared" si="20"/>
        <v>0</v>
      </c>
      <c r="AT40" s="38" t="str">
        <f t="shared" si="20"/>
        <v>0</v>
      </c>
      <c r="AU40" s="38" t="str">
        <f t="shared" si="20"/>
        <v>0</v>
      </c>
      <c r="AV40" s="39" t="str">
        <f>IF(COUNTIF(AV6:AV38,5)=0," ",COUNTIF(AV6:AV38,5))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03"/>
      <c r="B41" s="199"/>
      <c r="C41" s="205" t="s">
        <v>14</v>
      </c>
      <c r="D41" s="201"/>
      <c r="E41" s="206"/>
      <c r="F41" s="104" t="str">
        <v>0</v>
      </c>
      <c r="G41" s="104" t="str">
        <v>0</v>
      </c>
      <c r="H41" s="104">
        <v>9</v>
      </c>
      <c r="I41" s="104">
        <v>10</v>
      </c>
      <c r="J41" s="104">
        <v>8</v>
      </c>
      <c r="K41" s="104">
        <v>11</v>
      </c>
      <c r="L41" s="104">
        <v>11</v>
      </c>
      <c r="M41" s="104" t="str">
        <v>0</v>
      </c>
      <c r="N41" s="104">
        <v>8</v>
      </c>
      <c r="O41" s="105">
        <v>6</v>
      </c>
      <c r="P41" s="105">
        <v>9</v>
      </c>
      <c r="Q41" s="105">
        <v>3</v>
      </c>
      <c r="R41" s="105" t="str">
        <v>0</v>
      </c>
      <c r="S41" s="104" t="str">
        <v>0</v>
      </c>
      <c r="T41" s="104" t="str">
        <v>0</v>
      </c>
      <c r="U41" s="104" t="str">
        <v xml:space="preserve"> </v>
      </c>
      <c r="V41" s="44">
        <f>IF(COUNTIF(V6:V38,4)=0,"0",COUNTIF(V6:V38,4))</f>
        <v>6</v>
      </c>
      <c r="W41" s="44"/>
      <c r="X41" s="44"/>
      <c r="Y41" s="44" t="str">
        <f>IF(COUNTIF(Y6:Y38,4)=0," ",COUNTIF(Y6:Y38,4))</f>
        <v xml:space="preserve"> </v>
      </c>
      <c r="Z41" s="44" t="str">
        <f>IF(COUNTIF(Z6:Z38,4)=0," ",COUNTIF(Z6:Z38,4))</f>
        <v xml:space="preserve"> </v>
      </c>
      <c r="AA41" s="44">
        <f>IF(COUNTIF(AA6:AA38,4)=0," ",COUNTIF(AA6:AA38,4))</f>
        <v>2</v>
      </c>
      <c r="AB41" s="44" t="str">
        <f>IF(COUNTIF(AB6:AB38,4)=0," ",COUNTIF(AB6:AB38,4))</f>
        <v xml:space="preserve"> </v>
      </c>
      <c r="AC41" s="44"/>
      <c r="AD41" s="225" t="str">
        <f t="shared" si="17"/>
        <v/>
      </c>
      <c r="AE41" s="45" t="str">
        <f>IF(COUNTIF(AE6:AE38,4)=0," ",COUNTIF(AE6:AE38,4))</f>
        <v xml:space="preserve"> </v>
      </c>
      <c r="AF41" s="44" t="str">
        <f>IF(COUNTIF(AF6:AF38,4)=0," ",COUNTIF(AF6:AF38,4))</f>
        <v xml:space="preserve"> </v>
      </c>
      <c r="AG41" s="44" t="str">
        <f t="shared" ref="AG41:AU41" si="21">IF(COUNTIF(AG6:AG38,4)=0,"0",COUNTIF(AG6:AG38,4))</f>
        <v>0</v>
      </c>
      <c r="AH41" s="44" t="str">
        <f t="shared" si="21"/>
        <v>0</v>
      </c>
      <c r="AI41" s="44">
        <f t="shared" si="21"/>
        <v>9</v>
      </c>
      <c r="AJ41" s="44">
        <f t="shared" si="21"/>
        <v>10</v>
      </c>
      <c r="AK41" s="44">
        <f t="shared" si="21"/>
        <v>8</v>
      </c>
      <c r="AL41" s="44">
        <f t="shared" si="21"/>
        <v>11</v>
      </c>
      <c r="AM41" s="44">
        <f t="shared" si="21"/>
        <v>11</v>
      </c>
      <c r="AN41" s="44" t="str">
        <f t="shared" si="21"/>
        <v>0</v>
      </c>
      <c r="AO41" s="44">
        <f t="shared" si="21"/>
        <v>8</v>
      </c>
      <c r="AP41" s="44">
        <f t="shared" si="21"/>
        <v>6</v>
      </c>
      <c r="AQ41" s="44">
        <f t="shared" si="21"/>
        <v>9</v>
      </c>
      <c r="AR41" s="44">
        <f t="shared" si="21"/>
        <v>3</v>
      </c>
      <c r="AS41" s="44" t="str">
        <f t="shared" si="21"/>
        <v>0</v>
      </c>
      <c r="AT41" s="44" t="str">
        <f t="shared" si="21"/>
        <v>0</v>
      </c>
      <c r="AU41" s="44" t="str">
        <f t="shared" si="21"/>
        <v>0</v>
      </c>
      <c r="AV41" s="46" t="str">
        <f>IF(COUNTIF(AV6:AV38,4)=0," ",COUNTIF(AV6:AV38,4))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4"/>
      <c r="B42" s="203"/>
      <c r="C42" s="208" t="s">
        <v>15</v>
      </c>
      <c r="D42" s="205"/>
      <c r="E42" s="209"/>
      <c r="F42" s="106" t="str">
        <v>0</v>
      </c>
      <c r="G42" s="106" t="str">
        <v>0</v>
      </c>
      <c r="H42" s="106">
        <v>5</v>
      </c>
      <c r="I42" s="106">
        <v>2</v>
      </c>
      <c r="J42" s="106">
        <v>1</v>
      </c>
      <c r="K42" s="106">
        <v>1</v>
      </c>
      <c r="L42" s="106">
        <v>1</v>
      </c>
      <c r="M42" s="106" t="str">
        <v>0</v>
      </c>
      <c r="N42" s="106">
        <v>4</v>
      </c>
      <c r="O42" s="107">
        <v>4</v>
      </c>
      <c r="P42" s="107">
        <v>5</v>
      </c>
      <c r="Q42" s="107" t="str">
        <v>0</v>
      </c>
      <c r="R42" s="107" t="str">
        <v>0</v>
      </c>
      <c r="S42" s="106" t="str">
        <v>0</v>
      </c>
      <c r="T42" s="106" t="str">
        <v>0</v>
      </c>
      <c r="U42" s="106" t="str">
        <v xml:space="preserve"> </v>
      </c>
      <c r="V42" s="52">
        <f>IF(COUNTIF(V6:V38,3)=0,"0",COUNTIF(V6:V38,3))</f>
        <v>10</v>
      </c>
      <c r="W42" s="52"/>
      <c r="X42" s="52"/>
      <c r="Y42" s="52" t="str">
        <f>IF(COUNTIF(Y6:Y38,3)=0," ",COUNTIF(Y6:Y38,3))</f>
        <v xml:space="preserve"> </v>
      </c>
      <c r="Z42" s="52">
        <f>IF(COUNTIF(Z6:Z38,3)=0," ",COUNTIF(Z6:Z38,3))</f>
        <v>3</v>
      </c>
      <c r="AA42" s="52">
        <f>IF(COUNTIF(AA6:AA38,3)=0," ",COUNTIF(AA6:AA38,3))</f>
        <v>2</v>
      </c>
      <c r="AB42" s="52">
        <f>IF(COUNTIF(AB6:AB38,3)=0," ",COUNTIF(AB6:AB38,3))</f>
        <v>4</v>
      </c>
      <c r="AC42" s="52"/>
      <c r="AD42" s="225" t="str">
        <f t="shared" si="17"/>
        <v/>
      </c>
      <c r="AE42" s="53" t="str">
        <f>IF(COUNTIF(AE6:AE38,3)=0," ",COUNTIF(AE6:AE38,3))</f>
        <v xml:space="preserve"> </v>
      </c>
      <c r="AF42" s="52" t="str">
        <f>IF(COUNTIF(AF6:AF38,3)=0," ",COUNTIF(AF6:AF38,3))</f>
        <v xml:space="preserve"> </v>
      </c>
      <c r="AG42" s="52" t="str">
        <f t="shared" ref="AG42:AU42" si="22">IF(COUNTIF(AG6:AG38,3)=0,"0",COUNTIF(AG6:AG38,3))</f>
        <v>0</v>
      </c>
      <c r="AH42" s="52" t="str">
        <f t="shared" si="22"/>
        <v>0</v>
      </c>
      <c r="AI42" s="52">
        <f t="shared" si="22"/>
        <v>5</v>
      </c>
      <c r="AJ42" s="52">
        <f t="shared" si="22"/>
        <v>2</v>
      </c>
      <c r="AK42" s="52">
        <f t="shared" si="22"/>
        <v>1</v>
      </c>
      <c r="AL42" s="52">
        <f t="shared" si="22"/>
        <v>1</v>
      </c>
      <c r="AM42" s="52">
        <f t="shared" si="22"/>
        <v>1</v>
      </c>
      <c r="AN42" s="52" t="str">
        <f t="shared" si="22"/>
        <v>0</v>
      </c>
      <c r="AO42" s="52">
        <f t="shared" si="22"/>
        <v>4</v>
      </c>
      <c r="AP42" s="52">
        <f t="shared" si="22"/>
        <v>4</v>
      </c>
      <c r="AQ42" s="52">
        <f t="shared" si="22"/>
        <v>5</v>
      </c>
      <c r="AR42" s="52" t="str">
        <f t="shared" si="22"/>
        <v>0</v>
      </c>
      <c r="AS42" s="52" t="str">
        <f t="shared" si="22"/>
        <v>0</v>
      </c>
      <c r="AT42" s="52" t="str">
        <f t="shared" si="22"/>
        <v>0</v>
      </c>
      <c r="AU42" s="52" t="str">
        <f t="shared" si="22"/>
        <v>0</v>
      </c>
      <c r="AV42" s="54" t="str">
        <f>IF(COUNTIF(AV6:AV38,3)=0," ",COUNTIF(AV6:AV38,3))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30"/>
      <c r="B43" s="84"/>
      <c r="C43" s="82" t="s">
        <v>16</v>
      </c>
      <c r="D43" s="208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 t="str">
        <f>IF(COUNTIF(V6:V38,2)=0,"0",COUNTIF(V6:V38,2))</f>
        <v>0</v>
      </c>
      <c r="W43" s="35"/>
      <c r="X43" s="35"/>
      <c r="Y43" s="35" t="str">
        <f>IF(COUNTIF(Y6:Y38,2)=0," ",COUNTIF(Y6:Y38,2))</f>
        <v xml:space="preserve"> </v>
      </c>
      <c r="Z43" s="35">
        <f>IF(COUNTIF(Z6:Z38,2)=0," ",COUNTIF(Z6:Z38,2))</f>
        <v>3</v>
      </c>
      <c r="AA43" s="35">
        <f>IF(COUNTIF(AA6:AA38,2)=0," ",COUNTIF(AA6:AA38,2))</f>
        <v>1</v>
      </c>
      <c r="AB43" s="35">
        <f>IF(COUNTIF(AB6:AB38,2)=0," ",COUNTIF(AB6:AB38,2))</f>
        <v>2</v>
      </c>
      <c r="AC43" s="35"/>
      <c r="AD43" s="225" t="str">
        <f t="shared" si="17"/>
        <v/>
      </c>
      <c r="AE43" s="61" t="str">
        <f>IF(COUNTIF(AE6:AE38,2)=0," ",COUNTIF(AE6:AE38,2))</f>
        <v xml:space="preserve"> </v>
      </c>
      <c r="AF43" s="35" t="str">
        <f>IF(COUNTIF(AF6:AF38,2)=0," ",COUNTIF(AF6:AF38,2))</f>
        <v xml:space="preserve"> </v>
      </c>
      <c r="AG43" s="35">
        <f t="shared" ref="AG43:AV43" si="23">COUNTIF(AG6:AG37,2)+COUNTIF(AG6:AG37,"д")</f>
        <v>0</v>
      </c>
      <c r="AH43" s="35">
        <f t="shared" si="23"/>
        <v>0</v>
      </c>
      <c r="AI43" s="35">
        <f t="shared" si="23"/>
        <v>0</v>
      </c>
      <c r="AJ43" s="35">
        <f t="shared" si="23"/>
        <v>0</v>
      </c>
      <c r="AK43" s="35">
        <f t="shared" si="23"/>
        <v>0</v>
      </c>
      <c r="AL43" s="35">
        <f t="shared" si="23"/>
        <v>0</v>
      </c>
      <c r="AM43" s="35">
        <f t="shared" si="23"/>
        <v>0</v>
      </c>
      <c r="AN43" s="35">
        <f t="shared" si="23"/>
        <v>0</v>
      </c>
      <c r="AO43" s="35">
        <f t="shared" si="23"/>
        <v>0</v>
      </c>
      <c r="AP43" s="35">
        <f t="shared" si="23"/>
        <v>0</v>
      </c>
      <c r="AQ43" s="35">
        <f t="shared" si="23"/>
        <v>0</v>
      </c>
      <c r="AR43" s="35">
        <f t="shared" si="23"/>
        <v>0</v>
      </c>
      <c r="AS43" s="35">
        <f t="shared" si="23"/>
        <v>0</v>
      </c>
      <c r="AT43" s="35">
        <f t="shared" si="23"/>
        <v>0</v>
      </c>
      <c r="AU43" s="35">
        <f t="shared" si="23"/>
        <v>0</v>
      </c>
      <c r="AV43" s="35">
        <f t="shared" si="23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30"/>
      <c r="B44" s="230"/>
      <c r="C44" s="82" t="s">
        <v>17</v>
      </c>
      <c r="D44" s="82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4">COUNTBLANK(V6:V27)</f>
        <v>0</v>
      </c>
      <c r="W44" s="35">
        <f t="shared" si="24"/>
        <v>0</v>
      </c>
      <c r="X44" s="35">
        <f t="shared" si="24"/>
        <v>0</v>
      </c>
      <c r="Y44" s="35">
        <f t="shared" si="24"/>
        <v>0</v>
      </c>
      <c r="Z44" s="35">
        <f t="shared" si="24"/>
        <v>0</v>
      </c>
      <c r="AA44" s="35">
        <f t="shared" si="24"/>
        <v>0</v>
      </c>
      <c r="AB44" s="35">
        <f t="shared" si="24"/>
        <v>0</v>
      </c>
      <c r="AC44" s="35"/>
      <c r="AD44" s="237">
        <f>COUNTBLANK(AD6:AD23)</f>
        <v>0</v>
      </c>
      <c r="AE44" s="61" t="str">
        <f>IF(COUNTIF(AE6:AE38,"б")=0," ",COUNTIF(AE6:AE38,"б"))</f>
        <v xml:space="preserve"> </v>
      </c>
      <c r="AF44" s="60">
        <f t="shared" ref="AF44:CB44" si="25">IF(COUNTIF(AF6:AF38,"б")=0+COUNTIF(AF6:AF38,"а")=0,"0",COUNTIF(AF6:AF38,"б")+COUNTIF(AF6:AF38,"а"))</f>
        <v>0</v>
      </c>
      <c r="AG44" s="60">
        <f t="shared" si="25"/>
        <v>0</v>
      </c>
      <c r="AH44" s="60">
        <f t="shared" si="25"/>
        <v>0</v>
      </c>
      <c r="AI44" s="60">
        <f t="shared" si="25"/>
        <v>0</v>
      </c>
      <c r="AJ44" s="60">
        <f t="shared" si="25"/>
        <v>0</v>
      </c>
      <c r="AK44" s="60">
        <f t="shared" si="25"/>
        <v>0</v>
      </c>
      <c r="AL44" s="60">
        <f t="shared" si="25"/>
        <v>0</v>
      </c>
      <c r="AM44" s="60">
        <f t="shared" si="25"/>
        <v>0</v>
      </c>
      <c r="AN44" s="60">
        <f t="shared" si="25"/>
        <v>0</v>
      </c>
      <c r="AO44" s="60">
        <f t="shared" si="25"/>
        <v>0</v>
      </c>
      <c r="AP44" s="60">
        <f t="shared" si="25"/>
        <v>0</v>
      </c>
      <c r="AQ44" s="60">
        <f t="shared" si="25"/>
        <v>0</v>
      </c>
      <c r="AR44" s="60">
        <f t="shared" si="25"/>
        <v>0</v>
      </c>
      <c r="AS44" s="60">
        <f t="shared" si="25"/>
        <v>0</v>
      </c>
      <c r="AT44" s="60">
        <f t="shared" si="25"/>
        <v>0</v>
      </c>
      <c r="AU44" s="60">
        <f t="shared" si="25"/>
        <v>0</v>
      </c>
      <c r="AV44" s="60">
        <f t="shared" si="25"/>
        <v>0</v>
      </c>
      <c r="AW44" s="60">
        <f t="shared" si="25"/>
        <v>0</v>
      </c>
      <c r="AX44" s="60">
        <f t="shared" si="25"/>
        <v>0</v>
      </c>
      <c r="AY44" s="60">
        <f t="shared" si="25"/>
        <v>0</v>
      </c>
      <c r="AZ44" s="60">
        <f t="shared" si="25"/>
        <v>0</v>
      </c>
      <c r="BA44" s="60">
        <f t="shared" si="25"/>
        <v>0</v>
      </c>
      <c r="BB44" s="60">
        <f t="shared" si="25"/>
        <v>0</v>
      </c>
      <c r="BC44" s="60">
        <f t="shared" si="25"/>
        <v>0</v>
      </c>
      <c r="BD44" s="60">
        <f t="shared" si="25"/>
        <v>0</v>
      </c>
      <c r="BE44" s="60">
        <f t="shared" si="25"/>
        <v>0</v>
      </c>
      <c r="BF44" s="60">
        <f t="shared" si="25"/>
        <v>0</v>
      </c>
      <c r="BG44" s="60">
        <f t="shared" si="25"/>
        <v>0</v>
      </c>
      <c r="BH44" s="60">
        <f t="shared" si="25"/>
        <v>0</v>
      </c>
      <c r="BI44" s="60">
        <f t="shared" si="25"/>
        <v>0</v>
      </c>
      <c r="BJ44" s="60">
        <f t="shared" si="25"/>
        <v>0</v>
      </c>
      <c r="BK44" s="60">
        <f t="shared" si="25"/>
        <v>0</v>
      </c>
      <c r="BL44" s="60">
        <f t="shared" si="25"/>
        <v>0</v>
      </c>
      <c r="BM44" s="60">
        <f t="shared" si="25"/>
        <v>0</v>
      </c>
      <c r="BN44" s="60">
        <f t="shared" si="25"/>
        <v>0</v>
      </c>
      <c r="BO44" s="60">
        <f t="shared" si="25"/>
        <v>0</v>
      </c>
      <c r="BP44" s="60">
        <f t="shared" si="25"/>
        <v>0</v>
      </c>
      <c r="BQ44" s="60">
        <f t="shared" si="25"/>
        <v>0</v>
      </c>
      <c r="BR44" s="60">
        <f t="shared" si="25"/>
        <v>0</v>
      </c>
      <c r="BS44" s="60">
        <f t="shared" si="25"/>
        <v>0</v>
      </c>
      <c r="BT44" s="60">
        <f t="shared" si="25"/>
        <v>0</v>
      </c>
      <c r="BU44" s="60">
        <f t="shared" si="25"/>
        <v>0</v>
      </c>
      <c r="BV44" s="60">
        <f t="shared" si="25"/>
        <v>0</v>
      </c>
      <c r="BW44" s="60">
        <f t="shared" si="25"/>
        <v>0</v>
      </c>
      <c r="BX44" s="60">
        <f t="shared" si="25"/>
        <v>0</v>
      </c>
      <c r="BY44" s="60">
        <f t="shared" si="25"/>
        <v>0</v>
      </c>
      <c r="BZ44" s="60">
        <f t="shared" si="25"/>
        <v>0</v>
      </c>
      <c r="CA44" s="60">
        <f t="shared" si="25"/>
        <v>0</v>
      </c>
      <c r="CB44" s="60">
        <f t="shared" si="25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30"/>
      <c r="B45" s="230"/>
      <c r="C45" s="82" t="s">
        <v>18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 xml:space="preserve"> </v>
      </c>
      <c r="V45" s="35" t="str">
        <f>IF(COUNTIF(V6:V38,"з")=0,"0",COUNTIF(V6:V38,"з"))</f>
        <v>0</v>
      </c>
      <c r="W45" s="35"/>
      <c r="X45" s="35"/>
      <c r="Y45" s="35" t="str">
        <f>IF(COUNTIF(Y6:Y38,"з")=0," ",COUNTIF(Y6:Y38,"з"))</f>
        <v xml:space="preserve"> </v>
      </c>
      <c r="Z45" s="35" t="str">
        <f>IF(COUNTIF(Z6:Z38,"з")=0," ",COUNTIF(Z6:Z38,"з"))</f>
        <v xml:space="preserve"> </v>
      </c>
      <c r="AA45" s="35" t="str">
        <f>IF(COUNTIF(AA6:AA38,"з")=0," ",COUNTIF(AA6:AA38,"з"))</f>
        <v xml:space="preserve"> </v>
      </c>
      <c r="AB45" s="35" t="str">
        <f>IF(COUNTIF(AB6:AB38,"з")=0," ",COUNTIF(AB6:AB38,"з"))</f>
        <v xml:space="preserve"> </v>
      </c>
      <c r="AC45" s="35"/>
      <c r="AD45" s="225" t="str">
        <f t="shared" si="17"/>
        <v/>
      </c>
      <c r="AE45" s="61" t="str">
        <f>IF(COUNTIF(AE6:AE38,"з")=0," ",COUNTIF(AE6:AE38,"з"))</f>
        <v xml:space="preserve"> </v>
      </c>
      <c r="AF45" s="35" t="str">
        <f>IF(COUNTIF(AF6:AF38,"з")=0," ",COUNTIF(AF6:AF38,"з"))</f>
        <v xml:space="preserve"> </v>
      </c>
      <c r="AG45" s="35" t="str">
        <f t="shared" ref="AG45:AU45" si="26">IF(COUNTIF(AG6:AG38,"з")=0,"0",COUNTIF(AG6:AG38,"з"))</f>
        <v>0</v>
      </c>
      <c r="AH45" s="35" t="str">
        <f t="shared" si="26"/>
        <v>0</v>
      </c>
      <c r="AI45" s="35" t="str">
        <f t="shared" si="26"/>
        <v>0</v>
      </c>
      <c r="AJ45" s="35" t="str">
        <f t="shared" si="26"/>
        <v>0</v>
      </c>
      <c r="AK45" s="35" t="str">
        <f t="shared" si="26"/>
        <v>0</v>
      </c>
      <c r="AL45" s="35" t="str">
        <f t="shared" si="26"/>
        <v>0</v>
      </c>
      <c r="AM45" s="35" t="str">
        <f t="shared" si="26"/>
        <v>0</v>
      </c>
      <c r="AN45" s="35" t="str">
        <f t="shared" si="26"/>
        <v>0</v>
      </c>
      <c r="AO45" s="35" t="str">
        <f t="shared" si="26"/>
        <v>0</v>
      </c>
      <c r="AP45" s="35" t="str">
        <f t="shared" si="26"/>
        <v>0</v>
      </c>
      <c r="AQ45" s="35" t="str">
        <f t="shared" si="26"/>
        <v>0</v>
      </c>
      <c r="AR45" s="35" t="str">
        <f t="shared" si="26"/>
        <v>0</v>
      </c>
      <c r="AS45" s="35" t="str">
        <f t="shared" si="26"/>
        <v>0</v>
      </c>
      <c r="AT45" s="35" t="str">
        <f t="shared" si="26"/>
        <v>0</v>
      </c>
      <c r="AU45" s="35" t="str">
        <f t="shared" si="26"/>
        <v>0</v>
      </c>
      <c r="AV45" s="35" t="str">
        <f>IF(COUNTIF(AV6:AV38,"з")=0," ",COUNTIF(AV6:AV38,"з"))</f>
        <v xml:space="preserve"> </v>
      </c>
      <c r="AW45" s="35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30"/>
      <c r="B46" s="230"/>
      <c r="C46" s="82" t="s">
        <v>19</v>
      </c>
      <c r="D46" s="82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 xml:space="preserve"> </v>
      </c>
      <c r="V46" s="35" t="str">
        <f>IF(COUNTIF(V6:V38,"н")=0,"0",COUNTIF(V6:V38,"н"))</f>
        <v>0</v>
      </c>
      <c r="W46" s="35"/>
      <c r="X46" s="35"/>
      <c r="Y46" s="35" t="str">
        <f>IF(COUNTIF(Y6:Y38,"н")=0," ",COUNTIF(Y6:Y38,"н"))</f>
        <v xml:space="preserve"> </v>
      </c>
      <c r="Z46" s="35" t="str">
        <f>IF(COUNTIF(Z6:Z38,"н")=0," ",COUNTIF(Z6:Z38,"н"))</f>
        <v xml:space="preserve"> </v>
      </c>
      <c r="AA46" s="35" t="str">
        <f>IF(COUNTIF(AA6:AA38,"н")=0," ",COUNTIF(AA6:AA38,"н"))</f>
        <v xml:space="preserve"> </v>
      </c>
      <c r="AB46" s="35" t="str">
        <f>IF(COUNTIF(AB6:AB38,"н")=0," ",COUNTIF(AB6:AB38,"н"))</f>
        <v xml:space="preserve"> </v>
      </c>
      <c r="AC46" s="35"/>
      <c r="AD46" s="225" t="str">
        <f t="shared" si="17"/>
        <v/>
      </c>
      <c r="AE46" s="61" t="str">
        <f>IF(COUNTIF(AE6:AE38,"н")=0," ",COUNTIF(AE6:AE38,"н"))</f>
        <v xml:space="preserve"> </v>
      </c>
      <c r="AF46" s="35" t="str">
        <f>IF(COUNTIF(AF6:AF38,"н")=0," ",COUNTIF(AF6:AF38,"н"))</f>
        <v xml:space="preserve"> </v>
      </c>
      <c r="AG46" s="35" t="str">
        <f t="shared" ref="AG46:AU46" si="27">IF(COUNTIF(AG6:AG38,"н")=0,"0",COUNTIF(AG6:AG38,"н"))</f>
        <v>0</v>
      </c>
      <c r="AH46" s="35" t="str">
        <f t="shared" si="27"/>
        <v>0</v>
      </c>
      <c r="AI46" s="35" t="str">
        <f t="shared" si="27"/>
        <v>0</v>
      </c>
      <c r="AJ46" s="35" t="str">
        <f t="shared" si="27"/>
        <v>0</v>
      </c>
      <c r="AK46" s="35" t="str">
        <f t="shared" si="27"/>
        <v>0</v>
      </c>
      <c r="AL46" s="35" t="str">
        <f t="shared" si="27"/>
        <v>0</v>
      </c>
      <c r="AM46" s="35" t="str">
        <f t="shared" si="27"/>
        <v>0</v>
      </c>
      <c r="AN46" s="35" t="str">
        <f t="shared" si="27"/>
        <v>0</v>
      </c>
      <c r="AO46" s="35" t="str">
        <f t="shared" si="27"/>
        <v>0</v>
      </c>
      <c r="AP46" s="35" t="str">
        <f t="shared" si="27"/>
        <v>0</v>
      </c>
      <c r="AQ46" s="35" t="str">
        <f t="shared" si="27"/>
        <v>0</v>
      </c>
      <c r="AR46" s="35" t="str">
        <f t="shared" si="27"/>
        <v>0</v>
      </c>
      <c r="AS46" s="35" t="str">
        <f t="shared" si="27"/>
        <v>0</v>
      </c>
      <c r="AT46" s="35" t="str">
        <f t="shared" si="27"/>
        <v>0</v>
      </c>
      <c r="AU46" s="35" t="str">
        <f t="shared" si="27"/>
        <v>0</v>
      </c>
      <c r="AV46" s="35" t="str">
        <f>IF(COUNTIF(AV6:AV38,"н")=0," ",COUNTIF(AV6:AV38,"н"))</f>
        <v xml:space="preserve"> 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</sheetData>
  <mergeCells count="8">
    <mergeCell ref="N2:Q2"/>
    <mergeCell ref="H2:L2"/>
    <mergeCell ref="BP3:CE3"/>
    <mergeCell ref="X40:AB40"/>
    <mergeCell ref="A3:C4"/>
    <mergeCell ref="AD3:AD5"/>
    <mergeCell ref="AG3:AW3"/>
    <mergeCell ref="AX3:BM3"/>
  </mergeCells>
  <conditionalFormatting sqref="AF6:AF38">
    <cfRule type="expression" dxfId="5840" priority="3224" stopIfTrue="1">
      <formula>VALUE(RIGHT(AF6))&gt;AE6</formula>
    </cfRule>
    <cfRule type="expression" dxfId="5839" priority="3225" stopIfTrue="1">
      <formula>EXACT(RIGHT(AF6,3),"зач")</formula>
    </cfRule>
  </conditionalFormatting>
  <conditionalFormatting sqref="C5 Y5 AI5 AG5">
    <cfRule type="cellIs" dxfId="5838" priority="3221" stopIfTrue="1" operator="equal">
      <formula>5</formula>
    </cfRule>
    <cfRule type="cellIs" dxfId="5837" priority="3222" stopIfTrue="1" operator="equal">
      <formula>4</formula>
    </cfRule>
    <cfRule type="cellIs" dxfId="5836" priority="3223" stopIfTrue="1" operator="equal">
      <formula>3</formula>
    </cfRule>
  </conditionalFormatting>
  <conditionalFormatting sqref="E25:E46 E6:E23">
    <cfRule type="cellIs" dxfId="5835" priority="3219" stopIfTrue="1" operator="equal">
      <formula>4</formula>
    </cfRule>
    <cfRule type="cellIs" dxfId="5834" priority="3220" stopIfTrue="1" operator="equal">
      <formula>3</formula>
    </cfRule>
  </conditionalFormatting>
  <conditionalFormatting sqref="Z5:AC5 AE45:AW46 R24:R46 W40 AE6:AE40 AG44:CB44 S6:V46 AE41:AF44 W41:AC46 F26:Q46 F25:G25 AG6:AW43 H24:Q25 H6:H23 K6:Q23">
    <cfRule type="cellIs" dxfId="5833" priority="3216" stopIfTrue="1" operator="equal">
      <formula>5</formula>
    </cfRule>
    <cfRule type="cellIs" dxfId="5832" priority="3217" stopIfTrue="1" operator="equal">
      <formula>4</formula>
    </cfRule>
    <cfRule type="cellIs" dxfId="5831" priority="3218" stopIfTrue="1" operator="equal">
      <formula>3</formula>
    </cfRule>
  </conditionalFormatting>
  <conditionalFormatting sqref="AE3:AJ4 V4:AC4 U3:AC3">
    <cfRule type="expression" dxfId="5830" priority="3214" stopIfTrue="1">
      <formula>$D$1&lt;U3</formula>
    </cfRule>
    <cfRule type="expression" dxfId="5829" priority="3215" stopIfTrue="1">
      <formula>$D$1&gt;U3</formula>
    </cfRule>
  </conditionalFormatting>
  <conditionalFormatting sqref="U5">
    <cfRule type="cellIs" dxfId="5828" priority="3106" stopIfTrue="1" operator="equal">
      <formula>5</formula>
    </cfRule>
    <cfRule type="cellIs" dxfId="5827" priority="3107" stopIfTrue="1" operator="equal">
      <formula>4</formula>
    </cfRule>
    <cfRule type="cellIs" dxfId="5826" priority="3108" stopIfTrue="1" operator="equal">
      <formula>3</formula>
    </cfRule>
  </conditionalFormatting>
  <conditionalFormatting sqref="U4">
    <cfRule type="expression" dxfId="5825" priority="3104" stopIfTrue="1">
      <formula>$D$1&lt;U4</formula>
    </cfRule>
    <cfRule type="expression" dxfId="5824" priority="3105" stopIfTrue="1">
      <formula>$D$1&gt;U4</formula>
    </cfRule>
  </conditionalFormatting>
  <conditionalFormatting sqref="J6:J23">
    <cfRule type="cellIs" dxfId="5823" priority="2012" stopIfTrue="1" operator="equal">
      <formula>5</formula>
    </cfRule>
    <cfRule type="cellIs" dxfId="5822" priority="2013" stopIfTrue="1" operator="equal">
      <formula>4</formula>
    </cfRule>
    <cfRule type="cellIs" dxfId="5821" priority="2014" stopIfTrue="1" operator="equal">
      <formula>3</formula>
    </cfRule>
  </conditionalFormatting>
  <conditionalFormatting sqref="R6:R23">
    <cfRule type="cellIs" dxfId="5820" priority="1891" stopIfTrue="1" operator="equal">
      <formula>5</formula>
    </cfRule>
    <cfRule type="cellIs" dxfId="5819" priority="1892" stopIfTrue="1" operator="equal">
      <formula>4</formula>
    </cfRule>
    <cfRule type="cellIs" dxfId="5818" priority="1893" stopIfTrue="1" operator="equal">
      <formula>3</formula>
    </cfRule>
  </conditionalFormatting>
  <conditionalFormatting sqref="I3:K3 O3:T3">
    <cfRule type="expression" dxfId="5817" priority="1796" stopIfTrue="1">
      <formula>$D$1&lt;I3</formula>
    </cfRule>
    <cfRule type="expression" dxfId="5816" priority="1797" stopIfTrue="1">
      <formula>$D$1&gt;I3</formula>
    </cfRule>
  </conditionalFormatting>
  <conditionalFormatting sqref="G3">
    <cfRule type="expression" dxfId="5815" priority="1794" stopIfTrue="1">
      <formula>$D$1&lt;G3</formula>
    </cfRule>
    <cfRule type="expression" dxfId="5814" priority="1795" stopIfTrue="1">
      <formula>$D$1&gt;G3</formula>
    </cfRule>
  </conditionalFormatting>
  <conditionalFormatting sqref="G3">
    <cfRule type="expression" dxfId="5813" priority="1792" stopIfTrue="1">
      <formula>$D$1&lt;G3</formula>
    </cfRule>
    <cfRule type="expression" dxfId="5812" priority="1793" stopIfTrue="1">
      <formula>$D$1&gt;G3</formula>
    </cfRule>
  </conditionalFormatting>
  <conditionalFormatting sqref="K3">
    <cfRule type="expression" dxfId="5811" priority="1790" stopIfTrue="1">
      <formula>$D$1&lt;K3</formula>
    </cfRule>
    <cfRule type="expression" dxfId="5810" priority="1791" stopIfTrue="1">
      <formula>$D$1&gt;K3</formula>
    </cfRule>
  </conditionalFormatting>
  <conditionalFormatting sqref="K3">
    <cfRule type="expression" dxfId="5809" priority="1786" stopIfTrue="1">
      <formula>$D$1&lt;K3</formula>
    </cfRule>
    <cfRule type="expression" dxfId="5808" priority="1787" stopIfTrue="1">
      <formula>$D$1&gt;K3</formula>
    </cfRule>
  </conditionalFormatting>
  <conditionalFormatting sqref="G3">
    <cfRule type="expression" dxfId="5807" priority="1784" stopIfTrue="1">
      <formula>$D$1&lt;G3</formula>
    </cfRule>
    <cfRule type="expression" dxfId="5806" priority="1785" stopIfTrue="1">
      <formula>$D$1&gt;G3</formula>
    </cfRule>
  </conditionalFormatting>
  <conditionalFormatting sqref="J3">
    <cfRule type="expression" dxfId="5805" priority="1772" stopIfTrue="1">
      <formula>$D$1&lt;J3</formula>
    </cfRule>
    <cfRule type="expression" dxfId="5804" priority="1773" stopIfTrue="1">
      <formula>$D$1&gt;J3</formula>
    </cfRule>
  </conditionalFormatting>
  <conditionalFormatting sqref="J3">
    <cfRule type="expression" dxfId="5803" priority="1768" stopIfTrue="1">
      <formula>$D$1&lt;J3</formula>
    </cfRule>
    <cfRule type="expression" dxfId="5802" priority="1769" stopIfTrue="1">
      <formula>$D$1&gt;J3</formula>
    </cfRule>
  </conditionalFormatting>
  <conditionalFormatting sqref="K3">
    <cfRule type="expression" dxfId="5801" priority="1766" stopIfTrue="1">
      <formula>$D$1&lt;K3</formula>
    </cfRule>
    <cfRule type="expression" dxfId="5800" priority="1767" stopIfTrue="1">
      <formula>$D$1&gt;K3</formula>
    </cfRule>
  </conditionalFormatting>
  <conditionalFormatting sqref="K3">
    <cfRule type="expression" dxfId="5799" priority="1764" stopIfTrue="1">
      <formula>$D$1&lt;K3</formula>
    </cfRule>
    <cfRule type="expression" dxfId="5798" priority="1765" stopIfTrue="1">
      <formula>$D$1&gt;K3</formula>
    </cfRule>
  </conditionalFormatting>
  <conditionalFormatting sqref="R4:S4">
    <cfRule type="expression" dxfId="5797" priority="1760" stopIfTrue="1">
      <formula>$D$1&lt;R4</formula>
    </cfRule>
    <cfRule type="expression" dxfId="5796" priority="1761" stopIfTrue="1">
      <formula>$D$1&gt;R4</formula>
    </cfRule>
  </conditionalFormatting>
  <conditionalFormatting sqref="T4">
    <cfRule type="expression" dxfId="5795" priority="1758" stopIfTrue="1">
      <formula>$D$4&lt;T4</formula>
    </cfRule>
    <cfRule type="expression" dxfId="5794" priority="1759" stopIfTrue="1">
      <formula>$D$4&gt;T4</formula>
    </cfRule>
  </conditionalFormatting>
  <conditionalFormatting sqref="T4">
    <cfRule type="expression" dxfId="5793" priority="1756" stopIfTrue="1">
      <formula>$D$1&lt;T4</formula>
    </cfRule>
    <cfRule type="expression" dxfId="5792" priority="1757" stopIfTrue="1">
      <formula>$D$1&gt;T4</formula>
    </cfRule>
  </conditionalFormatting>
  <conditionalFormatting sqref="G4">
    <cfRule type="expression" dxfId="5791" priority="1754" stopIfTrue="1">
      <formula>$D$1&lt;G4</formula>
    </cfRule>
    <cfRule type="expression" dxfId="5790" priority="1755" stopIfTrue="1">
      <formula>$D$1&gt;G4</formula>
    </cfRule>
  </conditionalFormatting>
  <conditionalFormatting sqref="G4">
    <cfRule type="expression" dxfId="5789" priority="1752" stopIfTrue="1">
      <formula>$D$1&lt;G4</formula>
    </cfRule>
    <cfRule type="expression" dxfId="5788" priority="1753" stopIfTrue="1">
      <formula>$D$1&gt;G4</formula>
    </cfRule>
  </conditionalFormatting>
  <conditionalFormatting sqref="G4">
    <cfRule type="expression" dxfId="5787" priority="1742" stopIfTrue="1">
      <formula>$D$1&lt;G4</formula>
    </cfRule>
    <cfRule type="expression" dxfId="5786" priority="1743" stopIfTrue="1">
      <formula>$D$1&gt;G4</formula>
    </cfRule>
  </conditionalFormatting>
  <conditionalFormatting sqref="R5:T5">
    <cfRule type="expression" dxfId="5785" priority="1706" stopIfTrue="1">
      <formula>$D$1&lt;R5</formula>
    </cfRule>
    <cfRule type="expression" dxfId="5784" priority="1707" stopIfTrue="1">
      <formula>$D$1&gt;R5</formula>
    </cfRule>
  </conditionalFormatting>
  <conditionalFormatting sqref="G5">
    <cfRule type="expression" dxfId="5783" priority="1556" stopIfTrue="1">
      <formula>$D$4&lt;G5</formula>
    </cfRule>
    <cfRule type="expression" dxfId="5782" priority="1557" stopIfTrue="1">
      <formula>$D$4&gt;G5</formula>
    </cfRule>
  </conditionalFormatting>
  <conditionalFormatting sqref="R5">
    <cfRule type="expression" dxfId="5781" priority="1674" stopIfTrue="1">
      <formula>$D$1&lt;R5</formula>
    </cfRule>
    <cfRule type="expression" dxfId="5780" priority="1675" stopIfTrue="1">
      <formula>$D$1&gt;R5</formula>
    </cfRule>
  </conditionalFormatting>
  <conditionalFormatting sqref="R5">
    <cfRule type="expression" dxfId="5779" priority="1672" stopIfTrue="1">
      <formula>$D$1&lt;R5</formula>
    </cfRule>
    <cfRule type="expression" dxfId="5778" priority="1673" stopIfTrue="1">
      <formula>$D$1&gt;R5</formula>
    </cfRule>
  </conditionalFormatting>
  <conditionalFormatting sqref="R5">
    <cfRule type="expression" dxfId="5777" priority="1670" stopIfTrue="1">
      <formula>$D$1&lt;R5</formula>
    </cfRule>
    <cfRule type="expression" dxfId="5776" priority="1671" stopIfTrue="1">
      <formula>$D$1&gt;R5</formula>
    </cfRule>
  </conditionalFormatting>
  <conditionalFormatting sqref="R5">
    <cfRule type="expression" dxfId="5775" priority="1668" stopIfTrue="1">
      <formula>$D$1&lt;R5</formula>
    </cfRule>
    <cfRule type="expression" dxfId="5774" priority="1669" stopIfTrue="1">
      <formula>$D$1&gt;R5</formula>
    </cfRule>
  </conditionalFormatting>
  <conditionalFormatting sqref="R5">
    <cfRule type="expression" dxfId="5773" priority="1666" stopIfTrue="1">
      <formula>$D$1&lt;R5</formula>
    </cfRule>
    <cfRule type="expression" dxfId="5772" priority="1667" stopIfTrue="1">
      <formula>$D$1&gt;R5</formula>
    </cfRule>
  </conditionalFormatting>
  <conditionalFormatting sqref="R5">
    <cfRule type="expression" dxfId="5771" priority="1664" stopIfTrue="1">
      <formula>$D$1&lt;R5</formula>
    </cfRule>
    <cfRule type="expression" dxfId="5770" priority="1665" stopIfTrue="1">
      <formula>$D$1&gt;R5</formula>
    </cfRule>
  </conditionalFormatting>
  <conditionalFormatting sqref="T5">
    <cfRule type="expression" dxfId="5769" priority="1506" stopIfTrue="1">
      <formula>$D$1&lt;T5</formula>
    </cfRule>
    <cfRule type="expression" dxfId="5768" priority="1507" stopIfTrue="1">
      <formula>$D$1&gt;T5</formula>
    </cfRule>
  </conditionalFormatting>
  <conditionalFormatting sqref="T5">
    <cfRule type="expression" dxfId="5767" priority="1514" stopIfTrue="1">
      <formula>$D$1&lt;T5</formula>
    </cfRule>
    <cfRule type="expression" dxfId="5766" priority="1515" stopIfTrue="1">
      <formula>$D$1&gt;T5</formula>
    </cfRule>
  </conditionalFormatting>
  <conditionalFormatting sqref="T5">
    <cfRule type="expression" dxfId="5765" priority="1512" stopIfTrue="1">
      <formula>$D$1&lt;T5</formula>
    </cfRule>
    <cfRule type="expression" dxfId="5764" priority="1513" stopIfTrue="1">
      <formula>$D$1&gt;T5</formula>
    </cfRule>
  </conditionalFormatting>
  <conditionalFormatting sqref="T5">
    <cfRule type="expression" dxfId="5763" priority="1510" stopIfTrue="1">
      <formula>$D$1&lt;T5</formula>
    </cfRule>
    <cfRule type="expression" dxfId="5762" priority="1511" stopIfTrue="1">
      <formula>$D$1&gt;T5</formula>
    </cfRule>
  </conditionalFormatting>
  <conditionalFormatting sqref="T5">
    <cfRule type="expression" dxfId="5761" priority="1508" stopIfTrue="1">
      <formula>$D$1&lt;T5</formula>
    </cfRule>
    <cfRule type="expression" dxfId="5760" priority="1509" stopIfTrue="1">
      <formula>$D$1&gt;T5</formula>
    </cfRule>
  </conditionalFormatting>
  <conditionalFormatting sqref="T5">
    <cfRule type="expression" dxfId="5759" priority="1532" stopIfTrue="1">
      <formula>$D$1&lt;T5</formula>
    </cfRule>
    <cfRule type="expression" dxfId="5758" priority="1533" stopIfTrue="1">
      <formula>$D$1&gt;T5</formula>
    </cfRule>
  </conditionalFormatting>
  <conditionalFormatting sqref="T5">
    <cfRule type="expression" dxfId="5757" priority="1530" stopIfTrue="1">
      <formula>$D$1&lt;T5</formula>
    </cfRule>
    <cfRule type="expression" dxfId="5756" priority="1531" stopIfTrue="1">
      <formula>$D$1&gt;T5</formula>
    </cfRule>
  </conditionalFormatting>
  <conditionalFormatting sqref="T5">
    <cfRule type="expression" dxfId="5755" priority="1528" stopIfTrue="1">
      <formula>$D$1&lt;T5</formula>
    </cfRule>
    <cfRule type="expression" dxfId="5754" priority="1529" stopIfTrue="1">
      <formula>$D$1&gt;T5</formula>
    </cfRule>
  </conditionalFormatting>
  <conditionalFormatting sqref="T5">
    <cfRule type="expression" dxfId="5753" priority="1526" stopIfTrue="1">
      <formula>$D$1&lt;T5</formula>
    </cfRule>
    <cfRule type="expression" dxfId="5752" priority="1527" stopIfTrue="1">
      <formula>$D$1&gt;T5</formula>
    </cfRule>
  </conditionalFormatting>
  <conditionalFormatting sqref="T5">
    <cfRule type="expression" dxfId="5751" priority="1524" stopIfTrue="1">
      <formula>$D$1&lt;T5</formula>
    </cfRule>
    <cfRule type="expression" dxfId="5750" priority="1525" stopIfTrue="1">
      <formula>$D$1&gt;T5</formula>
    </cfRule>
  </conditionalFormatting>
  <conditionalFormatting sqref="T5">
    <cfRule type="expression" dxfId="5749" priority="1522" stopIfTrue="1">
      <formula>$D$1&lt;T5</formula>
    </cfRule>
    <cfRule type="expression" dxfId="5748" priority="1523" stopIfTrue="1">
      <formula>$D$1&gt;T5</formula>
    </cfRule>
  </conditionalFormatting>
  <conditionalFormatting sqref="T5">
    <cfRule type="expression" dxfId="5747" priority="1520" stopIfTrue="1">
      <formula>$D$1&lt;T5</formula>
    </cfRule>
    <cfRule type="expression" dxfId="5746" priority="1521" stopIfTrue="1">
      <formula>$D$1&gt;T5</formula>
    </cfRule>
  </conditionalFormatting>
  <conditionalFormatting sqref="T5">
    <cfRule type="expression" dxfId="5745" priority="1518" stopIfTrue="1">
      <formula>$D$1&lt;T5</formula>
    </cfRule>
    <cfRule type="expression" dxfId="5744" priority="1519" stopIfTrue="1">
      <formula>$D$1&gt;T5</formula>
    </cfRule>
  </conditionalFormatting>
  <conditionalFormatting sqref="T5">
    <cfRule type="expression" dxfId="5743" priority="1516" stopIfTrue="1">
      <formula>$D$1&lt;T5</formula>
    </cfRule>
    <cfRule type="expression" dxfId="5742" priority="1517" stopIfTrue="1">
      <formula>$D$1&gt;T5</formula>
    </cfRule>
  </conditionalFormatting>
  <conditionalFormatting sqref="R4:T4">
    <cfRule type="expression" dxfId="5741" priority="1445" stopIfTrue="1">
      <formula>$D$1&lt;R4</formula>
    </cfRule>
    <cfRule type="expression" dxfId="5740" priority="1446" stopIfTrue="1">
      <formula>$D$1&gt;R4</formula>
    </cfRule>
  </conditionalFormatting>
  <conditionalFormatting sqref="G4">
    <cfRule type="expression" dxfId="5739" priority="1223" stopIfTrue="1">
      <formula>$D$4&lt;G4</formula>
    </cfRule>
    <cfRule type="expression" dxfId="5738" priority="1224" stopIfTrue="1">
      <formula>$D$4&gt;G4</formula>
    </cfRule>
  </conditionalFormatting>
  <conditionalFormatting sqref="R5:S5">
    <cfRule type="cellIs" dxfId="5737" priority="1447" stopIfTrue="1" operator="equal">
      <formula>5</formula>
    </cfRule>
    <cfRule type="cellIs" dxfId="5736" priority="1448" stopIfTrue="1" operator="equal">
      <formula>4</formula>
    </cfRule>
    <cfRule type="cellIs" dxfId="5735" priority="1449" stopIfTrue="1" operator="equal">
      <formula>3</formula>
    </cfRule>
  </conditionalFormatting>
  <conditionalFormatting sqref="R5">
    <cfRule type="cellIs" dxfId="5734" priority="1426" stopIfTrue="1" operator="equal">
      <formula>5</formula>
    </cfRule>
    <cfRule type="cellIs" dxfId="5733" priority="1427" stopIfTrue="1" operator="equal">
      <formula>4</formula>
    </cfRule>
    <cfRule type="cellIs" dxfId="5732" priority="1428" stopIfTrue="1" operator="equal">
      <formula>3</formula>
    </cfRule>
  </conditionalFormatting>
  <conditionalFormatting sqref="S5">
    <cfRule type="cellIs" dxfId="5731" priority="1403" stopIfTrue="1" operator="equal">
      <formula>5</formula>
    </cfRule>
    <cfRule type="cellIs" dxfId="5730" priority="1404" stopIfTrue="1" operator="equal">
      <formula>4</formula>
    </cfRule>
    <cfRule type="cellIs" dxfId="5729" priority="1405" stopIfTrue="1" operator="equal">
      <formula>3</formula>
    </cfRule>
  </conditionalFormatting>
  <conditionalFormatting sqref="R4">
    <cfRule type="expression" dxfId="5728" priority="1401" stopIfTrue="1">
      <formula>$D$1&lt;R4</formula>
    </cfRule>
    <cfRule type="expression" dxfId="5727" priority="1402" stopIfTrue="1">
      <formula>$D$1&gt;R4</formula>
    </cfRule>
  </conditionalFormatting>
  <conditionalFormatting sqref="R4">
    <cfRule type="expression" dxfId="5726" priority="1399" stopIfTrue="1">
      <formula>$D$1&lt;R4</formula>
    </cfRule>
    <cfRule type="expression" dxfId="5725" priority="1400" stopIfTrue="1">
      <formula>$D$1&gt;R4</formula>
    </cfRule>
  </conditionalFormatting>
  <conditionalFormatting sqref="R4">
    <cfRule type="expression" dxfId="5724" priority="1397" stopIfTrue="1">
      <formula>$D$1&lt;R4</formula>
    </cfRule>
    <cfRule type="expression" dxfId="5723" priority="1398" stopIfTrue="1">
      <formula>$D$1&gt;R4</formula>
    </cfRule>
  </conditionalFormatting>
  <conditionalFormatting sqref="R4">
    <cfRule type="expression" dxfId="5722" priority="1395" stopIfTrue="1">
      <formula>$D$1&lt;R4</formula>
    </cfRule>
    <cfRule type="expression" dxfId="5721" priority="1396" stopIfTrue="1">
      <formula>$D$1&gt;R4</formula>
    </cfRule>
  </conditionalFormatting>
  <conditionalFormatting sqref="R4">
    <cfRule type="expression" dxfId="5720" priority="1393" stopIfTrue="1">
      <formula>$D$1&lt;R4</formula>
    </cfRule>
    <cfRule type="expression" dxfId="5719" priority="1394" stopIfTrue="1">
      <formula>$D$1&gt;R4</formula>
    </cfRule>
  </conditionalFormatting>
  <conditionalFormatting sqref="R4">
    <cfRule type="expression" dxfId="5718" priority="1391" stopIfTrue="1">
      <formula>$D$1&lt;R4</formula>
    </cfRule>
    <cfRule type="expression" dxfId="5717" priority="1392" stopIfTrue="1">
      <formula>$D$1&gt;R4</formula>
    </cfRule>
  </conditionalFormatting>
  <conditionalFormatting sqref="T5">
    <cfRule type="cellIs" dxfId="5716" priority="1228" stopIfTrue="1" operator="equal">
      <formula>5</formula>
    </cfRule>
    <cfRule type="cellIs" dxfId="5715" priority="1229" stopIfTrue="1" operator="equal">
      <formula>4</formula>
    </cfRule>
    <cfRule type="cellIs" dxfId="5714" priority="1230" stopIfTrue="1" operator="equal">
      <formula>3</formula>
    </cfRule>
  </conditionalFormatting>
  <conditionalFormatting sqref="G5">
    <cfRule type="cellIs" dxfId="5713" priority="1225" stopIfTrue="1" operator="equal">
      <formula>5</formula>
    </cfRule>
    <cfRule type="cellIs" dxfId="5712" priority="1226" stopIfTrue="1" operator="equal">
      <formula>4</formula>
    </cfRule>
    <cfRule type="cellIs" dxfId="5711" priority="1227" stopIfTrue="1" operator="equal">
      <formula>3</formula>
    </cfRule>
  </conditionalFormatting>
  <conditionalFormatting sqref="T4">
    <cfRule type="expression" dxfId="5710" priority="1152" stopIfTrue="1">
      <formula>$D$1&lt;T4</formula>
    </cfRule>
    <cfRule type="expression" dxfId="5709" priority="1153" stopIfTrue="1">
      <formula>$D$1&gt;T4</formula>
    </cfRule>
  </conditionalFormatting>
  <conditionalFormatting sqref="T4">
    <cfRule type="expression" dxfId="5708" priority="1160" stopIfTrue="1">
      <formula>$D$1&lt;T4</formula>
    </cfRule>
    <cfRule type="expression" dxfId="5707" priority="1161" stopIfTrue="1">
      <formula>$D$1&gt;T4</formula>
    </cfRule>
  </conditionalFormatting>
  <conditionalFormatting sqref="T4">
    <cfRule type="expression" dxfId="5706" priority="1158" stopIfTrue="1">
      <formula>$D$1&lt;T4</formula>
    </cfRule>
    <cfRule type="expression" dxfId="5705" priority="1159" stopIfTrue="1">
      <formula>$D$1&gt;T4</formula>
    </cfRule>
  </conditionalFormatting>
  <conditionalFormatting sqref="T4">
    <cfRule type="expression" dxfId="5704" priority="1156" stopIfTrue="1">
      <formula>$D$1&lt;T4</formula>
    </cfRule>
    <cfRule type="expression" dxfId="5703" priority="1157" stopIfTrue="1">
      <formula>$D$1&gt;T4</formula>
    </cfRule>
  </conditionalFormatting>
  <conditionalFormatting sqref="T4">
    <cfRule type="expression" dxfId="5702" priority="1154" stopIfTrue="1">
      <formula>$D$1&lt;T4</formula>
    </cfRule>
    <cfRule type="expression" dxfId="5701" priority="1155" stopIfTrue="1">
      <formula>$D$1&gt;T4</formula>
    </cfRule>
  </conditionalFormatting>
  <conditionalFormatting sqref="R5">
    <cfRule type="cellIs" dxfId="5700" priority="1217" stopIfTrue="1" operator="equal">
      <formula>5</formula>
    </cfRule>
    <cfRule type="cellIs" dxfId="5699" priority="1218" stopIfTrue="1" operator="equal">
      <formula>4</formula>
    </cfRule>
    <cfRule type="cellIs" dxfId="5698" priority="1219" stopIfTrue="1" operator="equal">
      <formula>3</formula>
    </cfRule>
  </conditionalFormatting>
  <conditionalFormatting sqref="T5">
    <cfRule type="cellIs" dxfId="5697" priority="1189" stopIfTrue="1" operator="equal">
      <formula>5</formula>
    </cfRule>
    <cfRule type="cellIs" dxfId="5696" priority="1190" stopIfTrue="1" operator="equal">
      <formula>4</formula>
    </cfRule>
    <cfRule type="cellIs" dxfId="5695" priority="1191" stopIfTrue="1" operator="equal">
      <formula>3</formula>
    </cfRule>
  </conditionalFormatting>
  <conditionalFormatting sqref="T4">
    <cfRule type="expression" dxfId="5694" priority="1178" stopIfTrue="1">
      <formula>$D$1&lt;T4</formula>
    </cfRule>
    <cfRule type="expression" dxfId="5693" priority="1179" stopIfTrue="1">
      <formula>$D$1&gt;T4</formula>
    </cfRule>
  </conditionalFormatting>
  <conditionalFormatting sqref="T4">
    <cfRule type="expression" dxfId="5692" priority="1176" stopIfTrue="1">
      <formula>$D$1&lt;T4</formula>
    </cfRule>
    <cfRule type="expression" dxfId="5691" priority="1177" stopIfTrue="1">
      <formula>$D$1&gt;T4</formula>
    </cfRule>
  </conditionalFormatting>
  <conditionalFormatting sqref="T4">
    <cfRule type="expression" dxfId="5690" priority="1174" stopIfTrue="1">
      <formula>$D$1&lt;T4</formula>
    </cfRule>
    <cfRule type="expression" dxfId="5689" priority="1175" stopIfTrue="1">
      <formula>$D$1&gt;T4</formula>
    </cfRule>
  </conditionalFormatting>
  <conditionalFormatting sqref="T4">
    <cfRule type="expression" dxfId="5688" priority="1172" stopIfTrue="1">
      <formula>$D$1&lt;T4</formula>
    </cfRule>
    <cfRule type="expression" dxfId="5687" priority="1173" stopIfTrue="1">
      <formula>$D$1&gt;T4</formula>
    </cfRule>
  </conditionalFormatting>
  <conditionalFormatting sqref="T4">
    <cfRule type="expression" dxfId="5686" priority="1170" stopIfTrue="1">
      <formula>$D$1&lt;T4</formula>
    </cfRule>
    <cfRule type="expression" dxfId="5685" priority="1171" stopIfTrue="1">
      <formula>$D$1&gt;T4</formula>
    </cfRule>
  </conditionalFormatting>
  <conditionalFormatting sqref="T4">
    <cfRule type="expression" dxfId="5684" priority="1168" stopIfTrue="1">
      <formula>$D$1&lt;T4</formula>
    </cfRule>
    <cfRule type="expression" dxfId="5683" priority="1169" stopIfTrue="1">
      <formula>$D$1&gt;T4</formula>
    </cfRule>
  </conditionalFormatting>
  <conditionalFormatting sqref="T4">
    <cfRule type="expression" dxfId="5682" priority="1166" stopIfTrue="1">
      <formula>$D$1&lt;T4</formula>
    </cfRule>
    <cfRule type="expression" dxfId="5681" priority="1167" stopIfTrue="1">
      <formula>$D$1&gt;T4</formula>
    </cfRule>
  </conditionalFormatting>
  <conditionalFormatting sqref="T4">
    <cfRule type="expression" dxfId="5680" priority="1164" stopIfTrue="1">
      <formula>$D$1&lt;T4</formula>
    </cfRule>
    <cfRule type="expression" dxfId="5679" priority="1165" stopIfTrue="1">
      <formula>$D$1&gt;T4</formula>
    </cfRule>
  </conditionalFormatting>
  <conditionalFormatting sqref="T4">
    <cfRule type="expression" dxfId="5678" priority="1162" stopIfTrue="1">
      <formula>$D$1&lt;T4</formula>
    </cfRule>
    <cfRule type="expression" dxfId="5677" priority="1163" stopIfTrue="1">
      <formula>$D$1&gt;T4</formula>
    </cfRule>
  </conditionalFormatting>
  <conditionalFormatting sqref="S5">
    <cfRule type="cellIs" dxfId="5676" priority="1149" stopIfTrue="1" operator="equal">
      <formula>5</formula>
    </cfRule>
    <cfRule type="cellIs" dxfId="5675" priority="1150" stopIfTrue="1" operator="equal">
      <formula>4</formula>
    </cfRule>
    <cfRule type="cellIs" dxfId="5674" priority="1151" stopIfTrue="1" operator="equal">
      <formula>3</formula>
    </cfRule>
  </conditionalFormatting>
  <conditionalFormatting sqref="I6:I23">
    <cfRule type="cellIs" dxfId="5673" priority="987" stopIfTrue="1" operator="equal">
      <formula>5</formula>
    </cfRule>
    <cfRule type="cellIs" dxfId="5672" priority="988" stopIfTrue="1" operator="equal">
      <formula>4</formula>
    </cfRule>
    <cfRule type="cellIs" dxfId="5671" priority="989" stopIfTrue="1" operator="equal">
      <formula>3</formula>
    </cfRule>
  </conditionalFormatting>
  <conditionalFormatting sqref="G6:G23">
    <cfRule type="cellIs" dxfId="5670" priority="984" stopIfTrue="1" operator="equal">
      <formula>5</formula>
    </cfRule>
    <cfRule type="cellIs" dxfId="5669" priority="985" stopIfTrue="1" operator="equal">
      <formula>4</formula>
    </cfRule>
    <cfRule type="cellIs" dxfId="5668" priority="986" stopIfTrue="1" operator="equal">
      <formula>3</formula>
    </cfRule>
  </conditionalFormatting>
  <conditionalFormatting sqref="H3">
    <cfRule type="expression" dxfId="5667" priority="982" stopIfTrue="1">
      <formula>$D$1&lt;H3</formula>
    </cfRule>
    <cfRule type="expression" dxfId="5666" priority="983" stopIfTrue="1">
      <formula>$D$1&gt;H3</formula>
    </cfRule>
  </conditionalFormatting>
  <conditionalFormatting sqref="H3">
    <cfRule type="expression" dxfId="5665" priority="980" stopIfTrue="1">
      <formula>$D$1&lt;H3</formula>
    </cfRule>
    <cfRule type="expression" dxfId="5664" priority="981" stopIfTrue="1">
      <formula>$D$1&gt;H3</formula>
    </cfRule>
  </conditionalFormatting>
  <conditionalFormatting sqref="H3">
    <cfRule type="expression" dxfId="5663" priority="978" stopIfTrue="1">
      <formula>$D$1&lt;H3</formula>
    </cfRule>
    <cfRule type="expression" dxfId="5662" priority="979" stopIfTrue="1">
      <formula>$D$1&gt;H3</formula>
    </cfRule>
  </conditionalFormatting>
  <conditionalFormatting sqref="F6:F23">
    <cfRule type="cellIs" dxfId="5661" priority="753" stopIfTrue="1" operator="equal">
      <formula>5</formula>
    </cfRule>
    <cfRule type="cellIs" dxfId="5660" priority="754" stopIfTrue="1" operator="equal">
      <formula>4</formula>
    </cfRule>
    <cfRule type="cellIs" dxfId="5659" priority="755" stopIfTrue="1" operator="equal">
      <formula>3</formula>
    </cfRule>
  </conditionalFormatting>
  <conditionalFormatting sqref="F3">
    <cfRule type="expression" dxfId="5658" priority="751" stopIfTrue="1">
      <formula>$D$1&lt;F3</formula>
    </cfRule>
    <cfRule type="expression" dxfId="5657" priority="752" stopIfTrue="1">
      <formula>$D$1&gt;F3</formula>
    </cfRule>
  </conditionalFormatting>
  <conditionalFormatting sqref="F4">
    <cfRule type="expression" dxfId="5656" priority="749" stopIfTrue="1">
      <formula>$D$1&lt;F4</formula>
    </cfRule>
    <cfRule type="expression" dxfId="5655" priority="750" stopIfTrue="1">
      <formula>$D$1&gt;F4</formula>
    </cfRule>
  </conditionalFormatting>
  <conditionalFormatting sqref="F5">
    <cfRule type="expression" dxfId="5654" priority="745" stopIfTrue="1">
      <formula>$D$1&lt;F5</formula>
    </cfRule>
    <cfRule type="expression" dxfId="5653" priority="746" stopIfTrue="1">
      <formula>$D$1&gt;F5</formula>
    </cfRule>
  </conditionalFormatting>
  <conditionalFormatting sqref="F5">
    <cfRule type="expression" dxfId="5652" priority="747" stopIfTrue="1">
      <formula>$D$1&lt;F5</formula>
    </cfRule>
    <cfRule type="expression" dxfId="5651" priority="748" stopIfTrue="1">
      <formula>$D$1&gt;F5</formula>
    </cfRule>
  </conditionalFormatting>
  <conditionalFormatting sqref="F5">
    <cfRule type="expression" dxfId="5650" priority="743" stopIfTrue="1">
      <formula>$D$1&lt;F5</formula>
    </cfRule>
    <cfRule type="expression" dxfId="5649" priority="744" stopIfTrue="1">
      <formula>$D$1&gt;F5</formula>
    </cfRule>
  </conditionalFormatting>
  <conditionalFormatting sqref="F4">
    <cfRule type="expression" dxfId="5648" priority="733" stopIfTrue="1">
      <formula>$D$1&lt;F4</formula>
    </cfRule>
    <cfRule type="expression" dxfId="5647" priority="734" stopIfTrue="1">
      <formula>$D$1&gt;F4</formula>
    </cfRule>
  </conditionalFormatting>
  <conditionalFormatting sqref="F5">
    <cfRule type="cellIs" dxfId="5646" priority="740" stopIfTrue="1" operator="equal">
      <formula>5</formula>
    </cfRule>
    <cfRule type="cellIs" dxfId="5645" priority="741" stopIfTrue="1" operator="equal">
      <formula>4</formula>
    </cfRule>
    <cfRule type="cellIs" dxfId="5644" priority="742" stopIfTrue="1" operator="equal">
      <formula>3</formula>
    </cfRule>
  </conditionalFormatting>
  <conditionalFormatting sqref="F4">
    <cfRule type="expression" dxfId="5643" priority="738" stopIfTrue="1">
      <formula>$D$1&lt;F4</formula>
    </cfRule>
    <cfRule type="expression" dxfId="5642" priority="739" stopIfTrue="1">
      <formula>$D$1&gt;F4</formula>
    </cfRule>
  </conditionalFormatting>
  <conditionalFormatting sqref="F5">
    <cfRule type="cellIs" dxfId="5641" priority="735" stopIfTrue="1" operator="equal">
      <formula>5</formula>
    </cfRule>
    <cfRule type="cellIs" dxfId="5640" priority="736" stopIfTrue="1" operator="equal">
      <formula>4</formula>
    </cfRule>
    <cfRule type="cellIs" dxfId="5639" priority="737" stopIfTrue="1" operator="equal">
      <formula>3</formula>
    </cfRule>
  </conditionalFormatting>
  <conditionalFormatting sqref="F5">
    <cfRule type="cellIs" dxfId="5638" priority="730" stopIfTrue="1" operator="equal">
      <formula>5</formula>
    </cfRule>
    <cfRule type="cellIs" dxfId="5637" priority="731" stopIfTrue="1" operator="equal">
      <formula>4</formula>
    </cfRule>
    <cfRule type="cellIs" dxfId="5636" priority="732" stopIfTrue="1" operator="equal">
      <formula>3</formula>
    </cfRule>
  </conditionalFormatting>
  <conditionalFormatting sqref="F4">
    <cfRule type="expression" dxfId="5635" priority="728" stopIfTrue="1">
      <formula>$D$1&lt;F4</formula>
    </cfRule>
    <cfRule type="expression" dxfId="5634" priority="729" stopIfTrue="1">
      <formula>$D$1&gt;F4</formula>
    </cfRule>
  </conditionalFormatting>
  <conditionalFormatting sqref="M3">
    <cfRule type="expression" dxfId="5633" priority="726" stopIfTrue="1">
      <formula>$D$1&lt;M3</formula>
    </cfRule>
    <cfRule type="expression" dxfId="5632" priority="727" stopIfTrue="1">
      <formula>$D$1&gt;M3</formula>
    </cfRule>
  </conditionalFormatting>
  <conditionalFormatting sqref="M3">
    <cfRule type="expression" dxfId="5631" priority="724" stopIfTrue="1">
      <formula>$D$1&lt;M3</formula>
    </cfRule>
    <cfRule type="expression" dxfId="5630" priority="725" stopIfTrue="1">
      <formula>$D$1&gt;M3</formula>
    </cfRule>
  </conditionalFormatting>
  <conditionalFormatting sqref="M3">
    <cfRule type="expression" dxfId="5629" priority="722" stopIfTrue="1">
      <formula>$D$1&lt;M3</formula>
    </cfRule>
    <cfRule type="expression" dxfId="5628" priority="723" stopIfTrue="1">
      <formula>$D$1&gt;M3</formula>
    </cfRule>
  </conditionalFormatting>
  <conditionalFormatting sqref="M3">
    <cfRule type="expression" dxfId="5627" priority="720" stopIfTrue="1">
      <formula>$D$1&lt;M3</formula>
    </cfRule>
    <cfRule type="expression" dxfId="5626" priority="721" stopIfTrue="1">
      <formula>$D$1&gt;M3</formula>
    </cfRule>
  </conditionalFormatting>
  <conditionalFormatting sqref="M3">
    <cfRule type="expression" dxfId="5625" priority="718" stopIfTrue="1">
      <formula>$D$1&lt;M3</formula>
    </cfRule>
    <cfRule type="expression" dxfId="5624" priority="719" stopIfTrue="1">
      <formula>$D$1&gt;M3</formula>
    </cfRule>
  </conditionalFormatting>
  <conditionalFormatting sqref="N3">
    <cfRule type="expression" dxfId="5623" priority="683" stopIfTrue="1">
      <formula>$D$1&lt;N3</formula>
    </cfRule>
    <cfRule type="expression" dxfId="5622" priority="684" stopIfTrue="1">
      <formula>$D$1&gt;N3</formula>
    </cfRule>
  </conditionalFormatting>
  <conditionalFormatting sqref="N3">
    <cfRule type="expression" dxfId="5621" priority="681" stopIfTrue="1">
      <formula>$D$1&lt;N3</formula>
    </cfRule>
    <cfRule type="expression" dxfId="5620" priority="682" stopIfTrue="1">
      <formula>$D$1&gt;N3</formula>
    </cfRule>
  </conditionalFormatting>
  <conditionalFormatting sqref="Q4">
    <cfRule type="expression" dxfId="5619" priority="508" stopIfTrue="1">
      <formula>$D$1&lt;Q4</formula>
    </cfRule>
    <cfRule type="expression" dxfId="5618" priority="509" stopIfTrue="1">
      <formula>$D$1&gt;Q4</formula>
    </cfRule>
  </conditionalFormatting>
  <conditionalFormatting sqref="H4">
    <cfRule type="expression" dxfId="5617" priority="500" stopIfTrue="1">
      <formula>$D$1&lt;H4</formula>
    </cfRule>
    <cfRule type="expression" dxfId="5616" priority="501" stopIfTrue="1">
      <formula>$D$1&gt;H4</formula>
    </cfRule>
  </conditionalFormatting>
  <conditionalFormatting sqref="H4">
    <cfRule type="expression" dxfId="5615" priority="490" stopIfTrue="1">
      <formula>$D$1&lt;H4</formula>
    </cfRule>
    <cfRule type="expression" dxfId="5614" priority="491" stopIfTrue="1">
      <formula>$D$1&gt;H4</formula>
    </cfRule>
  </conditionalFormatting>
  <conditionalFormatting sqref="H4">
    <cfRule type="expression" dxfId="5613" priority="488" stopIfTrue="1">
      <formula>$D$1&lt;H4</formula>
    </cfRule>
    <cfRule type="expression" dxfId="5612" priority="489" stopIfTrue="1">
      <formula>$D$1&gt;H4</formula>
    </cfRule>
  </conditionalFormatting>
  <conditionalFormatting sqref="H4">
    <cfRule type="expression" dxfId="5611" priority="486" stopIfTrue="1">
      <formula>$D$1&lt;H4</formula>
    </cfRule>
    <cfRule type="expression" dxfId="5610" priority="487" stopIfTrue="1">
      <formula>$D$1&gt;H4</formula>
    </cfRule>
  </conditionalFormatting>
  <conditionalFormatting sqref="H4">
    <cfRule type="expression" dxfId="5609" priority="484" stopIfTrue="1">
      <formula>$D$1&lt;H4</formula>
    </cfRule>
    <cfRule type="expression" dxfId="5608" priority="485" stopIfTrue="1">
      <formula>$D$1&gt;H4</formula>
    </cfRule>
  </conditionalFormatting>
  <conditionalFormatting sqref="H4">
    <cfRule type="expression" dxfId="5607" priority="482" stopIfTrue="1">
      <formula>$D$1&lt;H4</formula>
    </cfRule>
    <cfRule type="expression" dxfId="5606" priority="483" stopIfTrue="1">
      <formula>$D$1&gt;H4</formula>
    </cfRule>
  </conditionalFormatting>
  <conditionalFormatting sqref="H4">
    <cfRule type="expression" dxfId="5605" priority="468" stopIfTrue="1">
      <formula>$D$1&lt;H4</formula>
    </cfRule>
    <cfRule type="expression" dxfId="5604" priority="469" stopIfTrue="1">
      <formula>$D$1&gt;H4</formula>
    </cfRule>
  </conditionalFormatting>
  <conditionalFormatting sqref="J4">
    <cfRule type="expression" dxfId="5603" priority="452" stopIfTrue="1">
      <formula>$D$1&lt;J4</formula>
    </cfRule>
    <cfRule type="expression" dxfId="5602" priority="453" stopIfTrue="1">
      <formula>$D$1&gt;J4</formula>
    </cfRule>
  </conditionalFormatting>
  <conditionalFormatting sqref="H4">
    <cfRule type="expression" dxfId="5601" priority="494" stopIfTrue="1">
      <formula>$D$1&lt;H4</formula>
    </cfRule>
    <cfRule type="expression" dxfId="5600" priority="495" stopIfTrue="1">
      <formula>$D$1&gt;H4</formula>
    </cfRule>
  </conditionalFormatting>
  <conditionalFormatting sqref="H4">
    <cfRule type="expression" dxfId="5599" priority="496" stopIfTrue="1">
      <formula>$D$1&lt;H4</formula>
    </cfRule>
    <cfRule type="expression" dxfId="5598" priority="497" stopIfTrue="1">
      <formula>$D$1&gt;H4</formula>
    </cfRule>
  </conditionalFormatting>
  <conditionalFormatting sqref="H4">
    <cfRule type="expression" dxfId="5597" priority="506" stopIfTrue="1">
      <formula>$D$1&lt;H4</formula>
    </cfRule>
    <cfRule type="expression" dxfId="5596" priority="507" stopIfTrue="1">
      <formula>$D$1&gt;H4</formula>
    </cfRule>
  </conditionalFormatting>
  <conditionalFormatting sqref="H4">
    <cfRule type="expression" dxfId="5595" priority="504" stopIfTrue="1">
      <formula>$D$1&lt;H4</formula>
    </cfRule>
    <cfRule type="expression" dxfId="5594" priority="505" stopIfTrue="1">
      <formula>$D$1&gt;H4</formula>
    </cfRule>
  </conditionalFormatting>
  <conditionalFormatting sqref="H4">
    <cfRule type="expression" dxfId="5593" priority="502" stopIfTrue="1">
      <formula>$D$1&lt;H4</formula>
    </cfRule>
    <cfRule type="expression" dxfId="5592" priority="503" stopIfTrue="1">
      <formula>$D$1&gt;H4</formula>
    </cfRule>
  </conditionalFormatting>
  <conditionalFormatting sqref="H4">
    <cfRule type="expression" dxfId="5591" priority="498" stopIfTrue="1">
      <formula>$D$1&lt;H4</formula>
    </cfRule>
    <cfRule type="expression" dxfId="5590" priority="499" stopIfTrue="1">
      <formula>$D$1&gt;H4</formula>
    </cfRule>
  </conditionalFormatting>
  <conditionalFormatting sqref="H4">
    <cfRule type="expression" dxfId="5589" priority="492" stopIfTrue="1">
      <formula>$D$1&lt;H4</formula>
    </cfRule>
    <cfRule type="expression" dxfId="5588" priority="493" stopIfTrue="1">
      <formula>$D$1&gt;H4</formula>
    </cfRule>
  </conditionalFormatting>
  <conditionalFormatting sqref="H4">
    <cfRule type="expression" dxfId="5587" priority="480" stopIfTrue="1">
      <formula>$D$1&lt;H4</formula>
    </cfRule>
    <cfRule type="expression" dxfId="5586" priority="481" stopIfTrue="1">
      <formula>$D$1&gt;H4</formula>
    </cfRule>
  </conditionalFormatting>
  <conditionalFormatting sqref="H4">
    <cfRule type="expression" dxfId="5585" priority="478" stopIfTrue="1">
      <formula>$D$1&lt;H4</formula>
    </cfRule>
    <cfRule type="expression" dxfId="5584" priority="479" stopIfTrue="1">
      <formula>$D$1&gt;H4</formula>
    </cfRule>
  </conditionalFormatting>
  <conditionalFormatting sqref="H4">
    <cfRule type="expression" dxfId="5583" priority="476" stopIfTrue="1">
      <formula>$D$1&lt;H4</formula>
    </cfRule>
    <cfRule type="expression" dxfId="5582" priority="477" stopIfTrue="1">
      <formula>$D$1&gt;H4</formula>
    </cfRule>
  </conditionalFormatting>
  <conditionalFormatting sqref="H4">
    <cfRule type="expression" dxfId="5581" priority="474" stopIfTrue="1">
      <formula>$D$1&lt;H4</formula>
    </cfRule>
    <cfRule type="expression" dxfId="5580" priority="475" stopIfTrue="1">
      <formula>$D$1&gt;H4</formula>
    </cfRule>
  </conditionalFormatting>
  <conditionalFormatting sqref="H4">
    <cfRule type="expression" dxfId="5579" priority="472" stopIfTrue="1">
      <formula>$D$1&lt;H4</formula>
    </cfRule>
    <cfRule type="expression" dxfId="5578" priority="473" stopIfTrue="1">
      <formula>$D$1&gt;H4</formula>
    </cfRule>
  </conditionalFormatting>
  <conditionalFormatting sqref="H4">
    <cfRule type="expression" dxfId="5577" priority="470" stopIfTrue="1">
      <formula>$D$1&lt;H4</formula>
    </cfRule>
    <cfRule type="expression" dxfId="5576" priority="471" stopIfTrue="1">
      <formula>$D$1&gt;H4</formula>
    </cfRule>
  </conditionalFormatting>
  <conditionalFormatting sqref="H4">
    <cfRule type="expression" dxfId="5575" priority="466" stopIfTrue="1">
      <formula>$D$1&lt;H4</formula>
    </cfRule>
    <cfRule type="expression" dxfId="5574" priority="467" stopIfTrue="1">
      <formula>$D$1&gt;H4</formula>
    </cfRule>
  </conditionalFormatting>
  <conditionalFormatting sqref="H4">
    <cfRule type="expression" dxfId="5573" priority="464" stopIfTrue="1">
      <formula>$D$1&lt;H4</formula>
    </cfRule>
    <cfRule type="expression" dxfId="5572" priority="465" stopIfTrue="1">
      <formula>$D$1&gt;H4</formula>
    </cfRule>
  </conditionalFormatting>
  <conditionalFormatting sqref="H4">
    <cfRule type="expression" dxfId="5571" priority="462" stopIfTrue="1">
      <formula>$D$1&lt;H4</formula>
    </cfRule>
    <cfRule type="expression" dxfId="5570" priority="463" stopIfTrue="1">
      <formula>$D$1&gt;H4</formula>
    </cfRule>
  </conditionalFormatting>
  <conditionalFormatting sqref="H4">
    <cfRule type="expression" dxfId="5569" priority="460" stopIfTrue="1">
      <formula>$D$1&lt;H4</formula>
    </cfRule>
    <cfRule type="expression" dxfId="5568" priority="461" stopIfTrue="1">
      <formula>$D$1&gt;H4</formula>
    </cfRule>
  </conditionalFormatting>
  <conditionalFormatting sqref="H4">
    <cfRule type="expression" dxfId="5567" priority="458" stopIfTrue="1">
      <formula>$D$1&lt;H4</formula>
    </cfRule>
    <cfRule type="expression" dxfId="5566" priority="459" stopIfTrue="1">
      <formula>$D$1&gt;H4</formula>
    </cfRule>
  </conditionalFormatting>
  <conditionalFormatting sqref="H4">
    <cfRule type="expression" dxfId="5565" priority="456" stopIfTrue="1">
      <formula>$D$1&lt;H4</formula>
    </cfRule>
    <cfRule type="expression" dxfId="5564" priority="457" stopIfTrue="1">
      <formula>$D$1&gt;H4</formula>
    </cfRule>
  </conditionalFormatting>
  <conditionalFormatting sqref="H4">
    <cfRule type="expression" dxfId="5563" priority="454" stopIfTrue="1">
      <formula>$D$1&lt;H4</formula>
    </cfRule>
    <cfRule type="expression" dxfId="5562" priority="455" stopIfTrue="1">
      <formula>$D$1&gt;H4</formula>
    </cfRule>
  </conditionalFormatting>
  <conditionalFormatting sqref="J4">
    <cfRule type="expression" dxfId="5561" priority="450" stopIfTrue="1">
      <formula>$D$1&lt;J4</formula>
    </cfRule>
    <cfRule type="expression" dxfId="5560" priority="451" stopIfTrue="1">
      <formula>$D$1&gt;J4</formula>
    </cfRule>
  </conditionalFormatting>
  <conditionalFormatting sqref="J4">
    <cfRule type="expression" dxfId="5559" priority="448" stopIfTrue="1">
      <formula>$D$1&lt;J4</formula>
    </cfRule>
    <cfRule type="expression" dxfId="5558" priority="449" stopIfTrue="1">
      <formula>$D$1&gt;J4</formula>
    </cfRule>
  </conditionalFormatting>
  <conditionalFormatting sqref="Q4">
    <cfRule type="expression" dxfId="5557" priority="446" stopIfTrue="1">
      <formula>$D$1&lt;Q4</formula>
    </cfRule>
    <cfRule type="expression" dxfId="5556" priority="447" stopIfTrue="1">
      <formula>$D$1&gt;Q4</formula>
    </cfRule>
  </conditionalFormatting>
  <conditionalFormatting sqref="Q4">
    <cfRule type="expression" dxfId="5555" priority="444" stopIfTrue="1">
      <formula>$D$1&lt;Q4</formula>
    </cfRule>
    <cfRule type="expression" dxfId="5554" priority="445" stopIfTrue="1">
      <formula>$D$1&gt;Q4</formula>
    </cfRule>
  </conditionalFormatting>
  <conditionalFormatting sqref="Q4">
    <cfRule type="expression" dxfId="5553" priority="442" stopIfTrue="1">
      <formula>$D$1&lt;Q4</formula>
    </cfRule>
    <cfRule type="expression" dxfId="5552" priority="443" stopIfTrue="1">
      <formula>$D$1&gt;Q4</formula>
    </cfRule>
  </conditionalFormatting>
  <conditionalFormatting sqref="Q4">
    <cfRule type="expression" dxfId="5551" priority="440" stopIfTrue="1">
      <formula>$D$1&lt;Q4</formula>
    </cfRule>
    <cfRule type="expression" dxfId="5550" priority="441" stopIfTrue="1">
      <formula>$D$1&gt;Q4</formula>
    </cfRule>
  </conditionalFormatting>
  <conditionalFormatting sqref="Q4">
    <cfRule type="expression" dxfId="5549" priority="438" stopIfTrue="1">
      <formula>$D$1&lt;Q4</formula>
    </cfRule>
    <cfRule type="expression" dxfId="5548" priority="439" stopIfTrue="1">
      <formula>$D$1&gt;Q4</formula>
    </cfRule>
  </conditionalFormatting>
  <conditionalFormatting sqref="Q4">
    <cfRule type="expression" dxfId="5547" priority="436" stopIfTrue="1">
      <formula>$D$1&lt;Q4</formula>
    </cfRule>
    <cfRule type="expression" dxfId="5546" priority="437" stopIfTrue="1">
      <formula>$D$1&gt;Q4</formula>
    </cfRule>
  </conditionalFormatting>
  <conditionalFormatting sqref="I5">
    <cfRule type="cellIs" dxfId="5545" priority="415" stopIfTrue="1" operator="equal">
      <formula>5</formula>
    </cfRule>
    <cfRule type="cellIs" dxfId="5544" priority="416" stopIfTrue="1" operator="equal">
      <formula>4</formula>
    </cfRule>
    <cfRule type="cellIs" dxfId="5543" priority="417" stopIfTrue="1" operator="equal">
      <formula>3</formula>
    </cfRule>
  </conditionalFormatting>
  <conditionalFormatting sqref="I4">
    <cfRule type="expression" dxfId="5542" priority="434" stopIfTrue="1">
      <formula>$D$1&lt;I4</formula>
    </cfRule>
    <cfRule type="expression" dxfId="5541" priority="435" stopIfTrue="1">
      <formula>$D$1&gt;I4</formula>
    </cfRule>
  </conditionalFormatting>
  <conditionalFormatting sqref="I4">
    <cfRule type="expression" dxfId="5540" priority="432" stopIfTrue="1">
      <formula>$D$1&lt;I4</formula>
    </cfRule>
    <cfRule type="expression" dxfId="5539" priority="433" stopIfTrue="1">
      <formula>$D$1&gt;I4</formula>
    </cfRule>
  </conditionalFormatting>
  <conditionalFormatting sqref="I4">
    <cfRule type="expression" dxfId="5538" priority="430" stopIfTrue="1">
      <formula>$D$1&lt;I4</formula>
    </cfRule>
    <cfRule type="expression" dxfId="5537" priority="431" stopIfTrue="1">
      <formula>$D$1&gt;I4</formula>
    </cfRule>
  </conditionalFormatting>
  <conditionalFormatting sqref="I4">
    <cfRule type="expression" dxfId="5536" priority="426" stopIfTrue="1">
      <formula>$D$1&lt;I4</formula>
    </cfRule>
    <cfRule type="expression" dxfId="5535" priority="427" stopIfTrue="1">
      <formula>$D$1&gt;I4</formula>
    </cfRule>
  </conditionalFormatting>
  <conditionalFormatting sqref="I4">
    <cfRule type="expression" dxfId="5534" priority="428" stopIfTrue="1">
      <formula>$D$1&lt;I4</formula>
    </cfRule>
    <cfRule type="expression" dxfId="5533" priority="429" stopIfTrue="1">
      <formula>$D$1&gt;I4</formula>
    </cfRule>
  </conditionalFormatting>
  <conditionalFormatting sqref="I4">
    <cfRule type="expression" dxfId="5532" priority="424" stopIfTrue="1">
      <formula>$D$1&lt;I4</formula>
    </cfRule>
    <cfRule type="expression" dxfId="5531" priority="425" stopIfTrue="1">
      <formula>$D$1&gt;I4</formula>
    </cfRule>
  </conditionalFormatting>
  <conditionalFormatting sqref="I5">
    <cfRule type="expression" dxfId="5530" priority="422" stopIfTrue="1">
      <formula>$D$1&lt;I5</formula>
    </cfRule>
    <cfRule type="expression" dxfId="5529" priority="423" stopIfTrue="1">
      <formula>$D$1&gt;I5</formula>
    </cfRule>
  </conditionalFormatting>
  <conditionalFormatting sqref="I5">
    <cfRule type="expression" dxfId="5528" priority="420" stopIfTrue="1">
      <formula>$D$1&lt;I5</formula>
    </cfRule>
    <cfRule type="expression" dxfId="5527" priority="421" stopIfTrue="1">
      <formula>$D$1&gt;I5</formula>
    </cfRule>
  </conditionalFormatting>
  <conditionalFormatting sqref="I5">
    <cfRule type="expression" dxfId="5526" priority="418" stopIfTrue="1">
      <formula>$D$1&lt;I5</formula>
    </cfRule>
    <cfRule type="expression" dxfId="5525" priority="419" stopIfTrue="1">
      <formula>$D$1&gt;I5</formula>
    </cfRule>
  </conditionalFormatting>
  <conditionalFormatting sqref="I4">
    <cfRule type="expression" dxfId="5524" priority="413" stopIfTrue="1">
      <formula>$D$1&lt;I4</formula>
    </cfRule>
    <cfRule type="expression" dxfId="5523" priority="414" stopIfTrue="1">
      <formula>$D$1&gt;I4</formula>
    </cfRule>
  </conditionalFormatting>
  <conditionalFormatting sqref="I5">
    <cfRule type="cellIs" dxfId="5522" priority="410" stopIfTrue="1" operator="equal">
      <formula>5</formula>
    </cfRule>
    <cfRule type="cellIs" dxfId="5521" priority="411" stopIfTrue="1" operator="equal">
      <formula>4</formula>
    </cfRule>
    <cfRule type="cellIs" dxfId="5520" priority="412" stopIfTrue="1" operator="equal">
      <formula>3</formula>
    </cfRule>
  </conditionalFormatting>
  <conditionalFormatting sqref="I4">
    <cfRule type="expression" dxfId="5519" priority="408" stopIfTrue="1">
      <formula>$D$1&lt;I4</formula>
    </cfRule>
    <cfRule type="expression" dxfId="5518" priority="409" stopIfTrue="1">
      <formula>$D$1&gt;I4</formula>
    </cfRule>
  </conditionalFormatting>
  <conditionalFormatting sqref="I5">
    <cfRule type="cellIs" dxfId="5517" priority="405" stopIfTrue="1" operator="equal">
      <formula>5</formula>
    </cfRule>
    <cfRule type="cellIs" dxfId="5516" priority="406" stopIfTrue="1" operator="equal">
      <formula>4</formula>
    </cfRule>
    <cfRule type="cellIs" dxfId="5515" priority="407" stopIfTrue="1" operator="equal">
      <formula>3</formula>
    </cfRule>
  </conditionalFormatting>
  <conditionalFormatting sqref="I4">
    <cfRule type="expression" dxfId="5514" priority="403" stopIfTrue="1">
      <formula>$D$1&lt;I4</formula>
    </cfRule>
    <cfRule type="expression" dxfId="5513" priority="404" stopIfTrue="1">
      <formula>$D$1&gt;I4</formula>
    </cfRule>
  </conditionalFormatting>
  <conditionalFormatting sqref="K4">
    <cfRule type="expression" dxfId="5512" priority="401" stopIfTrue="1">
      <formula>$D$1&lt;K4</formula>
    </cfRule>
    <cfRule type="expression" dxfId="5511" priority="402" stopIfTrue="1">
      <formula>$D$1&gt;K4</formula>
    </cfRule>
  </conditionalFormatting>
  <conditionalFormatting sqref="K4">
    <cfRule type="expression" dxfId="5510" priority="399" stopIfTrue="1">
      <formula>$D$1&lt;K4</formula>
    </cfRule>
    <cfRule type="expression" dxfId="5509" priority="400" stopIfTrue="1">
      <formula>$D$1&gt;K4</formula>
    </cfRule>
  </conditionalFormatting>
  <conditionalFormatting sqref="K4">
    <cfRule type="expression" dxfId="5508" priority="397" stopIfTrue="1">
      <formula>$D$1&lt;K4</formula>
    </cfRule>
    <cfRule type="expression" dxfId="5507" priority="398" stopIfTrue="1">
      <formula>$D$1&gt;K4</formula>
    </cfRule>
  </conditionalFormatting>
  <conditionalFormatting sqref="K4">
    <cfRule type="expression" dxfId="5506" priority="395" stopIfTrue="1">
      <formula>$D$1&lt;K4</formula>
    </cfRule>
    <cfRule type="expression" dxfId="5505" priority="396" stopIfTrue="1">
      <formula>$D$1&gt;K4</formula>
    </cfRule>
  </conditionalFormatting>
  <conditionalFormatting sqref="K4">
    <cfRule type="expression" dxfId="5504" priority="393" stopIfTrue="1">
      <formula>$D$1&lt;K4</formula>
    </cfRule>
    <cfRule type="expression" dxfId="5503" priority="394" stopIfTrue="1">
      <formula>$D$1&gt;K4</formula>
    </cfRule>
  </conditionalFormatting>
  <conditionalFormatting sqref="K4">
    <cfRule type="expression" dxfId="5502" priority="391" stopIfTrue="1">
      <formula>$D$1&lt;K4</formula>
    </cfRule>
    <cfRule type="expression" dxfId="5501" priority="392" stopIfTrue="1">
      <formula>$D$1&gt;K4</formula>
    </cfRule>
  </conditionalFormatting>
  <conditionalFormatting sqref="K4">
    <cfRule type="expression" dxfId="5500" priority="389" stopIfTrue="1">
      <formula>$D$1&lt;K4</formula>
    </cfRule>
    <cfRule type="expression" dxfId="5499" priority="390" stopIfTrue="1">
      <formula>$D$1&gt;K4</formula>
    </cfRule>
  </conditionalFormatting>
  <conditionalFormatting sqref="K4">
    <cfRule type="expression" dxfId="5498" priority="387" stopIfTrue="1">
      <formula>$D$1&lt;K4</formula>
    </cfRule>
    <cfRule type="expression" dxfId="5497" priority="388" stopIfTrue="1">
      <formula>$D$1&gt;K4</formula>
    </cfRule>
  </conditionalFormatting>
  <conditionalFormatting sqref="K4">
    <cfRule type="expression" dxfId="5496" priority="385" stopIfTrue="1">
      <formula>$D$1&lt;K4</formula>
    </cfRule>
    <cfRule type="expression" dxfId="5495" priority="386" stopIfTrue="1">
      <formula>$D$1&gt;K4</formula>
    </cfRule>
  </conditionalFormatting>
  <conditionalFormatting sqref="K4">
    <cfRule type="expression" dxfId="5494" priority="383" stopIfTrue="1">
      <formula>$D$1&lt;K4</formula>
    </cfRule>
    <cfRule type="expression" dxfId="5493" priority="384" stopIfTrue="1">
      <formula>$D$1&gt;K4</formula>
    </cfRule>
  </conditionalFormatting>
  <conditionalFormatting sqref="K4">
    <cfRule type="expression" dxfId="5492" priority="381" stopIfTrue="1">
      <formula>$D$1&lt;K4</formula>
    </cfRule>
    <cfRule type="expression" dxfId="5491" priority="382" stopIfTrue="1">
      <formula>$D$1&gt;K4</formula>
    </cfRule>
  </conditionalFormatting>
  <conditionalFormatting sqref="K4">
    <cfRule type="expression" dxfId="5490" priority="379" stopIfTrue="1">
      <formula>$D$1&lt;K4</formula>
    </cfRule>
    <cfRule type="expression" dxfId="5489" priority="380" stopIfTrue="1">
      <formula>$D$1&gt;K4</formula>
    </cfRule>
  </conditionalFormatting>
  <conditionalFormatting sqref="K4">
    <cfRule type="expression" dxfId="5488" priority="377" stopIfTrue="1">
      <formula>$D$1&lt;K4</formula>
    </cfRule>
    <cfRule type="expression" dxfId="5487" priority="378" stopIfTrue="1">
      <formula>$D$1&gt;K4</formula>
    </cfRule>
  </conditionalFormatting>
  <conditionalFormatting sqref="K4">
    <cfRule type="expression" dxfId="5486" priority="375" stopIfTrue="1">
      <formula>$D$1&lt;K4</formula>
    </cfRule>
    <cfRule type="expression" dxfId="5485" priority="376" stopIfTrue="1">
      <formula>$D$1&gt;K4</formula>
    </cfRule>
  </conditionalFormatting>
  <conditionalFormatting sqref="K4">
    <cfRule type="expression" dxfId="5484" priority="373" stopIfTrue="1">
      <formula>$D$1&lt;K4</formula>
    </cfRule>
    <cfRule type="expression" dxfId="5483" priority="374" stopIfTrue="1">
      <formula>$D$1&gt;K4</formula>
    </cfRule>
  </conditionalFormatting>
  <conditionalFormatting sqref="K4">
    <cfRule type="expression" dxfId="5482" priority="371" stopIfTrue="1">
      <formula>$D$1&lt;K4</formula>
    </cfRule>
    <cfRule type="expression" dxfId="5481" priority="372" stopIfTrue="1">
      <formula>$D$1&gt;K4</formula>
    </cfRule>
  </conditionalFormatting>
  <conditionalFormatting sqref="K4">
    <cfRule type="expression" dxfId="5480" priority="369" stopIfTrue="1">
      <formula>$D$1&lt;K4</formula>
    </cfRule>
    <cfRule type="expression" dxfId="5479" priority="370" stopIfTrue="1">
      <formula>$D$1&gt;K4</formula>
    </cfRule>
  </conditionalFormatting>
  <conditionalFormatting sqref="K4">
    <cfRule type="expression" dxfId="5478" priority="367" stopIfTrue="1">
      <formula>$D$1&lt;K4</formula>
    </cfRule>
    <cfRule type="expression" dxfId="5477" priority="368" stopIfTrue="1">
      <formula>$D$1&gt;K4</formula>
    </cfRule>
  </conditionalFormatting>
  <conditionalFormatting sqref="K4">
    <cfRule type="expression" dxfId="5476" priority="365" stopIfTrue="1">
      <formula>$D$1&lt;K4</formula>
    </cfRule>
    <cfRule type="expression" dxfId="5475" priority="366" stopIfTrue="1">
      <formula>$D$1&gt;K4</formula>
    </cfRule>
  </conditionalFormatting>
  <conditionalFormatting sqref="K4">
    <cfRule type="expression" dxfId="5474" priority="363" stopIfTrue="1">
      <formula>$D$1&lt;K4</formula>
    </cfRule>
    <cfRule type="expression" dxfId="5473" priority="364" stopIfTrue="1">
      <formula>$D$1&gt;K4</formula>
    </cfRule>
  </conditionalFormatting>
  <conditionalFormatting sqref="K4">
    <cfRule type="expression" dxfId="5472" priority="361" stopIfTrue="1">
      <formula>$D$1&lt;K4</formula>
    </cfRule>
    <cfRule type="expression" dxfId="5471" priority="362" stopIfTrue="1">
      <formula>$D$1&gt;K4</formula>
    </cfRule>
  </conditionalFormatting>
  <conditionalFormatting sqref="K4">
    <cfRule type="expression" dxfId="5470" priority="359" stopIfTrue="1">
      <formula>$D$1&lt;K4</formula>
    </cfRule>
    <cfRule type="expression" dxfId="5469" priority="360" stopIfTrue="1">
      <formula>$D$1&gt;K4</formula>
    </cfRule>
  </conditionalFormatting>
  <conditionalFormatting sqref="M4">
    <cfRule type="expression" dxfId="5468" priority="324" stopIfTrue="1">
      <formula>$D$1&lt;M4</formula>
    </cfRule>
    <cfRule type="expression" dxfId="5467" priority="325" stopIfTrue="1">
      <formula>$D$1&gt;M4</formula>
    </cfRule>
  </conditionalFormatting>
  <conditionalFormatting sqref="M4">
    <cfRule type="expression" dxfId="5466" priority="322" stopIfTrue="1">
      <formula>$D$1&lt;M4</formula>
    </cfRule>
    <cfRule type="expression" dxfId="5465" priority="323" stopIfTrue="1">
      <formula>$D$1&gt;M4</formula>
    </cfRule>
  </conditionalFormatting>
  <conditionalFormatting sqref="M4">
    <cfRule type="expression" dxfId="5464" priority="320" stopIfTrue="1">
      <formula>$D$1&lt;M4</formula>
    </cfRule>
    <cfRule type="expression" dxfId="5463" priority="321" stopIfTrue="1">
      <formula>$D$1&gt;M4</formula>
    </cfRule>
  </conditionalFormatting>
  <conditionalFormatting sqref="M4">
    <cfRule type="expression" dxfId="5462" priority="316" stopIfTrue="1">
      <formula>$D$1&lt;M4</formula>
    </cfRule>
    <cfRule type="expression" dxfId="5461" priority="317" stopIfTrue="1">
      <formula>$D$1&gt;M4</formula>
    </cfRule>
  </conditionalFormatting>
  <conditionalFormatting sqref="M4">
    <cfRule type="expression" dxfId="5460" priority="318" stopIfTrue="1">
      <formula>$D$1&lt;M4</formula>
    </cfRule>
    <cfRule type="expression" dxfId="5459" priority="319" stopIfTrue="1">
      <formula>$D$1&gt;M4</formula>
    </cfRule>
  </conditionalFormatting>
  <conditionalFormatting sqref="M4">
    <cfRule type="expression" dxfId="5458" priority="314" stopIfTrue="1">
      <formula>$D$1&lt;M4</formula>
    </cfRule>
    <cfRule type="expression" dxfId="5457" priority="315" stopIfTrue="1">
      <formula>$D$1&gt;M4</formula>
    </cfRule>
  </conditionalFormatting>
  <conditionalFormatting sqref="M5">
    <cfRule type="expression" dxfId="5456" priority="312" stopIfTrue="1">
      <formula>$D$1&lt;M5</formula>
    </cfRule>
    <cfRule type="expression" dxfId="5455" priority="313" stopIfTrue="1">
      <formula>$D$1&gt;M5</formula>
    </cfRule>
  </conditionalFormatting>
  <conditionalFormatting sqref="M5">
    <cfRule type="expression" dxfId="5454" priority="310" stopIfTrue="1">
      <formula>$D$1&lt;M5</formula>
    </cfRule>
    <cfRule type="expression" dxfId="5453" priority="311" stopIfTrue="1">
      <formula>$D$1&gt;M5</formula>
    </cfRule>
  </conditionalFormatting>
  <conditionalFormatting sqref="M5">
    <cfRule type="expression" dxfId="5452" priority="308" stopIfTrue="1">
      <formula>$D$1&lt;M5</formula>
    </cfRule>
    <cfRule type="expression" dxfId="5451" priority="309" stopIfTrue="1">
      <formula>$D$1&gt;M5</formula>
    </cfRule>
  </conditionalFormatting>
  <conditionalFormatting sqref="M4">
    <cfRule type="expression" dxfId="5450" priority="303" stopIfTrue="1">
      <formula>$D$1&lt;M4</formula>
    </cfRule>
    <cfRule type="expression" dxfId="5449" priority="304" stopIfTrue="1">
      <formula>$D$1&gt;M4</formula>
    </cfRule>
  </conditionalFormatting>
  <conditionalFormatting sqref="M5">
    <cfRule type="cellIs" dxfId="5448" priority="305" stopIfTrue="1" operator="equal">
      <formula>5</formula>
    </cfRule>
    <cfRule type="cellIs" dxfId="5447" priority="306" stopIfTrue="1" operator="equal">
      <formula>4</formula>
    </cfRule>
    <cfRule type="cellIs" dxfId="5446" priority="307" stopIfTrue="1" operator="equal">
      <formula>3</formula>
    </cfRule>
  </conditionalFormatting>
  <conditionalFormatting sqref="M5">
    <cfRule type="cellIs" dxfId="5445" priority="300" stopIfTrue="1" operator="equal">
      <formula>5</formula>
    </cfRule>
    <cfRule type="cellIs" dxfId="5444" priority="301" stopIfTrue="1" operator="equal">
      <formula>4</formula>
    </cfRule>
    <cfRule type="cellIs" dxfId="5443" priority="302" stopIfTrue="1" operator="equal">
      <formula>3</formula>
    </cfRule>
  </conditionalFormatting>
  <conditionalFormatting sqref="M4">
    <cfRule type="expression" dxfId="5442" priority="298" stopIfTrue="1">
      <formula>$D$1&lt;M4</formula>
    </cfRule>
    <cfRule type="expression" dxfId="5441" priority="299" stopIfTrue="1">
      <formula>$D$1&gt;M4</formula>
    </cfRule>
  </conditionalFormatting>
  <conditionalFormatting sqref="M5">
    <cfRule type="cellIs" dxfId="5440" priority="295" stopIfTrue="1" operator="equal">
      <formula>5</formula>
    </cfRule>
    <cfRule type="cellIs" dxfId="5439" priority="296" stopIfTrue="1" operator="equal">
      <formula>4</formula>
    </cfRule>
    <cfRule type="cellIs" dxfId="5438" priority="297" stopIfTrue="1" operator="equal">
      <formula>3</formula>
    </cfRule>
  </conditionalFormatting>
  <conditionalFormatting sqref="M4">
    <cfRule type="expression" dxfId="5437" priority="293" stopIfTrue="1">
      <formula>$D$1&lt;M4</formula>
    </cfRule>
    <cfRule type="expression" dxfId="5436" priority="294" stopIfTrue="1">
      <formula>$D$1&gt;M4</formula>
    </cfRule>
  </conditionalFormatting>
  <conditionalFormatting sqref="N4">
    <cfRule type="expression" dxfId="5435" priority="291" stopIfTrue="1">
      <formula>$D$1&lt;N4</formula>
    </cfRule>
    <cfRule type="expression" dxfId="5434" priority="292" stopIfTrue="1">
      <formula>$D$1&gt;N4</formula>
    </cfRule>
  </conditionalFormatting>
  <conditionalFormatting sqref="N4">
    <cfRule type="expression" dxfId="5433" priority="289" stopIfTrue="1">
      <formula>$D$1&lt;N4</formula>
    </cfRule>
    <cfRule type="expression" dxfId="5432" priority="290" stopIfTrue="1">
      <formula>$D$1&gt;N4</formula>
    </cfRule>
  </conditionalFormatting>
  <conditionalFormatting sqref="N5">
    <cfRule type="expression" dxfId="5431" priority="287" stopIfTrue="1">
      <formula>$D$1&lt;N5</formula>
    </cfRule>
    <cfRule type="expression" dxfId="5430" priority="288" stopIfTrue="1">
      <formula>$D$1&gt;N5</formula>
    </cfRule>
  </conditionalFormatting>
  <conditionalFormatting sqref="N5">
    <cfRule type="expression" dxfId="5429" priority="285" stopIfTrue="1">
      <formula>$D$1&lt;N5</formula>
    </cfRule>
    <cfRule type="expression" dxfId="5428" priority="286" stopIfTrue="1">
      <formula>$D$1&gt;N5</formula>
    </cfRule>
  </conditionalFormatting>
  <conditionalFormatting sqref="N5">
    <cfRule type="expression" dxfId="5427" priority="283" stopIfTrue="1">
      <formula>$D$1&lt;N5</formula>
    </cfRule>
    <cfRule type="expression" dxfId="5426" priority="284" stopIfTrue="1">
      <formula>$D$1&gt;N5</formula>
    </cfRule>
  </conditionalFormatting>
  <conditionalFormatting sqref="N5">
    <cfRule type="expression" dxfId="5425" priority="271" stopIfTrue="1">
      <formula>$D$1&lt;N5</formula>
    </cfRule>
    <cfRule type="expression" dxfId="5424" priority="272" stopIfTrue="1">
      <formula>$D$1&gt;N5</formula>
    </cfRule>
  </conditionalFormatting>
  <conditionalFormatting sqref="N5">
    <cfRule type="expression" dxfId="5423" priority="269" stopIfTrue="1">
      <formula>$D$1&lt;N5</formula>
    </cfRule>
    <cfRule type="expression" dxfId="5422" priority="270" stopIfTrue="1">
      <formula>$D$1&gt;N5</formula>
    </cfRule>
  </conditionalFormatting>
  <conditionalFormatting sqref="N5">
    <cfRule type="expression" dxfId="5421" priority="267" stopIfTrue="1">
      <formula>$D$1&lt;N5</formula>
    </cfRule>
    <cfRule type="expression" dxfId="5420" priority="268" stopIfTrue="1">
      <formula>$D$1&gt;N5</formula>
    </cfRule>
  </conditionalFormatting>
  <conditionalFormatting sqref="N5">
    <cfRule type="expression" dxfId="5419" priority="281" stopIfTrue="1">
      <formula>$D$1&lt;N5</formula>
    </cfRule>
    <cfRule type="expression" dxfId="5418" priority="282" stopIfTrue="1">
      <formula>$D$1&gt;N5</formula>
    </cfRule>
  </conditionalFormatting>
  <conditionalFormatting sqref="N5">
    <cfRule type="expression" dxfId="5417" priority="279" stopIfTrue="1">
      <formula>$D$1&lt;N5</formula>
    </cfRule>
    <cfRule type="expression" dxfId="5416" priority="280" stopIfTrue="1">
      <formula>$D$1&gt;N5</formula>
    </cfRule>
  </conditionalFormatting>
  <conditionalFormatting sqref="N5">
    <cfRule type="expression" dxfId="5415" priority="277" stopIfTrue="1">
      <formula>$D$1&lt;N5</formula>
    </cfRule>
    <cfRule type="expression" dxfId="5414" priority="278" stopIfTrue="1">
      <formula>$D$1&gt;N5</formula>
    </cfRule>
  </conditionalFormatting>
  <conditionalFormatting sqref="N5">
    <cfRule type="expression" dxfId="5413" priority="275" stopIfTrue="1">
      <formula>$D$1&lt;N5</formula>
    </cfRule>
    <cfRule type="expression" dxfId="5412" priority="276" stopIfTrue="1">
      <formula>$D$1&gt;N5</formula>
    </cfRule>
  </conditionalFormatting>
  <conditionalFormatting sqref="N5">
    <cfRule type="expression" dxfId="5411" priority="273" stopIfTrue="1">
      <formula>$D$1&lt;N5</formula>
    </cfRule>
    <cfRule type="expression" dxfId="5410" priority="274" stopIfTrue="1">
      <formula>$D$1&gt;N5</formula>
    </cfRule>
  </conditionalFormatting>
  <conditionalFormatting sqref="N5">
    <cfRule type="expression" dxfId="5409" priority="255" stopIfTrue="1">
      <formula>$D$1&lt;N5</formula>
    </cfRule>
    <cfRule type="expression" dxfId="5408" priority="256" stopIfTrue="1">
      <formula>$D$1&gt;N5</formula>
    </cfRule>
  </conditionalFormatting>
  <conditionalFormatting sqref="N5">
    <cfRule type="expression" dxfId="5407" priority="253" stopIfTrue="1">
      <formula>$D$1&lt;N5</formula>
    </cfRule>
    <cfRule type="expression" dxfId="5406" priority="254" stopIfTrue="1">
      <formula>$D$1&gt;N5</formula>
    </cfRule>
  </conditionalFormatting>
  <conditionalFormatting sqref="N5">
    <cfRule type="expression" dxfId="5405" priority="249" stopIfTrue="1">
      <formula>$D$1&lt;N5</formula>
    </cfRule>
    <cfRule type="expression" dxfId="5404" priority="250" stopIfTrue="1">
      <formula>$D$1&gt;N5</formula>
    </cfRule>
  </conditionalFormatting>
  <conditionalFormatting sqref="N5">
    <cfRule type="expression" dxfId="5403" priority="265" stopIfTrue="1">
      <formula>$D$1&lt;N5</formula>
    </cfRule>
    <cfRule type="expression" dxfId="5402" priority="266" stopIfTrue="1">
      <formula>$D$1&gt;N5</formula>
    </cfRule>
  </conditionalFormatting>
  <conditionalFormatting sqref="N5">
    <cfRule type="expression" dxfId="5401" priority="263" stopIfTrue="1">
      <formula>$D$1&lt;N5</formula>
    </cfRule>
    <cfRule type="expression" dxfId="5400" priority="264" stopIfTrue="1">
      <formula>$D$1&gt;N5</formula>
    </cfRule>
  </conditionalFormatting>
  <conditionalFormatting sqref="N5">
    <cfRule type="expression" dxfId="5399" priority="261" stopIfTrue="1">
      <formula>$D$1&lt;N5</formula>
    </cfRule>
    <cfRule type="expression" dxfId="5398" priority="262" stopIfTrue="1">
      <formula>$D$1&gt;N5</formula>
    </cfRule>
  </conditionalFormatting>
  <conditionalFormatting sqref="N5">
    <cfRule type="expression" dxfId="5397" priority="259" stopIfTrue="1">
      <formula>$D$1&lt;N5</formula>
    </cfRule>
    <cfRule type="expression" dxfId="5396" priority="260" stopIfTrue="1">
      <formula>$D$1&gt;N5</formula>
    </cfRule>
  </conditionalFormatting>
  <conditionalFormatting sqref="N5">
    <cfRule type="expression" dxfId="5395" priority="257" stopIfTrue="1">
      <formula>$D$1&lt;N5</formula>
    </cfRule>
    <cfRule type="expression" dxfId="5394" priority="258" stopIfTrue="1">
      <formula>$D$1&gt;N5</formula>
    </cfRule>
  </conditionalFormatting>
  <conditionalFormatting sqref="N5">
    <cfRule type="expression" dxfId="5393" priority="251" stopIfTrue="1">
      <formula>$D$1&lt;N5</formula>
    </cfRule>
    <cfRule type="expression" dxfId="5392" priority="252" stopIfTrue="1">
      <formula>$D$1&gt;N5</formula>
    </cfRule>
  </conditionalFormatting>
  <conditionalFormatting sqref="N5">
    <cfRule type="expression" dxfId="5391" priority="247" stopIfTrue="1">
      <formula>$D$1&lt;N5</formula>
    </cfRule>
    <cfRule type="expression" dxfId="5390" priority="248" stopIfTrue="1">
      <formula>$D$1&gt;N5</formula>
    </cfRule>
  </conditionalFormatting>
  <conditionalFormatting sqref="N4">
    <cfRule type="expression" dxfId="5389" priority="245" stopIfTrue="1">
      <formula>$D$1&lt;N4</formula>
    </cfRule>
    <cfRule type="expression" dxfId="5388" priority="246" stopIfTrue="1">
      <formula>$D$1&gt;N4</formula>
    </cfRule>
  </conditionalFormatting>
  <conditionalFormatting sqref="N4">
    <cfRule type="expression" dxfId="5387" priority="243" stopIfTrue="1">
      <formula>$D$1&lt;N4</formula>
    </cfRule>
    <cfRule type="expression" dxfId="5386" priority="244" stopIfTrue="1">
      <formula>$D$1&gt;N4</formula>
    </cfRule>
  </conditionalFormatting>
  <conditionalFormatting sqref="N4">
    <cfRule type="expression" dxfId="5385" priority="241" stopIfTrue="1">
      <formula>$D$1&lt;N4</formula>
    </cfRule>
    <cfRule type="expression" dxfId="5384" priority="242" stopIfTrue="1">
      <formula>$D$1&gt;N4</formula>
    </cfRule>
  </conditionalFormatting>
  <conditionalFormatting sqref="N4">
    <cfRule type="expression" dxfId="5383" priority="239" stopIfTrue="1">
      <formula>$D$1&lt;N4</formula>
    </cfRule>
    <cfRule type="expression" dxfId="5382" priority="240" stopIfTrue="1">
      <formula>$D$1&gt;N4</formula>
    </cfRule>
  </conditionalFormatting>
  <conditionalFormatting sqref="N5">
    <cfRule type="cellIs" dxfId="5381" priority="236" stopIfTrue="1" operator="equal">
      <formula>5</formula>
    </cfRule>
    <cfRule type="cellIs" dxfId="5380" priority="237" stopIfTrue="1" operator="equal">
      <formula>4</formula>
    </cfRule>
    <cfRule type="cellIs" dxfId="5379" priority="238" stopIfTrue="1" operator="equal">
      <formula>3</formula>
    </cfRule>
  </conditionalFormatting>
  <conditionalFormatting sqref="N4">
    <cfRule type="expression" dxfId="5378" priority="234" stopIfTrue="1">
      <formula>$D$1&lt;N4</formula>
    </cfRule>
    <cfRule type="expression" dxfId="5377" priority="235" stopIfTrue="1">
      <formula>$D$1&gt;N4</formula>
    </cfRule>
  </conditionalFormatting>
  <conditionalFormatting sqref="N4">
    <cfRule type="expression" dxfId="5376" priority="232" stopIfTrue="1">
      <formula>$D$1&lt;N4</formula>
    </cfRule>
    <cfRule type="expression" dxfId="5375" priority="233" stopIfTrue="1">
      <formula>$D$1&gt;N4</formula>
    </cfRule>
  </conditionalFormatting>
  <conditionalFormatting sqref="N4">
    <cfRule type="expression" dxfId="5374" priority="230" stopIfTrue="1">
      <formula>$D$1&lt;N4</formula>
    </cfRule>
    <cfRule type="expression" dxfId="5373" priority="231" stopIfTrue="1">
      <formula>$D$1&gt;N4</formula>
    </cfRule>
  </conditionalFormatting>
  <conditionalFormatting sqref="N4">
    <cfRule type="expression" dxfId="5372" priority="228" stopIfTrue="1">
      <formula>$D$1&lt;N4</formula>
    </cfRule>
    <cfRule type="expression" dxfId="5371" priority="229" stopIfTrue="1">
      <formula>$D$1&gt;N4</formula>
    </cfRule>
  </conditionalFormatting>
  <conditionalFormatting sqref="N5">
    <cfRule type="cellIs" dxfId="5370" priority="225" stopIfTrue="1" operator="equal">
      <formula>5</formula>
    </cfRule>
    <cfRule type="cellIs" dxfId="5369" priority="226" stopIfTrue="1" operator="equal">
      <formula>4</formula>
    </cfRule>
    <cfRule type="cellIs" dxfId="5368" priority="227" stopIfTrue="1" operator="equal">
      <formula>3</formula>
    </cfRule>
  </conditionalFormatting>
  <conditionalFormatting sqref="N5">
    <cfRule type="cellIs" dxfId="5367" priority="222" stopIfTrue="1" operator="equal">
      <formula>5</formula>
    </cfRule>
    <cfRule type="cellIs" dxfId="5366" priority="223" stopIfTrue="1" operator="equal">
      <formula>4</formula>
    </cfRule>
    <cfRule type="cellIs" dxfId="5365" priority="224" stopIfTrue="1" operator="equal">
      <formula>3</formula>
    </cfRule>
  </conditionalFormatting>
  <conditionalFormatting sqref="N4">
    <cfRule type="expression" dxfId="5364" priority="204" stopIfTrue="1">
      <formula>$D$1&lt;N4</formula>
    </cfRule>
    <cfRule type="expression" dxfId="5363" priority="205" stopIfTrue="1">
      <formula>$D$1&gt;N4</formula>
    </cfRule>
  </conditionalFormatting>
  <conditionalFormatting sqref="N4">
    <cfRule type="expression" dxfId="5362" priority="202" stopIfTrue="1">
      <formula>$D$1&lt;N4</formula>
    </cfRule>
    <cfRule type="expression" dxfId="5361" priority="203" stopIfTrue="1">
      <formula>$D$1&gt;N4</formula>
    </cfRule>
  </conditionalFormatting>
  <conditionalFormatting sqref="N4">
    <cfRule type="expression" dxfId="5360" priority="198" stopIfTrue="1">
      <formula>$D$1&lt;N4</formula>
    </cfRule>
    <cfRule type="expression" dxfId="5359" priority="199" stopIfTrue="1">
      <formula>$D$1&gt;N4</formula>
    </cfRule>
  </conditionalFormatting>
  <conditionalFormatting sqref="N4">
    <cfRule type="expression" dxfId="5358" priority="220" stopIfTrue="1">
      <formula>$D$1&lt;N4</formula>
    </cfRule>
    <cfRule type="expression" dxfId="5357" priority="221" stopIfTrue="1">
      <formula>$D$1&gt;N4</formula>
    </cfRule>
  </conditionalFormatting>
  <conditionalFormatting sqref="N4">
    <cfRule type="expression" dxfId="5356" priority="218" stopIfTrue="1">
      <formula>$D$1&lt;N4</formula>
    </cfRule>
    <cfRule type="expression" dxfId="5355" priority="219" stopIfTrue="1">
      <formula>$D$1&gt;N4</formula>
    </cfRule>
  </conditionalFormatting>
  <conditionalFormatting sqref="N4">
    <cfRule type="expression" dxfId="5354" priority="216" stopIfTrue="1">
      <formula>$D$1&lt;N4</formula>
    </cfRule>
    <cfRule type="expression" dxfId="5353" priority="217" stopIfTrue="1">
      <formula>$D$1&gt;N4</formula>
    </cfRule>
  </conditionalFormatting>
  <conditionalFormatting sqref="N4">
    <cfRule type="expression" dxfId="5352" priority="214" stopIfTrue="1">
      <formula>$D$1&lt;N4</formula>
    </cfRule>
    <cfRule type="expression" dxfId="5351" priority="215" stopIfTrue="1">
      <formula>$D$1&gt;N4</formula>
    </cfRule>
  </conditionalFormatting>
  <conditionalFormatting sqref="N4">
    <cfRule type="expression" dxfId="5350" priority="212" stopIfTrue="1">
      <formula>$D$1&lt;N4</formula>
    </cfRule>
    <cfRule type="expression" dxfId="5349" priority="213" stopIfTrue="1">
      <formula>$D$1&gt;N4</formula>
    </cfRule>
  </conditionalFormatting>
  <conditionalFormatting sqref="N4">
    <cfRule type="expression" dxfId="5348" priority="210" stopIfTrue="1">
      <formula>$D$1&lt;N4</formula>
    </cfRule>
    <cfRule type="expression" dxfId="5347" priority="211" stopIfTrue="1">
      <formula>$D$1&gt;N4</formula>
    </cfRule>
  </conditionalFormatting>
  <conditionalFormatting sqref="N4">
    <cfRule type="expression" dxfId="5346" priority="208" stopIfTrue="1">
      <formula>$D$1&lt;N4</formula>
    </cfRule>
    <cfRule type="expression" dxfId="5345" priority="209" stopIfTrue="1">
      <formula>$D$1&gt;N4</formula>
    </cfRule>
  </conditionalFormatting>
  <conditionalFormatting sqref="N4">
    <cfRule type="expression" dxfId="5344" priority="206" stopIfTrue="1">
      <formula>$D$1&lt;N4</formula>
    </cfRule>
    <cfRule type="expression" dxfId="5343" priority="207" stopIfTrue="1">
      <formula>$D$1&gt;N4</formula>
    </cfRule>
  </conditionalFormatting>
  <conditionalFormatting sqref="N4">
    <cfRule type="expression" dxfId="5342" priority="200" stopIfTrue="1">
      <formula>$D$1&lt;N4</formula>
    </cfRule>
    <cfRule type="expression" dxfId="5341" priority="201" stopIfTrue="1">
      <formula>$D$1&gt;N4</formula>
    </cfRule>
  </conditionalFormatting>
  <conditionalFormatting sqref="N5">
    <cfRule type="cellIs" dxfId="5340" priority="195" stopIfTrue="1" operator="equal">
      <formula>5</formula>
    </cfRule>
    <cfRule type="cellIs" dxfId="5339" priority="196" stopIfTrue="1" operator="equal">
      <formula>4</formula>
    </cfRule>
    <cfRule type="cellIs" dxfId="5338" priority="197" stopIfTrue="1" operator="equal">
      <formula>3</formula>
    </cfRule>
  </conditionalFormatting>
  <conditionalFormatting sqref="N4">
    <cfRule type="expression" dxfId="5337" priority="193" stopIfTrue="1">
      <formula>$D$1&lt;N4</formula>
    </cfRule>
    <cfRule type="expression" dxfId="5336" priority="194" stopIfTrue="1">
      <formula>$D$1&gt;N4</formula>
    </cfRule>
  </conditionalFormatting>
  <conditionalFormatting sqref="N5">
    <cfRule type="cellIs" dxfId="5335" priority="190" stopIfTrue="1" operator="equal">
      <formula>5</formula>
    </cfRule>
    <cfRule type="cellIs" dxfId="5334" priority="191" stopIfTrue="1" operator="equal">
      <formula>4</formula>
    </cfRule>
    <cfRule type="cellIs" dxfId="5333" priority="192" stopIfTrue="1" operator="equal">
      <formula>3</formula>
    </cfRule>
  </conditionalFormatting>
  <conditionalFormatting sqref="P4">
    <cfRule type="expression" dxfId="5332" priority="188" stopIfTrue="1">
      <formula>$D$1&lt;P4</formula>
    </cfRule>
    <cfRule type="expression" dxfId="5331" priority="189" stopIfTrue="1">
      <formula>$D$1&gt;P4</formula>
    </cfRule>
  </conditionalFormatting>
  <conditionalFormatting sqref="P4">
    <cfRule type="expression" dxfId="5330" priority="172" stopIfTrue="1">
      <formula>$D$1&lt;P4</formula>
    </cfRule>
    <cfRule type="expression" dxfId="5329" priority="173" stopIfTrue="1">
      <formula>$D$1&gt;P4</formula>
    </cfRule>
  </conditionalFormatting>
  <conditionalFormatting sqref="P4">
    <cfRule type="expression" dxfId="5328" priority="170" stopIfTrue="1">
      <formula>$D$1&lt;P4</formula>
    </cfRule>
    <cfRule type="expression" dxfId="5327" priority="171" stopIfTrue="1">
      <formula>$D$1&gt;P4</formula>
    </cfRule>
  </conditionalFormatting>
  <conditionalFormatting sqref="P4">
    <cfRule type="expression" dxfId="5326" priority="168" stopIfTrue="1">
      <formula>$D$1&lt;P4</formula>
    </cfRule>
    <cfRule type="expression" dxfId="5325" priority="169" stopIfTrue="1">
      <formula>$D$1&gt;P4</formula>
    </cfRule>
  </conditionalFormatting>
  <conditionalFormatting sqref="P4">
    <cfRule type="expression" dxfId="5324" priority="186" stopIfTrue="1">
      <formula>$D$1&lt;P4</formula>
    </cfRule>
    <cfRule type="expression" dxfId="5323" priority="187" stopIfTrue="1">
      <formula>$D$1&gt;P4</formula>
    </cfRule>
  </conditionalFormatting>
  <conditionalFormatting sqref="P4">
    <cfRule type="expression" dxfId="5322" priority="184" stopIfTrue="1">
      <formula>$D$1&lt;P4</formula>
    </cfRule>
    <cfRule type="expression" dxfId="5321" priority="185" stopIfTrue="1">
      <formula>$D$1&gt;P4</formula>
    </cfRule>
  </conditionalFormatting>
  <conditionalFormatting sqref="P4">
    <cfRule type="expression" dxfId="5320" priority="182" stopIfTrue="1">
      <formula>$D$1&lt;P4</formula>
    </cfRule>
    <cfRule type="expression" dxfId="5319" priority="183" stopIfTrue="1">
      <formula>$D$1&gt;P4</formula>
    </cfRule>
  </conditionalFormatting>
  <conditionalFormatting sqref="P4">
    <cfRule type="expression" dxfId="5318" priority="180" stopIfTrue="1">
      <formula>$D$1&lt;P4</formula>
    </cfRule>
    <cfRule type="expression" dxfId="5317" priority="181" stopIfTrue="1">
      <formula>$D$1&gt;P4</formula>
    </cfRule>
  </conditionalFormatting>
  <conditionalFormatting sqref="P4">
    <cfRule type="expression" dxfId="5316" priority="178" stopIfTrue="1">
      <formula>$D$1&lt;P4</formula>
    </cfRule>
    <cfRule type="expression" dxfId="5315" priority="179" stopIfTrue="1">
      <formula>$D$1&gt;P4</formula>
    </cfRule>
  </conditionalFormatting>
  <conditionalFormatting sqref="P4">
    <cfRule type="expression" dxfId="5314" priority="176" stopIfTrue="1">
      <formula>$D$1&lt;P4</formula>
    </cfRule>
    <cfRule type="expression" dxfId="5313" priority="177" stopIfTrue="1">
      <formula>$D$1&gt;P4</formula>
    </cfRule>
  </conditionalFormatting>
  <conditionalFormatting sqref="P4">
    <cfRule type="expression" dxfId="5312" priority="174" stopIfTrue="1">
      <formula>$D$1&lt;P4</formula>
    </cfRule>
    <cfRule type="expression" dxfId="5311" priority="175" stopIfTrue="1">
      <formula>$D$1&gt;P4</formula>
    </cfRule>
  </conditionalFormatting>
  <conditionalFormatting sqref="P4">
    <cfRule type="expression" dxfId="5310" priority="166" stopIfTrue="1">
      <formula>$D$1&lt;P4</formula>
    </cfRule>
    <cfRule type="expression" dxfId="5309" priority="167" stopIfTrue="1">
      <formula>$D$1&gt;P4</formula>
    </cfRule>
  </conditionalFormatting>
  <conditionalFormatting sqref="P4">
    <cfRule type="expression" dxfId="5308" priority="164" stopIfTrue="1">
      <formula>$D$1&lt;P4</formula>
    </cfRule>
    <cfRule type="expression" dxfId="5307" priority="165" stopIfTrue="1">
      <formula>$D$1&gt;P4</formula>
    </cfRule>
  </conditionalFormatting>
  <conditionalFormatting sqref="P4">
    <cfRule type="expression" dxfId="5306" priority="162" stopIfTrue="1">
      <formula>$D$1&lt;P4</formula>
    </cfRule>
    <cfRule type="expression" dxfId="5305" priority="163" stopIfTrue="1">
      <formula>$D$1&gt;P4</formula>
    </cfRule>
  </conditionalFormatting>
  <conditionalFormatting sqref="P4">
    <cfRule type="expression" dxfId="5304" priority="160" stopIfTrue="1">
      <formula>$D$1&lt;P4</formula>
    </cfRule>
    <cfRule type="expression" dxfId="5303" priority="161" stopIfTrue="1">
      <formula>$D$1&gt;P4</formula>
    </cfRule>
  </conditionalFormatting>
  <conditionalFormatting sqref="P4">
    <cfRule type="expression" dxfId="5302" priority="158" stopIfTrue="1">
      <formula>$D$1&lt;P4</formula>
    </cfRule>
    <cfRule type="expression" dxfId="5301" priority="159" stopIfTrue="1">
      <formula>$D$1&gt;P4</formula>
    </cfRule>
  </conditionalFormatting>
  <conditionalFormatting sqref="P4">
    <cfRule type="expression" dxfId="5300" priority="156" stopIfTrue="1">
      <formula>$D$1&lt;P4</formula>
    </cfRule>
    <cfRule type="expression" dxfId="5299" priority="157" stopIfTrue="1">
      <formula>$D$1&gt;P4</formula>
    </cfRule>
  </conditionalFormatting>
  <conditionalFormatting sqref="P4">
    <cfRule type="expression" dxfId="5298" priority="154" stopIfTrue="1">
      <formula>$D$1&lt;P4</formula>
    </cfRule>
    <cfRule type="expression" dxfId="5297" priority="155" stopIfTrue="1">
      <formula>$D$1&gt;P4</formula>
    </cfRule>
  </conditionalFormatting>
  <conditionalFormatting sqref="P4">
    <cfRule type="expression" dxfId="5296" priority="152" stopIfTrue="1">
      <formula>$D$1&lt;P4</formula>
    </cfRule>
    <cfRule type="expression" dxfId="5295" priority="153" stopIfTrue="1">
      <formula>$D$1&gt;P4</formula>
    </cfRule>
  </conditionalFormatting>
  <conditionalFormatting sqref="P4">
    <cfRule type="expression" dxfId="5294" priority="150" stopIfTrue="1">
      <formula>$D$1&lt;P4</formula>
    </cfRule>
    <cfRule type="expression" dxfId="5293" priority="151" stopIfTrue="1">
      <formula>$D$1&gt;P4</formula>
    </cfRule>
  </conditionalFormatting>
  <conditionalFormatting sqref="P4">
    <cfRule type="expression" dxfId="5292" priority="148" stopIfTrue="1">
      <formula>$D$1&lt;P4</formula>
    </cfRule>
    <cfRule type="expression" dxfId="5291" priority="149" stopIfTrue="1">
      <formula>$D$1&gt;P4</formula>
    </cfRule>
  </conditionalFormatting>
  <conditionalFormatting sqref="P4">
    <cfRule type="expression" dxfId="5290" priority="146" stopIfTrue="1">
      <formula>$D$1&lt;P4</formula>
    </cfRule>
    <cfRule type="expression" dxfId="5289" priority="147" stopIfTrue="1">
      <formula>$D$1&gt;P4</formula>
    </cfRule>
  </conditionalFormatting>
  <conditionalFormatting sqref="P4">
    <cfRule type="expression" dxfId="5288" priority="144" stopIfTrue="1">
      <formula>$D$1&lt;P4</formula>
    </cfRule>
    <cfRule type="expression" dxfId="5287" priority="145" stopIfTrue="1">
      <formula>$D$1&gt;P4</formula>
    </cfRule>
  </conditionalFormatting>
  <conditionalFormatting sqref="P4">
    <cfRule type="expression" dxfId="5286" priority="142" stopIfTrue="1">
      <formula>$D$1&lt;P4</formula>
    </cfRule>
    <cfRule type="expression" dxfId="5285" priority="143" stopIfTrue="1">
      <formula>$D$1&gt;P4</formula>
    </cfRule>
  </conditionalFormatting>
  <conditionalFormatting sqref="P4">
    <cfRule type="expression" dxfId="5284" priority="140" stopIfTrue="1">
      <formula>$D$1&lt;P4</formula>
    </cfRule>
    <cfRule type="expression" dxfId="5283" priority="141" stopIfTrue="1">
      <formula>$D$1&gt;P4</formula>
    </cfRule>
  </conditionalFormatting>
  <conditionalFormatting sqref="P4">
    <cfRule type="expression" dxfId="5282" priority="138" stopIfTrue="1">
      <formula>$D$1&lt;P4</formula>
    </cfRule>
    <cfRule type="expression" dxfId="5281" priority="139" stopIfTrue="1">
      <formula>$D$1&gt;P4</formula>
    </cfRule>
  </conditionalFormatting>
  <conditionalFormatting sqref="O4">
    <cfRule type="expression" dxfId="5280" priority="136" stopIfTrue="1">
      <formula>$D$1&lt;O4</formula>
    </cfRule>
    <cfRule type="expression" dxfId="5279" priority="137" stopIfTrue="1">
      <formula>$D$1&gt;O4</formula>
    </cfRule>
  </conditionalFormatting>
  <conditionalFormatting sqref="O4">
    <cfRule type="expression" dxfId="5278" priority="120" stopIfTrue="1">
      <formula>$D$1&lt;O4</formula>
    </cfRule>
    <cfRule type="expression" dxfId="5277" priority="121" stopIfTrue="1">
      <formula>$D$1&gt;O4</formula>
    </cfRule>
  </conditionalFormatting>
  <conditionalFormatting sqref="O4">
    <cfRule type="expression" dxfId="5276" priority="118" stopIfTrue="1">
      <formula>$D$1&lt;O4</formula>
    </cfRule>
    <cfRule type="expression" dxfId="5275" priority="119" stopIfTrue="1">
      <formula>$D$1&gt;O4</formula>
    </cfRule>
  </conditionalFormatting>
  <conditionalFormatting sqref="O4">
    <cfRule type="expression" dxfId="5274" priority="116" stopIfTrue="1">
      <formula>$D$1&lt;O4</formula>
    </cfRule>
    <cfRule type="expression" dxfId="5273" priority="117" stopIfTrue="1">
      <formula>$D$1&gt;O4</formula>
    </cfRule>
  </conditionalFormatting>
  <conditionalFormatting sqref="O4">
    <cfRule type="expression" dxfId="5272" priority="134" stopIfTrue="1">
      <formula>$D$1&lt;O4</formula>
    </cfRule>
    <cfRule type="expression" dxfId="5271" priority="135" stopIfTrue="1">
      <formula>$D$1&gt;O4</formula>
    </cfRule>
  </conditionalFormatting>
  <conditionalFormatting sqref="O4">
    <cfRule type="expression" dxfId="5270" priority="132" stopIfTrue="1">
      <formula>$D$1&lt;O4</formula>
    </cfRule>
    <cfRule type="expression" dxfId="5269" priority="133" stopIfTrue="1">
      <formula>$D$1&gt;O4</formula>
    </cfRule>
  </conditionalFormatting>
  <conditionalFormatting sqref="O4">
    <cfRule type="expression" dxfId="5268" priority="130" stopIfTrue="1">
      <formula>$D$1&lt;O4</formula>
    </cfRule>
    <cfRule type="expression" dxfId="5267" priority="131" stopIfTrue="1">
      <formula>$D$1&gt;O4</formula>
    </cfRule>
  </conditionalFormatting>
  <conditionalFormatting sqref="O4">
    <cfRule type="expression" dxfId="5266" priority="128" stopIfTrue="1">
      <formula>$D$1&lt;O4</formula>
    </cfRule>
    <cfRule type="expression" dxfId="5265" priority="129" stopIfTrue="1">
      <formula>$D$1&gt;O4</formula>
    </cfRule>
  </conditionalFormatting>
  <conditionalFormatting sqref="O4">
    <cfRule type="expression" dxfId="5264" priority="126" stopIfTrue="1">
      <formula>$D$1&lt;O4</formula>
    </cfRule>
    <cfRule type="expression" dxfId="5263" priority="127" stopIfTrue="1">
      <formula>$D$1&gt;O4</formula>
    </cfRule>
  </conditionalFormatting>
  <conditionalFormatting sqref="O4">
    <cfRule type="expression" dxfId="5262" priority="124" stopIfTrue="1">
      <formula>$D$1&lt;O4</formula>
    </cfRule>
    <cfRule type="expression" dxfId="5261" priority="125" stopIfTrue="1">
      <formula>$D$1&gt;O4</formula>
    </cfRule>
  </conditionalFormatting>
  <conditionalFormatting sqref="O4">
    <cfRule type="expression" dxfId="5260" priority="122" stopIfTrue="1">
      <formula>$D$1&lt;O4</formula>
    </cfRule>
    <cfRule type="expression" dxfId="5259" priority="123" stopIfTrue="1">
      <formula>$D$1&gt;O4</formula>
    </cfRule>
  </conditionalFormatting>
  <conditionalFormatting sqref="O4">
    <cfRule type="expression" dxfId="5258" priority="114" stopIfTrue="1">
      <formula>$D$1&lt;O4</formula>
    </cfRule>
    <cfRule type="expression" dxfId="5257" priority="115" stopIfTrue="1">
      <formula>$D$1&gt;O4</formula>
    </cfRule>
  </conditionalFormatting>
  <conditionalFormatting sqref="O4">
    <cfRule type="expression" dxfId="5256" priority="112" stopIfTrue="1">
      <formula>$D$1&lt;O4</formula>
    </cfRule>
    <cfRule type="expression" dxfId="5255" priority="113" stopIfTrue="1">
      <formula>$D$1&gt;O4</formula>
    </cfRule>
  </conditionalFormatting>
  <conditionalFormatting sqref="O4">
    <cfRule type="expression" dxfId="5254" priority="110" stopIfTrue="1">
      <formula>$D$1&lt;O4</formula>
    </cfRule>
    <cfRule type="expression" dxfId="5253" priority="111" stopIfTrue="1">
      <formula>$D$1&gt;O4</formula>
    </cfRule>
  </conditionalFormatting>
  <conditionalFormatting sqref="O4">
    <cfRule type="expression" dxfId="5252" priority="108" stopIfTrue="1">
      <formula>$D$1&lt;O4</formula>
    </cfRule>
    <cfRule type="expression" dxfId="5251" priority="109" stopIfTrue="1">
      <formula>$D$1&gt;O4</formula>
    </cfRule>
  </conditionalFormatting>
  <conditionalFormatting sqref="O4">
    <cfRule type="expression" dxfId="5250" priority="106" stopIfTrue="1">
      <formula>$D$1&lt;O4</formula>
    </cfRule>
    <cfRule type="expression" dxfId="5249" priority="107" stopIfTrue="1">
      <formula>$D$1&gt;O4</formula>
    </cfRule>
  </conditionalFormatting>
  <conditionalFormatting sqref="O4">
    <cfRule type="expression" dxfId="5248" priority="104" stopIfTrue="1">
      <formula>$D$1&lt;O4</formula>
    </cfRule>
    <cfRule type="expression" dxfId="5247" priority="105" stopIfTrue="1">
      <formula>$D$1&gt;O4</formula>
    </cfRule>
  </conditionalFormatting>
  <conditionalFormatting sqref="O4">
    <cfRule type="expression" dxfId="5246" priority="102" stopIfTrue="1">
      <formula>$D$1&lt;O4</formula>
    </cfRule>
    <cfRule type="expression" dxfId="5245" priority="103" stopIfTrue="1">
      <formula>$D$1&gt;O4</formula>
    </cfRule>
  </conditionalFormatting>
  <conditionalFormatting sqref="O4">
    <cfRule type="expression" dxfId="5244" priority="100" stopIfTrue="1">
      <formula>$D$1&lt;O4</formula>
    </cfRule>
    <cfRule type="expression" dxfId="5243" priority="101" stopIfTrue="1">
      <formula>$D$1&gt;O4</formula>
    </cfRule>
  </conditionalFormatting>
  <conditionalFormatting sqref="O4">
    <cfRule type="expression" dxfId="5242" priority="98" stopIfTrue="1">
      <formula>$D$1&lt;O4</formula>
    </cfRule>
    <cfRule type="expression" dxfId="5241" priority="99" stopIfTrue="1">
      <formula>$D$1&gt;O4</formula>
    </cfRule>
  </conditionalFormatting>
  <conditionalFormatting sqref="O4">
    <cfRule type="expression" dxfId="5240" priority="96" stopIfTrue="1">
      <formula>$D$1&lt;O4</formula>
    </cfRule>
    <cfRule type="expression" dxfId="5239" priority="97" stopIfTrue="1">
      <formula>$D$1&gt;O4</formula>
    </cfRule>
  </conditionalFormatting>
  <conditionalFormatting sqref="O4">
    <cfRule type="expression" dxfId="5238" priority="94" stopIfTrue="1">
      <formula>$D$1&lt;O4</formula>
    </cfRule>
    <cfRule type="expression" dxfId="5237" priority="95" stopIfTrue="1">
      <formula>$D$1&gt;O4</formula>
    </cfRule>
  </conditionalFormatting>
  <conditionalFormatting sqref="O4">
    <cfRule type="expression" dxfId="5236" priority="92" stopIfTrue="1">
      <formula>$D$1&lt;O4</formula>
    </cfRule>
    <cfRule type="expression" dxfId="5235" priority="93" stopIfTrue="1">
      <formula>$D$1&gt;O4</formula>
    </cfRule>
  </conditionalFormatting>
  <conditionalFormatting sqref="O4">
    <cfRule type="expression" dxfId="5234" priority="90" stopIfTrue="1">
      <formula>$D$1&lt;O4</formula>
    </cfRule>
    <cfRule type="expression" dxfId="5233" priority="91" stopIfTrue="1">
      <formula>$D$1&gt;O4</formula>
    </cfRule>
  </conditionalFormatting>
  <conditionalFormatting sqref="O4">
    <cfRule type="expression" dxfId="5232" priority="88" stopIfTrue="1">
      <formula>$D$1&lt;O4</formula>
    </cfRule>
    <cfRule type="expression" dxfId="5231" priority="89" stopIfTrue="1">
      <formula>$D$1&gt;O4</formula>
    </cfRule>
  </conditionalFormatting>
  <conditionalFormatting sqref="O4">
    <cfRule type="expression" dxfId="5230" priority="86" stopIfTrue="1">
      <formula>$D$1&lt;O4</formula>
    </cfRule>
    <cfRule type="expression" dxfId="5229" priority="87" stopIfTrue="1">
      <formula>$D$1&gt;O4</formula>
    </cfRule>
  </conditionalFormatting>
  <conditionalFormatting sqref="H5">
    <cfRule type="cellIs" dxfId="5228" priority="83" stopIfTrue="1" operator="equal">
      <formula>5</formula>
    </cfRule>
    <cfRule type="cellIs" dxfId="5227" priority="84" stopIfTrue="1" operator="equal">
      <formula>4</formula>
    </cfRule>
    <cfRule type="cellIs" dxfId="5226" priority="85" stopIfTrue="1" operator="equal">
      <formula>3</formula>
    </cfRule>
  </conditionalFormatting>
  <conditionalFormatting sqref="H5">
    <cfRule type="cellIs" dxfId="5225" priority="80" stopIfTrue="1" operator="equal">
      <formula>5</formula>
    </cfRule>
    <cfRule type="cellIs" dxfId="5224" priority="81" stopIfTrue="1" operator="equal">
      <formula>4</formula>
    </cfRule>
    <cfRule type="cellIs" dxfId="5223" priority="82" stopIfTrue="1" operator="equal">
      <formula>3</formula>
    </cfRule>
  </conditionalFormatting>
  <conditionalFormatting sqref="H5">
    <cfRule type="cellIs" dxfId="5222" priority="77" stopIfTrue="1" operator="equal">
      <formula>5</formula>
    </cfRule>
    <cfRule type="cellIs" dxfId="5221" priority="78" stopIfTrue="1" operator="equal">
      <formula>4</formula>
    </cfRule>
    <cfRule type="cellIs" dxfId="5220" priority="79" stopIfTrue="1" operator="equal">
      <formula>3</formula>
    </cfRule>
  </conditionalFormatting>
  <conditionalFormatting sqref="H5">
    <cfRule type="cellIs" dxfId="5219" priority="74" stopIfTrue="1" operator="equal">
      <formula>5</formula>
    </cfRule>
    <cfRule type="cellIs" dxfId="5218" priority="75" stopIfTrue="1" operator="equal">
      <formula>4</formula>
    </cfRule>
    <cfRule type="cellIs" dxfId="5217" priority="76" stopIfTrue="1" operator="equal">
      <formula>3</formula>
    </cfRule>
  </conditionalFormatting>
  <conditionalFormatting sqref="K5">
    <cfRule type="cellIs" dxfId="5216" priority="71" stopIfTrue="1" operator="equal">
      <formula>5</formula>
    </cfRule>
    <cfRule type="cellIs" dxfId="5215" priority="72" stopIfTrue="1" operator="equal">
      <formula>4</formula>
    </cfRule>
    <cfRule type="cellIs" dxfId="5214" priority="73" stopIfTrue="1" operator="equal">
      <formula>3</formula>
    </cfRule>
  </conditionalFormatting>
  <conditionalFormatting sqref="K5">
    <cfRule type="cellIs" dxfId="5213" priority="68" stopIfTrue="1" operator="equal">
      <formula>5</formula>
    </cfRule>
    <cfRule type="cellIs" dxfId="5212" priority="69" stopIfTrue="1" operator="equal">
      <formula>4</formula>
    </cfRule>
    <cfRule type="cellIs" dxfId="5211" priority="70" stopIfTrue="1" operator="equal">
      <formula>3</formula>
    </cfRule>
  </conditionalFormatting>
  <conditionalFormatting sqref="J5">
    <cfRule type="cellIs" dxfId="5210" priority="65" stopIfTrue="1" operator="equal">
      <formula>5</formula>
    </cfRule>
    <cfRule type="cellIs" dxfId="5209" priority="66" stopIfTrue="1" operator="equal">
      <formula>4</formula>
    </cfRule>
    <cfRule type="cellIs" dxfId="5208" priority="67" stopIfTrue="1" operator="equal">
      <formula>3</formula>
    </cfRule>
  </conditionalFormatting>
  <conditionalFormatting sqref="O5">
    <cfRule type="cellIs" dxfId="5207" priority="62" stopIfTrue="1" operator="equal">
      <formula>5</formula>
    </cfRule>
    <cfRule type="cellIs" dxfId="5206" priority="63" stopIfTrue="1" operator="equal">
      <formula>4</formula>
    </cfRule>
    <cfRule type="cellIs" dxfId="5205" priority="64" stopIfTrue="1" operator="equal">
      <formula>3</formula>
    </cfRule>
  </conditionalFormatting>
  <conditionalFormatting sqref="O5">
    <cfRule type="cellIs" dxfId="5204" priority="59" stopIfTrue="1" operator="equal">
      <formula>5</formula>
    </cfRule>
    <cfRule type="cellIs" dxfId="5203" priority="60" stopIfTrue="1" operator="equal">
      <formula>4</formula>
    </cfRule>
    <cfRule type="cellIs" dxfId="5202" priority="61" stopIfTrue="1" operator="equal">
      <formula>3</formula>
    </cfRule>
  </conditionalFormatting>
  <conditionalFormatting sqref="O5">
    <cfRule type="cellIs" dxfId="5201" priority="56" stopIfTrue="1" operator="equal">
      <formula>5</formula>
    </cfRule>
    <cfRule type="cellIs" dxfId="5200" priority="57" stopIfTrue="1" operator="equal">
      <formula>4</formula>
    </cfRule>
    <cfRule type="cellIs" dxfId="5199" priority="58" stopIfTrue="1" operator="equal">
      <formula>3</formula>
    </cfRule>
  </conditionalFormatting>
  <conditionalFormatting sqref="O5">
    <cfRule type="cellIs" dxfId="5198" priority="53" stopIfTrue="1" operator="equal">
      <formula>5</formula>
    </cfRule>
    <cfRule type="cellIs" dxfId="5197" priority="54" stopIfTrue="1" operator="equal">
      <formula>4</formula>
    </cfRule>
    <cfRule type="cellIs" dxfId="5196" priority="55" stopIfTrue="1" operator="equal">
      <formula>3</formula>
    </cfRule>
  </conditionalFormatting>
  <conditionalFormatting sqref="P5">
    <cfRule type="cellIs" dxfId="5195" priority="50" stopIfTrue="1" operator="equal">
      <formula>5</formula>
    </cfRule>
    <cfRule type="cellIs" dxfId="5194" priority="51" stopIfTrue="1" operator="equal">
      <formula>4</formula>
    </cfRule>
    <cfRule type="cellIs" dxfId="5193" priority="52" stopIfTrue="1" operator="equal">
      <formula>3</formula>
    </cfRule>
  </conditionalFormatting>
  <conditionalFormatting sqref="P5">
    <cfRule type="cellIs" dxfId="5192" priority="47" stopIfTrue="1" operator="equal">
      <formula>5</formula>
    </cfRule>
    <cfRule type="cellIs" dxfId="5191" priority="48" stopIfTrue="1" operator="equal">
      <formula>4</formula>
    </cfRule>
    <cfRule type="cellIs" dxfId="5190" priority="49" stopIfTrue="1" operator="equal">
      <formula>3</formula>
    </cfRule>
  </conditionalFormatting>
  <conditionalFormatting sqref="P5">
    <cfRule type="cellIs" dxfId="5189" priority="44" stopIfTrue="1" operator="equal">
      <formula>5</formula>
    </cfRule>
    <cfRule type="cellIs" dxfId="5188" priority="45" stopIfTrue="1" operator="equal">
      <formula>4</formula>
    </cfRule>
    <cfRule type="cellIs" dxfId="5187" priority="46" stopIfTrue="1" operator="equal">
      <formula>3</formula>
    </cfRule>
  </conditionalFormatting>
  <conditionalFormatting sqref="P5">
    <cfRule type="cellIs" dxfId="5186" priority="41" stopIfTrue="1" operator="equal">
      <formula>5</formula>
    </cfRule>
    <cfRule type="cellIs" dxfId="5185" priority="42" stopIfTrue="1" operator="equal">
      <formula>4</formula>
    </cfRule>
    <cfRule type="cellIs" dxfId="5184" priority="43" stopIfTrue="1" operator="equal">
      <formula>3</formula>
    </cfRule>
  </conditionalFormatting>
  <conditionalFormatting sqref="P5">
    <cfRule type="cellIs" dxfId="5183" priority="38" stopIfTrue="1" operator="equal">
      <formula>5</formula>
    </cfRule>
    <cfRule type="cellIs" dxfId="5182" priority="39" stopIfTrue="1" operator="equal">
      <formula>4</formula>
    </cfRule>
    <cfRule type="cellIs" dxfId="5181" priority="40" stopIfTrue="1" operator="equal">
      <formula>3</formula>
    </cfRule>
  </conditionalFormatting>
  <conditionalFormatting sqref="P5">
    <cfRule type="cellIs" dxfId="5180" priority="35" stopIfTrue="1" operator="equal">
      <formula>5</formula>
    </cfRule>
    <cfRule type="cellIs" dxfId="5179" priority="36" stopIfTrue="1" operator="equal">
      <formula>4</formula>
    </cfRule>
    <cfRule type="cellIs" dxfId="5178" priority="37" stopIfTrue="1" operator="equal">
      <formula>3</formula>
    </cfRule>
  </conditionalFormatting>
  <conditionalFormatting sqref="P5">
    <cfRule type="cellIs" dxfId="5177" priority="32" stopIfTrue="1" operator="equal">
      <formula>5</formula>
    </cfRule>
    <cfRule type="cellIs" dxfId="5176" priority="33" stopIfTrue="1" operator="equal">
      <formula>4</formula>
    </cfRule>
    <cfRule type="cellIs" dxfId="5175" priority="34" stopIfTrue="1" operator="equal">
      <formula>3</formula>
    </cfRule>
  </conditionalFormatting>
  <conditionalFormatting sqref="Q5">
    <cfRule type="cellIs" dxfId="5174" priority="29" stopIfTrue="1" operator="equal">
      <formula>5</formula>
    </cfRule>
    <cfRule type="cellIs" dxfId="5173" priority="30" stopIfTrue="1" operator="equal">
      <formula>4</formula>
    </cfRule>
    <cfRule type="cellIs" dxfId="5172" priority="31" stopIfTrue="1" operator="equal">
      <formula>3</formula>
    </cfRule>
  </conditionalFormatting>
  <conditionalFormatting sqref="Q5">
    <cfRule type="cellIs" dxfId="5171" priority="26" stopIfTrue="1" operator="equal">
      <formula>5</formula>
    </cfRule>
    <cfRule type="cellIs" dxfId="5170" priority="27" stopIfTrue="1" operator="equal">
      <formula>4</formula>
    </cfRule>
    <cfRule type="cellIs" dxfId="5169" priority="28" stopIfTrue="1" operator="equal">
      <formula>3</formula>
    </cfRule>
  </conditionalFormatting>
  <conditionalFormatting sqref="L3">
    <cfRule type="expression" dxfId="5168" priority="24" stopIfTrue="1">
      <formula>$D$1&lt;L3</formula>
    </cfRule>
    <cfRule type="expression" dxfId="5167" priority="25" stopIfTrue="1">
      <formula>$D$1&gt;L3</formula>
    </cfRule>
  </conditionalFormatting>
  <conditionalFormatting sqref="L3">
    <cfRule type="expression" dxfId="5166" priority="22" stopIfTrue="1">
      <formula>$D$1&lt;L3</formula>
    </cfRule>
    <cfRule type="expression" dxfId="5165" priority="23" stopIfTrue="1">
      <formula>$D$1&gt;L3</formula>
    </cfRule>
  </conditionalFormatting>
  <conditionalFormatting sqref="L3">
    <cfRule type="expression" dxfId="5164" priority="20" stopIfTrue="1">
      <formula>$D$1&lt;L3</formula>
    </cfRule>
    <cfRule type="expression" dxfId="5163" priority="21" stopIfTrue="1">
      <formula>$D$1&gt;L3</formula>
    </cfRule>
  </conditionalFormatting>
  <conditionalFormatting sqref="L3">
    <cfRule type="expression" dxfId="5162" priority="18" stopIfTrue="1">
      <formula>$D$1&lt;L3</formula>
    </cfRule>
    <cfRule type="expression" dxfId="5161" priority="19" stopIfTrue="1">
      <formula>$D$1&gt;L3</formula>
    </cfRule>
  </conditionalFormatting>
  <conditionalFormatting sqref="L3">
    <cfRule type="expression" dxfId="5160" priority="16" stopIfTrue="1">
      <formula>$D$1&lt;L3</formula>
    </cfRule>
    <cfRule type="expression" dxfId="5159" priority="17" stopIfTrue="1">
      <formula>$D$1&gt;L3</formula>
    </cfRule>
  </conditionalFormatting>
  <conditionalFormatting sqref="L5">
    <cfRule type="cellIs" dxfId="5158" priority="13" stopIfTrue="1" operator="equal">
      <formula>5</formula>
    </cfRule>
    <cfRule type="cellIs" dxfId="5157" priority="14" stopIfTrue="1" operator="equal">
      <formula>4</formula>
    </cfRule>
    <cfRule type="cellIs" dxfId="5156" priority="15" stopIfTrue="1" operator="equal">
      <formula>3</formula>
    </cfRule>
  </conditionalFormatting>
  <conditionalFormatting sqref="L4">
    <cfRule type="expression" dxfId="5155" priority="11" stopIfTrue="1">
      <formula>$D$4&lt;L4</formula>
    </cfRule>
    <cfRule type="expression" dxfId="5154" priority="12" stopIfTrue="1">
      <formula>$D$4&gt;L4</formula>
    </cfRule>
  </conditionalFormatting>
  <conditionalFormatting sqref="L5">
    <cfRule type="cellIs" dxfId="5153" priority="8" stopIfTrue="1" operator="equal">
      <formula>5</formula>
    </cfRule>
    <cfRule type="cellIs" dxfId="5152" priority="9" stopIfTrue="1" operator="equal">
      <formula>4</formula>
    </cfRule>
    <cfRule type="cellIs" dxfId="5151" priority="10" stopIfTrue="1" operator="equal">
      <formula>3</formula>
    </cfRule>
  </conditionalFormatting>
  <conditionalFormatting sqref="L4">
    <cfRule type="expression" dxfId="5150" priority="6" stopIfTrue="1">
      <formula>$D$1&lt;L4</formula>
    </cfRule>
    <cfRule type="expression" dxfId="5149" priority="7" stopIfTrue="1">
      <formula>$D$1&gt;L4</formula>
    </cfRule>
  </conditionalFormatting>
  <conditionalFormatting sqref="L5">
    <cfRule type="cellIs" dxfId="5148" priority="3" stopIfTrue="1" operator="equal">
      <formula>5</formula>
    </cfRule>
    <cfRule type="cellIs" dxfId="5147" priority="4" stopIfTrue="1" operator="equal">
      <formula>4</formula>
    </cfRule>
    <cfRule type="cellIs" dxfId="5146" priority="5" stopIfTrue="1" operator="equal">
      <formula>3</formula>
    </cfRule>
  </conditionalFormatting>
  <conditionalFormatting sqref="L4">
    <cfRule type="expression" dxfId="5145" priority="1" stopIfTrue="1">
      <formula>$D$4&lt;L4</formula>
    </cfRule>
    <cfRule type="expression" dxfId="5144" priority="2" stopIfTrue="1">
      <formula>$D$4&gt;L4</formula>
    </cfRule>
  </conditionalFormatting>
  <pageMargins left="0.70866141732283472" right="0" top="0.74803149606299213" bottom="0" header="0.31496062992125984" footer="0.31496062992125984"/>
  <pageSetup paperSize="9" scale="75" orientation="portrait" r:id="rId1"/>
  <colBreaks count="1" manualBreakCount="1">
    <brk id="30" max="1048575" man="1"/>
  </colBreaks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4">
    <pageSetUpPr fitToPage="1"/>
  </sheetPr>
  <dimension ref="A1:FA57"/>
  <sheetViews>
    <sheetView view="pageBreakPreview" zoomScale="70" zoomScaleSheetLayoutView="70" workbookViewId="0">
      <pane xSplit="5" ySplit="5" topLeftCell="F6" activePane="bottomRight" state="frozenSplit"/>
      <selection activeCell="N22" sqref="N22"/>
      <selection pane="topRight" activeCell="N22" sqref="N22"/>
      <selection pane="bottomLeft" activeCell="N22" sqref="N22"/>
      <selection pane="bottomRight" activeCell="H13" sqref="H13:T13"/>
    </sheetView>
  </sheetViews>
  <sheetFormatPr defaultRowHeight="12.75" x14ac:dyDescent="0.2"/>
  <cols>
    <col min="1" max="1" width="7" style="126" customWidth="1"/>
    <col min="2" max="2" width="8.28515625" style="126" hidden="1" customWidth="1"/>
    <col min="3" max="3" width="12.5703125" style="126" customWidth="1"/>
    <col min="4" max="4" width="37" style="126" customWidth="1"/>
    <col min="5" max="5" width="6.5703125" style="126" hidden="1" customWidth="1"/>
    <col min="6" max="6" width="6.85546875" style="135" hidden="1" customWidth="1"/>
    <col min="7" max="7" width="7.85546875" style="135" hidden="1" customWidth="1"/>
    <col min="8" max="11" width="7.5703125" style="135" customWidth="1"/>
    <col min="12" max="13" width="7.5703125" style="135" hidden="1" customWidth="1"/>
    <col min="14" max="16" width="7.5703125" style="135" customWidth="1"/>
    <col min="17" max="17" width="7.5703125" style="270" customWidth="1"/>
    <col min="18" max="19" width="7.5703125" style="270" hidden="1" customWidth="1"/>
    <col min="20" max="20" width="7.5703125" style="135" customWidth="1"/>
    <col min="21" max="21" width="7.140625" style="135" hidden="1" customWidth="1"/>
    <col min="22" max="22" width="6.28515625" style="135" customWidth="1"/>
    <col min="23" max="24" width="4.42578125" style="135" hidden="1" customWidth="1"/>
    <col min="25" max="28" width="3.7109375" style="135" hidden="1" customWidth="1"/>
    <col min="29" max="29" width="5.85546875" style="135" hidden="1" customWidth="1"/>
    <col min="30" max="30" width="7.42578125" style="135" customWidth="1" collapsed="1"/>
    <col min="31" max="31" width="5.28515625" style="135" hidden="1" customWidth="1"/>
    <col min="32" max="32" width="4.7109375" style="135" hidden="1" customWidth="1"/>
    <col min="33" max="49" width="5.7109375" style="135" hidden="1" customWidth="1"/>
    <col min="50" max="50" width="6.5703125" style="135" hidden="1" customWidth="1" collapsed="1"/>
    <col min="51" max="51" width="2.7109375" style="135" hidden="1" customWidth="1"/>
    <col min="52" max="66" width="2.28515625" style="135" hidden="1" customWidth="1"/>
    <col min="67" max="67" width="4.140625" style="135" hidden="1" customWidth="1"/>
    <col min="68" max="68" width="9.85546875" style="136" hidden="1" customWidth="1"/>
    <col min="69" max="84" width="3.42578125" style="136" hidden="1" customWidth="1"/>
    <col min="85" max="85" width="3.7109375" style="136" hidden="1" customWidth="1"/>
    <col min="86" max="87" width="8" style="136" hidden="1" customWidth="1"/>
    <col min="88" max="102" width="8" style="136" customWidth="1"/>
    <col min="103" max="111" width="8" style="126" customWidth="1"/>
    <col min="112" max="16384" width="9.140625" style="126"/>
  </cols>
  <sheetData>
    <row r="1" spans="1:107" x14ac:dyDescent="0.2">
      <c r="A1" s="1"/>
      <c r="B1" s="1"/>
      <c r="C1" s="111"/>
      <c r="D1" s="112">
        <f ca="1">NOW()</f>
        <v>43578.608695717594</v>
      </c>
      <c r="E1" s="113"/>
      <c r="F1" s="114"/>
      <c r="G1" s="115"/>
      <c r="H1" s="115"/>
      <c r="I1" s="115"/>
      <c r="J1" s="115"/>
      <c r="K1" s="115"/>
      <c r="L1" s="115"/>
      <c r="M1" s="116"/>
      <c r="N1" s="117"/>
      <c r="O1" s="115"/>
      <c r="P1" s="115"/>
      <c r="Q1" s="266"/>
      <c r="R1" s="267"/>
      <c r="S1" s="267"/>
      <c r="T1" s="118"/>
      <c r="U1" s="119"/>
      <c r="V1" s="120"/>
      <c r="W1" s="121"/>
      <c r="X1" s="121"/>
      <c r="Y1" s="127"/>
      <c r="Z1" s="127"/>
      <c r="AA1" s="127"/>
      <c r="AB1" s="127"/>
      <c r="AC1" s="127"/>
      <c r="AD1" s="127"/>
      <c r="AE1" s="120"/>
      <c r="AF1" s="122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123"/>
      <c r="AW1" s="123"/>
      <c r="AX1" s="124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  <c r="BN1" s="125"/>
      <c r="BO1" s="124"/>
      <c r="BP1" s="124"/>
      <c r="BQ1" s="124"/>
      <c r="BR1" s="124"/>
      <c r="BS1" s="124"/>
      <c r="BT1" s="124"/>
      <c r="BU1" s="124"/>
      <c r="BV1" s="124"/>
      <c r="BW1" s="124"/>
      <c r="BX1" s="124"/>
      <c r="BY1" s="124"/>
      <c r="BZ1" s="124"/>
      <c r="CA1" s="124"/>
      <c r="CB1" s="124"/>
      <c r="CC1" s="124"/>
      <c r="CD1" s="124"/>
      <c r="CE1" s="124"/>
      <c r="CF1" s="124"/>
      <c r="CG1" s="124"/>
      <c r="CH1" s="124"/>
      <c r="CI1" s="124"/>
      <c r="CJ1" s="124"/>
      <c r="CK1" s="124"/>
      <c r="CL1" s="124"/>
      <c r="CM1" s="124"/>
      <c r="CN1" s="122"/>
      <c r="CO1" s="122"/>
      <c r="CP1" s="122"/>
      <c r="CQ1" s="122"/>
      <c r="CR1" s="122"/>
      <c r="CS1" s="122"/>
      <c r="CT1" s="122"/>
      <c r="CU1" s="122"/>
      <c r="CV1" s="122"/>
      <c r="CW1" s="122"/>
      <c r="CX1" s="122"/>
      <c r="CY1" s="122"/>
      <c r="CZ1" s="122"/>
      <c r="DA1" s="122"/>
    </row>
    <row r="2" spans="1:107" ht="14.25" x14ac:dyDescent="0.2">
      <c r="A2" s="1"/>
      <c r="B2" s="1"/>
      <c r="C2" s="111"/>
      <c r="D2" s="112"/>
      <c r="E2" s="113"/>
      <c r="F2" s="385" t="s">
        <v>539</v>
      </c>
      <c r="G2" s="385"/>
      <c r="H2" s="539" t="s">
        <v>537</v>
      </c>
      <c r="I2" s="540"/>
      <c r="J2" s="540"/>
      <c r="K2" s="540"/>
      <c r="L2" s="541"/>
      <c r="N2" s="539" t="s">
        <v>545</v>
      </c>
      <c r="O2" s="540"/>
      <c r="P2" s="540"/>
      <c r="Q2" s="540"/>
      <c r="R2" s="540"/>
      <c r="S2" s="336"/>
      <c r="T2" s="341" t="s">
        <v>540</v>
      </c>
      <c r="U2" s="272"/>
      <c r="V2" s="120"/>
      <c r="W2" s="121"/>
      <c r="X2" s="121"/>
      <c r="Y2" s="127"/>
      <c r="Z2" s="127"/>
      <c r="AA2" s="127"/>
      <c r="AB2" s="127"/>
      <c r="AC2" s="127"/>
      <c r="AD2" s="127"/>
      <c r="AE2" s="120"/>
      <c r="AF2" s="122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4"/>
      <c r="AY2" s="125"/>
      <c r="AZ2" s="125"/>
      <c r="BA2" s="125"/>
      <c r="BB2" s="125"/>
      <c r="BC2" s="125"/>
      <c r="BD2" s="125"/>
      <c r="BE2" s="125"/>
      <c r="BF2" s="125"/>
      <c r="BG2" s="125"/>
      <c r="BH2" s="125"/>
      <c r="BI2" s="125"/>
      <c r="BJ2" s="125"/>
      <c r="BK2" s="125"/>
      <c r="BL2" s="125"/>
      <c r="BM2" s="125"/>
      <c r="BN2" s="125"/>
      <c r="BO2" s="124"/>
      <c r="BP2" s="124"/>
      <c r="BQ2" s="124"/>
      <c r="BR2" s="124"/>
      <c r="BS2" s="124"/>
      <c r="BT2" s="124"/>
      <c r="BU2" s="124"/>
      <c r="BV2" s="124"/>
      <c r="BW2" s="124"/>
      <c r="BX2" s="124"/>
      <c r="BY2" s="124"/>
      <c r="BZ2" s="124"/>
      <c r="CA2" s="124"/>
      <c r="CB2" s="124"/>
      <c r="CC2" s="12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2"/>
      <c r="CO2" s="122"/>
      <c r="CP2" s="122"/>
      <c r="CQ2" s="122"/>
      <c r="CR2" s="122"/>
      <c r="CS2" s="122"/>
      <c r="CT2" s="122"/>
      <c r="CU2" s="122"/>
      <c r="CV2" s="122"/>
      <c r="CW2" s="122"/>
      <c r="CX2" s="122"/>
      <c r="CY2" s="122"/>
      <c r="CZ2" s="122"/>
      <c r="DA2" s="122"/>
    </row>
    <row r="3" spans="1:107" ht="21.75" customHeight="1" x14ac:dyDescent="0.2">
      <c r="A3" s="557">
        <v>2351</v>
      </c>
      <c r="B3" s="557"/>
      <c r="C3" s="557"/>
      <c r="D3" s="166" t="s">
        <v>0</v>
      </c>
      <c r="E3" s="167"/>
      <c r="F3" s="168"/>
      <c r="G3" s="168"/>
      <c r="H3" s="168">
        <v>42825</v>
      </c>
      <c r="I3" s="168">
        <v>42923</v>
      </c>
      <c r="J3" s="168">
        <v>42910</v>
      </c>
      <c r="K3" s="168">
        <v>42926</v>
      </c>
      <c r="L3" s="168"/>
      <c r="M3" s="168"/>
      <c r="N3" s="168">
        <v>42930</v>
      </c>
      <c r="O3" s="168">
        <v>42942</v>
      </c>
      <c r="P3" s="168">
        <v>42937</v>
      </c>
      <c r="Q3" s="168">
        <v>42933</v>
      </c>
      <c r="R3" s="268"/>
      <c r="S3" s="268"/>
      <c r="T3" s="168">
        <v>42924</v>
      </c>
      <c r="U3" s="168"/>
      <c r="V3" s="181"/>
      <c r="W3" s="132"/>
      <c r="X3" s="132"/>
      <c r="Y3" s="182"/>
      <c r="Z3" s="182"/>
      <c r="AA3" s="182"/>
      <c r="AB3" s="183"/>
      <c r="AC3" s="183"/>
      <c r="AD3" s="529" t="s">
        <v>9</v>
      </c>
      <c r="AE3" s="172"/>
      <c r="AF3" s="127"/>
      <c r="AG3" s="558"/>
      <c r="AH3" s="558"/>
      <c r="AI3" s="558"/>
      <c r="AJ3" s="558"/>
      <c r="AK3" s="558"/>
      <c r="AL3" s="558"/>
      <c r="AM3" s="558"/>
      <c r="AN3" s="558"/>
      <c r="AO3" s="558"/>
      <c r="AP3" s="558"/>
      <c r="AQ3" s="558"/>
      <c r="AR3" s="558"/>
      <c r="AS3" s="558"/>
      <c r="AT3" s="558"/>
      <c r="AU3" s="558"/>
      <c r="AV3" s="558"/>
      <c r="AW3" s="558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  <c r="BK3" s="556"/>
      <c r="BL3" s="556"/>
      <c r="BM3" s="556"/>
      <c r="BN3" s="124"/>
      <c r="BO3" s="124"/>
      <c r="BP3" s="556"/>
      <c r="BQ3" s="556"/>
      <c r="BR3" s="556"/>
      <c r="BS3" s="556"/>
      <c r="BT3" s="556"/>
      <c r="BU3" s="556"/>
      <c r="BV3" s="556"/>
      <c r="BW3" s="556"/>
      <c r="BX3" s="556"/>
      <c r="BY3" s="556"/>
      <c r="BZ3" s="556"/>
      <c r="CA3" s="556"/>
      <c r="CB3" s="556"/>
      <c r="CC3" s="556"/>
      <c r="CD3" s="556"/>
      <c r="CE3" s="556"/>
      <c r="CF3" s="124"/>
      <c r="CG3" s="124"/>
      <c r="CH3" s="124"/>
      <c r="CI3" s="124"/>
      <c r="CJ3" s="124"/>
      <c r="CK3" s="124"/>
      <c r="CL3" s="124"/>
      <c r="CM3" s="124"/>
      <c r="CN3" s="122"/>
      <c r="CO3" s="122"/>
      <c r="CP3" s="122"/>
      <c r="CQ3" s="122"/>
      <c r="CR3" s="122"/>
      <c r="CS3" s="122"/>
      <c r="CT3" s="122"/>
      <c r="CU3" s="122"/>
      <c r="CV3" s="122"/>
      <c r="CW3" s="122"/>
      <c r="CX3" s="122"/>
      <c r="CY3" s="122"/>
      <c r="CZ3" s="122"/>
      <c r="DA3" s="122"/>
    </row>
    <row r="4" spans="1:107" ht="25.5" customHeight="1" x14ac:dyDescent="0.2">
      <c r="A4" s="557"/>
      <c r="B4" s="557"/>
      <c r="C4" s="557"/>
      <c r="D4" s="170" t="s">
        <v>1</v>
      </c>
      <c r="E4" s="167"/>
      <c r="F4" s="171"/>
      <c r="G4" s="312"/>
      <c r="H4" s="221" t="s">
        <v>1408</v>
      </c>
      <c r="I4" s="221" t="s">
        <v>1422</v>
      </c>
      <c r="J4" s="171" t="s">
        <v>1423</v>
      </c>
      <c r="K4" s="221" t="s">
        <v>1425</v>
      </c>
      <c r="L4" s="221"/>
      <c r="M4" s="221"/>
      <c r="N4" s="268" t="s">
        <v>1418</v>
      </c>
      <c r="O4" s="221" t="s">
        <v>1419</v>
      </c>
      <c r="P4" s="221" t="s">
        <v>1420</v>
      </c>
      <c r="Q4" s="221" t="s">
        <v>1421</v>
      </c>
      <c r="R4" s="221"/>
      <c r="S4" s="171"/>
      <c r="T4" s="171" t="s">
        <v>1434</v>
      </c>
      <c r="U4" s="312"/>
      <c r="V4" s="169"/>
      <c r="W4" s="169"/>
      <c r="X4" s="169"/>
      <c r="Y4" s="132"/>
      <c r="Z4" s="182"/>
      <c r="AA4" s="182"/>
      <c r="AB4" s="182"/>
      <c r="AC4" s="182"/>
      <c r="AD4" s="529"/>
      <c r="AE4" s="169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2"/>
      <c r="AX4" s="129"/>
      <c r="AY4" s="129"/>
      <c r="AZ4" s="129"/>
      <c r="BA4" s="129"/>
      <c r="BB4" s="129"/>
      <c r="BC4" s="129"/>
      <c r="BD4" s="129"/>
      <c r="BE4" s="129"/>
      <c r="BF4" s="129"/>
      <c r="BG4" s="129"/>
      <c r="BH4" s="129"/>
      <c r="BI4" s="129"/>
      <c r="BJ4" s="129"/>
      <c r="BK4" s="129"/>
      <c r="BL4" s="129"/>
      <c r="BM4" s="129"/>
      <c r="BN4" s="124"/>
      <c r="BO4" s="124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29"/>
      <c r="CE4" s="129"/>
      <c r="CF4" s="124"/>
      <c r="CG4" s="124"/>
      <c r="CH4" s="124"/>
      <c r="CI4" s="124"/>
      <c r="CJ4" s="124"/>
      <c r="CK4" s="124"/>
      <c r="CL4" s="124"/>
      <c r="CM4" s="124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</row>
    <row r="5" spans="1:107" s="74" customFormat="1" ht="76.5" customHeight="1" x14ac:dyDescent="0.2">
      <c r="A5" s="292" t="s">
        <v>546</v>
      </c>
      <c r="B5" s="173" t="s">
        <v>2</v>
      </c>
      <c r="C5" s="386" t="s">
        <v>27</v>
      </c>
      <c r="D5" s="292" t="s">
        <v>3</v>
      </c>
      <c r="E5" s="174" t="s">
        <v>4</v>
      </c>
      <c r="F5" s="271"/>
      <c r="G5" s="271"/>
      <c r="H5" s="271" t="s">
        <v>1409</v>
      </c>
      <c r="I5" s="291" t="s">
        <v>1426</v>
      </c>
      <c r="J5" s="271" t="s">
        <v>1432</v>
      </c>
      <c r="K5" s="271" t="s">
        <v>1427</v>
      </c>
      <c r="L5" s="271"/>
      <c r="M5" s="271"/>
      <c r="N5" s="275" t="s">
        <v>1433</v>
      </c>
      <c r="O5" s="271" t="s">
        <v>1429</v>
      </c>
      <c r="P5" s="291" t="s">
        <v>1430</v>
      </c>
      <c r="Q5" s="271" t="s">
        <v>1431</v>
      </c>
      <c r="R5" s="271"/>
      <c r="S5" s="397"/>
      <c r="T5" s="271" t="s">
        <v>1435</v>
      </c>
      <c r="U5" s="271"/>
      <c r="V5" s="350" t="s">
        <v>5</v>
      </c>
      <c r="W5" s="184" t="s">
        <v>6</v>
      </c>
      <c r="X5" s="18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188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145" customFormat="1" ht="20.25" customHeight="1" x14ac:dyDescent="0.25">
      <c r="A6" s="295">
        <v>1</v>
      </c>
      <c r="B6" s="247" t="s">
        <v>28</v>
      </c>
      <c r="C6" s="302" t="s">
        <v>34</v>
      </c>
      <c r="D6" s="333" t="s">
        <v>959</v>
      </c>
      <c r="E6" s="242">
        <v>2351</v>
      </c>
      <c r="F6" s="91"/>
      <c r="G6" s="91"/>
      <c r="H6" s="137">
        <v>3</v>
      </c>
      <c r="I6" s="137">
        <v>3</v>
      </c>
      <c r="J6" s="137">
        <v>3</v>
      </c>
      <c r="K6" s="137">
        <v>3</v>
      </c>
      <c r="L6" s="137"/>
      <c r="M6" s="137"/>
      <c r="N6" s="137">
        <v>3</v>
      </c>
      <c r="O6" s="137">
        <v>4</v>
      </c>
      <c r="P6" s="137">
        <v>3</v>
      </c>
      <c r="Q6" s="137">
        <v>5</v>
      </c>
      <c r="R6" s="138"/>
      <c r="S6" s="138"/>
      <c r="T6" s="138">
        <v>3</v>
      </c>
      <c r="U6" s="138"/>
      <c r="V6" s="141">
        <f t="shared" ref="V6" si="0">IF(AC6&gt;0,IF(SUM(X6:Y6)/AC6&gt;0,2,IF(AND(SUM(X6:Y6)/AC6=0,Z6/AC6&gt;0),3,IF(AND((AB6/AC6+AA6/AC6)=1,AA6/AC6&gt;0),4,5))),0)</f>
        <v>3</v>
      </c>
      <c r="W6" s="149">
        <f t="shared" ref="W6" si="1">COUNTIF(AG6:AV6,"б")</f>
        <v>0</v>
      </c>
      <c r="X6" s="149">
        <f t="shared" ref="X6" si="2">COUNTIF(AG6:AV6,"д")</f>
        <v>0</v>
      </c>
      <c r="Y6" s="149">
        <f t="shared" ref="Y6" si="3">COUNTIF(AG6:AV6,2)+COUNTIF(AG6:AV6,"н")+COUNTIF(AG6:AV6,"д")</f>
        <v>0</v>
      </c>
      <c r="Z6" s="149">
        <f t="shared" ref="Z6" si="4">COUNTIF(AG6:AV6,Z$5)</f>
        <v>7</v>
      </c>
      <c r="AA6" s="149">
        <f t="shared" ref="AA6" si="5">COUNTIF(AG6:AV6,AA$5)</f>
        <v>1</v>
      </c>
      <c r="AB6" s="149">
        <f t="shared" ref="AB6" si="6">COUNTIF(AG6:AV6,AB$5)</f>
        <v>1</v>
      </c>
      <c r="AC6" s="149">
        <f t="shared" ref="AC6" si="7">SUM(X6:AB6)</f>
        <v>9</v>
      </c>
      <c r="AD6" s="187">
        <f t="shared" ref="AD6" si="8">IF(ISERROR(((X6+Y6)*2+Z6*3+AA6*4+AB6*5)/SUM(X6,Y6:AB6)),"",((X6+Y6)*2+Z6*3+AA6*4+AB6*5)/SUM(X6,Y6:AB6))</f>
        <v>3.3333333333333335</v>
      </c>
      <c r="AE6" s="191">
        <f t="shared" ref="AE6" si="9">IF(AX6=5,0.5,IF(AX6=4,0.25,IF(AX6&lt;=3,0)))</f>
        <v>0</v>
      </c>
      <c r="AF6" s="139"/>
      <c r="AG6" s="140" t="str">
        <f t="shared" ref="AG6" si="10">IF(ISERROR(VALUE(LEFT(F6))),LEFT(F6),VALUE(LEFT(F6)))</f>
        <v/>
      </c>
      <c r="AH6" s="140" t="str">
        <f t="shared" ref="AH6" si="11">IF(ISERROR(VALUE(LEFT(G6))),LEFT(G6),VALUE(LEFT(G6)))</f>
        <v/>
      </c>
      <c r="AI6" s="140">
        <f t="shared" ref="AI6" si="12">IF(ISERROR(VALUE(LEFT(H6))),LEFT(H6),VALUE(LEFT(H6)))</f>
        <v>3</v>
      </c>
      <c r="AJ6" s="140">
        <f t="shared" ref="AJ6" si="13">IF(ISERROR(VALUE(LEFT(I6))),LEFT(I6),VALUE(LEFT(I6)))</f>
        <v>3</v>
      </c>
      <c r="AK6" s="140">
        <f t="shared" ref="AK6" si="14">IF(ISERROR(VALUE(LEFT(J6))),LEFT(J6),VALUE(LEFT(J6)))</f>
        <v>3</v>
      </c>
      <c r="AL6" s="140">
        <f t="shared" ref="AL6" si="15">IF(ISERROR(VALUE(LEFT(K6))),LEFT(K6),VALUE(LEFT(K6)))</f>
        <v>3</v>
      </c>
      <c r="AM6" s="140" t="str">
        <f t="shared" ref="AM6" si="16">IF(ISERROR(VALUE(LEFT(L6))),LEFT(L6),VALUE(LEFT(L6)))</f>
        <v/>
      </c>
      <c r="AN6" s="140" t="str">
        <f t="shared" ref="AN6" si="17">IF(ISERROR(VALUE(LEFT(M6))),LEFT(M6),VALUE(LEFT(M6)))</f>
        <v/>
      </c>
      <c r="AO6" s="140">
        <f t="shared" ref="AO6" si="18">IF(ISERROR(VALUE(LEFT(N6))),LEFT(N6),VALUE(LEFT(N6)))</f>
        <v>3</v>
      </c>
      <c r="AP6" s="140">
        <f t="shared" ref="AP6" si="19">IF(ISERROR(VALUE(LEFT(O6))),LEFT(O6),VALUE(LEFT(O6)))</f>
        <v>4</v>
      </c>
      <c r="AQ6" s="140">
        <f t="shared" ref="AQ6" si="20">IF(ISERROR(VALUE(LEFT(P6))),LEFT(P6),VALUE(LEFT(P6)))</f>
        <v>3</v>
      </c>
      <c r="AR6" s="140">
        <f t="shared" ref="AR6" si="21">IF(ISERROR(VALUE(LEFT(Q6))),LEFT(Q6),VALUE(LEFT(Q6)))</f>
        <v>5</v>
      </c>
      <c r="AS6" s="140" t="str">
        <f t="shared" ref="AS6" si="22">IF(ISERROR(VALUE(LEFT(R6))),LEFT(R6),VALUE(LEFT(R6)))</f>
        <v/>
      </c>
      <c r="AT6" s="140" t="str">
        <f t="shared" ref="AT6" si="23">IF(ISERROR(VALUE(LEFT(S6))),LEFT(S6),VALUE(LEFT(S6)))</f>
        <v/>
      </c>
      <c r="AU6" s="140">
        <f t="shared" ref="AU6" si="24">IF(ISERROR(VALUE(LEFT(T6))),LEFT(T6),VALUE(LEFT(T6)))</f>
        <v>3</v>
      </c>
      <c r="AV6" s="140" t="str">
        <f t="shared" ref="AV6" si="25">IF(ISERROR(VALUE(LEFT(U6))),LEFT(U6),VALUE(LEFT(U6)))</f>
        <v/>
      </c>
      <c r="AW6" s="141">
        <f t="shared" ref="AW6" si="26">COUNTIF(AG6:AV6,"з")</f>
        <v>0</v>
      </c>
      <c r="AX6" s="142"/>
      <c r="AY6" s="143"/>
      <c r="AZ6" s="143"/>
      <c r="BA6" s="143"/>
      <c r="BB6" s="143"/>
      <c r="BC6" s="143"/>
      <c r="BD6" s="143"/>
      <c r="BE6" s="143"/>
      <c r="BF6" s="143"/>
      <c r="BG6" s="143"/>
      <c r="BH6" s="143"/>
      <c r="BI6" s="143"/>
      <c r="BJ6" s="143"/>
      <c r="BK6" s="143"/>
      <c r="BL6" s="143"/>
      <c r="BM6" s="143"/>
      <c r="BN6" s="143"/>
      <c r="BO6" s="142"/>
      <c r="BP6" s="144"/>
      <c r="BQ6" s="144"/>
      <c r="BR6" s="144"/>
      <c r="BS6" s="144"/>
      <c r="BT6" s="144"/>
      <c r="BU6" s="144"/>
      <c r="BV6" s="144"/>
      <c r="BW6" s="144"/>
      <c r="BX6" s="144"/>
      <c r="BY6" s="144"/>
      <c r="BZ6" s="144"/>
      <c r="CA6" s="144"/>
      <c r="CB6" s="144"/>
      <c r="CC6" s="144"/>
      <c r="CD6" s="144"/>
      <c r="CE6" s="144"/>
      <c r="CF6" s="144"/>
      <c r="CG6" s="142"/>
      <c r="CH6" s="142"/>
      <c r="CI6" s="142"/>
      <c r="CJ6" s="142"/>
      <c r="CK6" s="142"/>
      <c r="CL6" s="142"/>
      <c r="CM6" s="142"/>
      <c r="CN6" s="147"/>
      <c r="CO6" s="147"/>
      <c r="CP6" s="147"/>
      <c r="CQ6" s="147"/>
      <c r="CR6" s="147"/>
      <c r="CS6" s="147"/>
      <c r="CT6" s="147"/>
      <c r="CU6" s="147"/>
      <c r="CV6" s="147"/>
      <c r="CW6" s="147"/>
      <c r="CX6" s="147"/>
      <c r="CY6" s="147"/>
      <c r="CZ6" s="147"/>
      <c r="DA6" s="147"/>
      <c r="DB6" s="148"/>
      <c r="DC6" s="148"/>
    </row>
    <row r="7" spans="1:107" s="145" customFormat="1" ht="20.25" customHeight="1" x14ac:dyDescent="0.25">
      <c r="A7" s="295">
        <v>2</v>
      </c>
      <c r="B7" s="247" t="s">
        <v>26</v>
      </c>
      <c r="C7" s="302" t="s">
        <v>34</v>
      </c>
      <c r="D7" s="333" t="s">
        <v>960</v>
      </c>
      <c r="E7" s="242">
        <v>2351</v>
      </c>
      <c r="F7" s="91"/>
      <c r="G7" s="91"/>
      <c r="H7" s="137">
        <v>3</v>
      </c>
      <c r="I7" s="137">
        <v>4</v>
      </c>
      <c r="J7" s="137">
        <v>4</v>
      </c>
      <c r="K7" s="137">
        <v>4</v>
      </c>
      <c r="L7" s="137"/>
      <c r="M7" s="137"/>
      <c r="N7" s="137">
        <v>5</v>
      </c>
      <c r="O7" s="137">
        <v>4</v>
      </c>
      <c r="P7" s="137">
        <v>3</v>
      </c>
      <c r="Q7" s="137">
        <v>5</v>
      </c>
      <c r="R7" s="137"/>
      <c r="S7" s="138"/>
      <c r="T7" s="138">
        <v>4</v>
      </c>
      <c r="U7" s="138"/>
      <c r="V7" s="141">
        <f t="shared" ref="V7:V40" si="27">IF(AC7&gt;0,IF(SUM(X7:Y7)/AC7&gt;0,2,IF(AND(SUM(X7:Y7)/AC7=0,Z7/AC7&gt;0),3,IF(AND((AB7/AC7+AA7/AC7)=1,AA7/AC7&gt;0),4,5))),0)</f>
        <v>3</v>
      </c>
      <c r="W7" s="149">
        <f t="shared" ref="W7:W40" si="28">COUNTIF(AG7:AV7,"б")</f>
        <v>0</v>
      </c>
      <c r="X7" s="149">
        <f t="shared" ref="X7:X40" si="29">COUNTIF(AG7:AV7,"д")</f>
        <v>0</v>
      </c>
      <c r="Y7" s="149">
        <f t="shared" ref="Y7:Y40" si="30">COUNTIF(AG7:AV7,2)+COUNTIF(AG7:AV7,"н")+COUNTIF(AG7:AV7,"д")</f>
        <v>0</v>
      </c>
      <c r="Z7" s="149">
        <f t="shared" ref="Z7:Z40" si="31">COUNTIF(AG7:AV7,Z$5)</f>
        <v>2</v>
      </c>
      <c r="AA7" s="149">
        <f t="shared" ref="AA7:AA40" si="32">COUNTIF(AG7:AV7,AA$5)</f>
        <v>5</v>
      </c>
      <c r="AB7" s="149">
        <f t="shared" ref="AB7:AB40" si="33">COUNTIF(AG7:AV7,AB$5)</f>
        <v>2</v>
      </c>
      <c r="AC7" s="149">
        <f t="shared" ref="AC7:AC40" si="34">SUM(X7:AB7)</f>
        <v>9</v>
      </c>
      <c r="AD7" s="187">
        <f t="shared" ref="AD7:AD39" si="35">IF(ISERROR(((X7+Y7)*2+Z7*3+AA7*4+AB7*5)/SUM(X7,Y7:AB7)),"",((X7+Y7)*2+Z7*3+AA7*4+AB7*5)/SUM(X7,Y7:AB7))</f>
        <v>4</v>
      </c>
      <c r="AE7" s="191">
        <f t="shared" ref="AE7:AE40" si="36">IF(AX7=5,0.5,IF(AX7=4,0.25,IF(AX7&lt;=3,0)))</f>
        <v>0</v>
      </c>
      <c r="AF7" s="139"/>
      <c r="AG7" s="140" t="str">
        <f t="shared" ref="AG7:AG23" si="37">IF(ISERROR(VALUE(LEFT(F7))),LEFT(F7),VALUE(LEFT(F7)))</f>
        <v/>
      </c>
      <c r="AH7" s="140" t="str">
        <f t="shared" ref="AH7:AH23" si="38">IF(ISERROR(VALUE(LEFT(G7))),LEFT(G7),VALUE(LEFT(G7)))</f>
        <v/>
      </c>
      <c r="AI7" s="140">
        <f t="shared" ref="AI7:AI23" si="39">IF(ISERROR(VALUE(LEFT(H7))),LEFT(H7),VALUE(LEFT(H7)))</f>
        <v>3</v>
      </c>
      <c r="AJ7" s="140">
        <f t="shared" ref="AJ7:AJ23" si="40">IF(ISERROR(VALUE(LEFT(I7))),LEFT(I7),VALUE(LEFT(I7)))</f>
        <v>4</v>
      </c>
      <c r="AK7" s="140">
        <f t="shared" ref="AK7:AK23" si="41">IF(ISERROR(VALUE(LEFT(J7))),LEFT(J7),VALUE(LEFT(J7)))</f>
        <v>4</v>
      </c>
      <c r="AL7" s="140">
        <f t="shared" ref="AL7:AL23" si="42">IF(ISERROR(VALUE(LEFT(K7))),LEFT(K7),VALUE(LEFT(K7)))</f>
        <v>4</v>
      </c>
      <c r="AM7" s="140" t="str">
        <f t="shared" ref="AM7:AM23" si="43">IF(ISERROR(VALUE(LEFT(L7))),LEFT(L7),VALUE(LEFT(L7)))</f>
        <v/>
      </c>
      <c r="AN7" s="140" t="str">
        <f t="shared" ref="AN7:AN23" si="44">IF(ISERROR(VALUE(LEFT(M7))),LEFT(M7),VALUE(LEFT(M7)))</f>
        <v/>
      </c>
      <c r="AO7" s="140">
        <f t="shared" ref="AO7:AO23" si="45">IF(ISERROR(VALUE(LEFT(N7))),LEFT(N7),VALUE(LEFT(N7)))</f>
        <v>5</v>
      </c>
      <c r="AP7" s="140">
        <f t="shared" ref="AP7:AP23" si="46">IF(ISERROR(VALUE(LEFT(O7))),LEFT(O7),VALUE(LEFT(O7)))</f>
        <v>4</v>
      </c>
      <c r="AQ7" s="140">
        <f t="shared" ref="AQ7:AQ23" si="47">IF(ISERROR(VALUE(LEFT(P7))),LEFT(P7),VALUE(LEFT(P7)))</f>
        <v>3</v>
      </c>
      <c r="AR7" s="140">
        <f t="shared" ref="AR7:AR23" si="48">IF(ISERROR(VALUE(LEFT(Q7))),LEFT(Q7),VALUE(LEFT(Q7)))</f>
        <v>5</v>
      </c>
      <c r="AS7" s="140" t="str">
        <f t="shared" ref="AS7:AS23" si="49">IF(ISERROR(VALUE(LEFT(R7))),LEFT(R7),VALUE(LEFT(R7)))</f>
        <v/>
      </c>
      <c r="AT7" s="140" t="str">
        <f t="shared" ref="AT7:AT23" si="50">IF(ISERROR(VALUE(LEFT(S7))),LEFT(S7),VALUE(LEFT(S7)))</f>
        <v/>
      </c>
      <c r="AU7" s="140">
        <f t="shared" ref="AU7:AU23" si="51">IF(ISERROR(VALUE(LEFT(T7))),LEFT(T7),VALUE(LEFT(T7)))</f>
        <v>4</v>
      </c>
      <c r="AV7" s="140" t="str">
        <f t="shared" ref="AV7:AV23" si="52">IF(ISERROR(VALUE(LEFT(U7))),LEFT(U7),VALUE(LEFT(U7)))</f>
        <v/>
      </c>
      <c r="AW7" s="141">
        <f t="shared" ref="AW7:AW39" si="53">COUNTIF(AG7:AV7,"з")</f>
        <v>0</v>
      </c>
      <c r="AX7" s="142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  <c r="BL7" s="143"/>
      <c r="BM7" s="143"/>
      <c r="BN7" s="143"/>
      <c r="BO7" s="142"/>
      <c r="BP7" s="144"/>
      <c r="BQ7" s="144"/>
      <c r="BR7" s="144"/>
      <c r="BS7" s="144"/>
      <c r="BT7" s="144"/>
      <c r="BU7" s="144"/>
      <c r="BV7" s="144"/>
      <c r="BW7" s="144"/>
      <c r="BX7" s="144"/>
      <c r="BY7" s="144"/>
      <c r="BZ7" s="144"/>
      <c r="CA7" s="144"/>
      <c r="CB7" s="144"/>
      <c r="CC7" s="144"/>
      <c r="CD7" s="144"/>
      <c r="CE7" s="144"/>
      <c r="CF7" s="144"/>
      <c r="CG7" s="142"/>
      <c r="CH7" s="142"/>
      <c r="CI7" s="142"/>
      <c r="CJ7" s="142"/>
      <c r="CK7" s="142"/>
      <c r="CL7" s="142"/>
      <c r="CM7" s="142"/>
      <c r="CN7" s="147"/>
      <c r="CO7" s="147"/>
      <c r="CP7" s="147"/>
      <c r="CQ7" s="147"/>
      <c r="CR7" s="147"/>
      <c r="CS7" s="147"/>
      <c r="CT7" s="147"/>
      <c r="CU7" s="147"/>
      <c r="CV7" s="147"/>
      <c r="CW7" s="147"/>
      <c r="CX7" s="147"/>
      <c r="CY7" s="147"/>
      <c r="CZ7" s="147"/>
      <c r="DA7" s="147"/>
    </row>
    <row r="8" spans="1:107" s="145" customFormat="1" ht="20.25" customHeight="1" x14ac:dyDescent="0.25">
      <c r="A8" s="295">
        <v>3</v>
      </c>
      <c r="B8" s="247" t="s">
        <v>28</v>
      </c>
      <c r="C8" s="302" t="s">
        <v>34</v>
      </c>
      <c r="D8" s="333" t="s">
        <v>961</v>
      </c>
      <c r="E8" s="242">
        <v>2351</v>
      </c>
      <c r="F8" s="91"/>
      <c r="G8" s="91"/>
      <c r="H8" s="137">
        <v>4</v>
      </c>
      <c r="I8" s="137">
        <v>3</v>
      </c>
      <c r="J8" s="137" t="s">
        <v>1477</v>
      </c>
      <c r="K8" s="137">
        <v>3</v>
      </c>
      <c r="L8" s="137"/>
      <c r="M8" s="137"/>
      <c r="N8" s="137">
        <v>4</v>
      </c>
      <c r="O8" s="137">
        <v>3</v>
      </c>
      <c r="P8" s="137">
        <v>3</v>
      </c>
      <c r="Q8" s="137">
        <v>5</v>
      </c>
      <c r="R8" s="137"/>
      <c r="S8" s="138"/>
      <c r="T8" s="138">
        <v>3</v>
      </c>
      <c r="U8" s="138"/>
      <c r="V8" s="141">
        <f t="shared" si="27"/>
        <v>3</v>
      </c>
      <c r="W8" s="149">
        <f t="shared" si="28"/>
        <v>0</v>
      </c>
      <c r="X8" s="149">
        <f t="shared" si="29"/>
        <v>0</v>
      </c>
      <c r="Y8" s="149">
        <f t="shared" si="30"/>
        <v>0</v>
      </c>
      <c r="Z8" s="149">
        <f t="shared" si="31"/>
        <v>5</v>
      </c>
      <c r="AA8" s="149">
        <f t="shared" si="32"/>
        <v>2</v>
      </c>
      <c r="AB8" s="149">
        <f t="shared" si="33"/>
        <v>1</v>
      </c>
      <c r="AC8" s="149">
        <f t="shared" si="34"/>
        <v>8</v>
      </c>
      <c r="AD8" s="187">
        <f t="shared" si="35"/>
        <v>3.5</v>
      </c>
      <c r="AE8" s="191">
        <f t="shared" si="36"/>
        <v>0</v>
      </c>
      <c r="AF8" s="139"/>
      <c r="AG8" s="140" t="str">
        <f t="shared" si="37"/>
        <v/>
      </c>
      <c r="AH8" s="140" t="str">
        <f t="shared" si="38"/>
        <v/>
      </c>
      <c r="AI8" s="140">
        <f t="shared" si="39"/>
        <v>4</v>
      </c>
      <c r="AJ8" s="140">
        <f t="shared" si="40"/>
        <v>3</v>
      </c>
      <c r="AK8" s="140" t="str">
        <f t="shared" si="41"/>
        <v>а</v>
      </c>
      <c r="AL8" s="140">
        <f t="shared" si="42"/>
        <v>3</v>
      </c>
      <c r="AM8" s="140" t="str">
        <f t="shared" si="43"/>
        <v/>
      </c>
      <c r="AN8" s="140" t="str">
        <f t="shared" si="44"/>
        <v/>
      </c>
      <c r="AO8" s="140">
        <f t="shared" si="45"/>
        <v>4</v>
      </c>
      <c r="AP8" s="140">
        <f t="shared" si="46"/>
        <v>3</v>
      </c>
      <c r="AQ8" s="140">
        <f t="shared" si="47"/>
        <v>3</v>
      </c>
      <c r="AR8" s="140">
        <f t="shared" si="48"/>
        <v>5</v>
      </c>
      <c r="AS8" s="140" t="str">
        <f t="shared" si="49"/>
        <v/>
      </c>
      <c r="AT8" s="140" t="str">
        <f t="shared" si="50"/>
        <v/>
      </c>
      <c r="AU8" s="140">
        <f t="shared" si="51"/>
        <v>3</v>
      </c>
      <c r="AV8" s="140" t="str">
        <f t="shared" si="52"/>
        <v/>
      </c>
      <c r="AW8" s="141">
        <f t="shared" si="53"/>
        <v>0</v>
      </c>
      <c r="AX8" s="142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2"/>
      <c r="BP8" s="144"/>
      <c r="BQ8" s="144"/>
      <c r="BR8" s="144"/>
      <c r="BS8" s="144"/>
      <c r="BT8" s="144"/>
      <c r="BU8" s="144"/>
      <c r="BV8" s="144"/>
      <c r="BW8" s="144"/>
      <c r="BX8" s="144"/>
      <c r="BY8" s="144"/>
      <c r="BZ8" s="144"/>
      <c r="CA8" s="144"/>
      <c r="CB8" s="144"/>
      <c r="CC8" s="144"/>
      <c r="CD8" s="144"/>
      <c r="CE8" s="144"/>
      <c r="CF8" s="144"/>
      <c r="CG8" s="142"/>
      <c r="CH8" s="142"/>
      <c r="CI8" s="142"/>
      <c r="CJ8" s="142"/>
      <c r="CK8" s="142"/>
      <c r="CL8" s="142"/>
      <c r="CM8" s="142"/>
      <c r="CN8" s="147"/>
      <c r="CO8" s="147"/>
      <c r="CP8" s="147"/>
      <c r="CQ8" s="147"/>
      <c r="CR8" s="147"/>
      <c r="CS8" s="147"/>
      <c r="CT8" s="147"/>
      <c r="CU8" s="147"/>
      <c r="CV8" s="147"/>
      <c r="CW8" s="147"/>
      <c r="CX8" s="147"/>
      <c r="CY8" s="147"/>
      <c r="CZ8" s="147"/>
      <c r="DA8" s="147"/>
    </row>
    <row r="9" spans="1:107" s="145" customFormat="1" ht="20.25" customHeight="1" x14ac:dyDescent="0.25">
      <c r="A9" s="295">
        <v>4</v>
      </c>
      <c r="B9" s="247" t="s">
        <v>498</v>
      </c>
      <c r="C9" s="343" t="s">
        <v>34</v>
      </c>
      <c r="D9" s="344" t="s">
        <v>962</v>
      </c>
      <c r="E9" s="242">
        <v>2351</v>
      </c>
      <c r="F9" s="91"/>
      <c r="G9" s="91"/>
      <c r="H9" s="137">
        <v>4</v>
      </c>
      <c r="I9" s="137">
        <v>5</v>
      </c>
      <c r="J9" s="137">
        <v>5</v>
      </c>
      <c r="K9" s="137">
        <v>5</v>
      </c>
      <c r="L9" s="137"/>
      <c r="M9" s="137"/>
      <c r="N9" s="137">
        <v>5</v>
      </c>
      <c r="O9" s="137">
        <v>5</v>
      </c>
      <c r="P9" s="137">
        <v>5</v>
      </c>
      <c r="Q9" s="137">
        <v>5</v>
      </c>
      <c r="R9" s="137"/>
      <c r="S9" s="138"/>
      <c r="T9" s="138">
        <v>5</v>
      </c>
      <c r="U9" s="138"/>
      <c r="V9" s="141">
        <f t="shared" si="27"/>
        <v>4</v>
      </c>
      <c r="W9" s="149">
        <f t="shared" si="28"/>
        <v>0</v>
      </c>
      <c r="X9" s="149">
        <f t="shared" si="29"/>
        <v>0</v>
      </c>
      <c r="Y9" s="149">
        <f t="shared" si="30"/>
        <v>0</v>
      </c>
      <c r="Z9" s="149">
        <f t="shared" si="31"/>
        <v>0</v>
      </c>
      <c r="AA9" s="149">
        <f t="shared" si="32"/>
        <v>1</v>
      </c>
      <c r="AB9" s="149">
        <f t="shared" si="33"/>
        <v>8</v>
      </c>
      <c r="AC9" s="149">
        <f t="shared" si="34"/>
        <v>9</v>
      </c>
      <c r="AD9" s="187">
        <f t="shared" si="35"/>
        <v>4.8888888888888893</v>
      </c>
      <c r="AE9" s="191">
        <f t="shared" si="36"/>
        <v>0</v>
      </c>
      <c r="AF9" s="139"/>
      <c r="AG9" s="140" t="str">
        <f t="shared" si="37"/>
        <v/>
      </c>
      <c r="AH9" s="140" t="str">
        <f t="shared" si="38"/>
        <v/>
      </c>
      <c r="AI9" s="140">
        <f t="shared" si="39"/>
        <v>4</v>
      </c>
      <c r="AJ9" s="140">
        <f t="shared" si="40"/>
        <v>5</v>
      </c>
      <c r="AK9" s="140">
        <f t="shared" si="41"/>
        <v>5</v>
      </c>
      <c r="AL9" s="140">
        <f t="shared" si="42"/>
        <v>5</v>
      </c>
      <c r="AM9" s="140" t="str">
        <f t="shared" si="43"/>
        <v/>
      </c>
      <c r="AN9" s="140" t="str">
        <f t="shared" si="44"/>
        <v/>
      </c>
      <c r="AO9" s="140">
        <f t="shared" si="45"/>
        <v>5</v>
      </c>
      <c r="AP9" s="140">
        <f t="shared" si="46"/>
        <v>5</v>
      </c>
      <c r="AQ9" s="140">
        <f t="shared" si="47"/>
        <v>5</v>
      </c>
      <c r="AR9" s="140">
        <f t="shared" si="48"/>
        <v>5</v>
      </c>
      <c r="AS9" s="140" t="str">
        <f t="shared" si="49"/>
        <v/>
      </c>
      <c r="AT9" s="140" t="str">
        <f t="shared" si="50"/>
        <v/>
      </c>
      <c r="AU9" s="140">
        <f t="shared" si="51"/>
        <v>5</v>
      </c>
      <c r="AV9" s="140" t="str">
        <f t="shared" si="52"/>
        <v/>
      </c>
      <c r="AW9" s="141">
        <f t="shared" si="53"/>
        <v>0</v>
      </c>
      <c r="AX9" s="142"/>
      <c r="AY9" s="143"/>
      <c r="AZ9" s="143"/>
      <c r="BA9" s="143"/>
      <c r="BB9" s="143"/>
      <c r="BC9" s="143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2"/>
      <c r="BP9" s="144"/>
      <c r="BQ9" s="144"/>
      <c r="BR9" s="144"/>
      <c r="BS9" s="144"/>
      <c r="BT9" s="144"/>
      <c r="BU9" s="144"/>
      <c r="BV9" s="144"/>
      <c r="BW9" s="144"/>
      <c r="BX9" s="144"/>
      <c r="BY9" s="144"/>
      <c r="BZ9" s="144"/>
      <c r="CA9" s="144"/>
      <c r="CB9" s="144"/>
      <c r="CC9" s="144"/>
      <c r="CD9" s="144"/>
      <c r="CE9" s="144"/>
      <c r="CF9" s="144"/>
      <c r="CG9" s="142"/>
      <c r="CH9" s="144"/>
      <c r="CI9" s="144"/>
      <c r="CJ9" s="144"/>
      <c r="CK9" s="144"/>
      <c r="CL9" s="144"/>
      <c r="CM9" s="144"/>
      <c r="CN9" s="139"/>
      <c r="CO9" s="139"/>
      <c r="CP9" s="139"/>
      <c r="CQ9" s="139"/>
      <c r="CR9" s="139"/>
      <c r="CS9" s="139"/>
      <c r="CT9" s="139"/>
      <c r="CU9" s="139"/>
      <c r="CV9" s="139"/>
      <c r="CW9" s="139"/>
      <c r="CX9" s="139"/>
      <c r="CY9" s="139"/>
      <c r="CZ9" s="139"/>
      <c r="DA9" s="139"/>
    </row>
    <row r="10" spans="1:107" s="145" customFormat="1" ht="20.25" customHeight="1" x14ac:dyDescent="0.25">
      <c r="A10" s="295">
        <v>5</v>
      </c>
      <c r="B10" s="247" t="s">
        <v>496</v>
      </c>
      <c r="C10" s="302" t="s">
        <v>34</v>
      </c>
      <c r="D10" s="333" t="s">
        <v>963</v>
      </c>
      <c r="E10" s="242">
        <v>2351</v>
      </c>
      <c r="F10" s="91"/>
      <c r="G10" s="91"/>
      <c r="H10" s="137">
        <v>4</v>
      </c>
      <c r="I10" s="137">
        <v>4</v>
      </c>
      <c r="J10" s="137">
        <v>4</v>
      </c>
      <c r="K10" s="137">
        <v>5</v>
      </c>
      <c r="L10" s="137"/>
      <c r="M10" s="137"/>
      <c r="N10" s="137">
        <v>4</v>
      </c>
      <c r="O10" s="137">
        <v>4</v>
      </c>
      <c r="P10" s="137">
        <v>4</v>
      </c>
      <c r="Q10" s="137">
        <v>5</v>
      </c>
      <c r="R10" s="137"/>
      <c r="S10" s="138"/>
      <c r="T10" s="138">
        <v>4</v>
      </c>
      <c r="U10" s="138"/>
      <c r="V10" s="141">
        <f t="shared" si="27"/>
        <v>4</v>
      </c>
      <c r="W10" s="149">
        <f t="shared" si="28"/>
        <v>0</v>
      </c>
      <c r="X10" s="149">
        <f t="shared" si="29"/>
        <v>0</v>
      </c>
      <c r="Y10" s="149">
        <f t="shared" si="30"/>
        <v>0</v>
      </c>
      <c r="Z10" s="149">
        <f t="shared" si="31"/>
        <v>0</v>
      </c>
      <c r="AA10" s="149">
        <f t="shared" si="32"/>
        <v>7</v>
      </c>
      <c r="AB10" s="149">
        <f t="shared" si="33"/>
        <v>2</v>
      </c>
      <c r="AC10" s="149">
        <f t="shared" si="34"/>
        <v>9</v>
      </c>
      <c r="AD10" s="187">
        <f t="shared" si="35"/>
        <v>4.2222222222222223</v>
      </c>
      <c r="AE10" s="191">
        <f t="shared" si="36"/>
        <v>0</v>
      </c>
      <c r="AF10" s="139"/>
      <c r="AG10" s="140" t="str">
        <f t="shared" si="37"/>
        <v/>
      </c>
      <c r="AH10" s="140" t="str">
        <f t="shared" si="38"/>
        <v/>
      </c>
      <c r="AI10" s="140">
        <f t="shared" si="39"/>
        <v>4</v>
      </c>
      <c r="AJ10" s="140">
        <f t="shared" si="40"/>
        <v>4</v>
      </c>
      <c r="AK10" s="140">
        <f t="shared" si="41"/>
        <v>4</v>
      </c>
      <c r="AL10" s="140">
        <f t="shared" si="42"/>
        <v>5</v>
      </c>
      <c r="AM10" s="140" t="str">
        <f t="shared" si="43"/>
        <v/>
      </c>
      <c r="AN10" s="140" t="str">
        <f t="shared" si="44"/>
        <v/>
      </c>
      <c r="AO10" s="140">
        <f t="shared" si="45"/>
        <v>4</v>
      </c>
      <c r="AP10" s="140">
        <f t="shared" si="46"/>
        <v>4</v>
      </c>
      <c r="AQ10" s="140">
        <f t="shared" si="47"/>
        <v>4</v>
      </c>
      <c r="AR10" s="140">
        <f t="shared" si="48"/>
        <v>5</v>
      </c>
      <c r="AS10" s="140" t="str">
        <f t="shared" si="49"/>
        <v/>
      </c>
      <c r="AT10" s="140" t="str">
        <f t="shared" si="50"/>
        <v/>
      </c>
      <c r="AU10" s="140">
        <f t="shared" si="51"/>
        <v>4</v>
      </c>
      <c r="AV10" s="140" t="str">
        <f t="shared" si="52"/>
        <v/>
      </c>
      <c r="AW10" s="141">
        <f t="shared" si="53"/>
        <v>0</v>
      </c>
      <c r="AX10" s="142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  <c r="BL10" s="143"/>
      <c r="BM10" s="143"/>
      <c r="BN10" s="143"/>
      <c r="BO10" s="142"/>
      <c r="BP10" s="144"/>
      <c r="BQ10" s="144"/>
      <c r="BR10" s="144"/>
      <c r="BS10" s="144"/>
      <c r="BT10" s="144"/>
      <c r="BU10" s="144"/>
      <c r="BV10" s="144"/>
      <c r="BW10" s="144"/>
      <c r="BX10" s="144"/>
      <c r="BY10" s="144"/>
      <c r="BZ10" s="144"/>
      <c r="CA10" s="144"/>
      <c r="CB10" s="144"/>
      <c r="CC10" s="144"/>
      <c r="CD10" s="144"/>
      <c r="CE10" s="144"/>
      <c r="CF10" s="144"/>
      <c r="CG10" s="142"/>
      <c r="CH10" s="144"/>
      <c r="CI10" s="144"/>
      <c r="CJ10" s="144"/>
      <c r="CK10" s="144"/>
      <c r="CL10" s="144"/>
      <c r="CM10" s="144"/>
      <c r="CN10" s="139"/>
      <c r="CO10" s="139"/>
      <c r="CP10" s="139"/>
      <c r="CQ10" s="139"/>
      <c r="CR10" s="139"/>
      <c r="CS10" s="139"/>
      <c r="CT10" s="139"/>
      <c r="CU10" s="139"/>
      <c r="CV10" s="139"/>
      <c r="CW10" s="139"/>
      <c r="CX10" s="139"/>
      <c r="CY10" s="139"/>
      <c r="CZ10" s="139"/>
      <c r="DA10" s="139"/>
    </row>
    <row r="11" spans="1:107" s="145" customFormat="1" ht="20.25" customHeight="1" x14ac:dyDescent="0.25">
      <c r="A11" s="295">
        <v>6</v>
      </c>
      <c r="B11" s="247" t="s">
        <v>28</v>
      </c>
      <c r="C11" s="302" t="s">
        <v>34</v>
      </c>
      <c r="D11" s="333" t="s">
        <v>964</v>
      </c>
      <c r="E11" s="242">
        <v>2351</v>
      </c>
      <c r="F11" s="91"/>
      <c r="G11" s="91"/>
      <c r="H11" s="137">
        <v>4</v>
      </c>
      <c r="I11" s="137">
        <v>4</v>
      </c>
      <c r="J11" s="137">
        <v>4</v>
      </c>
      <c r="K11" s="137">
        <v>5</v>
      </c>
      <c r="L11" s="137"/>
      <c r="M11" s="137"/>
      <c r="N11" s="137">
        <v>5</v>
      </c>
      <c r="O11" s="137">
        <v>4</v>
      </c>
      <c r="P11" s="137">
        <v>3</v>
      </c>
      <c r="Q11" s="137">
        <v>5</v>
      </c>
      <c r="R11" s="137"/>
      <c r="S11" s="138"/>
      <c r="T11" s="138">
        <v>4</v>
      </c>
      <c r="U11" s="138"/>
      <c r="V11" s="141">
        <f t="shared" si="27"/>
        <v>3</v>
      </c>
      <c r="W11" s="149">
        <f t="shared" si="28"/>
        <v>0</v>
      </c>
      <c r="X11" s="149">
        <f t="shared" si="29"/>
        <v>0</v>
      </c>
      <c r="Y11" s="149">
        <f t="shared" si="30"/>
        <v>0</v>
      </c>
      <c r="Z11" s="149">
        <f t="shared" si="31"/>
        <v>1</v>
      </c>
      <c r="AA11" s="149">
        <f t="shared" si="32"/>
        <v>5</v>
      </c>
      <c r="AB11" s="149">
        <f t="shared" si="33"/>
        <v>3</v>
      </c>
      <c r="AC11" s="149">
        <f t="shared" si="34"/>
        <v>9</v>
      </c>
      <c r="AD11" s="187">
        <f t="shared" si="35"/>
        <v>4.2222222222222223</v>
      </c>
      <c r="AE11" s="191">
        <f t="shared" si="36"/>
        <v>0</v>
      </c>
      <c r="AF11" s="139"/>
      <c r="AG11" s="140" t="str">
        <f t="shared" si="37"/>
        <v/>
      </c>
      <c r="AH11" s="140" t="str">
        <f t="shared" si="38"/>
        <v/>
      </c>
      <c r="AI11" s="140">
        <f t="shared" si="39"/>
        <v>4</v>
      </c>
      <c r="AJ11" s="140">
        <f t="shared" si="40"/>
        <v>4</v>
      </c>
      <c r="AK11" s="140">
        <f t="shared" si="41"/>
        <v>4</v>
      </c>
      <c r="AL11" s="140">
        <f t="shared" si="42"/>
        <v>5</v>
      </c>
      <c r="AM11" s="140" t="str">
        <f t="shared" si="43"/>
        <v/>
      </c>
      <c r="AN11" s="140" t="str">
        <f t="shared" si="44"/>
        <v/>
      </c>
      <c r="AO11" s="140">
        <f t="shared" si="45"/>
        <v>5</v>
      </c>
      <c r="AP11" s="140">
        <f t="shared" si="46"/>
        <v>4</v>
      </c>
      <c r="AQ11" s="140">
        <f t="shared" si="47"/>
        <v>3</v>
      </c>
      <c r="AR11" s="140">
        <f t="shared" si="48"/>
        <v>5</v>
      </c>
      <c r="AS11" s="140" t="str">
        <f t="shared" si="49"/>
        <v/>
      </c>
      <c r="AT11" s="140" t="str">
        <f t="shared" si="50"/>
        <v/>
      </c>
      <c r="AU11" s="140">
        <f t="shared" si="51"/>
        <v>4</v>
      </c>
      <c r="AV11" s="140" t="str">
        <f t="shared" si="52"/>
        <v/>
      </c>
      <c r="AW11" s="141">
        <f t="shared" si="53"/>
        <v>0</v>
      </c>
      <c r="AX11" s="142"/>
      <c r="AY11" s="143"/>
      <c r="AZ11" s="143"/>
      <c r="BA11" s="143"/>
      <c r="BB11" s="143"/>
      <c r="BC11" s="143"/>
      <c r="BD11" s="143"/>
      <c r="BE11" s="143"/>
      <c r="BF11" s="143"/>
      <c r="BG11" s="143"/>
      <c r="BH11" s="143"/>
      <c r="BI11" s="143"/>
      <c r="BJ11" s="143"/>
      <c r="BK11" s="143"/>
      <c r="BL11" s="143"/>
      <c r="BM11" s="143"/>
      <c r="BN11" s="143"/>
      <c r="BO11" s="142"/>
      <c r="BP11" s="144"/>
      <c r="BQ11" s="144"/>
      <c r="BR11" s="144"/>
      <c r="BS11" s="144"/>
      <c r="BT11" s="144"/>
      <c r="BU11" s="144"/>
      <c r="BV11" s="144"/>
      <c r="BW11" s="144"/>
      <c r="BX11" s="144"/>
      <c r="BY11" s="144"/>
      <c r="BZ11" s="144"/>
      <c r="CA11" s="144"/>
      <c r="CB11" s="144"/>
      <c r="CC11" s="144"/>
      <c r="CD11" s="144"/>
      <c r="CE11" s="144"/>
      <c r="CF11" s="144"/>
      <c r="CG11" s="142"/>
      <c r="CH11" s="144"/>
      <c r="CI11" s="144"/>
      <c r="CJ11" s="144"/>
      <c r="CK11" s="144"/>
      <c r="CL11" s="144"/>
      <c r="CM11" s="144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39"/>
    </row>
    <row r="12" spans="1:107" s="145" customFormat="1" ht="20.25" customHeight="1" x14ac:dyDescent="0.25">
      <c r="A12" s="295">
        <v>7</v>
      </c>
      <c r="B12" s="247" t="s">
        <v>28</v>
      </c>
      <c r="C12" s="302" t="s">
        <v>34</v>
      </c>
      <c r="D12" s="333" t="s">
        <v>965</v>
      </c>
      <c r="E12" s="242">
        <v>2351</v>
      </c>
      <c r="F12" s="91"/>
      <c r="G12" s="91"/>
      <c r="H12" s="137">
        <v>3</v>
      </c>
      <c r="I12" s="137">
        <v>4</v>
      </c>
      <c r="J12" s="137">
        <v>3</v>
      </c>
      <c r="K12" s="137">
        <v>4</v>
      </c>
      <c r="L12" s="137"/>
      <c r="M12" s="137"/>
      <c r="N12" s="137">
        <v>3</v>
      </c>
      <c r="O12" s="137">
        <v>3</v>
      </c>
      <c r="P12" s="137">
        <v>3</v>
      </c>
      <c r="Q12" s="137">
        <v>5</v>
      </c>
      <c r="R12" s="137"/>
      <c r="S12" s="138"/>
      <c r="T12" s="138">
        <v>3</v>
      </c>
      <c r="U12" s="138"/>
      <c r="V12" s="141">
        <f t="shared" si="27"/>
        <v>3</v>
      </c>
      <c r="W12" s="149">
        <f t="shared" si="28"/>
        <v>0</v>
      </c>
      <c r="X12" s="149">
        <f t="shared" si="29"/>
        <v>0</v>
      </c>
      <c r="Y12" s="149">
        <f t="shared" si="30"/>
        <v>0</v>
      </c>
      <c r="Z12" s="149">
        <f t="shared" si="31"/>
        <v>6</v>
      </c>
      <c r="AA12" s="149">
        <f t="shared" si="32"/>
        <v>2</v>
      </c>
      <c r="AB12" s="149">
        <f t="shared" si="33"/>
        <v>1</v>
      </c>
      <c r="AC12" s="149">
        <f t="shared" si="34"/>
        <v>9</v>
      </c>
      <c r="AD12" s="187">
        <f t="shared" si="35"/>
        <v>3.4444444444444446</v>
      </c>
      <c r="AE12" s="191">
        <f t="shared" si="36"/>
        <v>0</v>
      </c>
      <c r="AF12" s="139"/>
      <c r="AG12" s="140" t="str">
        <f t="shared" si="37"/>
        <v/>
      </c>
      <c r="AH12" s="140" t="str">
        <f t="shared" si="38"/>
        <v/>
      </c>
      <c r="AI12" s="140">
        <f t="shared" si="39"/>
        <v>3</v>
      </c>
      <c r="AJ12" s="140">
        <f t="shared" si="40"/>
        <v>4</v>
      </c>
      <c r="AK12" s="140">
        <f t="shared" si="41"/>
        <v>3</v>
      </c>
      <c r="AL12" s="140">
        <f t="shared" si="42"/>
        <v>4</v>
      </c>
      <c r="AM12" s="140" t="str">
        <f t="shared" si="43"/>
        <v/>
      </c>
      <c r="AN12" s="140" t="str">
        <f t="shared" si="44"/>
        <v/>
      </c>
      <c r="AO12" s="140">
        <f t="shared" si="45"/>
        <v>3</v>
      </c>
      <c r="AP12" s="140">
        <f t="shared" si="46"/>
        <v>3</v>
      </c>
      <c r="AQ12" s="140">
        <f t="shared" si="47"/>
        <v>3</v>
      </c>
      <c r="AR12" s="140">
        <f t="shared" si="48"/>
        <v>5</v>
      </c>
      <c r="AS12" s="140" t="str">
        <f t="shared" si="49"/>
        <v/>
      </c>
      <c r="AT12" s="140" t="str">
        <f t="shared" si="50"/>
        <v/>
      </c>
      <c r="AU12" s="140">
        <f t="shared" si="51"/>
        <v>3</v>
      </c>
      <c r="AV12" s="140" t="str">
        <f t="shared" si="52"/>
        <v/>
      </c>
      <c r="AW12" s="141">
        <f t="shared" si="53"/>
        <v>0</v>
      </c>
      <c r="AX12" s="142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2"/>
      <c r="BP12" s="144"/>
      <c r="BQ12" s="144"/>
      <c r="BR12" s="144"/>
      <c r="BS12" s="144"/>
      <c r="BT12" s="144"/>
      <c r="BU12" s="144"/>
      <c r="BV12" s="144"/>
      <c r="BW12" s="144"/>
      <c r="BX12" s="144"/>
      <c r="BY12" s="144"/>
      <c r="BZ12" s="144"/>
      <c r="CA12" s="144"/>
      <c r="CB12" s="144"/>
      <c r="CC12" s="144"/>
      <c r="CD12" s="144"/>
      <c r="CE12" s="144"/>
      <c r="CF12" s="144"/>
      <c r="CG12" s="142"/>
      <c r="CH12" s="144"/>
      <c r="CI12" s="144"/>
      <c r="CJ12" s="144"/>
      <c r="CK12" s="144"/>
      <c r="CL12" s="144"/>
      <c r="CM12" s="144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</row>
    <row r="13" spans="1:107" s="145" customFormat="1" ht="20.25" customHeight="1" x14ac:dyDescent="0.25">
      <c r="A13" s="295">
        <v>8</v>
      </c>
      <c r="B13" s="247" t="s">
        <v>28</v>
      </c>
      <c r="C13" s="343" t="s">
        <v>34</v>
      </c>
      <c r="D13" s="344" t="s">
        <v>966</v>
      </c>
      <c r="E13" s="242">
        <v>2351</v>
      </c>
      <c r="F13" s="91"/>
      <c r="G13" s="91"/>
      <c r="H13" s="137">
        <v>5</v>
      </c>
      <c r="I13" s="137">
        <v>5</v>
      </c>
      <c r="J13" s="137">
        <v>5</v>
      </c>
      <c r="K13" s="137">
        <v>5</v>
      </c>
      <c r="L13" s="137"/>
      <c r="M13" s="137"/>
      <c r="N13" s="137">
        <v>5</v>
      </c>
      <c r="O13" s="137">
        <v>5</v>
      </c>
      <c r="P13" s="137">
        <v>5</v>
      </c>
      <c r="Q13" s="137">
        <v>5</v>
      </c>
      <c r="R13" s="137"/>
      <c r="S13" s="138"/>
      <c r="T13" s="138">
        <v>5</v>
      </c>
      <c r="U13" s="138"/>
      <c r="V13" s="141">
        <f t="shared" si="27"/>
        <v>5</v>
      </c>
      <c r="W13" s="149">
        <f t="shared" si="28"/>
        <v>0</v>
      </c>
      <c r="X13" s="149">
        <f t="shared" si="29"/>
        <v>0</v>
      </c>
      <c r="Y13" s="149">
        <f t="shared" si="30"/>
        <v>0</v>
      </c>
      <c r="Z13" s="149">
        <f t="shared" si="31"/>
        <v>0</v>
      </c>
      <c r="AA13" s="149">
        <f t="shared" si="32"/>
        <v>0</v>
      </c>
      <c r="AB13" s="149">
        <f t="shared" si="33"/>
        <v>9</v>
      </c>
      <c r="AC13" s="149">
        <f t="shared" si="34"/>
        <v>9</v>
      </c>
      <c r="AD13" s="187">
        <f t="shared" si="35"/>
        <v>5</v>
      </c>
      <c r="AE13" s="191">
        <f t="shared" si="36"/>
        <v>0</v>
      </c>
      <c r="AF13" s="139"/>
      <c r="AG13" s="140" t="str">
        <f t="shared" si="37"/>
        <v/>
      </c>
      <c r="AH13" s="140" t="str">
        <f t="shared" si="38"/>
        <v/>
      </c>
      <c r="AI13" s="140">
        <f t="shared" si="39"/>
        <v>5</v>
      </c>
      <c r="AJ13" s="140">
        <f t="shared" si="40"/>
        <v>5</v>
      </c>
      <c r="AK13" s="140">
        <f t="shared" si="41"/>
        <v>5</v>
      </c>
      <c r="AL13" s="140">
        <f t="shared" si="42"/>
        <v>5</v>
      </c>
      <c r="AM13" s="140" t="str">
        <f t="shared" si="43"/>
        <v/>
      </c>
      <c r="AN13" s="140" t="str">
        <f t="shared" si="44"/>
        <v/>
      </c>
      <c r="AO13" s="140">
        <f t="shared" si="45"/>
        <v>5</v>
      </c>
      <c r="AP13" s="140">
        <f t="shared" si="46"/>
        <v>5</v>
      </c>
      <c r="AQ13" s="140">
        <f t="shared" si="47"/>
        <v>5</v>
      </c>
      <c r="AR13" s="140">
        <f t="shared" si="48"/>
        <v>5</v>
      </c>
      <c r="AS13" s="140" t="str">
        <f t="shared" si="49"/>
        <v/>
      </c>
      <c r="AT13" s="140" t="str">
        <f t="shared" si="50"/>
        <v/>
      </c>
      <c r="AU13" s="140">
        <f t="shared" si="51"/>
        <v>5</v>
      </c>
      <c r="AV13" s="140" t="str">
        <f t="shared" si="52"/>
        <v/>
      </c>
      <c r="AW13" s="141">
        <f t="shared" si="53"/>
        <v>0</v>
      </c>
      <c r="AX13" s="142"/>
      <c r="AY13" s="143"/>
      <c r="AZ13" s="143"/>
      <c r="BA13" s="143"/>
      <c r="BB13" s="143"/>
      <c r="BC13" s="143"/>
      <c r="BD13" s="143"/>
      <c r="BE13" s="143"/>
      <c r="BF13" s="143"/>
      <c r="BG13" s="143"/>
      <c r="BH13" s="143"/>
      <c r="BI13" s="143"/>
      <c r="BJ13" s="143"/>
      <c r="BK13" s="143"/>
      <c r="BL13" s="143"/>
      <c r="BM13" s="143"/>
      <c r="BN13" s="143"/>
      <c r="BO13" s="142"/>
      <c r="BP13" s="144"/>
      <c r="BQ13" s="144"/>
      <c r="BR13" s="144"/>
      <c r="BS13" s="144"/>
      <c r="BT13" s="144"/>
      <c r="BU13" s="144"/>
      <c r="BV13" s="144"/>
      <c r="BW13" s="144"/>
      <c r="BX13" s="144"/>
      <c r="BY13" s="144"/>
      <c r="BZ13" s="144"/>
      <c r="CA13" s="144"/>
      <c r="CB13" s="144"/>
      <c r="CC13" s="144"/>
      <c r="CD13" s="144"/>
      <c r="CE13" s="144"/>
      <c r="CF13" s="144"/>
      <c r="CG13" s="142"/>
      <c r="CH13" s="144"/>
      <c r="CI13" s="144"/>
      <c r="CJ13" s="144"/>
      <c r="CK13" s="144"/>
      <c r="CL13" s="144"/>
      <c r="CM13" s="144"/>
      <c r="CN13" s="139"/>
      <c r="CO13" s="139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</row>
    <row r="14" spans="1:107" s="145" customFormat="1" ht="20.25" customHeight="1" x14ac:dyDescent="0.25">
      <c r="A14" s="295">
        <v>9</v>
      </c>
      <c r="B14" s="247" t="s">
        <v>497</v>
      </c>
      <c r="C14" s="343" t="s">
        <v>34</v>
      </c>
      <c r="D14" s="344" t="s">
        <v>967</v>
      </c>
      <c r="E14" s="242">
        <v>2351</v>
      </c>
      <c r="F14" s="91"/>
      <c r="G14" s="91"/>
      <c r="H14" s="137">
        <v>5</v>
      </c>
      <c r="I14" s="137">
        <v>5</v>
      </c>
      <c r="J14" s="137">
        <v>5</v>
      </c>
      <c r="K14" s="137">
        <v>5</v>
      </c>
      <c r="L14" s="137"/>
      <c r="M14" s="137"/>
      <c r="N14" s="137">
        <v>5</v>
      </c>
      <c r="O14" s="137">
        <v>5</v>
      </c>
      <c r="P14" s="137">
        <v>5</v>
      </c>
      <c r="Q14" s="137">
        <v>5</v>
      </c>
      <c r="R14" s="137"/>
      <c r="S14" s="138"/>
      <c r="T14" s="138">
        <v>5</v>
      </c>
      <c r="U14" s="138"/>
      <c r="V14" s="141">
        <f t="shared" si="27"/>
        <v>5</v>
      </c>
      <c r="W14" s="149">
        <f t="shared" si="28"/>
        <v>0</v>
      </c>
      <c r="X14" s="149">
        <f t="shared" si="29"/>
        <v>0</v>
      </c>
      <c r="Y14" s="149">
        <f t="shared" si="30"/>
        <v>0</v>
      </c>
      <c r="Z14" s="149">
        <f t="shared" si="31"/>
        <v>0</v>
      </c>
      <c r="AA14" s="149">
        <f t="shared" si="32"/>
        <v>0</v>
      </c>
      <c r="AB14" s="149">
        <f t="shared" si="33"/>
        <v>9</v>
      </c>
      <c r="AC14" s="149">
        <f t="shared" si="34"/>
        <v>9</v>
      </c>
      <c r="AD14" s="187">
        <f t="shared" si="35"/>
        <v>5</v>
      </c>
      <c r="AE14" s="191">
        <f t="shared" si="36"/>
        <v>0</v>
      </c>
      <c r="AF14" s="139"/>
      <c r="AG14" s="140" t="str">
        <f t="shared" si="37"/>
        <v/>
      </c>
      <c r="AH14" s="140" t="str">
        <f t="shared" si="38"/>
        <v/>
      </c>
      <c r="AI14" s="140">
        <f t="shared" si="39"/>
        <v>5</v>
      </c>
      <c r="AJ14" s="140">
        <f t="shared" si="40"/>
        <v>5</v>
      </c>
      <c r="AK14" s="140">
        <f t="shared" si="41"/>
        <v>5</v>
      </c>
      <c r="AL14" s="140">
        <f t="shared" si="42"/>
        <v>5</v>
      </c>
      <c r="AM14" s="140" t="str">
        <f t="shared" si="43"/>
        <v/>
      </c>
      <c r="AN14" s="140" t="str">
        <f t="shared" si="44"/>
        <v/>
      </c>
      <c r="AO14" s="140">
        <f t="shared" si="45"/>
        <v>5</v>
      </c>
      <c r="AP14" s="140">
        <f t="shared" si="46"/>
        <v>5</v>
      </c>
      <c r="AQ14" s="140">
        <f t="shared" si="47"/>
        <v>5</v>
      </c>
      <c r="AR14" s="140">
        <f t="shared" si="48"/>
        <v>5</v>
      </c>
      <c r="AS14" s="140" t="str">
        <f t="shared" si="49"/>
        <v/>
      </c>
      <c r="AT14" s="140" t="str">
        <f t="shared" si="50"/>
        <v/>
      </c>
      <c r="AU14" s="140">
        <f t="shared" si="51"/>
        <v>5</v>
      </c>
      <c r="AV14" s="140" t="str">
        <f t="shared" si="52"/>
        <v/>
      </c>
      <c r="AW14" s="141">
        <f t="shared" si="53"/>
        <v>0</v>
      </c>
      <c r="AX14" s="142"/>
      <c r="AY14" s="143"/>
      <c r="AZ14" s="143"/>
      <c r="BA14" s="143"/>
      <c r="BB14" s="143"/>
      <c r="BC14" s="143"/>
      <c r="BD14" s="143"/>
      <c r="BE14" s="143"/>
      <c r="BF14" s="143"/>
      <c r="BG14" s="143"/>
      <c r="BH14" s="143"/>
      <c r="BI14" s="143"/>
      <c r="BJ14" s="143"/>
      <c r="BK14" s="143"/>
      <c r="BL14" s="143"/>
      <c r="BM14" s="143"/>
      <c r="BN14" s="143"/>
      <c r="BO14" s="142"/>
      <c r="BP14" s="144"/>
      <c r="BQ14" s="144"/>
      <c r="BR14" s="144"/>
      <c r="BS14" s="144"/>
      <c r="BT14" s="144"/>
      <c r="BU14" s="144"/>
      <c r="BV14" s="144"/>
      <c r="BW14" s="144"/>
      <c r="BX14" s="144"/>
      <c r="BY14" s="144"/>
      <c r="BZ14" s="144"/>
      <c r="CA14" s="144"/>
      <c r="CB14" s="144"/>
      <c r="CC14" s="144"/>
      <c r="CD14" s="144"/>
      <c r="CE14" s="144"/>
      <c r="CF14" s="144"/>
      <c r="CG14" s="142"/>
      <c r="CH14" s="144"/>
      <c r="CI14" s="144"/>
      <c r="CJ14" s="144"/>
      <c r="CK14" s="144"/>
      <c r="CL14" s="144"/>
      <c r="CM14" s="144"/>
      <c r="CN14" s="139"/>
      <c r="CO14" s="139"/>
      <c r="CP14" s="139"/>
      <c r="CQ14" s="139"/>
      <c r="CR14" s="139"/>
      <c r="CS14" s="139"/>
      <c r="CT14" s="139"/>
      <c r="CU14" s="139"/>
      <c r="CV14" s="139"/>
      <c r="CW14" s="139"/>
      <c r="CX14" s="139"/>
      <c r="CY14" s="139"/>
      <c r="CZ14" s="139"/>
      <c r="DA14" s="139"/>
    </row>
    <row r="15" spans="1:107" s="145" customFormat="1" ht="20.25" customHeight="1" x14ac:dyDescent="0.25">
      <c r="A15" s="295">
        <v>10</v>
      </c>
      <c r="B15" s="247" t="s">
        <v>28</v>
      </c>
      <c r="C15" s="343" t="s">
        <v>34</v>
      </c>
      <c r="D15" s="344" t="s">
        <v>968</v>
      </c>
      <c r="E15" s="242">
        <v>2351</v>
      </c>
      <c r="F15" s="91"/>
      <c r="G15" s="91"/>
      <c r="H15" s="137">
        <v>5</v>
      </c>
      <c r="I15" s="137">
        <v>5</v>
      </c>
      <c r="J15" s="137">
        <v>5</v>
      </c>
      <c r="K15" s="137">
        <v>5</v>
      </c>
      <c r="L15" s="137"/>
      <c r="M15" s="137"/>
      <c r="N15" s="137">
        <v>5</v>
      </c>
      <c r="O15" s="137">
        <v>5</v>
      </c>
      <c r="P15" s="137">
        <v>5</v>
      </c>
      <c r="Q15" s="137">
        <v>5</v>
      </c>
      <c r="R15" s="137"/>
      <c r="S15" s="138"/>
      <c r="T15" s="138">
        <v>5</v>
      </c>
      <c r="U15" s="138"/>
      <c r="V15" s="141">
        <f t="shared" si="27"/>
        <v>5</v>
      </c>
      <c r="W15" s="149">
        <f t="shared" si="28"/>
        <v>0</v>
      </c>
      <c r="X15" s="149">
        <f t="shared" si="29"/>
        <v>0</v>
      </c>
      <c r="Y15" s="149">
        <f t="shared" si="30"/>
        <v>0</v>
      </c>
      <c r="Z15" s="149">
        <f t="shared" si="31"/>
        <v>0</v>
      </c>
      <c r="AA15" s="149">
        <f t="shared" si="32"/>
        <v>0</v>
      </c>
      <c r="AB15" s="149">
        <f t="shared" si="33"/>
        <v>9</v>
      </c>
      <c r="AC15" s="149">
        <f t="shared" si="34"/>
        <v>9</v>
      </c>
      <c r="AD15" s="187">
        <f t="shared" si="35"/>
        <v>5</v>
      </c>
      <c r="AE15" s="191">
        <f t="shared" si="36"/>
        <v>0</v>
      </c>
      <c r="AF15" s="139"/>
      <c r="AG15" s="140" t="str">
        <f t="shared" si="37"/>
        <v/>
      </c>
      <c r="AH15" s="140" t="str">
        <f t="shared" si="38"/>
        <v/>
      </c>
      <c r="AI15" s="140">
        <f t="shared" si="39"/>
        <v>5</v>
      </c>
      <c r="AJ15" s="140">
        <f t="shared" si="40"/>
        <v>5</v>
      </c>
      <c r="AK15" s="140">
        <f t="shared" si="41"/>
        <v>5</v>
      </c>
      <c r="AL15" s="140">
        <f t="shared" si="42"/>
        <v>5</v>
      </c>
      <c r="AM15" s="140" t="str">
        <f t="shared" si="43"/>
        <v/>
      </c>
      <c r="AN15" s="140" t="str">
        <f t="shared" si="44"/>
        <v/>
      </c>
      <c r="AO15" s="140">
        <f t="shared" si="45"/>
        <v>5</v>
      </c>
      <c r="AP15" s="140">
        <f t="shared" si="46"/>
        <v>5</v>
      </c>
      <c r="AQ15" s="140">
        <f t="shared" si="47"/>
        <v>5</v>
      </c>
      <c r="AR15" s="140">
        <f t="shared" si="48"/>
        <v>5</v>
      </c>
      <c r="AS15" s="140" t="str">
        <f t="shared" si="49"/>
        <v/>
      </c>
      <c r="AT15" s="140" t="str">
        <f t="shared" si="50"/>
        <v/>
      </c>
      <c r="AU15" s="140">
        <f t="shared" si="51"/>
        <v>5</v>
      </c>
      <c r="AV15" s="140" t="str">
        <f t="shared" si="52"/>
        <v/>
      </c>
      <c r="AW15" s="141">
        <f t="shared" si="53"/>
        <v>0</v>
      </c>
      <c r="AX15" s="142"/>
      <c r="AY15" s="143"/>
      <c r="AZ15" s="143"/>
      <c r="BA15" s="143"/>
      <c r="BB15" s="143"/>
      <c r="BC15" s="143"/>
      <c r="BD15" s="143"/>
      <c r="BE15" s="143"/>
      <c r="BF15" s="143"/>
      <c r="BG15" s="143"/>
      <c r="BH15" s="143"/>
      <c r="BI15" s="143"/>
      <c r="BJ15" s="143"/>
      <c r="BK15" s="143"/>
      <c r="BL15" s="143"/>
      <c r="BM15" s="143"/>
      <c r="BN15" s="143"/>
      <c r="BO15" s="142"/>
      <c r="BP15" s="144"/>
      <c r="BQ15" s="144"/>
      <c r="BR15" s="144"/>
      <c r="BS15" s="144"/>
      <c r="BT15" s="144"/>
      <c r="BU15" s="144"/>
      <c r="BV15" s="144"/>
      <c r="BW15" s="144"/>
      <c r="BX15" s="144"/>
      <c r="BY15" s="144"/>
      <c r="BZ15" s="144"/>
      <c r="CA15" s="144"/>
      <c r="CB15" s="144"/>
      <c r="CC15" s="144"/>
      <c r="CD15" s="144"/>
      <c r="CE15" s="144"/>
      <c r="CF15" s="144"/>
      <c r="CG15" s="142"/>
      <c r="CH15" s="142"/>
      <c r="CI15" s="142"/>
      <c r="CJ15" s="142"/>
      <c r="CK15" s="142"/>
      <c r="CL15" s="142"/>
      <c r="CM15" s="142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</row>
    <row r="16" spans="1:107" s="145" customFormat="1" ht="20.25" customHeight="1" x14ac:dyDescent="0.25">
      <c r="A16" s="295">
        <v>11</v>
      </c>
      <c r="B16" s="247" t="s">
        <v>28</v>
      </c>
      <c r="C16" s="302" t="s">
        <v>34</v>
      </c>
      <c r="D16" s="333" t="s">
        <v>969</v>
      </c>
      <c r="E16" s="242">
        <v>2351</v>
      </c>
      <c r="F16" s="91"/>
      <c r="G16" s="91"/>
      <c r="H16" s="137">
        <v>3</v>
      </c>
      <c r="I16" s="137">
        <v>4</v>
      </c>
      <c r="J16" s="137">
        <v>3</v>
      </c>
      <c r="K16" s="137">
        <v>4</v>
      </c>
      <c r="L16" s="137"/>
      <c r="M16" s="137"/>
      <c r="N16" s="137">
        <v>4</v>
      </c>
      <c r="O16" s="137">
        <v>3</v>
      </c>
      <c r="P16" s="137">
        <v>4</v>
      </c>
      <c r="Q16" s="137">
        <v>5</v>
      </c>
      <c r="R16" s="137"/>
      <c r="S16" s="138"/>
      <c r="T16" s="138">
        <v>4</v>
      </c>
      <c r="U16" s="138"/>
      <c r="V16" s="141">
        <f t="shared" si="27"/>
        <v>3</v>
      </c>
      <c r="W16" s="149">
        <f t="shared" si="28"/>
        <v>0</v>
      </c>
      <c r="X16" s="149">
        <f t="shared" si="29"/>
        <v>0</v>
      </c>
      <c r="Y16" s="149">
        <f t="shared" si="30"/>
        <v>0</v>
      </c>
      <c r="Z16" s="149">
        <f t="shared" si="31"/>
        <v>3</v>
      </c>
      <c r="AA16" s="149">
        <f t="shared" si="32"/>
        <v>5</v>
      </c>
      <c r="AB16" s="149">
        <f t="shared" si="33"/>
        <v>1</v>
      </c>
      <c r="AC16" s="149">
        <f t="shared" si="34"/>
        <v>9</v>
      </c>
      <c r="AD16" s="187">
        <f t="shared" si="35"/>
        <v>3.7777777777777777</v>
      </c>
      <c r="AE16" s="191">
        <f t="shared" si="36"/>
        <v>0</v>
      </c>
      <c r="AF16" s="139"/>
      <c r="AG16" s="140" t="str">
        <f t="shared" si="37"/>
        <v/>
      </c>
      <c r="AH16" s="140" t="str">
        <f t="shared" si="38"/>
        <v/>
      </c>
      <c r="AI16" s="140">
        <f t="shared" si="39"/>
        <v>3</v>
      </c>
      <c r="AJ16" s="140">
        <f t="shared" si="40"/>
        <v>4</v>
      </c>
      <c r="AK16" s="140">
        <f t="shared" si="41"/>
        <v>3</v>
      </c>
      <c r="AL16" s="140">
        <f t="shared" si="42"/>
        <v>4</v>
      </c>
      <c r="AM16" s="140" t="str">
        <f t="shared" si="43"/>
        <v/>
      </c>
      <c r="AN16" s="140" t="str">
        <f t="shared" si="44"/>
        <v/>
      </c>
      <c r="AO16" s="140">
        <f t="shared" si="45"/>
        <v>4</v>
      </c>
      <c r="AP16" s="140">
        <f t="shared" si="46"/>
        <v>3</v>
      </c>
      <c r="AQ16" s="140">
        <f t="shared" si="47"/>
        <v>4</v>
      </c>
      <c r="AR16" s="140">
        <f t="shared" si="48"/>
        <v>5</v>
      </c>
      <c r="AS16" s="140" t="str">
        <f t="shared" si="49"/>
        <v/>
      </c>
      <c r="AT16" s="140" t="str">
        <f t="shared" si="50"/>
        <v/>
      </c>
      <c r="AU16" s="140">
        <f t="shared" si="51"/>
        <v>4</v>
      </c>
      <c r="AV16" s="140" t="str">
        <f t="shared" si="52"/>
        <v/>
      </c>
      <c r="AW16" s="141">
        <f t="shared" si="53"/>
        <v>0</v>
      </c>
      <c r="AX16" s="142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2"/>
      <c r="BP16" s="144"/>
      <c r="BQ16" s="144"/>
      <c r="BR16" s="144"/>
      <c r="BS16" s="144"/>
      <c r="BT16" s="144"/>
      <c r="BU16" s="144"/>
      <c r="BV16" s="144"/>
      <c r="BW16" s="144"/>
      <c r="BX16" s="144"/>
      <c r="BY16" s="144"/>
      <c r="BZ16" s="144"/>
      <c r="CA16" s="144"/>
      <c r="CB16" s="144"/>
      <c r="CC16" s="144"/>
      <c r="CD16" s="144"/>
      <c r="CE16" s="144"/>
      <c r="CF16" s="144"/>
      <c r="CG16" s="142"/>
      <c r="CH16" s="144"/>
      <c r="CI16" s="144"/>
      <c r="CJ16" s="144"/>
      <c r="CK16" s="144"/>
      <c r="CL16" s="144"/>
      <c r="CM16" s="144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</row>
    <row r="17" spans="1:105" s="145" customFormat="1" ht="20.25" customHeight="1" x14ac:dyDescent="0.25">
      <c r="A17" s="295">
        <v>12</v>
      </c>
      <c r="B17" s="247" t="s">
        <v>28</v>
      </c>
      <c r="C17" s="302" t="s">
        <v>34</v>
      </c>
      <c r="D17" s="333" t="s">
        <v>970</v>
      </c>
      <c r="E17" s="242">
        <v>2351</v>
      </c>
      <c r="F17" s="91"/>
      <c r="G17" s="91"/>
      <c r="H17" s="137">
        <v>4</v>
      </c>
      <c r="I17" s="137">
        <v>5</v>
      </c>
      <c r="J17" s="137">
        <v>4</v>
      </c>
      <c r="K17" s="137">
        <v>5</v>
      </c>
      <c r="L17" s="137"/>
      <c r="M17" s="137"/>
      <c r="N17" s="137">
        <v>4</v>
      </c>
      <c r="O17" s="137">
        <v>3</v>
      </c>
      <c r="P17" s="137">
        <v>4</v>
      </c>
      <c r="Q17" s="137">
        <v>5</v>
      </c>
      <c r="R17" s="137"/>
      <c r="S17" s="138"/>
      <c r="T17" s="138">
        <v>4</v>
      </c>
      <c r="U17" s="138"/>
      <c r="V17" s="141">
        <f t="shared" si="27"/>
        <v>3</v>
      </c>
      <c r="W17" s="149">
        <f t="shared" si="28"/>
        <v>0</v>
      </c>
      <c r="X17" s="149">
        <f t="shared" si="29"/>
        <v>0</v>
      </c>
      <c r="Y17" s="149">
        <f t="shared" si="30"/>
        <v>0</v>
      </c>
      <c r="Z17" s="149">
        <f t="shared" si="31"/>
        <v>1</v>
      </c>
      <c r="AA17" s="149">
        <f t="shared" si="32"/>
        <v>5</v>
      </c>
      <c r="AB17" s="149">
        <f t="shared" si="33"/>
        <v>3</v>
      </c>
      <c r="AC17" s="149">
        <f t="shared" si="34"/>
        <v>9</v>
      </c>
      <c r="AD17" s="187">
        <f t="shared" si="35"/>
        <v>4.2222222222222223</v>
      </c>
      <c r="AE17" s="191">
        <f t="shared" si="36"/>
        <v>0</v>
      </c>
      <c r="AF17" s="139"/>
      <c r="AG17" s="140" t="str">
        <f t="shared" si="37"/>
        <v/>
      </c>
      <c r="AH17" s="140" t="str">
        <f t="shared" si="38"/>
        <v/>
      </c>
      <c r="AI17" s="140">
        <f t="shared" si="39"/>
        <v>4</v>
      </c>
      <c r="AJ17" s="140">
        <f t="shared" si="40"/>
        <v>5</v>
      </c>
      <c r="AK17" s="140">
        <f t="shared" si="41"/>
        <v>4</v>
      </c>
      <c r="AL17" s="140">
        <f t="shared" si="42"/>
        <v>5</v>
      </c>
      <c r="AM17" s="140" t="str">
        <f t="shared" si="43"/>
        <v/>
      </c>
      <c r="AN17" s="140" t="str">
        <f t="shared" si="44"/>
        <v/>
      </c>
      <c r="AO17" s="140">
        <f t="shared" si="45"/>
        <v>4</v>
      </c>
      <c r="AP17" s="140">
        <f t="shared" si="46"/>
        <v>3</v>
      </c>
      <c r="AQ17" s="140">
        <f t="shared" si="47"/>
        <v>4</v>
      </c>
      <c r="AR17" s="140">
        <f t="shared" si="48"/>
        <v>5</v>
      </c>
      <c r="AS17" s="140" t="str">
        <f t="shared" si="49"/>
        <v/>
      </c>
      <c r="AT17" s="140" t="str">
        <f t="shared" si="50"/>
        <v/>
      </c>
      <c r="AU17" s="140">
        <f t="shared" si="51"/>
        <v>4</v>
      </c>
      <c r="AV17" s="140" t="str">
        <f t="shared" si="52"/>
        <v/>
      </c>
      <c r="AW17" s="141">
        <f t="shared" si="53"/>
        <v>0</v>
      </c>
      <c r="AX17" s="142"/>
      <c r="AY17" s="143"/>
      <c r="AZ17" s="143"/>
      <c r="BA17" s="143"/>
      <c r="BB17" s="143"/>
      <c r="BC17" s="143"/>
      <c r="BD17" s="143"/>
      <c r="BE17" s="143"/>
      <c r="BF17" s="143"/>
      <c r="BG17" s="143"/>
      <c r="BH17" s="143"/>
      <c r="BI17" s="143"/>
      <c r="BJ17" s="143"/>
      <c r="BK17" s="143"/>
      <c r="BL17" s="143"/>
      <c r="BM17" s="143"/>
      <c r="BN17" s="143"/>
      <c r="BO17" s="142"/>
      <c r="BP17" s="144"/>
      <c r="BQ17" s="144"/>
      <c r="BR17" s="144"/>
      <c r="BS17" s="144"/>
      <c r="BT17" s="144"/>
      <c r="BU17" s="144"/>
      <c r="BV17" s="144"/>
      <c r="BW17" s="144"/>
      <c r="BX17" s="144"/>
      <c r="BY17" s="144"/>
      <c r="BZ17" s="144"/>
      <c r="CA17" s="144"/>
      <c r="CB17" s="144"/>
      <c r="CC17" s="144"/>
      <c r="CD17" s="144"/>
      <c r="CE17" s="144"/>
      <c r="CF17" s="144"/>
      <c r="CG17" s="142"/>
      <c r="CH17" s="142"/>
      <c r="CI17" s="142"/>
      <c r="CJ17" s="142"/>
      <c r="CK17" s="142"/>
      <c r="CL17" s="142"/>
      <c r="CM17" s="142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</row>
    <row r="18" spans="1:105" s="145" customFormat="1" ht="20.25" customHeight="1" x14ac:dyDescent="0.25">
      <c r="A18" s="295">
        <v>13</v>
      </c>
      <c r="B18" s="247" t="s">
        <v>28</v>
      </c>
      <c r="C18" s="343" t="s">
        <v>34</v>
      </c>
      <c r="D18" s="344" t="s">
        <v>971</v>
      </c>
      <c r="E18" s="242">
        <v>2351</v>
      </c>
      <c r="F18" s="91"/>
      <c r="G18" s="91"/>
      <c r="H18" s="137">
        <v>5</v>
      </c>
      <c r="I18" s="137">
        <v>5</v>
      </c>
      <c r="J18" s="137">
        <v>5</v>
      </c>
      <c r="K18" s="137">
        <v>5</v>
      </c>
      <c r="L18" s="137"/>
      <c r="M18" s="137"/>
      <c r="N18" s="137">
        <v>5</v>
      </c>
      <c r="O18" s="137">
        <v>5</v>
      </c>
      <c r="P18" s="137">
        <v>5</v>
      </c>
      <c r="Q18" s="137">
        <v>5</v>
      </c>
      <c r="R18" s="137"/>
      <c r="S18" s="138"/>
      <c r="T18" s="138">
        <v>5</v>
      </c>
      <c r="U18" s="138"/>
      <c r="V18" s="141">
        <f t="shared" si="27"/>
        <v>5</v>
      </c>
      <c r="W18" s="149">
        <f t="shared" si="28"/>
        <v>0</v>
      </c>
      <c r="X18" s="149">
        <f t="shared" si="29"/>
        <v>0</v>
      </c>
      <c r="Y18" s="149">
        <f t="shared" si="30"/>
        <v>0</v>
      </c>
      <c r="Z18" s="149">
        <f t="shared" si="31"/>
        <v>0</v>
      </c>
      <c r="AA18" s="149">
        <f t="shared" si="32"/>
        <v>0</v>
      </c>
      <c r="AB18" s="149">
        <f t="shared" si="33"/>
        <v>9</v>
      </c>
      <c r="AC18" s="149">
        <f t="shared" si="34"/>
        <v>9</v>
      </c>
      <c r="AD18" s="187">
        <f t="shared" si="35"/>
        <v>5</v>
      </c>
      <c r="AE18" s="191">
        <f t="shared" si="36"/>
        <v>0</v>
      </c>
      <c r="AF18" s="139"/>
      <c r="AG18" s="140" t="str">
        <f t="shared" si="37"/>
        <v/>
      </c>
      <c r="AH18" s="140" t="str">
        <f t="shared" si="38"/>
        <v/>
      </c>
      <c r="AI18" s="140">
        <f t="shared" si="39"/>
        <v>5</v>
      </c>
      <c r="AJ18" s="140">
        <f t="shared" si="40"/>
        <v>5</v>
      </c>
      <c r="AK18" s="140">
        <f t="shared" si="41"/>
        <v>5</v>
      </c>
      <c r="AL18" s="140">
        <f t="shared" si="42"/>
        <v>5</v>
      </c>
      <c r="AM18" s="140" t="str">
        <f t="shared" si="43"/>
        <v/>
      </c>
      <c r="AN18" s="140" t="str">
        <f t="shared" si="44"/>
        <v/>
      </c>
      <c r="AO18" s="140">
        <f t="shared" si="45"/>
        <v>5</v>
      </c>
      <c r="AP18" s="140">
        <f t="shared" si="46"/>
        <v>5</v>
      </c>
      <c r="AQ18" s="140">
        <f t="shared" si="47"/>
        <v>5</v>
      </c>
      <c r="AR18" s="140">
        <f t="shared" si="48"/>
        <v>5</v>
      </c>
      <c r="AS18" s="140" t="str">
        <f t="shared" si="49"/>
        <v/>
      </c>
      <c r="AT18" s="140" t="str">
        <f t="shared" si="50"/>
        <v/>
      </c>
      <c r="AU18" s="140">
        <f t="shared" si="51"/>
        <v>5</v>
      </c>
      <c r="AV18" s="140" t="str">
        <f t="shared" si="52"/>
        <v/>
      </c>
      <c r="AW18" s="141">
        <f t="shared" si="53"/>
        <v>0</v>
      </c>
      <c r="AX18" s="142"/>
      <c r="AY18" s="143"/>
      <c r="AZ18" s="143"/>
      <c r="BA18" s="143"/>
      <c r="BB18" s="143"/>
      <c r="BC18" s="143"/>
      <c r="BD18" s="143"/>
      <c r="BE18" s="143"/>
      <c r="BF18" s="143"/>
      <c r="BG18" s="143"/>
      <c r="BH18" s="143"/>
      <c r="BI18" s="143"/>
      <c r="BJ18" s="143"/>
      <c r="BK18" s="143"/>
      <c r="BL18" s="143"/>
      <c r="BM18" s="143"/>
      <c r="BN18" s="143"/>
      <c r="BO18" s="142"/>
      <c r="BP18" s="144"/>
      <c r="BQ18" s="144"/>
      <c r="BR18" s="144"/>
      <c r="BS18" s="144"/>
      <c r="BT18" s="144"/>
      <c r="BU18" s="144"/>
      <c r="BV18" s="144"/>
      <c r="BW18" s="144"/>
      <c r="BX18" s="144"/>
      <c r="BY18" s="144"/>
      <c r="BZ18" s="144"/>
      <c r="CA18" s="144"/>
      <c r="CB18" s="144"/>
      <c r="CC18" s="144"/>
      <c r="CD18" s="144"/>
      <c r="CE18" s="144"/>
      <c r="CF18" s="144"/>
      <c r="CG18" s="142"/>
      <c r="CH18" s="144"/>
      <c r="CI18" s="144"/>
      <c r="CJ18" s="144"/>
      <c r="CK18" s="144"/>
      <c r="CL18" s="144"/>
      <c r="CM18" s="144"/>
      <c r="CN18" s="139"/>
      <c r="CO18" s="139"/>
      <c r="CP18" s="139"/>
      <c r="CQ18" s="139"/>
      <c r="CR18" s="139"/>
      <c r="CS18" s="139"/>
      <c r="CT18" s="139"/>
      <c r="CU18" s="139"/>
      <c r="CV18" s="139"/>
      <c r="CW18" s="139"/>
      <c r="CX18" s="139"/>
      <c r="CY18" s="139"/>
      <c r="CZ18" s="139"/>
      <c r="DA18" s="139"/>
    </row>
    <row r="19" spans="1:105" s="145" customFormat="1" ht="20.25" customHeight="1" x14ac:dyDescent="0.25">
      <c r="A19" s="295">
        <v>14</v>
      </c>
      <c r="B19" s="247" t="s">
        <v>28</v>
      </c>
      <c r="C19" s="302" t="s">
        <v>34</v>
      </c>
      <c r="D19" s="333" t="s">
        <v>972</v>
      </c>
      <c r="E19" s="242">
        <v>2351</v>
      </c>
      <c r="F19" s="91"/>
      <c r="G19" s="91"/>
      <c r="H19" s="137">
        <v>3</v>
      </c>
      <c r="I19" s="137">
        <v>4</v>
      </c>
      <c r="J19" s="137">
        <v>4</v>
      </c>
      <c r="K19" s="137">
        <v>5</v>
      </c>
      <c r="L19" s="137"/>
      <c r="M19" s="137"/>
      <c r="N19" s="137">
        <v>5</v>
      </c>
      <c r="O19" s="137">
        <v>5</v>
      </c>
      <c r="P19" s="137">
        <v>4</v>
      </c>
      <c r="Q19" s="137">
        <v>5</v>
      </c>
      <c r="R19" s="137"/>
      <c r="S19" s="138"/>
      <c r="T19" s="138">
        <v>4</v>
      </c>
      <c r="U19" s="138"/>
      <c r="V19" s="141">
        <f t="shared" si="27"/>
        <v>3</v>
      </c>
      <c r="W19" s="149">
        <f t="shared" si="28"/>
        <v>0</v>
      </c>
      <c r="X19" s="149">
        <f t="shared" si="29"/>
        <v>0</v>
      </c>
      <c r="Y19" s="149">
        <f t="shared" si="30"/>
        <v>0</v>
      </c>
      <c r="Z19" s="149">
        <f t="shared" si="31"/>
        <v>1</v>
      </c>
      <c r="AA19" s="149">
        <f t="shared" si="32"/>
        <v>4</v>
      </c>
      <c r="AB19" s="149">
        <f t="shared" si="33"/>
        <v>4</v>
      </c>
      <c r="AC19" s="149">
        <f t="shared" si="34"/>
        <v>9</v>
      </c>
      <c r="AD19" s="187">
        <f t="shared" si="35"/>
        <v>4.333333333333333</v>
      </c>
      <c r="AE19" s="191">
        <f t="shared" si="36"/>
        <v>0</v>
      </c>
      <c r="AF19" s="139"/>
      <c r="AG19" s="140" t="str">
        <f t="shared" si="37"/>
        <v/>
      </c>
      <c r="AH19" s="140" t="str">
        <f t="shared" si="38"/>
        <v/>
      </c>
      <c r="AI19" s="140">
        <f t="shared" si="39"/>
        <v>3</v>
      </c>
      <c r="AJ19" s="140">
        <f t="shared" si="40"/>
        <v>4</v>
      </c>
      <c r="AK19" s="140">
        <f t="shared" si="41"/>
        <v>4</v>
      </c>
      <c r="AL19" s="140">
        <f t="shared" si="42"/>
        <v>5</v>
      </c>
      <c r="AM19" s="140" t="str">
        <f t="shared" si="43"/>
        <v/>
      </c>
      <c r="AN19" s="140" t="str">
        <f t="shared" si="44"/>
        <v/>
      </c>
      <c r="AO19" s="140">
        <f t="shared" si="45"/>
        <v>5</v>
      </c>
      <c r="AP19" s="140">
        <f t="shared" si="46"/>
        <v>5</v>
      </c>
      <c r="AQ19" s="140">
        <f t="shared" si="47"/>
        <v>4</v>
      </c>
      <c r="AR19" s="140">
        <f t="shared" si="48"/>
        <v>5</v>
      </c>
      <c r="AS19" s="140" t="str">
        <f t="shared" si="49"/>
        <v/>
      </c>
      <c r="AT19" s="140" t="str">
        <f t="shared" si="50"/>
        <v/>
      </c>
      <c r="AU19" s="140">
        <f t="shared" si="51"/>
        <v>4</v>
      </c>
      <c r="AV19" s="140" t="str">
        <f t="shared" si="52"/>
        <v/>
      </c>
      <c r="AW19" s="141">
        <f t="shared" si="53"/>
        <v>0</v>
      </c>
      <c r="AX19" s="142"/>
      <c r="AY19" s="143"/>
      <c r="AZ19" s="143"/>
      <c r="BA19" s="143"/>
      <c r="BB19" s="143"/>
      <c r="BC19" s="143"/>
      <c r="BD19" s="143"/>
      <c r="BE19" s="143"/>
      <c r="BF19" s="143"/>
      <c r="BG19" s="143"/>
      <c r="BH19" s="143"/>
      <c r="BI19" s="143"/>
      <c r="BJ19" s="143"/>
      <c r="BK19" s="143"/>
      <c r="BL19" s="143"/>
      <c r="BM19" s="143"/>
      <c r="BN19" s="143"/>
      <c r="BO19" s="142"/>
      <c r="BP19" s="144"/>
      <c r="BQ19" s="144"/>
      <c r="BR19" s="144"/>
      <c r="BS19" s="144"/>
      <c r="BT19" s="144"/>
      <c r="BU19" s="144"/>
      <c r="BV19" s="144"/>
      <c r="BW19" s="144"/>
      <c r="BX19" s="144"/>
      <c r="BY19" s="144"/>
      <c r="BZ19" s="144"/>
      <c r="CA19" s="144"/>
      <c r="CB19" s="144"/>
      <c r="CC19" s="144"/>
      <c r="CD19" s="144"/>
      <c r="CE19" s="144"/>
      <c r="CF19" s="144"/>
      <c r="CG19" s="142"/>
      <c r="CH19" s="144"/>
      <c r="CI19" s="144"/>
      <c r="CJ19" s="144"/>
      <c r="CK19" s="144"/>
      <c r="CL19" s="144"/>
      <c r="CM19" s="144"/>
      <c r="CN19" s="139"/>
      <c r="CO19" s="139"/>
      <c r="CP19" s="139"/>
      <c r="CQ19" s="139"/>
      <c r="CR19" s="139"/>
      <c r="CS19" s="139"/>
      <c r="CT19" s="139"/>
      <c r="CU19" s="139"/>
      <c r="CV19" s="139"/>
      <c r="CW19" s="139"/>
      <c r="CX19" s="139"/>
      <c r="CY19" s="139"/>
      <c r="CZ19" s="139"/>
      <c r="DA19" s="139"/>
    </row>
    <row r="20" spans="1:105" s="145" customFormat="1" ht="20.25" customHeight="1" x14ac:dyDescent="0.25">
      <c r="A20" s="295">
        <v>15</v>
      </c>
      <c r="B20" s="247" t="s">
        <v>28</v>
      </c>
      <c r="C20" s="302" t="s">
        <v>34</v>
      </c>
      <c r="D20" s="333" t="s">
        <v>973</v>
      </c>
      <c r="E20" s="242">
        <v>2351</v>
      </c>
      <c r="F20" s="91"/>
      <c r="G20" s="91"/>
      <c r="H20" s="137">
        <v>4</v>
      </c>
      <c r="I20" s="137">
        <v>4</v>
      </c>
      <c r="J20" s="137">
        <v>4</v>
      </c>
      <c r="K20" s="137">
        <v>4</v>
      </c>
      <c r="L20" s="137"/>
      <c r="M20" s="137"/>
      <c r="N20" s="137">
        <v>4</v>
      </c>
      <c r="O20" s="137">
        <v>4</v>
      </c>
      <c r="P20" s="137">
        <v>4</v>
      </c>
      <c r="Q20" s="137">
        <v>5</v>
      </c>
      <c r="R20" s="137"/>
      <c r="S20" s="138"/>
      <c r="T20" s="138">
        <v>4</v>
      </c>
      <c r="U20" s="138"/>
      <c r="V20" s="141">
        <f t="shared" si="27"/>
        <v>4</v>
      </c>
      <c r="W20" s="149">
        <f t="shared" si="28"/>
        <v>0</v>
      </c>
      <c r="X20" s="149">
        <f t="shared" si="29"/>
        <v>0</v>
      </c>
      <c r="Y20" s="149">
        <f t="shared" si="30"/>
        <v>0</v>
      </c>
      <c r="Z20" s="149">
        <f t="shared" si="31"/>
        <v>0</v>
      </c>
      <c r="AA20" s="149">
        <f t="shared" si="32"/>
        <v>8</v>
      </c>
      <c r="AB20" s="149">
        <f t="shared" si="33"/>
        <v>1</v>
      </c>
      <c r="AC20" s="149">
        <f t="shared" si="34"/>
        <v>9</v>
      </c>
      <c r="AD20" s="187">
        <f t="shared" si="35"/>
        <v>4.1111111111111107</v>
      </c>
      <c r="AE20" s="191">
        <f t="shared" si="36"/>
        <v>0</v>
      </c>
      <c r="AF20" s="139"/>
      <c r="AG20" s="140" t="str">
        <f t="shared" si="37"/>
        <v/>
      </c>
      <c r="AH20" s="140" t="str">
        <f t="shared" si="38"/>
        <v/>
      </c>
      <c r="AI20" s="140">
        <f t="shared" si="39"/>
        <v>4</v>
      </c>
      <c r="AJ20" s="140">
        <f t="shared" si="40"/>
        <v>4</v>
      </c>
      <c r="AK20" s="140">
        <f t="shared" si="41"/>
        <v>4</v>
      </c>
      <c r="AL20" s="140">
        <f t="shared" si="42"/>
        <v>4</v>
      </c>
      <c r="AM20" s="140" t="str">
        <f t="shared" si="43"/>
        <v/>
      </c>
      <c r="AN20" s="140" t="str">
        <f t="shared" si="44"/>
        <v/>
      </c>
      <c r="AO20" s="140">
        <f t="shared" si="45"/>
        <v>4</v>
      </c>
      <c r="AP20" s="140">
        <f t="shared" si="46"/>
        <v>4</v>
      </c>
      <c r="AQ20" s="140">
        <f t="shared" si="47"/>
        <v>4</v>
      </c>
      <c r="AR20" s="140">
        <f t="shared" si="48"/>
        <v>5</v>
      </c>
      <c r="AS20" s="140" t="str">
        <f t="shared" si="49"/>
        <v/>
      </c>
      <c r="AT20" s="140" t="str">
        <f t="shared" si="50"/>
        <v/>
      </c>
      <c r="AU20" s="140">
        <f t="shared" si="51"/>
        <v>4</v>
      </c>
      <c r="AV20" s="140" t="str">
        <f t="shared" si="52"/>
        <v/>
      </c>
      <c r="AW20" s="141">
        <f t="shared" si="53"/>
        <v>0</v>
      </c>
      <c r="AX20" s="142"/>
      <c r="AY20" s="143"/>
      <c r="AZ20" s="143"/>
      <c r="BA20" s="143"/>
      <c r="BB20" s="143"/>
      <c r="BC20" s="143"/>
      <c r="BD20" s="143"/>
      <c r="BE20" s="143"/>
      <c r="BF20" s="143"/>
      <c r="BG20" s="143"/>
      <c r="BH20" s="143"/>
      <c r="BI20" s="143"/>
      <c r="BJ20" s="143"/>
      <c r="BK20" s="143"/>
      <c r="BL20" s="143"/>
      <c r="BM20" s="143"/>
      <c r="BN20" s="143"/>
      <c r="BO20" s="142"/>
      <c r="BP20" s="144"/>
      <c r="BQ20" s="144"/>
      <c r="BR20" s="144"/>
      <c r="BS20" s="144"/>
      <c r="BT20" s="144"/>
      <c r="BU20" s="144"/>
      <c r="BV20" s="144"/>
      <c r="BW20" s="144"/>
      <c r="BX20" s="144"/>
      <c r="BY20" s="144"/>
      <c r="BZ20" s="144"/>
      <c r="CA20" s="144"/>
      <c r="CB20" s="144"/>
      <c r="CC20" s="144"/>
      <c r="CD20" s="144"/>
      <c r="CE20" s="144"/>
      <c r="CF20" s="144"/>
      <c r="CG20" s="142"/>
      <c r="CH20" s="144"/>
      <c r="CI20" s="144"/>
      <c r="CJ20" s="144"/>
      <c r="CK20" s="144"/>
      <c r="CL20" s="144"/>
      <c r="CM20" s="144"/>
      <c r="CN20" s="139"/>
      <c r="CO20" s="139"/>
      <c r="CP20" s="139"/>
      <c r="CQ20" s="139"/>
      <c r="CR20" s="139"/>
      <c r="CS20" s="139"/>
      <c r="CT20" s="139"/>
      <c r="CU20" s="139"/>
      <c r="CV20" s="139"/>
      <c r="CW20" s="139"/>
      <c r="CX20" s="139"/>
      <c r="CY20" s="139"/>
      <c r="CZ20" s="139"/>
      <c r="DA20" s="139"/>
    </row>
    <row r="21" spans="1:105" s="145" customFormat="1" ht="20.25" customHeight="1" x14ac:dyDescent="0.25">
      <c r="A21" s="295">
        <v>16</v>
      </c>
      <c r="B21" s="247" t="s">
        <v>28</v>
      </c>
      <c r="C21" s="343" t="s">
        <v>34</v>
      </c>
      <c r="D21" s="344" t="s">
        <v>974</v>
      </c>
      <c r="E21" s="242">
        <v>2351</v>
      </c>
      <c r="F21" s="91"/>
      <c r="G21" s="91"/>
      <c r="H21" s="137">
        <v>5</v>
      </c>
      <c r="I21" s="137">
        <v>5</v>
      </c>
      <c r="J21" s="137">
        <v>5</v>
      </c>
      <c r="K21" s="137">
        <v>5</v>
      </c>
      <c r="L21" s="137"/>
      <c r="M21" s="137"/>
      <c r="N21" s="137">
        <v>5</v>
      </c>
      <c r="O21" s="137">
        <v>5</v>
      </c>
      <c r="P21" s="137">
        <v>5</v>
      </c>
      <c r="Q21" s="137">
        <v>5</v>
      </c>
      <c r="R21" s="137"/>
      <c r="S21" s="138"/>
      <c r="T21" s="138">
        <v>5</v>
      </c>
      <c r="U21" s="138"/>
      <c r="V21" s="141">
        <f t="shared" si="27"/>
        <v>5</v>
      </c>
      <c r="W21" s="149">
        <f t="shared" si="28"/>
        <v>0</v>
      </c>
      <c r="X21" s="149">
        <f t="shared" si="29"/>
        <v>0</v>
      </c>
      <c r="Y21" s="149">
        <f t="shared" si="30"/>
        <v>0</v>
      </c>
      <c r="Z21" s="149">
        <f t="shared" si="31"/>
        <v>0</v>
      </c>
      <c r="AA21" s="149">
        <f t="shared" si="32"/>
        <v>0</v>
      </c>
      <c r="AB21" s="149">
        <f t="shared" si="33"/>
        <v>9</v>
      </c>
      <c r="AC21" s="149">
        <f t="shared" si="34"/>
        <v>9</v>
      </c>
      <c r="AD21" s="187">
        <f t="shared" si="35"/>
        <v>5</v>
      </c>
      <c r="AE21" s="191">
        <f t="shared" si="36"/>
        <v>0</v>
      </c>
      <c r="AF21" s="139"/>
      <c r="AG21" s="140" t="str">
        <f t="shared" si="37"/>
        <v/>
      </c>
      <c r="AH21" s="140" t="str">
        <f t="shared" si="38"/>
        <v/>
      </c>
      <c r="AI21" s="140">
        <f t="shared" si="39"/>
        <v>5</v>
      </c>
      <c r="AJ21" s="140">
        <f t="shared" si="40"/>
        <v>5</v>
      </c>
      <c r="AK21" s="140">
        <f t="shared" si="41"/>
        <v>5</v>
      </c>
      <c r="AL21" s="140">
        <f t="shared" si="42"/>
        <v>5</v>
      </c>
      <c r="AM21" s="140" t="str">
        <f t="shared" si="43"/>
        <v/>
      </c>
      <c r="AN21" s="140" t="str">
        <f t="shared" si="44"/>
        <v/>
      </c>
      <c r="AO21" s="140">
        <f t="shared" si="45"/>
        <v>5</v>
      </c>
      <c r="AP21" s="140">
        <f t="shared" si="46"/>
        <v>5</v>
      </c>
      <c r="AQ21" s="140">
        <f t="shared" si="47"/>
        <v>5</v>
      </c>
      <c r="AR21" s="140">
        <f t="shared" si="48"/>
        <v>5</v>
      </c>
      <c r="AS21" s="140" t="str">
        <f t="shared" si="49"/>
        <v/>
      </c>
      <c r="AT21" s="140" t="str">
        <f t="shared" si="50"/>
        <v/>
      </c>
      <c r="AU21" s="140">
        <f t="shared" si="51"/>
        <v>5</v>
      </c>
      <c r="AV21" s="140" t="str">
        <f t="shared" si="52"/>
        <v/>
      </c>
      <c r="AW21" s="141">
        <f t="shared" si="53"/>
        <v>0</v>
      </c>
      <c r="AX21" s="142"/>
      <c r="AY21" s="143"/>
      <c r="AZ21" s="143"/>
      <c r="BA21" s="143"/>
      <c r="BB21" s="143"/>
      <c r="BC21" s="143"/>
      <c r="BD21" s="143"/>
      <c r="BE21" s="143"/>
      <c r="BF21" s="143"/>
      <c r="BG21" s="143"/>
      <c r="BH21" s="143"/>
      <c r="BI21" s="143"/>
      <c r="BJ21" s="143"/>
      <c r="BK21" s="143"/>
      <c r="BL21" s="143"/>
      <c r="BM21" s="143"/>
      <c r="BN21" s="143"/>
      <c r="BO21" s="142"/>
      <c r="BP21" s="144"/>
      <c r="BQ21" s="144"/>
      <c r="BR21" s="144"/>
      <c r="BS21" s="144"/>
      <c r="BT21" s="144"/>
      <c r="BU21" s="144"/>
      <c r="BV21" s="144"/>
      <c r="BW21" s="144"/>
      <c r="BX21" s="144"/>
      <c r="BY21" s="144"/>
      <c r="BZ21" s="144"/>
      <c r="CA21" s="144"/>
      <c r="CB21" s="144"/>
      <c r="CC21" s="144"/>
      <c r="CD21" s="144"/>
      <c r="CE21" s="144"/>
      <c r="CF21" s="144"/>
      <c r="CG21" s="142"/>
      <c r="CH21" s="142"/>
      <c r="CI21" s="142"/>
      <c r="CJ21" s="142"/>
      <c r="CK21" s="142"/>
      <c r="CL21" s="142"/>
      <c r="CM21" s="142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</row>
    <row r="22" spans="1:105" s="145" customFormat="1" ht="31.5" customHeight="1" x14ac:dyDescent="0.25">
      <c r="A22" s="295">
        <v>17</v>
      </c>
      <c r="B22" s="247" t="s">
        <v>28</v>
      </c>
      <c r="C22" s="302" t="s">
        <v>34</v>
      </c>
      <c r="D22" s="333" t="s">
        <v>975</v>
      </c>
      <c r="E22" s="242">
        <v>2351</v>
      </c>
      <c r="F22" s="91"/>
      <c r="G22" s="91"/>
      <c r="H22" s="137">
        <v>4</v>
      </c>
      <c r="I22" s="137">
        <v>5</v>
      </c>
      <c r="J22" s="137">
        <v>5</v>
      </c>
      <c r="K22" s="137">
        <v>5</v>
      </c>
      <c r="L22" s="137"/>
      <c r="M22" s="137"/>
      <c r="N22" s="137">
        <v>5</v>
      </c>
      <c r="O22" s="137">
        <v>4</v>
      </c>
      <c r="P22" s="137">
        <v>5</v>
      </c>
      <c r="Q22" s="137">
        <v>5</v>
      </c>
      <c r="R22" s="137"/>
      <c r="S22" s="138"/>
      <c r="T22" s="138">
        <v>4</v>
      </c>
      <c r="U22" s="138"/>
      <c r="V22" s="141">
        <f t="shared" si="27"/>
        <v>4</v>
      </c>
      <c r="W22" s="149">
        <f t="shared" si="28"/>
        <v>0</v>
      </c>
      <c r="X22" s="149">
        <f t="shared" si="29"/>
        <v>0</v>
      </c>
      <c r="Y22" s="149">
        <f t="shared" si="30"/>
        <v>0</v>
      </c>
      <c r="Z22" s="149">
        <f t="shared" si="31"/>
        <v>0</v>
      </c>
      <c r="AA22" s="149">
        <f t="shared" si="32"/>
        <v>3</v>
      </c>
      <c r="AB22" s="149">
        <f t="shared" si="33"/>
        <v>6</v>
      </c>
      <c r="AC22" s="149">
        <f t="shared" si="34"/>
        <v>9</v>
      </c>
      <c r="AD22" s="187">
        <f t="shared" si="35"/>
        <v>4.666666666666667</v>
      </c>
      <c r="AE22" s="191">
        <f t="shared" si="36"/>
        <v>0</v>
      </c>
      <c r="AF22" s="139"/>
      <c r="AG22" s="140" t="str">
        <f t="shared" si="37"/>
        <v/>
      </c>
      <c r="AH22" s="140" t="str">
        <f t="shared" si="38"/>
        <v/>
      </c>
      <c r="AI22" s="140">
        <f t="shared" si="39"/>
        <v>4</v>
      </c>
      <c r="AJ22" s="140">
        <f t="shared" si="40"/>
        <v>5</v>
      </c>
      <c r="AK22" s="140">
        <f t="shared" si="41"/>
        <v>5</v>
      </c>
      <c r="AL22" s="140">
        <f t="shared" si="42"/>
        <v>5</v>
      </c>
      <c r="AM22" s="140" t="str">
        <f t="shared" si="43"/>
        <v/>
      </c>
      <c r="AN22" s="140" t="str">
        <f t="shared" si="44"/>
        <v/>
      </c>
      <c r="AO22" s="140">
        <f t="shared" si="45"/>
        <v>5</v>
      </c>
      <c r="AP22" s="140">
        <f t="shared" si="46"/>
        <v>4</v>
      </c>
      <c r="AQ22" s="140">
        <f t="shared" si="47"/>
        <v>5</v>
      </c>
      <c r="AR22" s="140">
        <f t="shared" si="48"/>
        <v>5</v>
      </c>
      <c r="AS22" s="140" t="str">
        <f t="shared" si="49"/>
        <v/>
      </c>
      <c r="AT22" s="140" t="str">
        <f t="shared" si="50"/>
        <v/>
      </c>
      <c r="AU22" s="140">
        <f t="shared" si="51"/>
        <v>4</v>
      </c>
      <c r="AV22" s="140" t="str">
        <f t="shared" si="52"/>
        <v/>
      </c>
      <c r="AW22" s="141">
        <f t="shared" si="53"/>
        <v>0</v>
      </c>
      <c r="AX22" s="142"/>
      <c r="AY22" s="143"/>
      <c r="AZ22" s="143"/>
      <c r="BA22" s="143"/>
      <c r="BB22" s="143"/>
      <c r="BC22" s="143"/>
      <c r="BD22" s="143"/>
      <c r="BE22" s="143"/>
      <c r="BF22" s="143"/>
      <c r="BG22" s="143"/>
      <c r="BH22" s="143"/>
      <c r="BI22" s="143"/>
      <c r="BJ22" s="143"/>
      <c r="BK22" s="143"/>
      <c r="BL22" s="143"/>
      <c r="BM22" s="143"/>
      <c r="BN22" s="143"/>
      <c r="BO22" s="142"/>
      <c r="BP22" s="144"/>
      <c r="BQ22" s="144"/>
      <c r="BR22" s="144"/>
      <c r="BS22" s="144"/>
      <c r="BT22" s="144"/>
      <c r="BU22" s="144"/>
      <c r="BV22" s="144"/>
      <c r="BW22" s="144"/>
      <c r="BX22" s="144"/>
      <c r="BY22" s="144"/>
      <c r="BZ22" s="144"/>
      <c r="CA22" s="144"/>
      <c r="CB22" s="144"/>
      <c r="CC22" s="144"/>
      <c r="CD22" s="144"/>
      <c r="CE22" s="144"/>
      <c r="CF22" s="144"/>
      <c r="CG22" s="142"/>
      <c r="CH22" s="144"/>
      <c r="CI22" s="144"/>
      <c r="CJ22" s="144"/>
      <c r="CK22" s="144"/>
      <c r="CL22" s="144"/>
      <c r="CM22" s="144"/>
      <c r="CN22" s="139"/>
      <c r="CO22" s="139"/>
      <c r="CP22" s="139"/>
      <c r="CQ22" s="139"/>
      <c r="CR22" s="139"/>
      <c r="CS22" s="139"/>
      <c r="CT22" s="139"/>
      <c r="CU22" s="139"/>
      <c r="CV22" s="139"/>
      <c r="CW22" s="139"/>
      <c r="CX22" s="139"/>
      <c r="CY22" s="139"/>
      <c r="CZ22" s="139"/>
      <c r="DA22" s="139"/>
    </row>
    <row r="23" spans="1:105" s="145" customFormat="1" ht="20.25" customHeight="1" x14ac:dyDescent="0.25">
      <c r="A23" s="295">
        <v>18</v>
      </c>
      <c r="B23" s="247" t="s">
        <v>28</v>
      </c>
      <c r="C23" s="343" t="s">
        <v>34</v>
      </c>
      <c r="D23" s="344" t="s">
        <v>1199</v>
      </c>
      <c r="E23" s="242">
        <v>2351</v>
      </c>
      <c r="F23" s="91"/>
      <c r="G23" s="91"/>
      <c r="H23" s="137">
        <v>5</v>
      </c>
      <c r="I23" s="137">
        <v>5</v>
      </c>
      <c r="J23" s="137">
        <v>5</v>
      </c>
      <c r="K23" s="137">
        <v>5</v>
      </c>
      <c r="L23" s="137"/>
      <c r="M23" s="137"/>
      <c r="N23" s="137">
        <v>5</v>
      </c>
      <c r="O23" s="137">
        <v>5</v>
      </c>
      <c r="P23" s="137">
        <v>5</v>
      </c>
      <c r="Q23" s="137">
        <v>5</v>
      </c>
      <c r="R23" s="137"/>
      <c r="S23" s="138"/>
      <c r="T23" s="138">
        <v>5</v>
      </c>
      <c r="U23" s="138"/>
      <c r="V23" s="141">
        <f t="shared" si="27"/>
        <v>5</v>
      </c>
      <c r="W23" s="149">
        <f t="shared" si="28"/>
        <v>0</v>
      </c>
      <c r="X23" s="149">
        <f t="shared" si="29"/>
        <v>0</v>
      </c>
      <c r="Y23" s="149">
        <f t="shared" si="30"/>
        <v>0</v>
      </c>
      <c r="Z23" s="149">
        <f t="shared" si="31"/>
        <v>0</v>
      </c>
      <c r="AA23" s="149">
        <f t="shared" si="32"/>
        <v>0</v>
      </c>
      <c r="AB23" s="149">
        <f t="shared" si="33"/>
        <v>9</v>
      </c>
      <c r="AC23" s="149">
        <f t="shared" si="34"/>
        <v>9</v>
      </c>
      <c r="AD23" s="187">
        <f t="shared" si="35"/>
        <v>5</v>
      </c>
      <c r="AE23" s="191">
        <f t="shared" si="36"/>
        <v>0</v>
      </c>
      <c r="AF23" s="139"/>
      <c r="AG23" s="140" t="str">
        <f t="shared" si="37"/>
        <v/>
      </c>
      <c r="AH23" s="140" t="str">
        <f t="shared" si="38"/>
        <v/>
      </c>
      <c r="AI23" s="140">
        <f t="shared" si="39"/>
        <v>5</v>
      </c>
      <c r="AJ23" s="140">
        <f t="shared" si="40"/>
        <v>5</v>
      </c>
      <c r="AK23" s="140">
        <f t="shared" si="41"/>
        <v>5</v>
      </c>
      <c r="AL23" s="140">
        <f t="shared" si="42"/>
        <v>5</v>
      </c>
      <c r="AM23" s="140" t="str">
        <f t="shared" si="43"/>
        <v/>
      </c>
      <c r="AN23" s="140" t="str">
        <f t="shared" si="44"/>
        <v/>
      </c>
      <c r="AO23" s="140">
        <f t="shared" si="45"/>
        <v>5</v>
      </c>
      <c r="AP23" s="140">
        <f t="shared" si="46"/>
        <v>5</v>
      </c>
      <c r="AQ23" s="140">
        <f t="shared" si="47"/>
        <v>5</v>
      </c>
      <c r="AR23" s="140">
        <f t="shared" si="48"/>
        <v>5</v>
      </c>
      <c r="AS23" s="140" t="str">
        <f t="shared" si="49"/>
        <v/>
      </c>
      <c r="AT23" s="140" t="str">
        <f t="shared" si="50"/>
        <v/>
      </c>
      <c r="AU23" s="140">
        <f t="shared" si="51"/>
        <v>5</v>
      </c>
      <c r="AV23" s="140" t="str">
        <f t="shared" si="52"/>
        <v/>
      </c>
      <c r="AW23" s="141">
        <f t="shared" si="53"/>
        <v>0</v>
      </c>
      <c r="AX23" s="142"/>
      <c r="AY23" s="143"/>
      <c r="AZ23" s="143"/>
      <c r="BA23" s="143"/>
      <c r="BB23" s="143"/>
      <c r="BC23" s="143"/>
      <c r="BD23" s="143"/>
      <c r="BE23" s="143"/>
      <c r="BF23" s="143"/>
      <c r="BG23" s="143"/>
      <c r="BH23" s="143"/>
      <c r="BI23" s="143"/>
      <c r="BJ23" s="143"/>
      <c r="BK23" s="143"/>
      <c r="BL23" s="143"/>
      <c r="BM23" s="143"/>
      <c r="BN23" s="143"/>
      <c r="BO23" s="142"/>
      <c r="BP23" s="144"/>
      <c r="BQ23" s="144"/>
      <c r="BR23" s="144"/>
      <c r="BS23" s="144"/>
      <c r="BT23" s="144"/>
      <c r="BU23" s="144"/>
      <c r="BV23" s="144"/>
      <c r="BW23" s="144"/>
      <c r="BX23" s="144"/>
      <c r="BY23" s="144"/>
      <c r="BZ23" s="144"/>
      <c r="CA23" s="144"/>
      <c r="CB23" s="144"/>
      <c r="CC23" s="144"/>
      <c r="CD23" s="144"/>
      <c r="CE23" s="144"/>
      <c r="CF23" s="144"/>
      <c r="CG23" s="142"/>
      <c r="CH23" s="144"/>
      <c r="CI23" s="144"/>
      <c r="CJ23" s="144"/>
      <c r="CK23" s="144"/>
      <c r="CL23" s="144"/>
      <c r="CM23" s="144"/>
      <c r="CN23" s="139"/>
      <c r="CO23" s="139"/>
      <c r="CP23" s="139"/>
      <c r="CQ23" s="139"/>
      <c r="CR23" s="139"/>
      <c r="CS23" s="139"/>
      <c r="CT23" s="139"/>
      <c r="CU23" s="139"/>
      <c r="CV23" s="139"/>
      <c r="CW23" s="139"/>
      <c r="CX23" s="139"/>
      <c r="CY23" s="139"/>
      <c r="CZ23" s="139"/>
      <c r="DA23" s="139"/>
    </row>
    <row r="24" spans="1:105" s="145" customFormat="1" ht="20.25" customHeight="1" x14ac:dyDescent="0.25">
      <c r="A24" s="295">
        <v>19</v>
      </c>
      <c r="B24" s="244"/>
      <c r="C24" s="302" t="s">
        <v>34</v>
      </c>
      <c r="D24" s="333" t="s">
        <v>976</v>
      </c>
      <c r="E24" s="242">
        <v>2351</v>
      </c>
      <c r="F24" s="91"/>
      <c r="G24" s="91"/>
      <c r="H24" s="137">
        <v>3</v>
      </c>
      <c r="I24" s="137">
        <v>4</v>
      </c>
      <c r="J24" s="137">
        <v>4</v>
      </c>
      <c r="K24" s="137">
        <v>4</v>
      </c>
      <c r="L24" s="137"/>
      <c r="M24" s="137"/>
      <c r="N24" s="137">
        <v>4</v>
      </c>
      <c r="O24" s="137">
        <v>4</v>
      </c>
      <c r="P24" s="137">
        <v>4</v>
      </c>
      <c r="Q24" s="137">
        <v>5</v>
      </c>
      <c r="R24" s="138"/>
      <c r="S24" s="138"/>
      <c r="T24" s="138">
        <v>4</v>
      </c>
      <c r="U24" s="138"/>
      <c r="V24" s="141">
        <f t="shared" si="27"/>
        <v>3</v>
      </c>
      <c r="W24" s="149">
        <f t="shared" si="28"/>
        <v>0</v>
      </c>
      <c r="X24" s="149">
        <f t="shared" si="29"/>
        <v>0</v>
      </c>
      <c r="Y24" s="149">
        <f t="shared" si="30"/>
        <v>0</v>
      </c>
      <c r="Z24" s="149">
        <f t="shared" si="31"/>
        <v>1</v>
      </c>
      <c r="AA24" s="149">
        <f t="shared" si="32"/>
        <v>7</v>
      </c>
      <c r="AB24" s="149">
        <f t="shared" si="33"/>
        <v>1</v>
      </c>
      <c r="AC24" s="149">
        <f t="shared" si="34"/>
        <v>9</v>
      </c>
      <c r="AD24" s="187">
        <f t="shared" si="35"/>
        <v>4</v>
      </c>
      <c r="AE24" s="191">
        <f t="shared" si="36"/>
        <v>0</v>
      </c>
      <c r="AF24" s="139"/>
      <c r="AG24" s="140" t="str">
        <f t="shared" ref="AG24:AG39" si="54">IF(ISERROR(VALUE(LEFT(F24))),LEFT(F24),VALUE(LEFT(F24)))</f>
        <v/>
      </c>
      <c r="AH24" s="140" t="str">
        <f t="shared" ref="AH24:AH39" si="55">IF(ISERROR(VALUE(LEFT(G24))),LEFT(G24),VALUE(LEFT(G24)))</f>
        <v/>
      </c>
      <c r="AI24" s="140">
        <f t="shared" ref="AI24:AI39" si="56">IF(ISERROR(VALUE(LEFT(H24))),LEFT(H24),VALUE(LEFT(H24)))</f>
        <v>3</v>
      </c>
      <c r="AJ24" s="140">
        <f t="shared" ref="AJ24:AJ39" si="57">IF(ISERROR(VALUE(LEFT(I24))),LEFT(I24),VALUE(LEFT(I24)))</f>
        <v>4</v>
      </c>
      <c r="AK24" s="140">
        <f t="shared" ref="AK24:AK39" si="58">IF(ISERROR(VALUE(LEFT(J24))),LEFT(J24),VALUE(LEFT(J24)))</f>
        <v>4</v>
      </c>
      <c r="AL24" s="140">
        <f t="shared" ref="AL24:AL39" si="59">IF(ISERROR(VALUE(LEFT(K24))),LEFT(K24),VALUE(LEFT(K24)))</f>
        <v>4</v>
      </c>
      <c r="AM24" s="140" t="str">
        <f t="shared" ref="AM24:AM39" si="60">IF(ISERROR(VALUE(LEFT(L24))),LEFT(L24),VALUE(LEFT(L24)))</f>
        <v/>
      </c>
      <c r="AN24" s="140" t="str">
        <f t="shared" ref="AN24:AN39" si="61">IF(ISERROR(VALUE(LEFT(M24))),LEFT(M24),VALUE(LEFT(M24)))</f>
        <v/>
      </c>
      <c r="AO24" s="140">
        <f t="shared" ref="AO24:AO39" si="62">IF(ISERROR(VALUE(LEFT(N24))),LEFT(N24),VALUE(LEFT(N24)))</f>
        <v>4</v>
      </c>
      <c r="AP24" s="140">
        <f t="shared" ref="AP24:AP39" si="63">IF(ISERROR(VALUE(LEFT(O24))),LEFT(O24),VALUE(LEFT(O24)))</f>
        <v>4</v>
      </c>
      <c r="AQ24" s="140">
        <f t="shared" ref="AQ24:AQ39" si="64">IF(ISERROR(VALUE(LEFT(P24))),LEFT(P24),VALUE(LEFT(P24)))</f>
        <v>4</v>
      </c>
      <c r="AR24" s="140">
        <f t="shared" ref="AR24:AR39" si="65">IF(ISERROR(VALUE(LEFT(Q24))),LEFT(Q24),VALUE(LEFT(Q24)))</f>
        <v>5</v>
      </c>
      <c r="AS24" s="140" t="str">
        <f t="shared" ref="AS24:AS39" si="66">IF(ISERROR(VALUE(LEFT(R24))),LEFT(R24),VALUE(LEFT(R24)))</f>
        <v/>
      </c>
      <c r="AT24" s="140" t="str">
        <f t="shared" ref="AT24:AT39" si="67">IF(ISERROR(VALUE(LEFT(S24))),LEFT(S24),VALUE(LEFT(S24)))</f>
        <v/>
      </c>
      <c r="AU24" s="140">
        <f t="shared" ref="AU24:AU39" si="68">IF(ISERROR(VALUE(LEFT(T24))),LEFT(T24),VALUE(LEFT(T24)))</f>
        <v>4</v>
      </c>
      <c r="AV24" s="140" t="str">
        <f t="shared" ref="AV24:AV39" si="69">IF(ISERROR(VALUE(LEFT(U24))),LEFT(U24),VALUE(LEFT(U24)))</f>
        <v/>
      </c>
      <c r="AW24" s="141">
        <f t="shared" si="53"/>
        <v>0</v>
      </c>
      <c r="AX24" s="142"/>
      <c r="AY24" s="143"/>
      <c r="AZ24" s="143"/>
      <c r="BA24" s="143"/>
      <c r="BB24" s="143"/>
      <c r="BC24" s="143"/>
      <c r="BD24" s="143"/>
      <c r="BE24" s="143"/>
      <c r="BF24" s="143"/>
      <c r="BG24" s="143"/>
      <c r="BH24" s="143"/>
      <c r="BI24" s="143"/>
      <c r="BJ24" s="143"/>
      <c r="BK24" s="143"/>
      <c r="BL24" s="143"/>
      <c r="BM24" s="143"/>
      <c r="BN24" s="143"/>
      <c r="BO24" s="142"/>
      <c r="BP24" s="144"/>
      <c r="BQ24" s="144"/>
      <c r="BR24" s="144"/>
      <c r="BS24" s="144"/>
      <c r="BT24" s="144"/>
      <c r="BU24" s="144"/>
      <c r="BV24" s="144"/>
      <c r="BW24" s="144"/>
      <c r="BX24" s="144"/>
      <c r="BY24" s="144"/>
      <c r="BZ24" s="144"/>
      <c r="CA24" s="144"/>
      <c r="CB24" s="144"/>
      <c r="CC24" s="144"/>
      <c r="CD24" s="144"/>
      <c r="CE24" s="144"/>
      <c r="CF24" s="144"/>
      <c r="CG24" s="142"/>
      <c r="CH24" s="142"/>
      <c r="CI24" s="142"/>
      <c r="CJ24" s="142"/>
      <c r="CK24" s="142"/>
      <c r="CL24" s="142"/>
      <c r="CM24" s="142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</row>
    <row r="25" spans="1:105" s="145" customFormat="1" ht="20.25" customHeight="1" x14ac:dyDescent="0.25">
      <c r="A25" s="295">
        <v>20</v>
      </c>
      <c r="B25" s="176"/>
      <c r="C25" s="343" t="s">
        <v>34</v>
      </c>
      <c r="D25" s="344" t="s">
        <v>977</v>
      </c>
      <c r="E25" s="242">
        <v>2351</v>
      </c>
      <c r="F25" s="91"/>
      <c r="G25" s="91"/>
      <c r="H25" s="137">
        <v>5</v>
      </c>
      <c r="I25" s="137">
        <v>5</v>
      </c>
      <c r="J25" s="137">
        <v>5</v>
      </c>
      <c r="K25" s="137">
        <v>5</v>
      </c>
      <c r="L25" s="137"/>
      <c r="M25" s="137"/>
      <c r="N25" s="137">
        <v>5</v>
      </c>
      <c r="O25" s="137">
        <v>5</v>
      </c>
      <c r="P25" s="137">
        <v>5</v>
      </c>
      <c r="Q25" s="137">
        <v>5</v>
      </c>
      <c r="R25" s="138"/>
      <c r="S25" s="138"/>
      <c r="T25" s="138">
        <v>5</v>
      </c>
      <c r="U25" s="138"/>
      <c r="V25" s="141">
        <f t="shared" si="27"/>
        <v>5</v>
      </c>
      <c r="W25" s="149">
        <f t="shared" si="28"/>
        <v>0</v>
      </c>
      <c r="X25" s="149">
        <f t="shared" si="29"/>
        <v>0</v>
      </c>
      <c r="Y25" s="149">
        <f t="shared" si="30"/>
        <v>0</v>
      </c>
      <c r="Z25" s="149">
        <f t="shared" si="31"/>
        <v>0</v>
      </c>
      <c r="AA25" s="149">
        <f t="shared" si="32"/>
        <v>0</v>
      </c>
      <c r="AB25" s="149">
        <f t="shared" si="33"/>
        <v>9</v>
      </c>
      <c r="AC25" s="149">
        <f t="shared" si="34"/>
        <v>9</v>
      </c>
      <c r="AD25" s="187">
        <f t="shared" si="35"/>
        <v>5</v>
      </c>
      <c r="AE25" s="191">
        <f t="shared" si="36"/>
        <v>0</v>
      </c>
      <c r="AF25" s="139"/>
      <c r="AG25" s="140" t="str">
        <f t="shared" si="54"/>
        <v/>
      </c>
      <c r="AH25" s="140" t="str">
        <f t="shared" si="55"/>
        <v/>
      </c>
      <c r="AI25" s="140">
        <f t="shared" si="56"/>
        <v>5</v>
      </c>
      <c r="AJ25" s="140">
        <f t="shared" si="57"/>
        <v>5</v>
      </c>
      <c r="AK25" s="140">
        <f t="shared" si="58"/>
        <v>5</v>
      </c>
      <c r="AL25" s="140">
        <f t="shared" si="59"/>
        <v>5</v>
      </c>
      <c r="AM25" s="140" t="str">
        <f t="shared" si="60"/>
        <v/>
      </c>
      <c r="AN25" s="140" t="str">
        <f t="shared" si="61"/>
        <v/>
      </c>
      <c r="AO25" s="140">
        <f t="shared" si="62"/>
        <v>5</v>
      </c>
      <c r="AP25" s="140">
        <f t="shared" si="63"/>
        <v>5</v>
      </c>
      <c r="AQ25" s="140">
        <f t="shared" si="64"/>
        <v>5</v>
      </c>
      <c r="AR25" s="140">
        <f t="shared" si="65"/>
        <v>5</v>
      </c>
      <c r="AS25" s="140" t="str">
        <f t="shared" si="66"/>
        <v/>
      </c>
      <c r="AT25" s="140" t="str">
        <f t="shared" si="67"/>
        <v/>
      </c>
      <c r="AU25" s="140">
        <f t="shared" si="68"/>
        <v>5</v>
      </c>
      <c r="AV25" s="140" t="str">
        <f t="shared" si="69"/>
        <v/>
      </c>
      <c r="AW25" s="141">
        <f t="shared" si="53"/>
        <v>0</v>
      </c>
      <c r="AX25" s="142"/>
      <c r="AY25" s="143"/>
      <c r="AZ25" s="143"/>
      <c r="BA25" s="143"/>
      <c r="BB25" s="143"/>
      <c r="BC25" s="143"/>
      <c r="BD25" s="143"/>
      <c r="BE25" s="143"/>
      <c r="BF25" s="143"/>
      <c r="BG25" s="143"/>
      <c r="BH25" s="143"/>
      <c r="BI25" s="143"/>
      <c r="BJ25" s="143"/>
      <c r="BK25" s="143"/>
      <c r="BL25" s="143"/>
      <c r="BM25" s="143"/>
      <c r="BN25" s="143"/>
      <c r="BO25" s="142"/>
      <c r="BP25" s="144"/>
      <c r="BQ25" s="144"/>
      <c r="BR25" s="144"/>
      <c r="BS25" s="144"/>
      <c r="BT25" s="144"/>
      <c r="BU25" s="144"/>
      <c r="BV25" s="144"/>
      <c r="BW25" s="144"/>
      <c r="BX25" s="144"/>
      <c r="BY25" s="144"/>
      <c r="BZ25" s="144"/>
      <c r="CA25" s="144"/>
      <c r="CB25" s="144"/>
      <c r="CC25" s="144"/>
      <c r="CD25" s="144"/>
      <c r="CE25" s="144"/>
      <c r="CF25" s="144"/>
      <c r="CG25" s="142"/>
      <c r="CH25" s="144"/>
      <c r="CI25" s="144"/>
      <c r="CJ25" s="144"/>
      <c r="CK25" s="144"/>
      <c r="CL25" s="144"/>
      <c r="CM25" s="144"/>
      <c r="CN25" s="139"/>
      <c r="CO25" s="139"/>
      <c r="CP25" s="139"/>
      <c r="CQ25" s="139"/>
      <c r="CR25" s="139"/>
      <c r="CS25" s="139"/>
      <c r="CT25" s="139"/>
      <c r="CU25" s="139"/>
      <c r="CV25" s="139"/>
      <c r="CW25" s="139"/>
      <c r="CX25" s="139"/>
      <c r="CY25" s="139"/>
      <c r="CZ25" s="139"/>
      <c r="DA25" s="139"/>
    </row>
    <row r="26" spans="1:105" s="145" customFormat="1" ht="20.25" customHeight="1" x14ac:dyDescent="0.25">
      <c r="A26" s="295">
        <v>21</v>
      </c>
      <c r="B26" s="85"/>
      <c r="C26" s="343" t="s">
        <v>34</v>
      </c>
      <c r="D26" s="344" t="s">
        <v>978</v>
      </c>
      <c r="E26" s="242">
        <v>2351</v>
      </c>
      <c r="F26" s="91"/>
      <c r="G26" s="91"/>
      <c r="H26" s="137">
        <v>5</v>
      </c>
      <c r="I26" s="137">
        <v>5</v>
      </c>
      <c r="J26" s="137">
        <v>5</v>
      </c>
      <c r="K26" s="137">
        <v>5</v>
      </c>
      <c r="L26" s="137"/>
      <c r="M26" s="137"/>
      <c r="N26" s="137">
        <v>5</v>
      </c>
      <c r="O26" s="137">
        <v>5</v>
      </c>
      <c r="P26" s="137">
        <v>5</v>
      </c>
      <c r="Q26" s="137">
        <v>5</v>
      </c>
      <c r="R26" s="138"/>
      <c r="S26" s="138"/>
      <c r="T26" s="138">
        <v>5</v>
      </c>
      <c r="U26" s="138"/>
      <c r="V26" s="141">
        <f t="shared" si="27"/>
        <v>5</v>
      </c>
      <c r="W26" s="149">
        <f t="shared" si="28"/>
        <v>0</v>
      </c>
      <c r="X26" s="149">
        <f t="shared" si="29"/>
        <v>0</v>
      </c>
      <c r="Y26" s="149">
        <f t="shared" si="30"/>
        <v>0</v>
      </c>
      <c r="Z26" s="149">
        <f t="shared" si="31"/>
        <v>0</v>
      </c>
      <c r="AA26" s="149">
        <f t="shared" si="32"/>
        <v>0</v>
      </c>
      <c r="AB26" s="149">
        <f t="shared" si="33"/>
        <v>9</v>
      </c>
      <c r="AC26" s="149">
        <f t="shared" si="34"/>
        <v>9</v>
      </c>
      <c r="AD26" s="187">
        <f t="shared" si="35"/>
        <v>5</v>
      </c>
      <c r="AE26" s="191">
        <f t="shared" si="36"/>
        <v>0</v>
      </c>
      <c r="AF26" s="139"/>
      <c r="AG26" s="140" t="str">
        <f t="shared" si="54"/>
        <v/>
      </c>
      <c r="AH26" s="140" t="str">
        <f t="shared" si="55"/>
        <v/>
      </c>
      <c r="AI26" s="140">
        <f t="shared" si="56"/>
        <v>5</v>
      </c>
      <c r="AJ26" s="140">
        <f t="shared" si="57"/>
        <v>5</v>
      </c>
      <c r="AK26" s="140">
        <f t="shared" si="58"/>
        <v>5</v>
      </c>
      <c r="AL26" s="140">
        <f t="shared" si="59"/>
        <v>5</v>
      </c>
      <c r="AM26" s="140" t="str">
        <f t="shared" si="60"/>
        <v/>
      </c>
      <c r="AN26" s="140" t="str">
        <f t="shared" si="61"/>
        <v/>
      </c>
      <c r="AO26" s="140">
        <f t="shared" si="62"/>
        <v>5</v>
      </c>
      <c r="AP26" s="140">
        <f t="shared" si="63"/>
        <v>5</v>
      </c>
      <c r="AQ26" s="140">
        <f t="shared" si="64"/>
        <v>5</v>
      </c>
      <c r="AR26" s="140">
        <f t="shared" si="65"/>
        <v>5</v>
      </c>
      <c r="AS26" s="140" t="str">
        <f t="shared" si="66"/>
        <v/>
      </c>
      <c r="AT26" s="140" t="str">
        <f t="shared" si="67"/>
        <v/>
      </c>
      <c r="AU26" s="140">
        <f t="shared" si="68"/>
        <v>5</v>
      </c>
      <c r="AV26" s="140" t="str">
        <f t="shared" si="69"/>
        <v/>
      </c>
      <c r="AW26" s="141">
        <f t="shared" si="53"/>
        <v>0</v>
      </c>
      <c r="AX26" s="142"/>
      <c r="AY26" s="143"/>
      <c r="AZ26" s="143"/>
      <c r="BA26" s="143"/>
      <c r="BB26" s="143"/>
      <c r="BC26" s="143"/>
      <c r="BD26" s="143"/>
      <c r="BE26" s="143"/>
      <c r="BF26" s="143"/>
      <c r="BG26" s="143"/>
      <c r="BH26" s="143"/>
      <c r="BI26" s="143"/>
      <c r="BJ26" s="143"/>
      <c r="BK26" s="143"/>
      <c r="BL26" s="143"/>
      <c r="BM26" s="143"/>
      <c r="BN26" s="143"/>
      <c r="BO26" s="142"/>
      <c r="BP26" s="144"/>
      <c r="BQ26" s="144"/>
      <c r="BR26" s="144"/>
      <c r="BS26" s="144"/>
      <c r="BT26" s="144"/>
      <c r="BU26" s="144"/>
      <c r="BV26" s="144"/>
      <c r="BW26" s="144"/>
      <c r="BX26" s="144"/>
      <c r="BY26" s="144"/>
      <c r="BZ26" s="144"/>
      <c r="CA26" s="144"/>
      <c r="CB26" s="144"/>
      <c r="CC26" s="144"/>
      <c r="CD26" s="144"/>
      <c r="CE26" s="144"/>
      <c r="CF26" s="144"/>
      <c r="CG26" s="142"/>
      <c r="CH26" s="144"/>
      <c r="CI26" s="144"/>
      <c r="CJ26" s="144"/>
      <c r="CK26" s="144"/>
      <c r="CL26" s="144"/>
      <c r="CM26" s="144"/>
      <c r="CN26" s="139"/>
      <c r="CO26" s="139"/>
      <c r="CP26" s="139"/>
      <c r="CQ26" s="139"/>
      <c r="CR26" s="139"/>
      <c r="CS26" s="139"/>
      <c r="CT26" s="139"/>
      <c r="CU26" s="139"/>
      <c r="CV26" s="139"/>
      <c r="CW26" s="139"/>
      <c r="CX26" s="139"/>
      <c r="CY26" s="139"/>
      <c r="CZ26" s="139"/>
      <c r="DA26" s="139"/>
    </row>
    <row r="27" spans="1:105" s="145" customFormat="1" ht="20.25" customHeight="1" x14ac:dyDescent="0.25">
      <c r="A27" s="295">
        <v>22</v>
      </c>
      <c r="B27" s="85"/>
      <c r="C27" s="343" t="s">
        <v>34</v>
      </c>
      <c r="D27" s="344" t="s">
        <v>979</v>
      </c>
      <c r="E27" s="242">
        <v>2351</v>
      </c>
      <c r="F27" s="91"/>
      <c r="G27" s="137"/>
      <c r="H27" s="137">
        <v>5</v>
      </c>
      <c r="I27" s="137">
        <v>5</v>
      </c>
      <c r="J27" s="137">
        <v>5</v>
      </c>
      <c r="K27" s="137">
        <v>5</v>
      </c>
      <c r="L27" s="137"/>
      <c r="M27" s="137"/>
      <c r="N27" s="137">
        <v>5</v>
      </c>
      <c r="O27" s="137">
        <v>5</v>
      </c>
      <c r="P27" s="137">
        <v>5</v>
      </c>
      <c r="Q27" s="137">
        <v>5</v>
      </c>
      <c r="R27" s="138"/>
      <c r="S27" s="138"/>
      <c r="T27" s="138">
        <v>5</v>
      </c>
      <c r="U27" s="138"/>
      <c r="V27" s="141">
        <f t="shared" si="27"/>
        <v>5</v>
      </c>
      <c r="W27" s="149">
        <f t="shared" si="28"/>
        <v>0</v>
      </c>
      <c r="X27" s="149">
        <f t="shared" si="29"/>
        <v>0</v>
      </c>
      <c r="Y27" s="149">
        <f t="shared" si="30"/>
        <v>0</v>
      </c>
      <c r="Z27" s="149">
        <f t="shared" si="31"/>
        <v>0</v>
      </c>
      <c r="AA27" s="149">
        <f t="shared" si="32"/>
        <v>0</v>
      </c>
      <c r="AB27" s="149">
        <f t="shared" si="33"/>
        <v>9</v>
      </c>
      <c r="AC27" s="149">
        <f t="shared" si="34"/>
        <v>9</v>
      </c>
      <c r="AD27" s="187">
        <f t="shared" si="35"/>
        <v>5</v>
      </c>
      <c r="AE27" s="191">
        <f t="shared" si="36"/>
        <v>0</v>
      </c>
      <c r="AF27" s="139"/>
      <c r="AG27" s="140" t="str">
        <f t="shared" si="54"/>
        <v/>
      </c>
      <c r="AH27" s="140" t="str">
        <f t="shared" si="55"/>
        <v/>
      </c>
      <c r="AI27" s="140">
        <f t="shared" si="56"/>
        <v>5</v>
      </c>
      <c r="AJ27" s="140">
        <f t="shared" si="57"/>
        <v>5</v>
      </c>
      <c r="AK27" s="140">
        <f t="shared" si="58"/>
        <v>5</v>
      </c>
      <c r="AL27" s="140">
        <f t="shared" si="59"/>
        <v>5</v>
      </c>
      <c r="AM27" s="140" t="str">
        <f t="shared" si="60"/>
        <v/>
      </c>
      <c r="AN27" s="140" t="str">
        <f t="shared" si="61"/>
        <v/>
      </c>
      <c r="AO27" s="140">
        <f t="shared" si="62"/>
        <v>5</v>
      </c>
      <c r="AP27" s="140">
        <f t="shared" si="63"/>
        <v>5</v>
      </c>
      <c r="AQ27" s="140">
        <f t="shared" si="64"/>
        <v>5</v>
      </c>
      <c r="AR27" s="140">
        <f t="shared" si="65"/>
        <v>5</v>
      </c>
      <c r="AS27" s="140" t="str">
        <f t="shared" si="66"/>
        <v/>
      </c>
      <c r="AT27" s="140" t="str">
        <f t="shared" si="67"/>
        <v/>
      </c>
      <c r="AU27" s="140">
        <f t="shared" si="68"/>
        <v>5</v>
      </c>
      <c r="AV27" s="140" t="str">
        <f t="shared" si="69"/>
        <v/>
      </c>
      <c r="AW27" s="141">
        <f t="shared" si="53"/>
        <v>0</v>
      </c>
      <c r="AX27" s="142"/>
      <c r="AY27" s="143"/>
      <c r="AZ27" s="143"/>
      <c r="BA27" s="143"/>
      <c r="BB27" s="143"/>
      <c r="BC27" s="143"/>
      <c r="BD27" s="143"/>
      <c r="BE27" s="143"/>
      <c r="BF27" s="143"/>
      <c r="BG27" s="143"/>
      <c r="BH27" s="143"/>
      <c r="BI27" s="143"/>
      <c r="BJ27" s="143"/>
      <c r="BK27" s="143"/>
      <c r="BL27" s="143"/>
      <c r="BM27" s="143"/>
      <c r="BN27" s="143"/>
      <c r="BO27" s="142"/>
      <c r="BP27" s="144"/>
      <c r="BQ27" s="144"/>
      <c r="BR27" s="144"/>
      <c r="BS27" s="144"/>
      <c r="BT27" s="144"/>
      <c r="BU27" s="144"/>
      <c r="BV27" s="144"/>
      <c r="BW27" s="144"/>
      <c r="BX27" s="144"/>
      <c r="BY27" s="144"/>
      <c r="BZ27" s="144"/>
      <c r="CA27" s="144"/>
      <c r="CB27" s="144"/>
      <c r="CC27" s="144"/>
      <c r="CD27" s="144"/>
      <c r="CE27" s="144"/>
      <c r="CF27" s="144"/>
      <c r="CG27" s="142"/>
      <c r="CH27" s="142"/>
      <c r="CI27" s="142"/>
      <c r="CJ27" s="142"/>
      <c r="CK27" s="142"/>
      <c r="CL27" s="142"/>
      <c r="CM27" s="142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</row>
    <row r="28" spans="1:105" s="145" customFormat="1" ht="19.5" hidden="1" customHeight="1" x14ac:dyDescent="0.25">
      <c r="A28" s="295">
        <v>23</v>
      </c>
      <c r="B28" s="85"/>
      <c r="E28" s="242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8"/>
      <c r="S28" s="138"/>
      <c r="T28" s="138"/>
      <c r="U28" s="138"/>
      <c r="V28" s="141">
        <f t="shared" si="27"/>
        <v>0</v>
      </c>
      <c r="W28" s="149">
        <f t="shared" si="28"/>
        <v>0</v>
      </c>
      <c r="X28" s="149">
        <f t="shared" si="29"/>
        <v>0</v>
      </c>
      <c r="Y28" s="149">
        <f t="shared" si="30"/>
        <v>0</v>
      </c>
      <c r="Z28" s="149">
        <f t="shared" si="31"/>
        <v>0</v>
      </c>
      <c r="AA28" s="149">
        <f t="shared" si="32"/>
        <v>0</v>
      </c>
      <c r="AB28" s="149">
        <f t="shared" si="33"/>
        <v>0</v>
      </c>
      <c r="AC28" s="149">
        <f t="shared" si="34"/>
        <v>0</v>
      </c>
      <c r="AD28" s="187" t="str">
        <f t="shared" si="35"/>
        <v/>
      </c>
      <c r="AE28" s="191">
        <f t="shared" si="36"/>
        <v>0</v>
      </c>
      <c r="AF28" s="139"/>
      <c r="AG28" s="140" t="str">
        <f t="shared" si="54"/>
        <v/>
      </c>
      <c r="AH28" s="140" t="str">
        <f t="shared" si="55"/>
        <v/>
      </c>
      <c r="AI28" s="140" t="str">
        <f t="shared" si="56"/>
        <v/>
      </c>
      <c r="AJ28" s="140" t="str">
        <f t="shared" si="57"/>
        <v/>
      </c>
      <c r="AK28" s="140" t="str">
        <f t="shared" si="58"/>
        <v/>
      </c>
      <c r="AL28" s="140" t="str">
        <f t="shared" si="59"/>
        <v/>
      </c>
      <c r="AM28" s="140" t="str">
        <f t="shared" si="60"/>
        <v/>
      </c>
      <c r="AN28" s="140" t="str">
        <f t="shared" si="61"/>
        <v/>
      </c>
      <c r="AO28" s="140" t="str">
        <f t="shared" si="62"/>
        <v/>
      </c>
      <c r="AP28" s="140" t="str">
        <f t="shared" si="63"/>
        <v/>
      </c>
      <c r="AQ28" s="140" t="str">
        <f t="shared" si="64"/>
        <v/>
      </c>
      <c r="AR28" s="140" t="str">
        <f t="shared" si="65"/>
        <v/>
      </c>
      <c r="AS28" s="140" t="str">
        <f t="shared" si="66"/>
        <v/>
      </c>
      <c r="AT28" s="140" t="str">
        <f t="shared" si="67"/>
        <v/>
      </c>
      <c r="AU28" s="140" t="str">
        <f t="shared" si="68"/>
        <v/>
      </c>
      <c r="AV28" s="140" t="str">
        <f t="shared" si="69"/>
        <v/>
      </c>
      <c r="AW28" s="141">
        <f t="shared" si="53"/>
        <v>0</v>
      </c>
      <c r="AX28" s="142"/>
      <c r="AY28" s="143"/>
      <c r="AZ28" s="143"/>
      <c r="BA28" s="143"/>
      <c r="BB28" s="143"/>
      <c r="BC28" s="143"/>
      <c r="BD28" s="143"/>
      <c r="BE28" s="143"/>
      <c r="BF28" s="143"/>
      <c r="BG28" s="143"/>
      <c r="BH28" s="143"/>
      <c r="BI28" s="143"/>
      <c r="BJ28" s="143"/>
      <c r="BK28" s="143"/>
      <c r="BL28" s="143"/>
      <c r="BM28" s="143"/>
      <c r="BN28" s="143"/>
      <c r="BO28" s="142"/>
      <c r="BP28" s="144"/>
      <c r="BQ28" s="144"/>
      <c r="BR28" s="144"/>
      <c r="BS28" s="144"/>
      <c r="BT28" s="144"/>
      <c r="BU28" s="144"/>
      <c r="BV28" s="144"/>
      <c r="BW28" s="144"/>
      <c r="BX28" s="144"/>
      <c r="BY28" s="144"/>
      <c r="BZ28" s="144"/>
      <c r="CA28" s="144"/>
      <c r="CB28" s="144"/>
      <c r="CC28" s="144"/>
      <c r="CD28" s="144"/>
      <c r="CE28" s="144"/>
      <c r="CF28" s="144"/>
      <c r="CG28" s="142"/>
      <c r="CH28" s="142"/>
      <c r="CI28" s="142"/>
      <c r="CJ28" s="142"/>
      <c r="CK28" s="142"/>
      <c r="CL28" s="142"/>
      <c r="CM28" s="142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</row>
    <row r="29" spans="1:105" s="145" customFormat="1" ht="19.5" hidden="1" customHeight="1" x14ac:dyDescent="0.25">
      <c r="A29" s="295">
        <v>24</v>
      </c>
      <c r="B29" s="85"/>
      <c r="C29" s="86"/>
      <c r="D29" s="87"/>
      <c r="E29" s="242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8"/>
      <c r="S29" s="138"/>
      <c r="T29" s="138"/>
      <c r="U29" s="138"/>
      <c r="V29" s="141">
        <f t="shared" si="27"/>
        <v>0</v>
      </c>
      <c r="W29" s="149">
        <f t="shared" si="28"/>
        <v>0</v>
      </c>
      <c r="X29" s="149">
        <f t="shared" si="29"/>
        <v>0</v>
      </c>
      <c r="Y29" s="149">
        <f t="shared" si="30"/>
        <v>0</v>
      </c>
      <c r="Z29" s="149">
        <f t="shared" si="31"/>
        <v>0</v>
      </c>
      <c r="AA29" s="149">
        <f t="shared" si="32"/>
        <v>0</v>
      </c>
      <c r="AB29" s="149">
        <f t="shared" si="33"/>
        <v>0</v>
      </c>
      <c r="AC29" s="149">
        <f t="shared" si="34"/>
        <v>0</v>
      </c>
      <c r="AD29" s="187" t="str">
        <f t="shared" si="35"/>
        <v/>
      </c>
      <c r="AE29" s="191">
        <f t="shared" si="36"/>
        <v>0</v>
      </c>
      <c r="AF29" s="139"/>
      <c r="AG29" s="140" t="str">
        <f t="shared" si="54"/>
        <v/>
      </c>
      <c r="AH29" s="140" t="str">
        <f t="shared" si="55"/>
        <v/>
      </c>
      <c r="AI29" s="140" t="str">
        <f t="shared" si="56"/>
        <v/>
      </c>
      <c r="AJ29" s="140" t="str">
        <f t="shared" si="57"/>
        <v/>
      </c>
      <c r="AK29" s="140" t="str">
        <f t="shared" si="58"/>
        <v/>
      </c>
      <c r="AL29" s="140" t="str">
        <f t="shared" si="59"/>
        <v/>
      </c>
      <c r="AM29" s="140" t="str">
        <f t="shared" si="60"/>
        <v/>
      </c>
      <c r="AN29" s="140" t="str">
        <f t="shared" si="61"/>
        <v/>
      </c>
      <c r="AO29" s="140" t="str">
        <f t="shared" si="62"/>
        <v/>
      </c>
      <c r="AP29" s="140" t="str">
        <f t="shared" si="63"/>
        <v/>
      </c>
      <c r="AQ29" s="140" t="str">
        <f t="shared" si="64"/>
        <v/>
      </c>
      <c r="AR29" s="140" t="str">
        <f t="shared" si="65"/>
        <v/>
      </c>
      <c r="AS29" s="140" t="str">
        <f t="shared" si="66"/>
        <v/>
      </c>
      <c r="AT29" s="140" t="str">
        <f t="shared" si="67"/>
        <v/>
      </c>
      <c r="AU29" s="140" t="str">
        <f t="shared" si="68"/>
        <v/>
      </c>
      <c r="AV29" s="140" t="str">
        <f t="shared" si="69"/>
        <v/>
      </c>
      <c r="AW29" s="141">
        <f t="shared" si="53"/>
        <v>0</v>
      </c>
      <c r="AX29" s="142"/>
      <c r="AY29" s="143"/>
      <c r="AZ29" s="143"/>
      <c r="BA29" s="143"/>
      <c r="BB29" s="143"/>
      <c r="BC29" s="143"/>
      <c r="BD29" s="143"/>
      <c r="BE29" s="143"/>
      <c r="BF29" s="143"/>
      <c r="BG29" s="143"/>
      <c r="BH29" s="143"/>
      <c r="BI29" s="143"/>
      <c r="BJ29" s="143"/>
      <c r="BK29" s="143"/>
      <c r="BL29" s="143"/>
      <c r="BM29" s="143"/>
      <c r="BN29" s="143"/>
      <c r="BO29" s="142"/>
      <c r="BP29" s="144"/>
      <c r="BQ29" s="144"/>
      <c r="BR29" s="144"/>
      <c r="BS29" s="144"/>
      <c r="BT29" s="144"/>
      <c r="BU29" s="144"/>
      <c r="BV29" s="144"/>
      <c r="BW29" s="144"/>
      <c r="BX29" s="144"/>
      <c r="BY29" s="144"/>
      <c r="BZ29" s="144"/>
      <c r="CA29" s="144"/>
      <c r="CB29" s="144"/>
      <c r="CC29" s="144"/>
      <c r="CD29" s="144"/>
      <c r="CE29" s="144"/>
      <c r="CF29" s="144"/>
      <c r="CG29" s="142"/>
      <c r="CH29" s="142"/>
      <c r="CI29" s="142"/>
      <c r="CJ29" s="142"/>
      <c r="CK29" s="142"/>
      <c r="CL29" s="142"/>
      <c r="CM29" s="142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</row>
    <row r="30" spans="1:105" s="145" customFormat="1" ht="19.5" hidden="1" customHeight="1" x14ac:dyDescent="0.25">
      <c r="A30" s="295">
        <v>25</v>
      </c>
      <c r="B30" s="85"/>
      <c r="C30" s="86"/>
      <c r="D30" s="87"/>
      <c r="E30" s="242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8"/>
      <c r="S30" s="138"/>
      <c r="T30" s="138"/>
      <c r="U30" s="138"/>
      <c r="V30" s="141">
        <f t="shared" si="27"/>
        <v>0</v>
      </c>
      <c r="W30" s="149">
        <f t="shared" si="28"/>
        <v>0</v>
      </c>
      <c r="X30" s="149">
        <f t="shared" si="29"/>
        <v>0</v>
      </c>
      <c r="Y30" s="149">
        <f t="shared" si="30"/>
        <v>0</v>
      </c>
      <c r="Z30" s="149">
        <f t="shared" si="31"/>
        <v>0</v>
      </c>
      <c r="AA30" s="149">
        <f t="shared" si="32"/>
        <v>0</v>
      </c>
      <c r="AB30" s="149">
        <f t="shared" si="33"/>
        <v>0</v>
      </c>
      <c r="AC30" s="149">
        <f t="shared" si="34"/>
        <v>0</v>
      </c>
      <c r="AD30" s="187" t="str">
        <f t="shared" si="35"/>
        <v/>
      </c>
      <c r="AE30" s="191">
        <f t="shared" si="36"/>
        <v>0</v>
      </c>
      <c r="AF30" s="139"/>
      <c r="AG30" s="140" t="str">
        <f t="shared" si="54"/>
        <v/>
      </c>
      <c r="AH30" s="140" t="str">
        <f t="shared" si="55"/>
        <v/>
      </c>
      <c r="AI30" s="140" t="str">
        <f t="shared" si="56"/>
        <v/>
      </c>
      <c r="AJ30" s="140" t="str">
        <f t="shared" si="57"/>
        <v/>
      </c>
      <c r="AK30" s="140" t="str">
        <f t="shared" si="58"/>
        <v/>
      </c>
      <c r="AL30" s="140" t="str">
        <f t="shared" si="59"/>
        <v/>
      </c>
      <c r="AM30" s="140" t="str">
        <f t="shared" si="60"/>
        <v/>
      </c>
      <c r="AN30" s="140" t="str">
        <f t="shared" si="61"/>
        <v/>
      </c>
      <c r="AO30" s="140" t="str">
        <f t="shared" si="62"/>
        <v/>
      </c>
      <c r="AP30" s="140" t="str">
        <f t="shared" si="63"/>
        <v/>
      </c>
      <c r="AQ30" s="140" t="str">
        <f t="shared" si="64"/>
        <v/>
      </c>
      <c r="AR30" s="140" t="str">
        <f t="shared" si="65"/>
        <v/>
      </c>
      <c r="AS30" s="140" t="str">
        <f t="shared" si="66"/>
        <v/>
      </c>
      <c r="AT30" s="140" t="str">
        <f t="shared" si="67"/>
        <v/>
      </c>
      <c r="AU30" s="140" t="str">
        <f t="shared" si="68"/>
        <v/>
      </c>
      <c r="AV30" s="140" t="str">
        <f t="shared" si="69"/>
        <v/>
      </c>
      <c r="AW30" s="141">
        <f t="shared" si="53"/>
        <v>0</v>
      </c>
      <c r="AX30" s="142"/>
      <c r="AY30" s="143"/>
      <c r="AZ30" s="143"/>
      <c r="BA30" s="143"/>
      <c r="BB30" s="143"/>
      <c r="BC30" s="143"/>
      <c r="BD30" s="143"/>
      <c r="BE30" s="143"/>
      <c r="BF30" s="143"/>
      <c r="BG30" s="143"/>
      <c r="BH30" s="143"/>
      <c r="BI30" s="143"/>
      <c r="BJ30" s="143"/>
      <c r="BK30" s="143"/>
      <c r="BL30" s="143"/>
      <c r="BM30" s="143"/>
      <c r="BN30" s="143"/>
      <c r="BO30" s="142"/>
      <c r="BP30" s="144"/>
      <c r="BQ30" s="144"/>
      <c r="BR30" s="144"/>
      <c r="BS30" s="144"/>
      <c r="BT30" s="144"/>
      <c r="BU30" s="144"/>
      <c r="BV30" s="144"/>
      <c r="BW30" s="144"/>
      <c r="BX30" s="144"/>
      <c r="BY30" s="144"/>
      <c r="BZ30" s="144"/>
      <c r="CA30" s="144"/>
      <c r="CB30" s="144"/>
      <c r="CC30" s="144"/>
      <c r="CD30" s="144"/>
      <c r="CE30" s="144"/>
      <c r="CF30" s="144"/>
      <c r="CG30" s="142"/>
      <c r="CH30" s="142"/>
      <c r="CI30" s="142"/>
      <c r="CJ30" s="142"/>
      <c r="CK30" s="142"/>
      <c r="CL30" s="142"/>
      <c r="CM30" s="142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</row>
    <row r="31" spans="1:105" s="145" customFormat="1" ht="19.5" hidden="1" customHeight="1" x14ac:dyDescent="0.25">
      <c r="A31" s="295">
        <v>26</v>
      </c>
      <c r="B31" s="85"/>
      <c r="C31" s="86"/>
      <c r="D31" s="87"/>
      <c r="E31" s="242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8"/>
      <c r="S31" s="138"/>
      <c r="T31" s="138"/>
      <c r="U31" s="138"/>
      <c r="V31" s="141">
        <f t="shared" si="27"/>
        <v>0</v>
      </c>
      <c r="W31" s="149">
        <f t="shared" si="28"/>
        <v>0</v>
      </c>
      <c r="X31" s="149">
        <f t="shared" si="29"/>
        <v>0</v>
      </c>
      <c r="Y31" s="149">
        <f t="shared" si="30"/>
        <v>0</v>
      </c>
      <c r="Z31" s="149">
        <f t="shared" si="31"/>
        <v>0</v>
      </c>
      <c r="AA31" s="149">
        <f t="shared" si="32"/>
        <v>0</v>
      </c>
      <c r="AB31" s="149">
        <f t="shared" si="33"/>
        <v>0</v>
      </c>
      <c r="AC31" s="149">
        <f t="shared" si="34"/>
        <v>0</v>
      </c>
      <c r="AD31" s="187" t="str">
        <f t="shared" si="35"/>
        <v/>
      </c>
      <c r="AE31" s="191">
        <f t="shared" si="36"/>
        <v>0</v>
      </c>
      <c r="AF31" s="139"/>
      <c r="AG31" s="140" t="str">
        <f t="shared" si="54"/>
        <v/>
      </c>
      <c r="AH31" s="140" t="str">
        <f t="shared" si="55"/>
        <v/>
      </c>
      <c r="AI31" s="140" t="str">
        <f t="shared" si="56"/>
        <v/>
      </c>
      <c r="AJ31" s="140" t="str">
        <f t="shared" si="57"/>
        <v/>
      </c>
      <c r="AK31" s="140" t="str">
        <f t="shared" si="58"/>
        <v/>
      </c>
      <c r="AL31" s="140" t="str">
        <f t="shared" si="59"/>
        <v/>
      </c>
      <c r="AM31" s="140" t="str">
        <f t="shared" si="60"/>
        <v/>
      </c>
      <c r="AN31" s="140" t="str">
        <f t="shared" si="61"/>
        <v/>
      </c>
      <c r="AO31" s="140" t="str">
        <f t="shared" si="62"/>
        <v/>
      </c>
      <c r="AP31" s="140" t="str">
        <f t="shared" si="63"/>
        <v/>
      </c>
      <c r="AQ31" s="140" t="str">
        <f t="shared" si="64"/>
        <v/>
      </c>
      <c r="AR31" s="140" t="str">
        <f t="shared" si="65"/>
        <v/>
      </c>
      <c r="AS31" s="140" t="str">
        <f t="shared" si="66"/>
        <v/>
      </c>
      <c r="AT31" s="140" t="str">
        <f t="shared" si="67"/>
        <v/>
      </c>
      <c r="AU31" s="140" t="str">
        <f t="shared" si="68"/>
        <v/>
      </c>
      <c r="AV31" s="140" t="str">
        <f t="shared" si="69"/>
        <v/>
      </c>
      <c r="AW31" s="141">
        <f t="shared" si="53"/>
        <v>0</v>
      </c>
      <c r="AX31" s="142"/>
      <c r="AY31" s="143"/>
      <c r="AZ31" s="143"/>
      <c r="BA31" s="143"/>
      <c r="BB31" s="143"/>
      <c r="BC31" s="143"/>
      <c r="BD31" s="143"/>
      <c r="BE31" s="143"/>
      <c r="BF31" s="143"/>
      <c r="BG31" s="143"/>
      <c r="BH31" s="143"/>
      <c r="BI31" s="143"/>
      <c r="BJ31" s="143"/>
      <c r="BK31" s="143"/>
      <c r="BL31" s="143"/>
      <c r="BM31" s="143"/>
      <c r="BN31" s="143"/>
      <c r="BO31" s="142"/>
      <c r="BP31" s="144"/>
      <c r="BQ31" s="144"/>
      <c r="BR31" s="144"/>
      <c r="BS31" s="144"/>
      <c r="BT31" s="144"/>
      <c r="BU31" s="144"/>
      <c r="BV31" s="144"/>
      <c r="BW31" s="144"/>
      <c r="BX31" s="144"/>
      <c r="BY31" s="144"/>
      <c r="BZ31" s="144"/>
      <c r="CA31" s="144"/>
      <c r="CB31" s="144"/>
      <c r="CC31" s="144"/>
      <c r="CD31" s="144"/>
      <c r="CE31" s="144"/>
      <c r="CF31" s="144"/>
      <c r="CG31" s="142"/>
      <c r="CH31" s="142"/>
      <c r="CI31" s="142"/>
      <c r="CJ31" s="142"/>
      <c r="CK31" s="142"/>
      <c r="CL31" s="142"/>
      <c r="CM31" s="142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</row>
    <row r="32" spans="1:105" s="145" customFormat="1" ht="19.5" hidden="1" customHeight="1" x14ac:dyDescent="0.25">
      <c r="A32" s="295">
        <v>27</v>
      </c>
      <c r="B32" s="85"/>
      <c r="C32" s="86"/>
      <c r="D32" s="87"/>
      <c r="E32" s="242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8"/>
      <c r="S32" s="138"/>
      <c r="T32" s="138"/>
      <c r="U32" s="138"/>
      <c r="V32" s="141">
        <f t="shared" si="27"/>
        <v>0</v>
      </c>
      <c r="W32" s="149">
        <f t="shared" si="28"/>
        <v>0</v>
      </c>
      <c r="X32" s="149">
        <f t="shared" si="29"/>
        <v>0</v>
      </c>
      <c r="Y32" s="149">
        <f t="shared" si="30"/>
        <v>0</v>
      </c>
      <c r="Z32" s="149">
        <f t="shared" si="31"/>
        <v>0</v>
      </c>
      <c r="AA32" s="149">
        <f t="shared" si="32"/>
        <v>0</v>
      </c>
      <c r="AB32" s="149">
        <f t="shared" si="33"/>
        <v>0</v>
      </c>
      <c r="AC32" s="149">
        <f t="shared" si="34"/>
        <v>0</v>
      </c>
      <c r="AD32" s="187" t="str">
        <f t="shared" si="35"/>
        <v/>
      </c>
      <c r="AE32" s="191">
        <f t="shared" si="36"/>
        <v>0</v>
      </c>
      <c r="AF32" s="139"/>
      <c r="AG32" s="140" t="str">
        <f t="shared" si="54"/>
        <v/>
      </c>
      <c r="AH32" s="140" t="str">
        <f t="shared" si="55"/>
        <v/>
      </c>
      <c r="AI32" s="140" t="str">
        <f t="shared" si="56"/>
        <v/>
      </c>
      <c r="AJ32" s="140" t="str">
        <f t="shared" si="57"/>
        <v/>
      </c>
      <c r="AK32" s="140" t="str">
        <f t="shared" si="58"/>
        <v/>
      </c>
      <c r="AL32" s="140" t="str">
        <f t="shared" si="59"/>
        <v/>
      </c>
      <c r="AM32" s="140" t="str">
        <f t="shared" si="60"/>
        <v/>
      </c>
      <c r="AN32" s="140" t="str">
        <f t="shared" si="61"/>
        <v/>
      </c>
      <c r="AO32" s="140" t="str">
        <f t="shared" si="62"/>
        <v/>
      </c>
      <c r="AP32" s="140" t="str">
        <f t="shared" si="63"/>
        <v/>
      </c>
      <c r="AQ32" s="140" t="str">
        <f t="shared" si="64"/>
        <v/>
      </c>
      <c r="AR32" s="140" t="str">
        <f t="shared" si="65"/>
        <v/>
      </c>
      <c r="AS32" s="140" t="str">
        <f t="shared" si="66"/>
        <v/>
      </c>
      <c r="AT32" s="140" t="str">
        <f t="shared" si="67"/>
        <v/>
      </c>
      <c r="AU32" s="140" t="str">
        <f t="shared" si="68"/>
        <v/>
      </c>
      <c r="AV32" s="140" t="str">
        <f t="shared" si="69"/>
        <v/>
      </c>
      <c r="AW32" s="141">
        <f t="shared" si="53"/>
        <v>0</v>
      </c>
      <c r="AX32" s="142"/>
      <c r="AY32" s="143"/>
      <c r="AZ32" s="143"/>
      <c r="BA32" s="143"/>
      <c r="BB32" s="143"/>
      <c r="BC32" s="143"/>
      <c r="BD32" s="143"/>
      <c r="BE32" s="143"/>
      <c r="BF32" s="143"/>
      <c r="BG32" s="143"/>
      <c r="BH32" s="143"/>
      <c r="BI32" s="143"/>
      <c r="BJ32" s="143"/>
      <c r="BK32" s="143"/>
      <c r="BL32" s="143"/>
      <c r="BM32" s="143"/>
      <c r="BN32" s="143"/>
      <c r="BO32" s="142"/>
      <c r="BP32" s="144"/>
      <c r="BQ32" s="144"/>
      <c r="BR32" s="144"/>
      <c r="BS32" s="144"/>
      <c r="BT32" s="144"/>
      <c r="BU32" s="144"/>
      <c r="BV32" s="144"/>
      <c r="BW32" s="144"/>
      <c r="BX32" s="144"/>
      <c r="BY32" s="144"/>
      <c r="BZ32" s="144"/>
      <c r="CA32" s="144"/>
      <c r="CB32" s="144"/>
      <c r="CC32" s="144"/>
      <c r="CD32" s="144"/>
      <c r="CE32" s="144"/>
      <c r="CF32" s="144"/>
      <c r="CG32" s="142"/>
      <c r="CH32" s="142"/>
      <c r="CI32" s="142"/>
      <c r="CJ32" s="142"/>
      <c r="CK32" s="142"/>
      <c r="CL32" s="142"/>
      <c r="CM32" s="142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</row>
    <row r="33" spans="1:157" s="145" customFormat="1" ht="19.5" hidden="1" customHeight="1" x14ac:dyDescent="0.25">
      <c r="A33" s="295">
        <v>28</v>
      </c>
      <c r="B33" s="85"/>
      <c r="C33" s="86"/>
      <c r="D33" s="87"/>
      <c r="E33" s="242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8"/>
      <c r="S33" s="138"/>
      <c r="T33" s="138"/>
      <c r="U33" s="138"/>
      <c r="V33" s="141">
        <f t="shared" si="27"/>
        <v>0</v>
      </c>
      <c r="W33" s="149">
        <f t="shared" si="28"/>
        <v>0</v>
      </c>
      <c r="X33" s="149">
        <f t="shared" si="29"/>
        <v>0</v>
      </c>
      <c r="Y33" s="149">
        <f t="shared" si="30"/>
        <v>0</v>
      </c>
      <c r="Z33" s="149">
        <f t="shared" si="31"/>
        <v>0</v>
      </c>
      <c r="AA33" s="149">
        <f t="shared" si="32"/>
        <v>0</v>
      </c>
      <c r="AB33" s="149">
        <f t="shared" si="33"/>
        <v>0</v>
      </c>
      <c r="AC33" s="149">
        <f t="shared" si="34"/>
        <v>0</v>
      </c>
      <c r="AD33" s="187" t="str">
        <f t="shared" si="35"/>
        <v/>
      </c>
      <c r="AE33" s="191">
        <f t="shared" si="36"/>
        <v>0</v>
      </c>
      <c r="AF33" s="139"/>
      <c r="AG33" s="140" t="str">
        <f t="shared" si="54"/>
        <v/>
      </c>
      <c r="AH33" s="140" t="str">
        <f t="shared" si="55"/>
        <v/>
      </c>
      <c r="AI33" s="140" t="str">
        <f t="shared" si="56"/>
        <v/>
      </c>
      <c r="AJ33" s="140" t="str">
        <f t="shared" si="57"/>
        <v/>
      </c>
      <c r="AK33" s="140" t="str">
        <f t="shared" si="58"/>
        <v/>
      </c>
      <c r="AL33" s="140" t="str">
        <f t="shared" si="59"/>
        <v/>
      </c>
      <c r="AM33" s="140" t="str">
        <f t="shared" si="60"/>
        <v/>
      </c>
      <c r="AN33" s="140" t="str">
        <f t="shared" si="61"/>
        <v/>
      </c>
      <c r="AO33" s="140" t="str">
        <f t="shared" si="62"/>
        <v/>
      </c>
      <c r="AP33" s="140" t="str">
        <f t="shared" si="63"/>
        <v/>
      </c>
      <c r="AQ33" s="140" t="str">
        <f t="shared" si="64"/>
        <v/>
      </c>
      <c r="AR33" s="140" t="str">
        <f t="shared" si="65"/>
        <v/>
      </c>
      <c r="AS33" s="140" t="str">
        <f t="shared" si="66"/>
        <v/>
      </c>
      <c r="AT33" s="140" t="str">
        <f t="shared" si="67"/>
        <v/>
      </c>
      <c r="AU33" s="140" t="str">
        <f t="shared" si="68"/>
        <v/>
      </c>
      <c r="AV33" s="140" t="str">
        <f t="shared" si="69"/>
        <v/>
      </c>
      <c r="AW33" s="141">
        <f t="shared" si="53"/>
        <v>0</v>
      </c>
      <c r="AX33" s="142"/>
      <c r="AY33" s="143"/>
      <c r="AZ33" s="143"/>
      <c r="BA33" s="143"/>
      <c r="BB33" s="143"/>
      <c r="BC33" s="143"/>
      <c r="BD33" s="143"/>
      <c r="BE33" s="143"/>
      <c r="BF33" s="143"/>
      <c r="BG33" s="143"/>
      <c r="BH33" s="143"/>
      <c r="BI33" s="143"/>
      <c r="BJ33" s="143"/>
      <c r="BK33" s="143"/>
      <c r="BL33" s="143"/>
      <c r="BM33" s="143"/>
      <c r="BN33" s="143"/>
      <c r="BO33" s="142"/>
      <c r="BP33" s="144"/>
      <c r="BQ33" s="144"/>
      <c r="BR33" s="144"/>
      <c r="BS33" s="144"/>
      <c r="BT33" s="144"/>
      <c r="BU33" s="144"/>
      <c r="BV33" s="144"/>
      <c r="BW33" s="144"/>
      <c r="BX33" s="144"/>
      <c r="BY33" s="144"/>
      <c r="BZ33" s="144"/>
      <c r="CA33" s="144"/>
      <c r="CB33" s="144"/>
      <c r="CC33" s="144"/>
      <c r="CD33" s="144"/>
      <c r="CE33" s="144"/>
      <c r="CF33" s="144"/>
      <c r="CG33" s="142"/>
      <c r="CH33" s="142"/>
      <c r="CI33" s="142"/>
      <c r="CJ33" s="142"/>
      <c r="CK33" s="142"/>
      <c r="CL33" s="142"/>
      <c r="CM33" s="142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</row>
    <row r="34" spans="1:157" s="145" customFormat="1" ht="19.5" hidden="1" customHeight="1" x14ac:dyDescent="0.25">
      <c r="A34" s="295">
        <v>29</v>
      </c>
      <c r="B34" s="85"/>
      <c r="C34" s="86"/>
      <c r="D34" s="87"/>
      <c r="E34" s="242"/>
      <c r="F34" s="137"/>
      <c r="G34" s="137"/>
      <c r="H34" s="137"/>
      <c r="I34" s="137"/>
      <c r="J34" s="137"/>
      <c r="K34" s="137"/>
      <c r="L34" s="137"/>
      <c r="M34" s="137"/>
      <c r="N34" s="137"/>
      <c r="O34" s="137"/>
      <c r="P34" s="137"/>
      <c r="Q34" s="137"/>
      <c r="R34" s="138"/>
      <c r="S34" s="138"/>
      <c r="T34" s="138"/>
      <c r="U34" s="138"/>
      <c r="V34" s="141">
        <f t="shared" si="27"/>
        <v>0</v>
      </c>
      <c r="W34" s="149">
        <f t="shared" si="28"/>
        <v>0</v>
      </c>
      <c r="X34" s="149">
        <f t="shared" si="29"/>
        <v>0</v>
      </c>
      <c r="Y34" s="149">
        <f t="shared" si="30"/>
        <v>0</v>
      </c>
      <c r="Z34" s="149">
        <f t="shared" si="31"/>
        <v>0</v>
      </c>
      <c r="AA34" s="149">
        <f t="shared" si="32"/>
        <v>0</v>
      </c>
      <c r="AB34" s="149">
        <f t="shared" si="33"/>
        <v>0</v>
      </c>
      <c r="AC34" s="149">
        <f t="shared" si="34"/>
        <v>0</v>
      </c>
      <c r="AD34" s="187" t="str">
        <f t="shared" si="35"/>
        <v/>
      </c>
      <c r="AE34" s="191">
        <f t="shared" si="36"/>
        <v>0</v>
      </c>
      <c r="AF34" s="139"/>
      <c r="AG34" s="140" t="str">
        <f t="shared" si="54"/>
        <v/>
      </c>
      <c r="AH34" s="140" t="str">
        <f t="shared" si="55"/>
        <v/>
      </c>
      <c r="AI34" s="140" t="str">
        <f t="shared" si="56"/>
        <v/>
      </c>
      <c r="AJ34" s="140" t="str">
        <f t="shared" si="57"/>
        <v/>
      </c>
      <c r="AK34" s="140" t="str">
        <f t="shared" si="58"/>
        <v/>
      </c>
      <c r="AL34" s="140" t="str">
        <f t="shared" si="59"/>
        <v/>
      </c>
      <c r="AM34" s="140" t="str">
        <f t="shared" si="60"/>
        <v/>
      </c>
      <c r="AN34" s="140" t="str">
        <f t="shared" si="61"/>
        <v/>
      </c>
      <c r="AO34" s="140" t="str">
        <f t="shared" si="62"/>
        <v/>
      </c>
      <c r="AP34" s="140" t="str">
        <f t="shared" si="63"/>
        <v/>
      </c>
      <c r="AQ34" s="140" t="str">
        <f t="shared" si="64"/>
        <v/>
      </c>
      <c r="AR34" s="140" t="str">
        <f t="shared" si="65"/>
        <v/>
      </c>
      <c r="AS34" s="140" t="str">
        <f t="shared" si="66"/>
        <v/>
      </c>
      <c r="AT34" s="140" t="str">
        <f t="shared" si="67"/>
        <v/>
      </c>
      <c r="AU34" s="140" t="str">
        <f t="shared" si="68"/>
        <v/>
      </c>
      <c r="AV34" s="140" t="str">
        <f t="shared" si="69"/>
        <v/>
      </c>
      <c r="AW34" s="141">
        <f t="shared" si="53"/>
        <v>0</v>
      </c>
      <c r="AX34" s="142"/>
      <c r="AY34" s="143"/>
      <c r="AZ34" s="143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2"/>
      <c r="BP34" s="144"/>
      <c r="BQ34" s="144"/>
      <c r="BR34" s="144"/>
      <c r="BS34" s="144"/>
      <c r="BT34" s="144"/>
      <c r="BU34" s="144"/>
      <c r="BV34" s="144"/>
      <c r="BW34" s="144"/>
      <c r="BX34" s="144"/>
      <c r="BY34" s="144"/>
      <c r="BZ34" s="144"/>
      <c r="CA34" s="144"/>
      <c r="CB34" s="144"/>
      <c r="CC34" s="144"/>
      <c r="CD34" s="144"/>
      <c r="CE34" s="144"/>
      <c r="CF34" s="144"/>
      <c r="CG34" s="142"/>
      <c r="CH34" s="142"/>
      <c r="CI34" s="142"/>
      <c r="CJ34" s="142"/>
      <c r="CK34" s="142"/>
      <c r="CL34" s="142"/>
      <c r="CM34" s="142"/>
      <c r="CN34" s="147"/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</row>
    <row r="35" spans="1:157" s="145" customFormat="1" ht="19.5" hidden="1" customHeight="1" x14ac:dyDescent="0.25">
      <c r="A35" s="295">
        <v>30</v>
      </c>
      <c r="B35" s="85"/>
      <c r="C35" s="86"/>
      <c r="D35" s="87"/>
      <c r="E35" s="242"/>
      <c r="F35" s="137"/>
      <c r="G35" s="137"/>
      <c r="H35" s="137"/>
      <c r="I35" s="137"/>
      <c r="J35" s="137"/>
      <c r="K35" s="137"/>
      <c r="L35" s="137"/>
      <c r="M35" s="137"/>
      <c r="N35" s="137"/>
      <c r="O35" s="137"/>
      <c r="P35" s="137"/>
      <c r="Q35" s="137"/>
      <c r="R35" s="138"/>
      <c r="S35" s="138"/>
      <c r="T35" s="138"/>
      <c r="U35" s="138"/>
      <c r="V35" s="141">
        <f t="shared" si="27"/>
        <v>0</v>
      </c>
      <c r="W35" s="149">
        <f t="shared" si="28"/>
        <v>0</v>
      </c>
      <c r="X35" s="149">
        <f t="shared" si="29"/>
        <v>0</v>
      </c>
      <c r="Y35" s="149">
        <f t="shared" si="30"/>
        <v>0</v>
      </c>
      <c r="Z35" s="149">
        <f t="shared" si="31"/>
        <v>0</v>
      </c>
      <c r="AA35" s="149">
        <f t="shared" si="32"/>
        <v>0</v>
      </c>
      <c r="AB35" s="149">
        <f t="shared" si="33"/>
        <v>0</v>
      </c>
      <c r="AC35" s="149">
        <f t="shared" si="34"/>
        <v>0</v>
      </c>
      <c r="AD35" s="187" t="str">
        <f t="shared" si="35"/>
        <v/>
      </c>
      <c r="AE35" s="191">
        <f t="shared" si="36"/>
        <v>0</v>
      </c>
      <c r="AF35" s="139"/>
      <c r="AG35" s="140" t="str">
        <f t="shared" si="54"/>
        <v/>
      </c>
      <c r="AH35" s="140" t="str">
        <f t="shared" si="55"/>
        <v/>
      </c>
      <c r="AI35" s="140" t="str">
        <f t="shared" si="56"/>
        <v/>
      </c>
      <c r="AJ35" s="140" t="str">
        <f t="shared" si="57"/>
        <v/>
      </c>
      <c r="AK35" s="140" t="str">
        <f t="shared" si="58"/>
        <v/>
      </c>
      <c r="AL35" s="140" t="str">
        <f t="shared" si="59"/>
        <v/>
      </c>
      <c r="AM35" s="140" t="str">
        <f t="shared" si="60"/>
        <v/>
      </c>
      <c r="AN35" s="140" t="str">
        <f t="shared" si="61"/>
        <v/>
      </c>
      <c r="AO35" s="140" t="str">
        <f t="shared" si="62"/>
        <v/>
      </c>
      <c r="AP35" s="140" t="str">
        <f t="shared" si="63"/>
        <v/>
      </c>
      <c r="AQ35" s="140" t="str">
        <f t="shared" si="64"/>
        <v/>
      </c>
      <c r="AR35" s="140" t="str">
        <f t="shared" si="65"/>
        <v/>
      </c>
      <c r="AS35" s="140" t="str">
        <f t="shared" si="66"/>
        <v/>
      </c>
      <c r="AT35" s="140" t="str">
        <f t="shared" si="67"/>
        <v/>
      </c>
      <c r="AU35" s="140" t="str">
        <f t="shared" si="68"/>
        <v/>
      </c>
      <c r="AV35" s="140" t="str">
        <f t="shared" si="69"/>
        <v/>
      </c>
      <c r="AW35" s="141">
        <f t="shared" si="53"/>
        <v>0</v>
      </c>
      <c r="AX35" s="142"/>
      <c r="AY35" s="143"/>
      <c r="AZ35" s="143"/>
      <c r="BA35" s="143"/>
      <c r="BB35" s="143"/>
      <c r="BC35" s="143"/>
      <c r="BD35" s="143"/>
      <c r="BE35" s="143"/>
      <c r="BF35" s="143"/>
      <c r="BG35" s="143"/>
      <c r="BH35" s="143"/>
      <c r="BI35" s="143"/>
      <c r="BJ35" s="143"/>
      <c r="BK35" s="143"/>
      <c r="BL35" s="143"/>
      <c r="BM35" s="143"/>
      <c r="BN35" s="143"/>
      <c r="BO35" s="142"/>
      <c r="BP35" s="144"/>
      <c r="BQ35" s="144"/>
      <c r="BR35" s="144"/>
      <c r="BS35" s="144"/>
      <c r="BT35" s="144"/>
      <c r="BU35" s="144"/>
      <c r="BV35" s="144"/>
      <c r="BW35" s="144"/>
      <c r="BX35" s="144"/>
      <c r="BY35" s="144"/>
      <c r="BZ35" s="144"/>
      <c r="CA35" s="144"/>
      <c r="CB35" s="144"/>
      <c r="CC35" s="144"/>
      <c r="CD35" s="144"/>
      <c r="CE35" s="144"/>
      <c r="CF35" s="144"/>
      <c r="CG35" s="142"/>
      <c r="CH35" s="142"/>
      <c r="CI35" s="142"/>
      <c r="CJ35" s="142"/>
      <c r="CK35" s="142"/>
      <c r="CL35" s="142"/>
      <c r="CM35" s="142"/>
      <c r="CN35" s="147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</row>
    <row r="36" spans="1:157" s="145" customFormat="1" ht="19.5" hidden="1" customHeight="1" x14ac:dyDescent="0.25">
      <c r="A36" s="295">
        <v>31</v>
      </c>
      <c r="B36" s="85"/>
      <c r="C36" s="86"/>
      <c r="D36" s="87"/>
      <c r="E36" s="242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8"/>
      <c r="S36" s="138"/>
      <c r="T36" s="138"/>
      <c r="U36" s="138"/>
      <c r="V36" s="141">
        <f t="shared" si="27"/>
        <v>0</v>
      </c>
      <c r="W36" s="149">
        <f t="shared" si="28"/>
        <v>0</v>
      </c>
      <c r="X36" s="149">
        <f t="shared" si="29"/>
        <v>0</v>
      </c>
      <c r="Y36" s="149">
        <f t="shared" si="30"/>
        <v>0</v>
      </c>
      <c r="Z36" s="149">
        <f t="shared" si="31"/>
        <v>0</v>
      </c>
      <c r="AA36" s="149">
        <f t="shared" si="32"/>
        <v>0</v>
      </c>
      <c r="AB36" s="149">
        <f t="shared" si="33"/>
        <v>0</v>
      </c>
      <c r="AC36" s="149">
        <f t="shared" si="34"/>
        <v>0</v>
      </c>
      <c r="AD36" s="187" t="str">
        <f t="shared" si="35"/>
        <v/>
      </c>
      <c r="AE36" s="191">
        <f t="shared" si="36"/>
        <v>0</v>
      </c>
      <c r="AF36" s="139"/>
      <c r="AG36" s="140" t="str">
        <f t="shared" si="54"/>
        <v/>
      </c>
      <c r="AH36" s="140" t="str">
        <f t="shared" si="55"/>
        <v/>
      </c>
      <c r="AI36" s="140" t="str">
        <f t="shared" si="56"/>
        <v/>
      </c>
      <c r="AJ36" s="140" t="str">
        <f t="shared" si="57"/>
        <v/>
      </c>
      <c r="AK36" s="140" t="str">
        <f t="shared" si="58"/>
        <v/>
      </c>
      <c r="AL36" s="140" t="str">
        <f t="shared" si="59"/>
        <v/>
      </c>
      <c r="AM36" s="140" t="str">
        <f t="shared" si="60"/>
        <v/>
      </c>
      <c r="AN36" s="140" t="str">
        <f t="shared" si="61"/>
        <v/>
      </c>
      <c r="AO36" s="140" t="str">
        <f t="shared" si="62"/>
        <v/>
      </c>
      <c r="AP36" s="140" t="str">
        <f t="shared" si="63"/>
        <v/>
      </c>
      <c r="AQ36" s="140" t="str">
        <f t="shared" si="64"/>
        <v/>
      </c>
      <c r="AR36" s="140" t="str">
        <f t="shared" si="65"/>
        <v/>
      </c>
      <c r="AS36" s="140" t="str">
        <f t="shared" si="66"/>
        <v/>
      </c>
      <c r="AT36" s="140" t="str">
        <f t="shared" si="67"/>
        <v/>
      </c>
      <c r="AU36" s="140" t="str">
        <f t="shared" si="68"/>
        <v/>
      </c>
      <c r="AV36" s="140" t="str">
        <f t="shared" si="69"/>
        <v/>
      </c>
      <c r="AW36" s="141">
        <f t="shared" si="53"/>
        <v>0</v>
      </c>
      <c r="AX36" s="142"/>
      <c r="AY36" s="143"/>
      <c r="AZ36" s="143"/>
      <c r="BA36" s="143"/>
      <c r="BB36" s="143"/>
      <c r="BC36" s="143"/>
      <c r="BD36" s="143"/>
      <c r="BE36" s="143"/>
      <c r="BF36" s="143"/>
      <c r="BG36" s="143"/>
      <c r="BH36" s="143"/>
      <c r="BI36" s="143"/>
      <c r="BJ36" s="143"/>
      <c r="BK36" s="143"/>
      <c r="BL36" s="143"/>
      <c r="BM36" s="143"/>
      <c r="BN36" s="143"/>
      <c r="BO36" s="142"/>
      <c r="BP36" s="144"/>
      <c r="BQ36" s="144"/>
      <c r="BR36" s="144"/>
      <c r="BS36" s="144"/>
      <c r="BT36" s="144"/>
      <c r="BU36" s="144"/>
      <c r="BV36" s="144"/>
      <c r="BW36" s="144"/>
      <c r="BX36" s="144"/>
      <c r="BY36" s="144"/>
      <c r="BZ36" s="144"/>
      <c r="CA36" s="144"/>
      <c r="CB36" s="144"/>
      <c r="CC36" s="144"/>
      <c r="CD36" s="144"/>
      <c r="CE36" s="144"/>
      <c r="CF36" s="144"/>
      <c r="CG36" s="142"/>
      <c r="CH36" s="142"/>
      <c r="CI36" s="142"/>
      <c r="CJ36" s="142"/>
      <c r="CK36" s="142"/>
      <c r="CL36" s="142"/>
      <c r="CM36" s="142"/>
      <c r="CN36" s="147"/>
      <c r="CO36" s="147"/>
      <c r="CP36" s="147"/>
      <c r="CQ36" s="147"/>
      <c r="CR36" s="147"/>
      <c r="CS36" s="147"/>
      <c r="CT36" s="147"/>
      <c r="CU36" s="147"/>
      <c r="CV36" s="147"/>
      <c r="CW36" s="147"/>
      <c r="CX36" s="147"/>
      <c r="CY36" s="147"/>
      <c r="CZ36" s="147"/>
      <c r="DA36" s="147"/>
    </row>
    <row r="37" spans="1:157" s="145" customFormat="1" ht="19.5" hidden="1" customHeight="1" x14ac:dyDescent="0.25">
      <c r="A37" s="241"/>
      <c r="B37" s="85"/>
      <c r="C37" s="86"/>
      <c r="D37" s="87"/>
      <c r="E37" s="242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8"/>
      <c r="S37" s="138"/>
      <c r="T37" s="138"/>
      <c r="U37" s="138"/>
      <c r="V37" s="141">
        <f t="shared" si="27"/>
        <v>0</v>
      </c>
      <c r="W37" s="149">
        <f t="shared" si="28"/>
        <v>0</v>
      </c>
      <c r="X37" s="149">
        <f t="shared" si="29"/>
        <v>0</v>
      </c>
      <c r="Y37" s="149">
        <f t="shared" si="30"/>
        <v>0</v>
      </c>
      <c r="Z37" s="149">
        <f t="shared" si="31"/>
        <v>0</v>
      </c>
      <c r="AA37" s="149">
        <f t="shared" si="32"/>
        <v>0</v>
      </c>
      <c r="AB37" s="149">
        <f t="shared" si="33"/>
        <v>0</v>
      </c>
      <c r="AC37" s="149">
        <f t="shared" si="34"/>
        <v>0</v>
      </c>
      <c r="AD37" s="187" t="str">
        <f t="shared" si="35"/>
        <v/>
      </c>
      <c r="AE37" s="191">
        <f t="shared" si="36"/>
        <v>0</v>
      </c>
      <c r="AF37" s="139"/>
      <c r="AG37" s="140" t="str">
        <f t="shared" si="54"/>
        <v/>
      </c>
      <c r="AH37" s="140" t="str">
        <f t="shared" si="55"/>
        <v/>
      </c>
      <c r="AI37" s="140" t="str">
        <f t="shared" si="56"/>
        <v/>
      </c>
      <c r="AJ37" s="140" t="str">
        <f t="shared" si="57"/>
        <v/>
      </c>
      <c r="AK37" s="140" t="str">
        <f t="shared" si="58"/>
        <v/>
      </c>
      <c r="AL37" s="140" t="str">
        <f t="shared" si="59"/>
        <v/>
      </c>
      <c r="AM37" s="140" t="str">
        <f t="shared" si="60"/>
        <v/>
      </c>
      <c r="AN37" s="140" t="str">
        <f t="shared" si="61"/>
        <v/>
      </c>
      <c r="AO37" s="140" t="str">
        <f t="shared" si="62"/>
        <v/>
      </c>
      <c r="AP37" s="140" t="str">
        <f t="shared" si="63"/>
        <v/>
      </c>
      <c r="AQ37" s="140" t="str">
        <f t="shared" si="64"/>
        <v/>
      </c>
      <c r="AR37" s="140" t="str">
        <f t="shared" si="65"/>
        <v/>
      </c>
      <c r="AS37" s="140" t="str">
        <f t="shared" si="66"/>
        <v/>
      </c>
      <c r="AT37" s="140" t="str">
        <f t="shared" si="67"/>
        <v/>
      </c>
      <c r="AU37" s="140" t="str">
        <f t="shared" si="68"/>
        <v/>
      </c>
      <c r="AV37" s="140" t="str">
        <f t="shared" si="69"/>
        <v/>
      </c>
      <c r="AW37" s="141">
        <f t="shared" si="53"/>
        <v>0</v>
      </c>
      <c r="AX37" s="142"/>
      <c r="AY37" s="143"/>
      <c r="AZ37" s="143"/>
      <c r="BA37" s="143"/>
      <c r="BB37" s="143"/>
      <c r="BC37" s="143"/>
      <c r="BD37" s="143"/>
      <c r="BE37" s="143"/>
      <c r="BF37" s="143"/>
      <c r="BG37" s="143"/>
      <c r="BH37" s="143"/>
      <c r="BI37" s="143"/>
      <c r="BJ37" s="143"/>
      <c r="BK37" s="143"/>
      <c r="BL37" s="143"/>
      <c r="BM37" s="143"/>
      <c r="BN37" s="143"/>
      <c r="BO37" s="142"/>
      <c r="BP37" s="144"/>
      <c r="BQ37" s="144"/>
      <c r="BR37" s="144"/>
      <c r="BS37" s="144"/>
      <c r="BT37" s="144"/>
      <c r="BU37" s="144"/>
      <c r="BV37" s="144"/>
      <c r="BW37" s="144"/>
      <c r="BX37" s="144"/>
      <c r="BY37" s="144"/>
      <c r="BZ37" s="144"/>
      <c r="CA37" s="144"/>
      <c r="CB37" s="144"/>
      <c r="CC37" s="144"/>
      <c r="CD37" s="144"/>
      <c r="CE37" s="144"/>
      <c r="CF37" s="144"/>
      <c r="CG37" s="142"/>
      <c r="CH37" s="144"/>
      <c r="CI37" s="144"/>
      <c r="CJ37" s="144"/>
      <c r="CK37" s="144"/>
      <c r="CL37" s="144"/>
      <c r="CM37" s="144"/>
      <c r="CN37" s="139"/>
      <c r="CO37" s="139"/>
      <c r="CP37" s="139"/>
      <c r="CQ37" s="139"/>
      <c r="CR37" s="139"/>
      <c r="CS37" s="139"/>
      <c r="CT37" s="139"/>
      <c r="CU37" s="139"/>
      <c r="CV37" s="139"/>
      <c r="CW37" s="139"/>
      <c r="CX37" s="139"/>
      <c r="CY37" s="139"/>
      <c r="CZ37" s="139"/>
      <c r="DA37" s="139"/>
    </row>
    <row r="38" spans="1:157" ht="19.5" hidden="1" customHeight="1" x14ac:dyDescent="0.25">
      <c r="A38" s="241"/>
      <c r="B38" s="177"/>
      <c r="C38" s="80"/>
      <c r="D38" s="179"/>
      <c r="E38" s="242"/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23"/>
      <c r="S38" s="23"/>
      <c r="T38" s="23"/>
      <c r="U38" s="23"/>
      <c r="V38" s="141">
        <f t="shared" si="27"/>
        <v>0</v>
      </c>
      <c r="W38" s="149">
        <f t="shared" si="28"/>
        <v>0</v>
      </c>
      <c r="X38" s="149">
        <f t="shared" si="29"/>
        <v>0</v>
      </c>
      <c r="Y38" s="149">
        <f t="shared" si="30"/>
        <v>0</v>
      </c>
      <c r="Z38" s="149">
        <f t="shared" si="31"/>
        <v>0</v>
      </c>
      <c r="AA38" s="149">
        <f t="shared" si="32"/>
        <v>0</v>
      </c>
      <c r="AB38" s="149">
        <f t="shared" si="33"/>
        <v>0</v>
      </c>
      <c r="AC38" s="149">
        <f t="shared" si="34"/>
        <v>0</v>
      </c>
      <c r="AD38" s="189" t="str">
        <f t="shared" si="35"/>
        <v/>
      </c>
      <c r="AE38" s="190">
        <f t="shared" si="36"/>
        <v>0</v>
      </c>
      <c r="AF38" s="122"/>
      <c r="AG38" s="17" t="str">
        <f t="shared" si="54"/>
        <v/>
      </c>
      <c r="AH38" s="17" t="str">
        <f t="shared" si="55"/>
        <v/>
      </c>
      <c r="AI38" s="17" t="str">
        <f t="shared" si="56"/>
        <v/>
      </c>
      <c r="AJ38" s="17" t="str">
        <f t="shared" si="57"/>
        <v/>
      </c>
      <c r="AK38" s="17" t="str">
        <f t="shared" si="58"/>
        <v/>
      </c>
      <c r="AL38" s="17" t="str">
        <f t="shared" si="59"/>
        <v/>
      </c>
      <c r="AM38" s="17" t="str">
        <f t="shared" si="60"/>
        <v/>
      </c>
      <c r="AN38" s="17" t="str">
        <f t="shared" si="61"/>
        <v/>
      </c>
      <c r="AO38" s="17" t="str">
        <f t="shared" si="62"/>
        <v/>
      </c>
      <c r="AP38" s="17" t="str">
        <f t="shared" si="63"/>
        <v/>
      </c>
      <c r="AQ38" s="17" t="str">
        <f t="shared" si="64"/>
        <v/>
      </c>
      <c r="AR38" s="17" t="str">
        <f t="shared" si="65"/>
        <v/>
      </c>
      <c r="AS38" s="17" t="str">
        <f t="shared" si="66"/>
        <v/>
      </c>
      <c r="AT38" s="17" t="str">
        <f t="shared" si="67"/>
        <v/>
      </c>
      <c r="AU38" s="17" t="str">
        <f t="shared" si="68"/>
        <v/>
      </c>
      <c r="AV38" s="17" t="str">
        <f t="shared" si="69"/>
        <v/>
      </c>
      <c r="AW38" s="18">
        <f t="shared" si="53"/>
        <v>0</v>
      </c>
      <c r="AX38" s="130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0"/>
      <c r="BP38" s="124"/>
      <c r="BQ38" s="124"/>
      <c r="BR38" s="124"/>
      <c r="BS38" s="124"/>
      <c r="BT38" s="124"/>
      <c r="BU38" s="124"/>
      <c r="BV38" s="124"/>
      <c r="BW38" s="124"/>
      <c r="BX38" s="124"/>
      <c r="BY38" s="124"/>
      <c r="BZ38" s="124"/>
      <c r="CA38" s="124"/>
      <c r="CB38" s="124"/>
      <c r="CC38" s="124"/>
      <c r="CD38" s="124"/>
      <c r="CE38" s="124"/>
      <c r="CF38" s="124"/>
      <c r="CG38" s="130"/>
      <c r="CH38" s="124"/>
      <c r="CI38" s="124"/>
      <c r="CJ38" s="124"/>
      <c r="CK38" s="124"/>
      <c r="CL38" s="124"/>
      <c r="CM38" s="124"/>
      <c r="CN38" s="122"/>
      <c r="CO38" s="122"/>
      <c r="CP38" s="122"/>
      <c r="CQ38" s="122"/>
      <c r="CR38" s="122"/>
      <c r="CS38" s="122"/>
      <c r="CT38" s="122"/>
      <c r="CU38" s="122"/>
      <c r="CV38" s="122"/>
      <c r="CW38" s="122"/>
      <c r="CX38" s="122"/>
      <c r="CY38" s="122"/>
      <c r="CZ38" s="122"/>
      <c r="DA38" s="122"/>
    </row>
    <row r="39" spans="1:157" ht="19.5" hidden="1" customHeight="1" x14ac:dyDescent="0.25">
      <c r="A39" s="241"/>
      <c r="B39" s="81"/>
      <c r="C39" s="80"/>
      <c r="D39" s="83"/>
      <c r="E39" s="242"/>
      <c r="F39" s="23"/>
      <c r="G39" s="23"/>
      <c r="H39" s="23"/>
      <c r="I39" s="23"/>
      <c r="J39" s="23"/>
      <c r="K39" s="23"/>
      <c r="L39" s="24"/>
      <c r="M39" s="23"/>
      <c r="N39" s="23"/>
      <c r="O39" s="24"/>
      <c r="P39" s="23"/>
      <c r="Q39" s="23"/>
      <c r="R39" s="23"/>
      <c r="S39" s="23"/>
      <c r="T39" s="23"/>
      <c r="U39" s="23"/>
      <c r="V39" s="141">
        <f t="shared" si="27"/>
        <v>0</v>
      </c>
      <c r="W39" s="149">
        <f t="shared" si="28"/>
        <v>0</v>
      </c>
      <c r="X39" s="149">
        <f t="shared" si="29"/>
        <v>0</v>
      </c>
      <c r="Y39" s="149">
        <f t="shared" si="30"/>
        <v>0</v>
      </c>
      <c r="Z39" s="149">
        <f t="shared" si="31"/>
        <v>0</v>
      </c>
      <c r="AA39" s="149">
        <f t="shared" si="32"/>
        <v>0</v>
      </c>
      <c r="AB39" s="149">
        <f t="shared" si="33"/>
        <v>0</v>
      </c>
      <c r="AC39" s="149">
        <f t="shared" si="34"/>
        <v>0</v>
      </c>
      <c r="AD39" s="189" t="str">
        <f t="shared" si="35"/>
        <v/>
      </c>
      <c r="AE39" s="190">
        <f t="shared" si="36"/>
        <v>0</v>
      </c>
      <c r="AF39" s="122"/>
      <c r="AG39" s="17" t="str">
        <f t="shared" si="54"/>
        <v/>
      </c>
      <c r="AH39" s="17" t="str">
        <f t="shared" si="55"/>
        <v/>
      </c>
      <c r="AI39" s="17" t="str">
        <f t="shared" si="56"/>
        <v/>
      </c>
      <c r="AJ39" s="17" t="str">
        <f t="shared" si="57"/>
        <v/>
      </c>
      <c r="AK39" s="17" t="str">
        <f t="shared" si="58"/>
        <v/>
      </c>
      <c r="AL39" s="17" t="str">
        <f t="shared" si="59"/>
        <v/>
      </c>
      <c r="AM39" s="17" t="str">
        <f t="shared" si="60"/>
        <v/>
      </c>
      <c r="AN39" s="17" t="str">
        <f t="shared" si="61"/>
        <v/>
      </c>
      <c r="AO39" s="17" t="str">
        <f t="shared" si="62"/>
        <v/>
      </c>
      <c r="AP39" s="17" t="str">
        <f t="shared" si="63"/>
        <v/>
      </c>
      <c r="AQ39" s="17" t="str">
        <f t="shared" si="64"/>
        <v/>
      </c>
      <c r="AR39" s="17" t="str">
        <f t="shared" si="65"/>
        <v/>
      </c>
      <c r="AS39" s="17" t="str">
        <f t="shared" si="66"/>
        <v/>
      </c>
      <c r="AT39" s="17" t="str">
        <f t="shared" si="67"/>
        <v/>
      </c>
      <c r="AU39" s="17" t="str">
        <f t="shared" si="68"/>
        <v/>
      </c>
      <c r="AV39" s="17" t="str">
        <f t="shared" si="69"/>
        <v/>
      </c>
      <c r="AW39" s="18">
        <f t="shared" si="53"/>
        <v>0</v>
      </c>
      <c r="AX39" s="130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0"/>
      <c r="BP39" s="124"/>
      <c r="BQ39" s="124"/>
      <c r="BR39" s="124"/>
      <c r="BS39" s="124"/>
      <c r="BT39" s="124"/>
      <c r="BU39" s="124"/>
      <c r="BV39" s="124"/>
      <c r="BW39" s="124"/>
      <c r="BX39" s="124"/>
      <c r="BY39" s="124"/>
      <c r="BZ39" s="124"/>
      <c r="CA39" s="124"/>
      <c r="CB39" s="124"/>
      <c r="CC39" s="124"/>
      <c r="CD39" s="124"/>
      <c r="CE39" s="124"/>
      <c r="CF39" s="124"/>
      <c r="CG39" s="130"/>
      <c r="CH39" s="124"/>
      <c r="CI39" s="124"/>
      <c r="CJ39" s="124"/>
      <c r="CK39" s="124"/>
      <c r="CL39" s="124"/>
      <c r="CM39" s="124"/>
      <c r="CN39" s="122"/>
      <c r="CO39" s="122"/>
      <c r="CP39" s="122"/>
      <c r="CQ39" s="122"/>
      <c r="CR39" s="122"/>
      <c r="CS39" s="122"/>
      <c r="CT39" s="122"/>
      <c r="CU39" s="122"/>
      <c r="CV39" s="122"/>
      <c r="CW39" s="122"/>
      <c r="CX39" s="122"/>
      <c r="CY39" s="122"/>
      <c r="CZ39" s="122"/>
      <c r="DA39" s="122"/>
    </row>
    <row r="40" spans="1:157" ht="19.5" hidden="1" customHeight="1" x14ac:dyDescent="0.25">
      <c r="A40" s="109"/>
      <c r="B40" s="133"/>
      <c r="C40" s="133"/>
      <c r="D40" s="133"/>
      <c r="E40" s="27">
        <f>COUNTIF(E6:E39,"2351")</f>
        <v>22</v>
      </c>
      <c r="F40" s="180"/>
      <c r="G40" s="180"/>
      <c r="H40" s="180"/>
      <c r="I40" s="180"/>
      <c r="J40" s="180"/>
      <c r="K40" s="180"/>
      <c r="L40" s="180"/>
      <c r="M40" s="180"/>
      <c r="N40" s="180"/>
      <c r="O40" s="180"/>
      <c r="P40" s="91"/>
      <c r="Q40" s="91"/>
      <c r="R40" s="23"/>
      <c r="S40" s="23"/>
      <c r="T40" s="23"/>
      <c r="U40" s="23"/>
      <c r="V40" s="141">
        <f t="shared" si="27"/>
        <v>5</v>
      </c>
      <c r="W40" s="149">
        <f t="shared" si="28"/>
        <v>0</v>
      </c>
      <c r="X40" s="149">
        <f t="shared" si="29"/>
        <v>0</v>
      </c>
      <c r="Y40" s="149">
        <f t="shared" si="30"/>
        <v>0</v>
      </c>
      <c r="Z40" s="149">
        <f t="shared" si="31"/>
        <v>0</v>
      </c>
      <c r="AA40" s="149">
        <f t="shared" si="32"/>
        <v>0</v>
      </c>
      <c r="AB40" s="149">
        <f t="shared" si="33"/>
        <v>1</v>
      </c>
      <c r="AC40" s="149">
        <f t="shared" si="34"/>
        <v>1</v>
      </c>
      <c r="AD40" s="189"/>
      <c r="AE40" s="190">
        <f t="shared" si="36"/>
        <v>0</v>
      </c>
      <c r="AF40" s="122"/>
      <c r="AG40" s="33" t="str">
        <f t="shared" ref="AG40:AV40" si="70">IF(COUNT(AG6:AG39)=0," ",SUM(AG6:AG39)/COUNT(AG6:AG39))</f>
        <v xml:space="preserve"> </v>
      </c>
      <c r="AH40" s="33" t="str">
        <f t="shared" si="70"/>
        <v xml:space="preserve"> </v>
      </c>
      <c r="AI40" s="33">
        <f t="shared" si="70"/>
        <v>4.1363636363636367</v>
      </c>
      <c r="AJ40" s="33">
        <f t="shared" si="70"/>
        <v>4.4545454545454541</v>
      </c>
      <c r="AK40" s="33">
        <f t="shared" si="70"/>
        <v>4.3809523809523814</v>
      </c>
      <c r="AL40" s="33">
        <f t="shared" si="70"/>
        <v>4.5909090909090908</v>
      </c>
      <c r="AM40" s="33" t="str">
        <f t="shared" si="70"/>
        <v xml:space="preserve"> </v>
      </c>
      <c r="AN40" s="33" t="str">
        <f t="shared" si="70"/>
        <v xml:space="preserve"> </v>
      </c>
      <c r="AO40" s="33">
        <f t="shared" si="70"/>
        <v>4.5454545454545459</v>
      </c>
      <c r="AP40" s="33">
        <f t="shared" si="70"/>
        <v>4.3181818181818183</v>
      </c>
      <c r="AQ40" s="33">
        <f t="shared" si="70"/>
        <v>4.2727272727272725</v>
      </c>
      <c r="AR40" s="33">
        <f t="shared" si="70"/>
        <v>5</v>
      </c>
      <c r="AS40" s="33" t="str">
        <f t="shared" si="70"/>
        <v xml:space="preserve"> </v>
      </c>
      <c r="AT40" s="33" t="str">
        <f t="shared" si="70"/>
        <v xml:space="preserve"> </v>
      </c>
      <c r="AU40" s="33">
        <f t="shared" si="70"/>
        <v>4.3181818181818183</v>
      </c>
      <c r="AV40" s="34" t="str">
        <f t="shared" si="70"/>
        <v xml:space="preserve"> </v>
      </c>
      <c r="AW40" s="35"/>
      <c r="AX40" s="130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24"/>
      <c r="BP40" s="124"/>
      <c r="BQ40" s="124"/>
      <c r="BR40" s="124"/>
      <c r="BS40" s="124"/>
      <c r="BT40" s="124"/>
      <c r="BU40" s="124"/>
      <c r="BV40" s="124"/>
      <c r="BW40" s="124"/>
      <c r="BX40" s="124"/>
      <c r="BY40" s="124"/>
      <c r="BZ40" s="124"/>
      <c r="CA40" s="124"/>
      <c r="CB40" s="124"/>
      <c r="CC40" s="124"/>
      <c r="CD40" s="124"/>
      <c r="CE40" s="124"/>
      <c r="CF40" s="124"/>
      <c r="CG40" s="124"/>
      <c r="CH40" s="124"/>
      <c r="CI40" s="124"/>
      <c r="CJ40" s="124"/>
      <c r="CK40" s="124"/>
      <c r="CL40" s="124"/>
      <c r="CM40" s="124"/>
      <c r="CN40" s="122"/>
      <c r="CO40" s="122"/>
      <c r="CP40" s="122"/>
      <c r="CQ40" s="122"/>
      <c r="CR40" s="122"/>
      <c r="CS40" s="122"/>
      <c r="CT40" s="122"/>
      <c r="CU40" s="122"/>
      <c r="CV40" s="122"/>
      <c r="CW40" s="122"/>
      <c r="CX40" s="122"/>
      <c r="CY40" s="122"/>
      <c r="CZ40" s="122"/>
      <c r="DA40" s="122"/>
    </row>
    <row r="41" spans="1:157" s="43" customFormat="1" ht="18" customHeight="1" x14ac:dyDescent="0.2">
      <c r="A41" s="133"/>
      <c r="B41" s="133"/>
      <c r="C41" s="82" t="s">
        <v>12</v>
      </c>
      <c r="D41" s="82"/>
      <c r="E41" s="27"/>
      <c r="F41" s="196" t="str">
        <f t="array" ref="F41:U48">AG40:AV47</f>
        <v xml:space="preserve"> </v>
      </c>
      <c r="G41" s="196" t="str">
        <v xml:space="preserve"> </v>
      </c>
      <c r="H41" s="196">
        <v>4.1363636363636367</v>
      </c>
      <c r="I41" s="196">
        <v>4.4545454545454541</v>
      </c>
      <c r="J41" s="196">
        <v>4.3809523809523814</v>
      </c>
      <c r="K41" s="196">
        <v>4.5909090909090908</v>
      </c>
      <c r="L41" s="196" t="str">
        <v xml:space="preserve"> </v>
      </c>
      <c r="M41" s="196" t="str">
        <v xml:space="preserve"> </v>
      </c>
      <c r="N41" s="196">
        <v>4.5454545454545459</v>
      </c>
      <c r="O41" s="197">
        <v>4.3181818181818183</v>
      </c>
      <c r="P41" s="198">
        <v>4.2727272727272725</v>
      </c>
      <c r="Q41" s="196">
        <v>5</v>
      </c>
      <c r="R41" s="196" t="str">
        <v xml:space="preserve"> </v>
      </c>
      <c r="S41" s="196" t="str">
        <v xml:space="preserve"> </v>
      </c>
      <c r="T41" s="196">
        <v>4.3181818181818183</v>
      </c>
      <c r="U41" s="196" t="str">
        <v xml:space="preserve"> </v>
      </c>
      <c r="V41" s="257">
        <f>сводн.!T41</f>
        <v>4</v>
      </c>
      <c r="W41" s="132">
        <f>SUM(W6:W39)</f>
        <v>0</v>
      </c>
      <c r="X41" s="132">
        <f>SUM(X6:X39)</f>
        <v>0</v>
      </c>
      <c r="Y41" s="132">
        <f>SUM(Y6:Y39)-X41</f>
        <v>0</v>
      </c>
      <c r="Z41" s="132">
        <f>SUM(Z6:Z39)</f>
        <v>27</v>
      </c>
      <c r="AA41" s="132">
        <f>SUM(AA6:AA39)</f>
        <v>55</v>
      </c>
      <c r="AB41" s="132">
        <f>SUM(AB6:AB39)</f>
        <v>115</v>
      </c>
      <c r="AC41" s="132">
        <f>SUM(X41:AB41)</f>
        <v>197</v>
      </c>
      <c r="AD41" s="189">
        <f>IF(ISERROR(((X41+Y41)*2+Z41*3+AA41*4+AB41*5)/SUM(X41,Y41:AB41)),"",((X41+Y41)*2+Z41*3+AA41*4+AB41*5)/SUM(X41,Y41:AB41))</f>
        <v>4.4467005076142128</v>
      </c>
      <c r="AE41" s="195"/>
      <c r="AF41" s="37"/>
      <c r="AG41" s="38" t="str">
        <f t="shared" ref="AG41:AU41" si="71">IF(COUNTIF(AG6:AG39,5)=0,"0",COUNTIF(AG6:AG39,5))</f>
        <v>0</v>
      </c>
      <c r="AH41" s="38" t="str">
        <f t="shared" si="71"/>
        <v>0</v>
      </c>
      <c r="AI41" s="38">
        <f t="shared" si="71"/>
        <v>9</v>
      </c>
      <c r="AJ41" s="38">
        <f t="shared" si="71"/>
        <v>12</v>
      </c>
      <c r="AK41" s="38">
        <f t="shared" si="71"/>
        <v>11</v>
      </c>
      <c r="AL41" s="38">
        <f t="shared" si="71"/>
        <v>15</v>
      </c>
      <c r="AM41" s="38" t="str">
        <f t="shared" si="71"/>
        <v>0</v>
      </c>
      <c r="AN41" s="38" t="str">
        <f t="shared" si="71"/>
        <v>0</v>
      </c>
      <c r="AO41" s="38">
        <f t="shared" si="71"/>
        <v>14</v>
      </c>
      <c r="AP41" s="38">
        <f t="shared" si="71"/>
        <v>11</v>
      </c>
      <c r="AQ41" s="38">
        <f t="shared" si="71"/>
        <v>11</v>
      </c>
      <c r="AR41" s="38">
        <f t="shared" si="71"/>
        <v>22</v>
      </c>
      <c r="AS41" s="38" t="str">
        <f t="shared" si="71"/>
        <v>0</v>
      </c>
      <c r="AT41" s="38" t="str">
        <f t="shared" si="71"/>
        <v>0</v>
      </c>
      <c r="AU41" s="38">
        <f t="shared" si="71"/>
        <v>10</v>
      </c>
      <c r="AV41" s="39" t="str">
        <f>IF(COUNTIF(AV6:AV39,5)=0," ",COUNTIF(AV6:AV39,5))</f>
        <v xml:space="preserve"> </v>
      </c>
      <c r="AW41" s="38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ht="18" customHeight="1" x14ac:dyDescent="0.2">
      <c r="A42" s="199"/>
      <c r="B42" s="199"/>
      <c r="C42" s="200" t="s">
        <v>13</v>
      </c>
      <c r="D42" s="201"/>
      <c r="E42" s="202"/>
      <c r="F42" s="102" t="str">
        <v>0</v>
      </c>
      <c r="G42" s="102" t="str">
        <v>0</v>
      </c>
      <c r="H42" s="102">
        <v>9</v>
      </c>
      <c r="I42" s="102">
        <v>12</v>
      </c>
      <c r="J42" s="102">
        <v>11</v>
      </c>
      <c r="K42" s="102">
        <v>15</v>
      </c>
      <c r="L42" s="102" t="str">
        <v>0</v>
      </c>
      <c r="M42" s="102" t="str">
        <v>0</v>
      </c>
      <c r="N42" s="102">
        <v>14</v>
      </c>
      <c r="O42" s="102">
        <v>11</v>
      </c>
      <c r="P42" s="102">
        <v>11</v>
      </c>
      <c r="Q42" s="102">
        <v>22</v>
      </c>
      <c r="R42" s="102" t="str">
        <v>0</v>
      </c>
      <c r="S42" s="102" t="str">
        <v>0</v>
      </c>
      <c r="T42" s="102">
        <v>10</v>
      </c>
      <c r="U42" s="102" t="str">
        <v xml:space="preserve"> </v>
      </c>
      <c r="V42" s="38">
        <f>IF(COUNTIF(V6:V39,5)=0,"0",COUNTIF(V6:V39,5))</f>
        <v>9</v>
      </c>
      <c r="W42" s="192"/>
      <c r="X42" s="527">
        <f>SUM(X41:AB41)</f>
        <v>197</v>
      </c>
      <c r="Y42" s="527"/>
      <c r="Z42" s="527"/>
      <c r="AA42" s="527"/>
      <c r="AB42" s="527"/>
      <c r="AC42" s="193"/>
      <c r="AD42" s="194"/>
      <c r="AE42" s="44" t="str">
        <f>IF(COUNTIF(AE6:AE39,4)=0," ",COUNTIF(AE6:AE39,4))</f>
        <v xml:space="preserve"> </v>
      </c>
      <c r="AF42" s="45" t="str">
        <f>IF(COUNTIF(AF6:AF39,4)=0," ",COUNTIF(AF6:AF39,4))</f>
        <v xml:space="preserve"> </v>
      </c>
      <c r="AG42" s="44" t="str">
        <f t="shared" ref="AG42:AU42" si="72">IF(COUNTIF(AG6:AG39,4)=0,"0",COUNTIF(AG6:AG39,4))</f>
        <v>0</v>
      </c>
      <c r="AH42" s="44" t="str">
        <f t="shared" si="72"/>
        <v>0</v>
      </c>
      <c r="AI42" s="44">
        <f t="shared" si="72"/>
        <v>7</v>
      </c>
      <c r="AJ42" s="44">
        <f t="shared" si="72"/>
        <v>8</v>
      </c>
      <c r="AK42" s="44">
        <f t="shared" si="72"/>
        <v>7</v>
      </c>
      <c r="AL42" s="44">
        <f t="shared" si="72"/>
        <v>5</v>
      </c>
      <c r="AM42" s="44" t="str">
        <f t="shared" si="72"/>
        <v>0</v>
      </c>
      <c r="AN42" s="44" t="str">
        <f t="shared" si="72"/>
        <v>0</v>
      </c>
      <c r="AO42" s="44">
        <f t="shared" si="72"/>
        <v>6</v>
      </c>
      <c r="AP42" s="44">
        <f t="shared" si="72"/>
        <v>7</v>
      </c>
      <c r="AQ42" s="44">
        <f t="shared" si="72"/>
        <v>6</v>
      </c>
      <c r="AR42" s="44" t="str">
        <f t="shared" si="72"/>
        <v>0</v>
      </c>
      <c r="AS42" s="44" t="str">
        <f t="shared" si="72"/>
        <v>0</v>
      </c>
      <c r="AT42" s="44" t="str">
        <f t="shared" si="72"/>
        <v>0</v>
      </c>
      <c r="AU42" s="44">
        <f t="shared" si="72"/>
        <v>9</v>
      </c>
      <c r="AV42" s="46" t="str">
        <f>IF(COUNTIF(AV6:AV39,4)=0," ",COUNTIF(AV6:AV39,4))</f>
        <v xml:space="preserve"> </v>
      </c>
      <c r="AW42" s="44"/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ht="18" customHeight="1" x14ac:dyDescent="0.2">
      <c r="A43" s="203"/>
      <c r="B43" s="203"/>
      <c r="C43" s="204" t="s">
        <v>14</v>
      </c>
      <c r="D43" s="205"/>
      <c r="E43" s="206"/>
      <c r="F43" s="104" t="str">
        <v>0</v>
      </c>
      <c r="G43" s="104" t="str">
        <v>0</v>
      </c>
      <c r="H43" s="104">
        <v>7</v>
      </c>
      <c r="I43" s="104">
        <v>8</v>
      </c>
      <c r="J43" s="104">
        <v>7</v>
      </c>
      <c r="K43" s="104">
        <v>5</v>
      </c>
      <c r="L43" s="104" t="str">
        <v>0</v>
      </c>
      <c r="M43" s="104" t="str">
        <v>0</v>
      </c>
      <c r="N43" s="104">
        <v>6</v>
      </c>
      <c r="O43" s="104">
        <v>7</v>
      </c>
      <c r="P43" s="104">
        <v>6</v>
      </c>
      <c r="Q43" s="104" t="str">
        <v>0</v>
      </c>
      <c r="R43" s="104" t="str">
        <v>0</v>
      </c>
      <c r="S43" s="104" t="str">
        <v>0</v>
      </c>
      <c r="T43" s="104">
        <v>9</v>
      </c>
      <c r="U43" s="104" t="str">
        <v xml:space="preserve"> </v>
      </c>
      <c r="V43" s="44">
        <f>IF(COUNTIF(V6:V39,4)=0,"0",COUNTIF(V6:V39,4))</f>
        <v>4</v>
      </c>
      <c r="W43" s="44"/>
      <c r="X43" s="44"/>
      <c r="Y43" s="44" t="str">
        <f>IF(COUNTIF(Y6:Y39,4)=0," ",COUNTIF(Y6:Y39,4))</f>
        <v xml:space="preserve"> </v>
      </c>
      <c r="Z43" s="44" t="str">
        <f>IF(COUNTIF(Z6:Z39,4)=0," ",COUNTIF(Z6:Z39,4))</f>
        <v xml:space="preserve"> </v>
      </c>
      <c r="AA43" s="44">
        <f>IF(COUNTIF(AA6:AA39,4)=0," ",COUNTIF(AA6:AA39,4))</f>
        <v>1</v>
      </c>
      <c r="AB43" s="44">
        <f>IF(COUNTIF(AB6:AB39,4)=0," ",COUNTIF(AB6:AB39,4))</f>
        <v>1</v>
      </c>
      <c r="AC43" s="44"/>
      <c r="AD43" s="44"/>
      <c r="AE43" s="52" t="str">
        <f>IF(COUNTIF(AE6:AE39,3)=0," ",COUNTIF(AE6:AE39,3))</f>
        <v xml:space="preserve"> </v>
      </c>
      <c r="AF43" s="53" t="str">
        <f>IF(COUNTIF(AF6:AF39,3)=0," ",COUNTIF(AF6:AF39,3))</f>
        <v xml:space="preserve"> </v>
      </c>
      <c r="AG43" s="52" t="str">
        <f t="shared" ref="AG43:AU43" si="73">IF(COUNTIF(AG6:AG39,3)=0,"0",COUNTIF(AG6:AG39,3))</f>
        <v>0</v>
      </c>
      <c r="AH43" s="52" t="str">
        <f t="shared" si="73"/>
        <v>0</v>
      </c>
      <c r="AI43" s="52">
        <f t="shared" si="73"/>
        <v>6</v>
      </c>
      <c r="AJ43" s="52">
        <f t="shared" si="73"/>
        <v>2</v>
      </c>
      <c r="AK43" s="52">
        <f t="shared" si="73"/>
        <v>3</v>
      </c>
      <c r="AL43" s="52">
        <f t="shared" si="73"/>
        <v>2</v>
      </c>
      <c r="AM43" s="52" t="str">
        <f t="shared" si="73"/>
        <v>0</v>
      </c>
      <c r="AN43" s="52" t="str">
        <f t="shared" si="73"/>
        <v>0</v>
      </c>
      <c r="AO43" s="52">
        <f t="shared" si="73"/>
        <v>2</v>
      </c>
      <c r="AP43" s="52">
        <f t="shared" si="73"/>
        <v>4</v>
      </c>
      <c r="AQ43" s="52">
        <f t="shared" si="73"/>
        <v>5</v>
      </c>
      <c r="AR43" s="52" t="str">
        <f t="shared" si="73"/>
        <v>0</v>
      </c>
      <c r="AS43" s="52" t="str">
        <f t="shared" si="73"/>
        <v>0</v>
      </c>
      <c r="AT43" s="52" t="str">
        <f t="shared" si="73"/>
        <v>0</v>
      </c>
      <c r="AU43" s="52">
        <f t="shared" si="73"/>
        <v>3</v>
      </c>
      <c r="AV43" s="54" t="str">
        <f>IF(COUNTIF(AV6:AV39,3)=0," ",COUNTIF(AV6:AV39,3))</f>
        <v xml:space="preserve"> </v>
      </c>
      <c r="AW43" s="52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ht="18" customHeight="1" x14ac:dyDescent="0.2">
      <c r="A44" s="84"/>
      <c r="B44" s="84"/>
      <c r="C44" s="207" t="s">
        <v>15</v>
      </c>
      <c r="D44" s="208"/>
      <c r="E44" s="209"/>
      <c r="F44" s="106" t="str">
        <v>0</v>
      </c>
      <c r="G44" s="106" t="str">
        <v>0</v>
      </c>
      <c r="H44" s="106">
        <v>6</v>
      </c>
      <c r="I44" s="106">
        <v>2</v>
      </c>
      <c r="J44" s="106">
        <v>3</v>
      </c>
      <c r="K44" s="106">
        <v>2</v>
      </c>
      <c r="L44" s="106" t="str">
        <v>0</v>
      </c>
      <c r="M44" s="106" t="str">
        <v>0</v>
      </c>
      <c r="N44" s="106">
        <v>2</v>
      </c>
      <c r="O44" s="106">
        <v>4</v>
      </c>
      <c r="P44" s="106">
        <v>5</v>
      </c>
      <c r="Q44" s="106" t="str">
        <v>0</v>
      </c>
      <c r="R44" s="106" t="str">
        <v>0</v>
      </c>
      <c r="S44" s="106" t="str">
        <v>0</v>
      </c>
      <c r="T44" s="106">
        <v>3</v>
      </c>
      <c r="U44" s="106" t="str">
        <v xml:space="preserve"> </v>
      </c>
      <c r="V44" s="52">
        <f>IF(COUNTIF(V6:V39,3)=0,"0",COUNTIF(V6:V39,3))</f>
        <v>9</v>
      </c>
      <c r="W44" s="52"/>
      <c r="X44" s="52"/>
      <c r="Y44" s="52" t="str">
        <f>IF(COUNTIF(Y6:Y39,3)=0," ",COUNTIF(Y6:Y39,3))</f>
        <v xml:space="preserve"> </v>
      </c>
      <c r="Z44" s="52">
        <f>IF(COUNTIF(Z6:Z39,3)=0," ",COUNTIF(Z6:Z39,3))</f>
        <v>1</v>
      </c>
      <c r="AA44" s="52">
        <f>IF(COUNTIF(AA6:AA39,3)=0," ",COUNTIF(AA6:AA39,3))</f>
        <v>1</v>
      </c>
      <c r="AB44" s="52">
        <f>IF(COUNTIF(AB6:AB39,3)=0," ",COUNTIF(AB6:AB39,3))</f>
        <v>2</v>
      </c>
      <c r="AC44" s="52"/>
      <c r="AD44" s="52"/>
      <c r="AE44" s="35" t="str">
        <f>IF(COUNTIF(AE6:AE39,2)=0," ",COUNTIF(AE6:AE39,2))</f>
        <v xml:space="preserve"> </v>
      </c>
      <c r="AF44" s="61" t="str">
        <f>IF(COUNTIF(AF6:AF39,2)=0," ",COUNTIF(AF6:AF39,2))</f>
        <v xml:space="preserve"> </v>
      </c>
      <c r="AG44" s="35">
        <f t="shared" ref="AG44:AV44" si="74">COUNTIF(AG6:AG39,2)+COUNTIF(AG6:AG39,"д")</f>
        <v>0</v>
      </c>
      <c r="AH44" s="35">
        <f t="shared" si="74"/>
        <v>0</v>
      </c>
      <c r="AI44" s="35">
        <f t="shared" si="74"/>
        <v>0</v>
      </c>
      <c r="AJ44" s="35">
        <f t="shared" si="74"/>
        <v>0</v>
      </c>
      <c r="AK44" s="35">
        <f t="shared" si="74"/>
        <v>0</v>
      </c>
      <c r="AL44" s="35">
        <f t="shared" si="74"/>
        <v>0</v>
      </c>
      <c r="AM44" s="35">
        <f t="shared" si="74"/>
        <v>0</v>
      </c>
      <c r="AN44" s="35">
        <f t="shared" si="74"/>
        <v>0</v>
      </c>
      <c r="AO44" s="35">
        <f t="shared" si="74"/>
        <v>0</v>
      </c>
      <c r="AP44" s="35">
        <f t="shared" si="74"/>
        <v>0</v>
      </c>
      <c r="AQ44" s="35">
        <f t="shared" si="74"/>
        <v>0</v>
      </c>
      <c r="AR44" s="35">
        <f t="shared" si="74"/>
        <v>0</v>
      </c>
      <c r="AS44" s="35">
        <f t="shared" si="74"/>
        <v>0</v>
      </c>
      <c r="AT44" s="35">
        <f t="shared" si="74"/>
        <v>0</v>
      </c>
      <c r="AU44" s="35">
        <f t="shared" si="74"/>
        <v>0</v>
      </c>
      <c r="AV44" s="35">
        <f t="shared" si="74"/>
        <v>0</v>
      </c>
      <c r="AW44" s="35"/>
      <c r="AX44" s="130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24"/>
      <c r="BP44" s="124"/>
      <c r="BQ44" s="124"/>
      <c r="BR44" s="124"/>
      <c r="BS44" s="124"/>
      <c r="BT44" s="124"/>
      <c r="BU44" s="124"/>
      <c r="BV44" s="124"/>
      <c r="BW44" s="124"/>
      <c r="BX44" s="124"/>
      <c r="BY44" s="124"/>
      <c r="BZ44" s="124"/>
      <c r="CA44" s="124"/>
      <c r="CB44" s="124"/>
      <c r="CC44" s="124"/>
      <c r="CD44" s="124"/>
      <c r="CE44" s="124"/>
      <c r="CF44" s="124"/>
      <c r="CG44" s="124"/>
      <c r="CH44" s="124"/>
      <c r="CI44" s="124"/>
      <c r="CJ44" s="124"/>
      <c r="CK44" s="124"/>
      <c r="CL44" s="124"/>
      <c r="CM44" s="124"/>
      <c r="CN44" s="122"/>
      <c r="CO44" s="122"/>
      <c r="CP44" s="122"/>
      <c r="CQ44" s="122"/>
      <c r="CR44" s="122"/>
      <c r="CS44" s="122"/>
      <c r="CT44" s="122"/>
      <c r="CU44" s="122"/>
      <c r="CV44" s="122"/>
      <c r="CW44" s="122"/>
      <c r="CX44" s="122"/>
      <c r="CY44" s="122"/>
      <c r="CZ44" s="122"/>
      <c r="DA44" s="122"/>
      <c r="DG44" s="135"/>
    </row>
    <row r="45" spans="1:157" ht="18" customHeight="1" x14ac:dyDescent="0.2">
      <c r="A45" s="133"/>
      <c r="B45" s="133"/>
      <c r="C45" s="82" t="s">
        <v>16</v>
      </c>
      <c r="D45" s="82"/>
      <c r="E45" s="27"/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4">
        <v>0</v>
      </c>
      <c r="L45" s="134">
        <v>0</v>
      </c>
      <c r="M45" s="134">
        <v>0</v>
      </c>
      <c r="N45" s="134">
        <v>0</v>
      </c>
      <c r="O45" s="134">
        <v>0</v>
      </c>
      <c r="P45" s="134">
        <v>0</v>
      </c>
      <c r="Q45" s="134">
        <v>0</v>
      </c>
      <c r="R45" s="134">
        <v>0</v>
      </c>
      <c r="S45" s="134">
        <v>0</v>
      </c>
      <c r="T45" s="134">
        <v>0</v>
      </c>
      <c r="U45" s="134">
        <v>0</v>
      </c>
      <c r="V45" s="185" t="str">
        <f>IF(COUNTIF(V6:V39,2)=0,"0",COUNTIF(V6:V39,2))</f>
        <v>0</v>
      </c>
      <c r="W45" s="35"/>
      <c r="X45" s="35"/>
      <c r="Y45" s="35" t="str">
        <f>IF(COUNTIF(Y6:Y39,2)=0," ",COUNTIF(Y6:Y39,2))</f>
        <v xml:space="preserve"> </v>
      </c>
      <c r="Z45" s="35">
        <f>IF(COUNTIF(Z6:Z39,2)=0," ",COUNTIF(Z6:Z39,2))</f>
        <v>1</v>
      </c>
      <c r="AA45" s="35">
        <f>IF(COUNTIF(AA6:AA39,2)=0," ",COUNTIF(AA6:AA39,2))</f>
        <v>2</v>
      </c>
      <c r="AB45" s="35">
        <f>IF(COUNTIF(AB6:AB39,2)=0," ",COUNTIF(AB6:AB39,2))</f>
        <v>2</v>
      </c>
      <c r="AC45" s="35"/>
      <c r="AD45" s="35"/>
      <c r="AE45" s="35" t="str">
        <f>IF(COUNTIF(AE6:AE39,"б")=0," ",COUNTIF(AE6:AE39,"б"))</f>
        <v xml:space="preserve"> </v>
      </c>
      <c r="AF45" s="61">
        <f t="shared" ref="AF45:BK45" si="75">IF(COUNTIF(AF6:AF39,"б")=0+COUNTIF(AF6:AF39,"а")=0,"0",COUNTIF(AF6:AF39,"б")+COUNTIF(AF6:AF39,"а"))</f>
        <v>0</v>
      </c>
      <c r="AG45" s="60">
        <f t="shared" si="75"/>
        <v>0</v>
      </c>
      <c r="AH45" s="60">
        <f t="shared" si="75"/>
        <v>0</v>
      </c>
      <c r="AI45" s="60">
        <f t="shared" si="75"/>
        <v>0</v>
      </c>
      <c r="AJ45" s="60">
        <f t="shared" si="75"/>
        <v>0</v>
      </c>
      <c r="AK45" s="60">
        <f t="shared" si="75"/>
        <v>1</v>
      </c>
      <c r="AL45" s="60">
        <f t="shared" si="75"/>
        <v>0</v>
      </c>
      <c r="AM45" s="60">
        <f t="shared" si="75"/>
        <v>0</v>
      </c>
      <c r="AN45" s="60">
        <f t="shared" si="75"/>
        <v>0</v>
      </c>
      <c r="AO45" s="60">
        <f t="shared" si="75"/>
        <v>0</v>
      </c>
      <c r="AP45" s="60">
        <f t="shared" si="75"/>
        <v>0</v>
      </c>
      <c r="AQ45" s="60">
        <f t="shared" si="75"/>
        <v>0</v>
      </c>
      <c r="AR45" s="60">
        <f t="shared" si="75"/>
        <v>0</v>
      </c>
      <c r="AS45" s="60">
        <f t="shared" si="75"/>
        <v>0</v>
      </c>
      <c r="AT45" s="60">
        <f t="shared" si="75"/>
        <v>0</v>
      </c>
      <c r="AU45" s="60">
        <f t="shared" si="75"/>
        <v>0</v>
      </c>
      <c r="AV45" s="60">
        <f t="shared" si="75"/>
        <v>0</v>
      </c>
      <c r="AW45" s="60">
        <f t="shared" si="75"/>
        <v>0</v>
      </c>
      <c r="AX45" s="60">
        <f t="shared" si="75"/>
        <v>0</v>
      </c>
      <c r="AY45" s="60">
        <f t="shared" si="75"/>
        <v>0</v>
      </c>
      <c r="AZ45" s="60">
        <f t="shared" si="75"/>
        <v>0</v>
      </c>
      <c r="BA45" s="60">
        <f t="shared" si="75"/>
        <v>0</v>
      </c>
      <c r="BB45" s="60">
        <f t="shared" si="75"/>
        <v>0</v>
      </c>
      <c r="BC45" s="60">
        <f t="shared" si="75"/>
        <v>0</v>
      </c>
      <c r="BD45" s="60">
        <f t="shared" si="75"/>
        <v>0</v>
      </c>
      <c r="BE45" s="60">
        <f t="shared" si="75"/>
        <v>0</v>
      </c>
      <c r="BF45" s="60">
        <f t="shared" si="75"/>
        <v>0</v>
      </c>
      <c r="BG45" s="60">
        <f t="shared" si="75"/>
        <v>0</v>
      </c>
      <c r="BH45" s="60">
        <f t="shared" si="75"/>
        <v>0</v>
      </c>
      <c r="BI45" s="60">
        <f t="shared" si="75"/>
        <v>0</v>
      </c>
      <c r="BJ45" s="60">
        <f t="shared" si="75"/>
        <v>0</v>
      </c>
      <c r="BK45" s="60">
        <f t="shared" si="75"/>
        <v>0</v>
      </c>
      <c r="BL45" s="60">
        <f t="shared" ref="BL45:CB45" si="76">IF(COUNTIF(BL6:BL39,"б")=0+COUNTIF(BL6:BL39,"а")=0,"0",COUNTIF(BL6:BL39,"б")+COUNTIF(BL6:BL39,"а"))</f>
        <v>0</v>
      </c>
      <c r="BM45" s="60">
        <f t="shared" si="76"/>
        <v>0</v>
      </c>
      <c r="BN45" s="60">
        <f t="shared" si="76"/>
        <v>0</v>
      </c>
      <c r="BO45" s="60">
        <f t="shared" si="76"/>
        <v>0</v>
      </c>
      <c r="BP45" s="60">
        <f t="shared" si="76"/>
        <v>0</v>
      </c>
      <c r="BQ45" s="60">
        <f t="shared" si="76"/>
        <v>0</v>
      </c>
      <c r="BR45" s="60">
        <f t="shared" si="76"/>
        <v>0</v>
      </c>
      <c r="BS45" s="60">
        <f t="shared" si="76"/>
        <v>0</v>
      </c>
      <c r="BT45" s="60">
        <f t="shared" si="76"/>
        <v>0</v>
      </c>
      <c r="BU45" s="60">
        <f t="shared" si="76"/>
        <v>0</v>
      </c>
      <c r="BV45" s="60">
        <f t="shared" si="76"/>
        <v>0</v>
      </c>
      <c r="BW45" s="60">
        <f t="shared" si="76"/>
        <v>0</v>
      </c>
      <c r="BX45" s="60">
        <f t="shared" si="76"/>
        <v>0</v>
      </c>
      <c r="BY45" s="60">
        <f t="shared" si="76"/>
        <v>0</v>
      </c>
      <c r="BZ45" s="60">
        <f t="shared" si="76"/>
        <v>0</v>
      </c>
      <c r="CA45" s="60">
        <f t="shared" si="76"/>
        <v>0</v>
      </c>
      <c r="CB45" s="60">
        <f t="shared" si="76"/>
        <v>0</v>
      </c>
      <c r="CC45" s="135"/>
      <c r="CD45" s="135"/>
      <c r="CE45" s="135"/>
      <c r="CF45" s="135"/>
      <c r="CG45" s="135"/>
      <c r="CH45" s="135"/>
      <c r="CI45" s="135"/>
      <c r="CJ45" s="135"/>
      <c r="CK45" s="135"/>
      <c r="CL45" s="135"/>
      <c r="CM45" s="135"/>
      <c r="CN45" s="135"/>
      <c r="CO45" s="135"/>
      <c r="CP45" s="135"/>
      <c r="CQ45" s="135"/>
      <c r="CR45" s="135"/>
      <c r="CS45" s="135"/>
      <c r="CT45" s="135"/>
      <c r="CU45" s="135"/>
      <c r="CV45" s="135"/>
      <c r="CW45" s="135"/>
      <c r="CX45" s="135"/>
      <c r="CY45" s="135"/>
      <c r="CZ45" s="135"/>
      <c r="DA45" s="135"/>
      <c r="DB45" s="135"/>
      <c r="DC45" s="135"/>
      <c r="DD45" s="135"/>
      <c r="DE45" s="135"/>
      <c r="DF45" s="135"/>
      <c r="DG45" s="135"/>
      <c r="DH45" s="135"/>
      <c r="DI45" s="135"/>
      <c r="DJ45" s="135"/>
      <c r="DK45" s="135"/>
      <c r="DL45" s="135"/>
      <c r="DM45" s="135"/>
      <c r="DN45" s="135"/>
      <c r="DO45" s="135"/>
      <c r="DP45" s="135"/>
      <c r="DQ45" s="135"/>
      <c r="DR45" s="135"/>
      <c r="DS45" s="135"/>
      <c r="DT45" s="135"/>
      <c r="DU45" s="135"/>
      <c r="DV45" s="135"/>
      <c r="DW45" s="135"/>
      <c r="DX45" s="135"/>
      <c r="DY45" s="135"/>
      <c r="DZ45" s="135"/>
      <c r="EA45" s="135"/>
      <c r="EB45" s="135"/>
      <c r="EC45" s="135"/>
      <c r="ED45" s="135"/>
      <c r="EE45" s="135"/>
      <c r="EF45" s="135"/>
      <c r="EG45" s="135"/>
      <c r="EH45" s="135"/>
      <c r="EI45" s="135"/>
      <c r="EJ45" s="135"/>
      <c r="EK45" s="135"/>
      <c r="EL45" s="135"/>
      <c r="EM45" s="135"/>
      <c r="EN45" s="135"/>
      <c r="EO45" s="135"/>
      <c r="EP45" s="135"/>
      <c r="EQ45" s="135"/>
      <c r="ER45" s="135"/>
      <c r="ES45" s="135"/>
      <c r="ET45" s="135"/>
      <c r="EU45" s="135"/>
      <c r="EV45" s="135"/>
      <c r="EW45" s="135"/>
      <c r="EX45" s="135"/>
      <c r="EY45" s="135"/>
      <c r="EZ45" s="135"/>
      <c r="FA45" s="135"/>
    </row>
    <row r="46" spans="1:157" ht="18" customHeight="1" x14ac:dyDescent="0.2">
      <c r="A46" s="133"/>
      <c r="B46" s="133"/>
      <c r="C46" s="82" t="s">
        <v>17</v>
      </c>
      <c r="D46" s="82"/>
      <c r="E46" s="27"/>
      <c r="F46" s="134">
        <v>0</v>
      </c>
      <c r="G46" s="134">
        <v>0</v>
      </c>
      <c r="H46" s="134">
        <v>0</v>
      </c>
      <c r="I46" s="134">
        <v>0</v>
      </c>
      <c r="J46" s="134">
        <v>1</v>
      </c>
      <c r="K46" s="134">
        <v>0</v>
      </c>
      <c r="L46" s="134">
        <v>0</v>
      </c>
      <c r="M46" s="134">
        <v>0</v>
      </c>
      <c r="N46" s="134">
        <v>0</v>
      </c>
      <c r="O46" s="134">
        <v>0</v>
      </c>
      <c r="P46" s="134">
        <v>0</v>
      </c>
      <c r="Q46" s="134">
        <v>0</v>
      </c>
      <c r="R46" s="134">
        <v>0</v>
      </c>
      <c r="S46" s="134">
        <v>0</v>
      </c>
      <c r="T46" s="134">
        <v>0</v>
      </c>
      <c r="U46" s="134">
        <v>0</v>
      </c>
      <c r="V46" s="185">
        <f t="shared" ref="V46:AB46" si="77">COUNTBLANK(V6:V31)</f>
        <v>0</v>
      </c>
      <c r="W46" s="35">
        <f t="shared" si="77"/>
        <v>0</v>
      </c>
      <c r="X46" s="35">
        <f t="shared" si="77"/>
        <v>0</v>
      </c>
      <c r="Y46" s="35">
        <f t="shared" si="77"/>
        <v>0</v>
      </c>
      <c r="Z46" s="35">
        <f t="shared" si="77"/>
        <v>0</v>
      </c>
      <c r="AA46" s="35">
        <f t="shared" si="77"/>
        <v>0</v>
      </c>
      <c r="AB46" s="35">
        <f t="shared" si="77"/>
        <v>0</v>
      </c>
      <c r="AC46" s="35"/>
      <c r="AD46" s="35">
        <f>COUNTBLANK(AD6:AD28)</f>
        <v>1</v>
      </c>
      <c r="AE46" s="35" t="str">
        <f>IF(COUNTIF(AE6:AE39,"з")=0," ",COUNTIF(AE6:AE39,"з"))</f>
        <v xml:space="preserve"> </v>
      </c>
      <c r="AF46" s="61" t="str">
        <f>IF(COUNTIF(AF6:AF39,"з")=0," ",COUNTIF(AF6:AF39,"з"))</f>
        <v xml:space="preserve"> </v>
      </c>
      <c r="AG46" s="35" t="str">
        <f t="shared" ref="AG46:AU46" si="78">IF(COUNTIF(AG6:AG39,"з")=0,"0",COUNTIF(AG6:AG39,"з"))</f>
        <v>0</v>
      </c>
      <c r="AH46" s="35" t="str">
        <f t="shared" si="78"/>
        <v>0</v>
      </c>
      <c r="AI46" s="35" t="str">
        <f t="shared" si="78"/>
        <v>0</v>
      </c>
      <c r="AJ46" s="35" t="str">
        <f t="shared" si="78"/>
        <v>0</v>
      </c>
      <c r="AK46" s="35" t="str">
        <f t="shared" si="78"/>
        <v>0</v>
      </c>
      <c r="AL46" s="35" t="str">
        <f t="shared" si="78"/>
        <v>0</v>
      </c>
      <c r="AM46" s="35" t="str">
        <f t="shared" si="78"/>
        <v>0</v>
      </c>
      <c r="AN46" s="35" t="str">
        <f t="shared" si="78"/>
        <v>0</v>
      </c>
      <c r="AO46" s="35" t="str">
        <f t="shared" si="78"/>
        <v>0</v>
      </c>
      <c r="AP46" s="35" t="str">
        <f t="shared" si="78"/>
        <v>0</v>
      </c>
      <c r="AQ46" s="35" t="str">
        <f t="shared" si="78"/>
        <v>0</v>
      </c>
      <c r="AR46" s="35" t="str">
        <f t="shared" si="78"/>
        <v>0</v>
      </c>
      <c r="AS46" s="35" t="str">
        <f t="shared" si="78"/>
        <v>0</v>
      </c>
      <c r="AT46" s="35" t="str">
        <f t="shared" si="78"/>
        <v>0</v>
      </c>
      <c r="AU46" s="35" t="str">
        <f t="shared" si="78"/>
        <v>0</v>
      </c>
      <c r="AV46" s="35" t="str">
        <f>IF(COUNTIF(AV6:AV39,"з")=0," ",COUNTIF(AV6:AV39,"з"))</f>
        <v xml:space="preserve"> </v>
      </c>
      <c r="AW46" s="35"/>
      <c r="AX46" s="124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4"/>
      <c r="BP46" s="124"/>
      <c r="BQ46" s="124"/>
      <c r="BR46" s="124"/>
      <c r="BS46" s="124"/>
      <c r="BT46" s="124"/>
      <c r="BU46" s="124"/>
      <c r="BV46" s="124"/>
      <c r="BW46" s="124"/>
      <c r="BX46" s="124"/>
      <c r="BY46" s="124"/>
      <c r="BZ46" s="124"/>
      <c r="CA46" s="124"/>
      <c r="CB46" s="124"/>
      <c r="CC46" s="124"/>
      <c r="CD46" s="124"/>
      <c r="CE46" s="124"/>
      <c r="CF46" s="124"/>
      <c r="CG46" s="124"/>
      <c r="CH46" s="124"/>
      <c r="CI46" s="124"/>
      <c r="CJ46" s="124"/>
      <c r="CK46" s="124"/>
      <c r="CL46" s="124"/>
      <c r="CM46" s="124"/>
      <c r="CN46" s="122"/>
      <c r="CO46" s="122"/>
      <c r="CP46" s="122"/>
      <c r="CQ46" s="122"/>
      <c r="CR46" s="122"/>
      <c r="CS46" s="122"/>
      <c r="CT46" s="122"/>
      <c r="CU46" s="122"/>
      <c r="CV46" s="122"/>
      <c r="CW46" s="122"/>
      <c r="CX46" s="122"/>
      <c r="CY46" s="122"/>
      <c r="CZ46" s="122"/>
      <c r="DA46" s="122"/>
      <c r="DG46" s="135"/>
    </row>
    <row r="47" spans="1:157" s="136" customFormat="1" ht="18" customHeight="1" x14ac:dyDescent="0.2">
      <c r="A47" s="133"/>
      <c r="B47" s="133"/>
      <c r="C47" s="82" t="s">
        <v>18</v>
      </c>
      <c r="D47" s="82"/>
      <c r="E47" s="27"/>
      <c r="F47" s="134" t="str">
        <v>0</v>
      </c>
      <c r="G47" s="134" t="str">
        <v>0</v>
      </c>
      <c r="H47" s="134" t="str">
        <v>0</v>
      </c>
      <c r="I47" s="134" t="str">
        <v>0</v>
      </c>
      <c r="J47" s="134" t="str">
        <v>0</v>
      </c>
      <c r="K47" s="134" t="str">
        <v>0</v>
      </c>
      <c r="L47" s="134" t="str">
        <v>0</v>
      </c>
      <c r="M47" s="134" t="str">
        <v>0</v>
      </c>
      <c r="N47" s="134" t="str">
        <v>0</v>
      </c>
      <c r="O47" s="134" t="str">
        <v>0</v>
      </c>
      <c r="P47" s="134" t="str">
        <v>0</v>
      </c>
      <c r="Q47" s="134" t="str">
        <v>0</v>
      </c>
      <c r="R47" s="134" t="str">
        <v>0</v>
      </c>
      <c r="S47" s="134" t="str">
        <v>0</v>
      </c>
      <c r="T47" s="134" t="str">
        <v>0</v>
      </c>
      <c r="U47" s="134" t="str">
        <v xml:space="preserve"> </v>
      </c>
      <c r="V47" s="185" t="str">
        <f>IF(COUNTIF(V6:V39,"з")=0,"0",COUNTIF(V6:V39,"з"))</f>
        <v>0</v>
      </c>
      <c r="W47" s="35"/>
      <c r="X47" s="35"/>
      <c r="Y47" s="35" t="str">
        <f>IF(COUNTIF(Y6:Y39,"з")=0," ",COUNTIF(Y6:Y39,"з"))</f>
        <v xml:space="preserve"> </v>
      </c>
      <c r="Z47" s="35" t="str">
        <f>IF(COUNTIF(Z6:Z39,"з")=0," ",COUNTIF(Z6:Z39,"з"))</f>
        <v xml:space="preserve"> </v>
      </c>
      <c r="AA47" s="35" t="str">
        <f>IF(COUNTIF(AA6:AA39,"з")=0," ",COUNTIF(AA6:AA39,"з"))</f>
        <v xml:space="preserve"> </v>
      </c>
      <c r="AB47" s="35" t="str">
        <f>IF(COUNTIF(AB6:AB39,"з")=0," ",COUNTIF(AB6:AB39,"з"))</f>
        <v xml:space="preserve"> </v>
      </c>
      <c r="AC47" s="35"/>
      <c r="AD47" s="35" t="str">
        <f>IF(COUNTIF(AD6:AD39,"з")=0," ",COUNTIF(AD6:AD39,"з"))</f>
        <v xml:space="preserve"> </v>
      </c>
      <c r="AE47" s="35" t="str">
        <f>IF(COUNTIF(AE6:AE39,"н")=0," ",COUNTIF(AE6:AE39,"н"))</f>
        <v xml:space="preserve"> </v>
      </c>
      <c r="AF47" s="61" t="str">
        <f>IF(COUNTIF(AF6:AF39,"н")=0," ",COUNTIF(AF6:AF39,"н"))</f>
        <v xml:space="preserve"> </v>
      </c>
      <c r="AG47" s="35" t="str">
        <f t="shared" ref="AG47:AU47" si="79">IF(COUNTIF(AG6:AG39,"н")=0,"0",COUNTIF(AG6:AG39,"н"))</f>
        <v>0</v>
      </c>
      <c r="AH47" s="35" t="str">
        <f t="shared" si="79"/>
        <v>0</v>
      </c>
      <c r="AI47" s="35" t="str">
        <f t="shared" si="79"/>
        <v>0</v>
      </c>
      <c r="AJ47" s="35" t="str">
        <f t="shared" si="79"/>
        <v>0</v>
      </c>
      <c r="AK47" s="35" t="str">
        <f t="shared" si="79"/>
        <v>0</v>
      </c>
      <c r="AL47" s="35" t="str">
        <f t="shared" si="79"/>
        <v>0</v>
      </c>
      <c r="AM47" s="35" t="str">
        <f t="shared" si="79"/>
        <v>0</v>
      </c>
      <c r="AN47" s="35" t="str">
        <f t="shared" si="79"/>
        <v>0</v>
      </c>
      <c r="AO47" s="35" t="str">
        <f t="shared" si="79"/>
        <v>0</v>
      </c>
      <c r="AP47" s="35" t="str">
        <f t="shared" si="79"/>
        <v>0</v>
      </c>
      <c r="AQ47" s="35" t="str">
        <f t="shared" si="79"/>
        <v>0</v>
      </c>
      <c r="AR47" s="35" t="str">
        <f t="shared" si="79"/>
        <v>0</v>
      </c>
      <c r="AS47" s="35" t="str">
        <f t="shared" si="79"/>
        <v>0</v>
      </c>
      <c r="AT47" s="35" t="str">
        <f t="shared" si="79"/>
        <v>0</v>
      </c>
      <c r="AU47" s="35" t="str">
        <f t="shared" si="79"/>
        <v>0</v>
      </c>
      <c r="AV47" s="35" t="str">
        <f>IF(COUNTIF(AV6:AV39,"н")=0," ",COUNTIF(AV6:AV39,"н"))</f>
        <v xml:space="preserve"> </v>
      </c>
      <c r="AW47" s="35"/>
      <c r="AX47" s="124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  <c r="BN47" s="125"/>
      <c r="BO47" s="124"/>
      <c r="BP47" s="124"/>
      <c r="BQ47" s="124"/>
      <c r="BR47" s="124"/>
      <c r="BS47" s="124"/>
      <c r="BT47" s="124"/>
      <c r="BU47" s="124"/>
      <c r="BV47" s="124"/>
      <c r="BW47" s="124"/>
      <c r="BX47" s="124"/>
      <c r="BY47" s="124"/>
      <c r="BZ47" s="124"/>
      <c r="CA47" s="124"/>
      <c r="CB47" s="124"/>
      <c r="CC47" s="124"/>
      <c r="CD47" s="124"/>
      <c r="CE47" s="124"/>
      <c r="CF47" s="124"/>
      <c r="CG47" s="124"/>
      <c r="CH47" s="124"/>
      <c r="CI47" s="124"/>
      <c r="CJ47" s="124"/>
      <c r="CK47" s="124"/>
      <c r="CL47" s="124"/>
      <c r="CM47" s="124"/>
      <c r="CN47" s="124"/>
      <c r="CO47" s="124"/>
      <c r="CP47" s="124"/>
      <c r="CQ47" s="124"/>
      <c r="CR47" s="124"/>
      <c r="CS47" s="124"/>
      <c r="CT47" s="124"/>
      <c r="CU47" s="124"/>
      <c r="CV47" s="124"/>
      <c r="CW47" s="124"/>
      <c r="CX47" s="124"/>
      <c r="CY47" s="124"/>
      <c r="CZ47" s="124"/>
      <c r="DA47" s="124"/>
    </row>
    <row r="48" spans="1:157" ht="21" customHeight="1" x14ac:dyDescent="0.2">
      <c r="A48" s="133"/>
      <c r="B48" s="133"/>
      <c r="C48" s="82" t="s">
        <v>19</v>
      </c>
      <c r="D48" s="82"/>
      <c r="E48" s="27"/>
      <c r="F48" s="134" t="str">
        <v>0</v>
      </c>
      <c r="G48" s="134" t="str">
        <v>0</v>
      </c>
      <c r="H48" s="134" t="str">
        <v>0</v>
      </c>
      <c r="I48" s="134" t="str">
        <v>0</v>
      </c>
      <c r="J48" s="134" t="str">
        <v>0</v>
      </c>
      <c r="K48" s="134" t="str">
        <v>0</v>
      </c>
      <c r="L48" s="134" t="str">
        <v>0</v>
      </c>
      <c r="M48" s="134" t="str">
        <v>0</v>
      </c>
      <c r="N48" s="134" t="str">
        <v>0</v>
      </c>
      <c r="O48" s="134" t="str">
        <v>0</v>
      </c>
      <c r="P48" s="134" t="str">
        <v>0</v>
      </c>
      <c r="Q48" s="134" t="str">
        <v>0</v>
      </c>
      <c r="R48" s="134" t="str">
        <v>0</v>
      </c>
      <c r="S48" s="134" t="str">
        <v>0</v>
      </c>
      <c r="T48" s="134" t="str">
        <v>0</v>
      </c>
      <c r="U48" s="134" t="str">
        <v xml:space="preserve"> </v>
      </c>
      <c r="V48" s="185" t="str">
        <f>IF(COUNTIF(V6:V39,"н")=0,"0",COUNTIF(V6:V39,"н"))</f>
        <v>0</v>
      </c>
      <c r="W48" s="35"/>
      <c r="X48" s="35"/>
      <c r="Y48" s="35" t="str">
        <f>IF(COUNTIF(Y6:Y39,"н")=0," ",COUNTIF(Y6:Y39,"н"))</f>
        <v xml:space="preserve"> </v>
      </c>
      <c r="Z48" s="35" t="str">
        <f>IF(COUNTIF(Z6:Z39,"н")=0," ",COUNTIF(Z6:Z39,"н"))</f>
        <v xml:space="preserve"> </v>
      </c>
      <c r="AA48" s="35" t="str">
        <f>IF(COUNTIF(AA6:AA39,"н")=0," ",COUNTIF(AA6:AA39,"н"))</f>
        <v xml:space="preserve"> </v>
      </c>
      <c r="AB48" s="35" t="str">
        <f>IF(COUNTIF(AB6:AB39,"н")=0," ",COUNTIF(AB6:AB39,"н"))</f>
        <v xml:space="preserve"> </v>
      </c>
      <c r="AC48" s="35"/>
      <c r="AD48" s="35" t="str">
        <f>IF(COUNTIF(AD6:AD39,"н")=0," ",COUNTIF(AD6:AD39,"н"))</f>
        <v xml:space="preserve"> </v>
      </c>
      <c r="AE48" s="172"/>
      <c r="AF48" s="122"/>
      <c r="AG48" s="123"/>
      <c r="AH48" s="123"/>
      <c r="AI48" s="123"/>
      <c r="AJ48" s="123"/>
      <c r="AK48" s="123"/>
      <c r="AL48" s="123"/>
      <c r="AM48" s="123"/>
      <c r="AN48" s="123"/>
      <c r="AO48" s="123"/>
      <c r="AP48" s="123"/>
      <c r="AQ48" s="123"/>
      <c r="AR48" s="123"/>
      <c r="AS48" s="123"/>
      <c r="AT48" s="123"/>
      <c r="AU48" s="123"/>
      <c r="AV48" s="123"/>
      <c r="AW48" s="123"/>
      <c r="AX48" s="124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4"/>
      <c r="BP48" s="124"/>
      <c r="BQ48" s="124"/>
      <c r="BR48" s="124"/>
      <c r="BS48" s="124"/>
      <c r="BT48" s="124"/>
      <c r="BU48" s="124"/>
      <c r="BV48" s="124"/>
      <c r="BW48" s="124"/>
      <c r="BX48" s="124"/>
      <c r="BY48" s="124"/>
      <c r="BZ48" s="124"/>
      <c r="CA48" s="124"/>
      <c r="CB48" s="124"/>
      <c r="CC48" s="124"/>
      <c r="CD48" s="124"/>
      <c r="CE48" s="124"/>
      <c r="CF48" s="124"/>
      <c r="CG48" s="124"/>
      <c r="CH48" s="124"/>
      <c r="CI48" s="124"/>
      <c r="CJ48" s="124"/>
      <c r="CK48" s="124"/>
      <c r="CL48" s="124"/>
      <c r="CM48" s="124"/>
      <c r="CN48" s="122"/>
      <c r="CO48" s="122"/>
      <c r="CP48" s="122"/>
      <c r="CQ48" s="122"/>
      <c r="CR48" s="122"/>
      <c r="CS48" s="122"/>
      <c r="CT48" s="122"/>
      <c r="CU48" s="122"/>
      <c r="CV48" s="122"/>
      <c r="CW48" s="122"/>
      <c r="CX48" s="122"/>
      <c r="CY48" s="122"/>
      <c r="CZ48" s="122"/>
      <c r="DA48" s="122"/>
    </row>
    <row r="49" spans="6:105" x14ac:dyDescent="0.2">
      <c r="F49" s="122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269"/>
      <c r="R49" s="269"/>
      <c r="S49" s="269"/>
      <c r="T49" s="122"/>
      <c r="U49" s="122"/>
      <c r="V49" s="122"/>
      <c r="W49" s="127"/>
      <c r="X49" s="127"/>
      <c r="Y49" s="127"/>
      <c r="Z49" s="127"/>
      <c r="AA49" s="127"/>
      <c r="AB49" s="127"/>
      <c r="AC49" s="127"/>
      <c r="AD49" s="127"/>
      <c r="AE49" s="122"/>
      <c r="AF49" s="122"/>
      <c r="AG49" s="123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4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4"/>
      <c r="BP49" s="124"/>
      <c r="BQ49" s="124"/>
      <c r="BR49" s="124"/>
      <c r="BS49" s="124"/>
      <c r="BT49" s="124"/>
      <c r="BU49" s="124"/>
      <c r="BV49" s="124"/>
      <c r="BW49" s="124"/>
      <c r="BX49" s="124"/>
      <c r="BY49" s="124"/>
      <c r="BZ49" s="124"/>
      <c r="CA49" s="124"/>
      <c r="CB49" s="124"/>
      <c r="CC49" s="124"/>
      <c r="CD49" s="124"/>
      <c r="CE49" s="124"/>
      <c r="CF49" s="124"/>
      <c r="CG49" s="124"/>
      <c r="CH49" s="124"/>
      <c r="CI49" s="124"/>
      <c r="CJ49" s="124"/>
      <c r="CK49" s="124"/>
      <c r="CL49" s="124"/>
      <c r="CM49" s="124"/>
      <c r="CN49" s="122"/>
      <c r="CO49" s="122"/>
      <c r="CP49" s="122"/>
      <c r="CQ49" s="122"/>
      <c r="CR49" s="122"/>
      <c r="CS49" s="122"/>
      <c r="CT49" s="122"/>
      <c r="CU49" s="122"/>
      <c r="CV49" s="122"/>
      <c r="CW49" s="122"/>
      <c r="CX49" s="122"/>
      <c r="CY49" s="122"/>
      <c r="CZ49" s="122"/>
      <c r="DA49" s="122"/>
    </row>
    <row r="50" spans="6:105" x14ac:dyDescent="0.2">
      <c r="F50" s="122"/>
      <c r="G50" s="122"/>
      <c r="H50" s="122"/>
      <c r="I50" s="122"/>
      <c r="J50" s="122"/>
      <c r="K50" s="122"/>
      <c r="L50" s="122"/>
      <c r="M50" s="122"/>
      <c r="N50" s="122"/>
      <c r="O50" s="122"/>
      <c r="P50" s="122"/>
      <c r="Q50" s="269"/>
      <c r="R50" s="269"/>
      <c r="S50" s="269"/>
      <c r="T50" s="122"/>
      <c r="U50" s="122"/>
      <c r="V50" s="122"/>
      <c r="W50" s="127"/>
      <c r="X50" s="127"/>
      <c r="Y50" s="127"/>
      <c r="Z50" s="127"/>
      <c r="AA50" s="127"/>
      <c r="AB50" s="127"/>
      <c r="AC50" s="127"/>
      <c r="AD50" s="127"/>
      <c r="AE50" s="122"/>
      <c r="AF50" s="122"/>
      <c r="AG50" s="123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4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24"/>
      <c r="CB50" s="124"/>
      <c r="CC50" s="124"/>
      <c r="CD50" s="124"/>
      <c r="CE50" s="124"/>
      <c r="CF50" s="124"/>
      <c r="CG50" s="124"/>
      <c r="CH50" s="124"/>
      <c r="CI50" s="124"/>
      <c r="CJ50" s="124"/>
      <c r="CK50" s="124"/>
      <c r="CL50" s="124"/>
      <c r="CM50" s="124"/>
      <c r="CN50" s="122"/>
      <c r="CO50" s="122"/>
      <c r="CP50" s="122"/>
      <c r="CQ50" s="122"/>
      <c r="CR50" s="122"/>
      <c r="CS50" s="122"/>
      <c r="CT50" s="122"/>
      <c r="CU50" s="122"/>
      <c r="CV50" s="122"/>
      <c r="CW50" s="122"/>
      <c r="CX50" s="122"/>
      <c r="CY50" s="122"/>
      <c r="CZ50" s="122"/>
      <c r="DA50" s="122"/>
    </row>
    <row r="51" spans="6:105" x14ac:dyDescent="0.2"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269"/>
      <c r="R51" s="269"/>
      <c r="S51" s="269"/>
      <c r="T51" s="122"/>
      <c r="U51" s="122"/>
      <c r="V51" s="122"/>
      <c r="W51" s="127"/>
      <c r="X51" s="127"/>
      <c r="Y51" s="127"/>
      <c r="Z51" s="127"/>
      <c r="AA51" s="127"/>
      <c r="AB51" s="127"/>
      <c r="AC51" s="127"/>
      <c r="AD51" s="127"/>
      <c r="AE51" s="122"/>
      <c r="AF51" s="122"/>
      <c r="AG51" s="123"/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4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4"/>
      <c r="BP51" s="124"/>
      <c r="BQ51" s="124"/>
      <c r="BR51" s="124"/>
      <c r="BS51" s="124"/>
      <c r="BT51" s="124"/>
      <c r="BU51" s="124"/>
      <c r="BV51" s="124"/>
      <c r="BW51" s="124"/>
      <c r="BX51" s="124"/>
      <c r="BY51" s="124"/>
      <c r="BZ51" s="124"/>
      <c r="CA51" s="124"/>
      <c r="CB51" s="124"/>
      <c r="CC51" s="124"/>
      <c r="CD51" s="124"/>
      <c r="CE51" s="124"/>
      <c r="CF51" s="124"/>
      <c r="CG51" s="124"/>
      <c r="CH51" s="124"/>
      <c r="CI51" s="124"/>
      <c r="CJ51" s="124"/>
      <c r="CK51" s="124"/>
      <c r="CL51" s="124"/>
      <c r="CM51" s="124"/>
      <c r="CN51" s="122"/>
      <c r="CO51" s="122"/>
      <c r="CP51" s="122"/>
      <c r="CQ51" s="122"/>
      <c r="CR51" s="122"/>
      <c r="CS51" s="122"/>
      <c r="CT51" s="122"/>
      <c r="CU51" s="122"/>
      <c r="CV51" s="122"/>
      <c r="CW51" s="122"/>
      <c r="CX51" s="122"/>
      <c r="CY51" s="122"/>
      <c r="CZ51" s="122"/>
      <c r="DA51" s="122"/>
    </row>
    <row r="52" spans="6:105" x14ac:dyDescent="0.2"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269"/>
      <c r="R52" s="269"/>
      <c r="S52" s="269"/>
      <c r="T52" s="122"/>
      <c r="U52" s="122"/>
      <c r="V52" s="122"/>
      <c r="W52" s="127"/>
      <c r="X52" s="127"/>
      <c r="Y52" s="127"/>
      <c r="Z52" s="127"/>
      <c r="AA52" s="127"/>
      <c r="AB52" s="127"/>
      <c r="AC52" s="127"/>
      <c r="AD52" s="127"/>
      <c r="AE52" s="122"/>
      <c r="AF52" s="122"/>
      <c r="AG52" s="123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4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4"/>
      <c r="BP52" s="124"/>
      <c r="BQ52" s="124"/>
      <c r="BR52" s="124"/>
      <c r="BS52" s="124"/>
      <c r="BT52" s="124"/>
      <c r="BU52" s="124"/>
      <c r="BV52" s="124"/>
      <c r="BW52" s="124"/>
      <c r="BX52" s="124"/>
      <c r="BY52" s="124"/>
      <c r="BZ52" s="124"/>
      <c r="CA52" s="124"/>
      <c r="CB52" s="124"/>
      <c r="CC52" s="124"/>
      <c r="CD52" s="124"/>
      <c r="CE52" s="124"/>
      <c r="CF52" s="124"/>
      <c r="CG52" s="124"/>
      <c r="CH52" s="124"/>
      <c r="CI52" s="124"/>
      <c r="CJ52" s="124"/>
      <c r="CK52" s="124"/>
      <c r="CL52" s="124"/>
      <c r="CM52" s="124"/>
      <c r="CN52" s="122"/>
      <c r="CO52" s="122"/>
      <c r="CP52" s="122"/>
      <c r="CQ52" s="122"/>
      <c r="CR52" s="122"/>
      <c r="CS52" s="122"/>
      <c r="CT52" s="122"/>
      <c r="CU52" s="122"/>
      <c r="CV52" s="122"/>
      <c r="CW52" s="122"/>
      <c r="CX52" s="122"/>
      <c r="CY52" s="122"/>
      <c r="CZ52" s="122"/>
      <c r="DA52" s="122"/>
    </row>
    <row r="53" spans="6:105" x14ac:dyDescent="0.2"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269"/>
      <c r="R53" s="269"/>
      <c r="S53" s="269"/>
      <c r="T53" s="122"/>
      <c r="U53" s="122"/>
      <c r="V53" s="122"/>
      <c r="W53" s="127"/>
      <c r="X53" s="127"/>
      <c r="Y53" s="127"/>
      <c r="Z53" s="127"/>
      <c r="AA53" s="127"/>
      <c r="AB53" s="127"/>
      <c r="AC53" s="127"/>
      <c r="AD53" s="127"/>
      <c r="AE53" s="122"/>
      <c r="AF53" s="122"/>
      <c r="AG53" s="123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4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4"/>
      <c r="BP53" s="124"/>
      <c r="BQ53" s="124"/>
      <c r="BR53" s="124"/>
      <c r="BS53" s="124"/>
      <c r="BT53" s="124"/>
      <c r="BU53" s="124"/>
      <c r="BV53" s="124"/>
      <c r="BW53" s="124"/>
      <c r="BX53" s="124"/>
      <c r="BY53" s="124"/>
      <c r="BZ53" s="124"/>
      <c r="CA53" s="124"/>
      <c r="CB53" s="124"/>
      <c r="CC53" s="124"/>
      <c r="CD53" s="124"/>
      <c r="CE53" s="124"/>
      <c r="CF53" s="124"/>
      <c r="CG53" s="124"/>
      <c r="CH53" s="124"/>
      <c r="CI53" s="124"/>
      <c r="CJ53" s="124"/>
      <c r="CK53" s="124"/>
      <c r="CL53" s="124"/>
      <c r="CM53" s="124"/>
      <c r="CN53" s="122"/>
      <c r="CO53" s="122"/>
      <c r="CP53" s="122"/>
      <c r="CQ53" s="122"/>
      <c r="CR53" s="122"/>
      <c r="CS53" s="122"/>
      <c r="CT53" s="122"/>
      <c r="CU53" s="122"/>
      <c r="CV53" s="122"/>
      <c r="CW53" s="122"/>
      <c r="CX53" s="122"/>
      <c r="CY53" s="122"/>
      <c r="CZ53" s="122"/>
      <c r="DA53" s="122"/>
    </row>
    <row r="54" spans="6:105" x14ac:dyDescent="0.2"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269"/>
      <c r="R54" s="269"/>
      <c r="S54" s="269"/>
      <c r="T54" s="122"/>
      <c r="U54" s="122"/>
      <c r="V54" s="122"/>
      <c r="W54" s="127"/>
      <c r="X54" s="127"/>
      <c r="Y54" s="127"/>
      <c r="Z54" s="127"/>
      <c r="AA54" s="127"/>
      <c r="AB54" s="127"/>
      <c r="AC54" s="127"/>
      <c r="AD54" s="127"/>
      <c r="AE54" s="122"/>
      <c r="AF54" s="122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4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4"/>
      <c r="BP54" s="124"/>
      <c r="BQ54" s="124"/>
      <c r="BR54" s="124"/>
      <c r="BS54" s="124"/>
      <c r="BT54" s="124"/>
      <c r="BU54" s="124"/>
      <c r="BV54" s="124"/>
      <c r="BW54" s="124"/>
      <c r="BX54" s="124"/>
      <c r="BY54" s="124"/>
      <c r="BZ54" s="124"/>
      <c r="CA54" s="124"/>
      <c r="CB54" s="124"/>
      <c r="CC54" s="124"/>
      <c r="CD54" s="124"/>
      <c r="CE54" s="124"/>
      <c r="CF54" s="124"/>
      <c r="CG54" s="124"/>
      <c r="CH54" s="124"/>
      <c r="CI54" s="124"/>
      <c r="CJ54" s="124"/>
      <c r="CK54" s="124"/>
      <c r="CL54" s="124"/>
      <c r="CM54" s="124"/>
      <c r="CN54" s="122"/>
      <c r="CO54" s="122"/>
      <c r="CP54" s="122"/>
      <c r="CQ54" s="122"/>
      <c r="CR54" s="122"/>
      <c r="CS54" s="122"/>
      <c r="CT54" s="122"/>
      <c r="CU54" s="122"/>
      <c r="CV54" s="122"/>
      <c r="CW54" s="122"/>
      <c r="CX54" s="122"/>
      <c r="CY54" s="122"/>
      <c r="CZ54" s="122"/>
      <c r="DA54" s="122"/>
    </row>
    <row r="55" spans="6:105" x14ac:dyDescent="0.2"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269"/>
      <c r="R55" s="269"/>
      <c r="S55" s="269"/>
      <c r="T55" s="122"/>
      <c r="U55" s="122"/>
      <c r="V55" s="122"/>
      <c r="W55" s="127"/>
      <c r="X55" s="127"/>
      <c r="Y55" s="127"/>
      <c r="Z55" s="127"/>
      <c r="AA55" s="127"/>
      <c r="AB55" s="127"/>
      <c r="AC55" s="127"/>
      <c r="AD55" s="127"/>
      <c r="AE55" s="122"/>
      <c r="AF55" s="122"/>
      <c r="AG55" s="123"/>
      <c r="AH55" s="123"/>
      <c r="AI55" s="123"/>
      <c r="AJ55" s="123"/>
      <c r="AK55" s="123"/>
      <c r="AL55" s="123"/>
      <c r="AM55" s="123"/>
      <c r="AN55" s="123"/>
      <c r="AO55" s="123"/>
      <c r="AP55" s="123"/>
      <c r="AQ55" s="123"/>
      <c r="AR55" s="123"/>
      <c r="AS55" s="123"/>
      <c r="AT55" s="123"/>
      <c r="AU55" s="123"/>
      <c r="AV55" s="123"/>
      <c r="AW55" s="123"/>
      <c r="AX55" s="124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4"/>
      <c r="BP55" s="124"/>
      <c r="BQ55" s="124"/>
      <c r="BR55" s="124"/>
      <c r="BS55" s="124"/>
      <c r="BT55" s="124"/>
      <c r="BU55" s="124"/>
      <c r="BV55" s="124"/>
      <c r="BW55" s="124"/>
      <c r="BX55" s="124"/>
      <c r="BY55" s="124"/>
      <c r="BZ55" s="124"/>
      <c r="CA55" s="124"/>
      <c r="CB55" s="124"/>
      <c r="CC55" s="124"/>
      <c r="CD55" s="124"/>
      <c r="CE55" s="124"/>
      <c r="CF55" s="124"/>
      <c r="CG55" s="124"/>
      <c r="CH55" s="124"/>
      <c r="CI55" s="124"/>
      <c r="CJ55" s="124"/>
      <c r="CK55" s="124"/>
      <c r="CL55" s="124"/>
      <c r="CM55" s="124"/>
      <c r="CN55" s="122"/>
      <c r="CO55" s="122"/>
      <c r="CP55" s="122"/>
      <c r="CQ55" s="122"/>
      <c r="CR55" s="122"/>
      <c r="CS55" s="122"/>
      <c r="CT55" s="122"/>
      <c r="CU55" s="122"/>
      <c r="CV55" s="122"/>
      <c r="CW55" s="122"/>
      <c r="CX55" s="122"/>
      <c r="CY55" s="122"/>
      <c r="CZ55" s="122"/>
      <c r="DA55" s="122"/>
    </row>
    <row r="56" spans="6:105" x14ac:dyDescent="0.2"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269"/>
      <c r="R56" s="269"/>
      <c r="S56" s="269"/>
      <c r="T56" s="122"/>
      <c r="U56" s="122"/>
      <c r="V56" s="122"/>
      <c r="W56" s="127"/>
      <c r="X56" s="127"/>
      <c r="Y56" s="127"/>
      <c r="Z56" s="127"/>
      <c r="AA56" s="127"/>
      <c r="AB56" s="127"/>
      <c r="AC56" s="127"/>
      <c r="AD56" s="127"/>
      <c r="AE56" s="122"/>
      <c r="AF56" s="122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4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4"/>
      <c r="BP56" s="124"/>
      <c r="BQ56" s="124"/>
      <c r="BR56" s="124"/>
      <c r="BS56" s="124"/>
      <c r="BT56" s="124"/>
      <c r="BU56" s="124"/>
      <c r="BV56" s="124"/>
      <c r="BW56" s="124"/>
      <c r="BX56" s="124"/>
      <c r="BY56" s="124"/>
      <c r="BZ56" s="124"/>
      <c r="CA56" s="124"/>
      <c r="CB56" s="124"/>
      <c r="CC56" s="124"/>
      <c r="CD56" s="124"/>
      <c r="CE56" s="124"/>
      <c r="CF56" s="124"/>
      <c r="CG56" s="124"/>
      <c r="CH56" s="124"/>
      <c r="CI56" s="124"/>
      <c r="CJ56" s="124"/>
      <c r="CK56" s="124"/>
      <c r="CL56" s="124"/>
      <c r="CM56" s="124"/>
      <c r="CN56" s="122"/>
      <c r="CO56" s="122"/>
      <c r="CP56" s="122"/>
      <c r="CQ56" s="122"/>
      <c r="CR56" s="122"/>
      <c r="CS56" s="122"/>
      <c r="CT56" s="122"/>
      <c r="CU56" s="122"/>
      <c r="CV56" s="122"/>
      <c r="CW56" s="122"/>
      <c r="CX56" s="122"/>
      <c r="CY56" s="122"/>
      <c r="CZ56" s="122"/>
      <c r="DA56" s="122"/>
    </row>
    <row r="57" spans="6:105" x14ac:dyDescent="0.2"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269"/>
      <c r="R57" s="269"/>
      <c r="S57" s="269"/>
      <c r="T57" s="122"/>
      <c r="U57" s="122"/>
      <c r="V57" s="122"/>
      <c r="W57" s="127"/>
      <c r="X57" s="127"/>
      <c r="Y57" s="127"/>
      <c r="Z57" s="127"/>
      <c r="AA57" s="127"/>
      <c r="AB57" s="127"/>
      <c r="AC57" s="127"/>
      <c r="AD57" s="127"/>
    </row>
  </sheetData>
  <mergeCells count="8">
    <mergeCell ref="H2:L2"/>
    <mergeCell ref="N2:R2"/>
    <mergeCell ref="BP3:CE3"/>
    <mergeCell ref="A3:C4"/>
    <mergeCell ref="X42:AB42"/>
    <mergeCell ref="AG3:AW3"/>
    <mergeCell ref="AX3:BM3"/>
    <mergeCell ref="AD3:AD5"/>
  </mergeCells>
  <phoneticPr fontId="29" type="noConversion"/>
  <conditionalFormatting sqref="W42 AG45:CB45 Z5:AC5 AE42:AF45 AE46:AW47 F41:O48 AE6:AE41 AG6:AW44 W43:AD48 F28:O39 L6:U23 G27:H27 P6:V48 H6:H26 L6:O27">
    <cfRule type="cellIs" dxfId="5143" priority="3000" stopIfTrue="1" operator="equal">
      <formula>5</formula>
    </cfRule>
    <cfRule type="cellIs" dxfId="5142" priority="3001" stopIfTrue="1" operator="equal">
      <formula>4</formula>
    </cfRule>
    <cfRule type="cellIs" dxfId="5141" priority="3002" stopIfTrue="1" operator="equal">
      <formula>3</formula>
    </cfRule>
  </conditionalFormatting>
  <conditionalFormatting sqref="E6:E48">
    <cfRule type="cellIs" dxfId="5140" priority="3003" stopIfTrue="1" operator="equal">
      <formula>4</formula>
    </cfRule>
    <cfRule type="cellIs" dxfId="5139" priority="3004" stopIfTrue="1" operator="equal">
      <formula>3</formula>
    </cfRule>
  </conditionalFormatting>
  <conditionalFormatting sqref="AF6:AF39">
    <cfRule type="expression" dxfId="5138" priority="3005" stopIfTrue="1">
      <formula>VALUE(RIGHT(AF6))&gt;AE6</formula>
    </cfRule>
    <cfRule type="expression" dxfId="5137" priority="3006" stopIfTrue="1">
      <formula>EXACT(RIGHT(AF6,3),"зач")</formula>
    </cfRule>
  </conditionalFormatting>
  <conditionalFormatting sqref="Y5 AI5 AG5 C5">
    <cfRule type="cellIs" dxfId="5136" priority="3007" stopIfTrue="1" operator="equal">
      <formula>5</formula>
    </cfRule>
    <cfRule type="cellIs" dxfId="5135" priority="3008" stopIfTrue="1" operator="equal">
      <formula>4</formula>
    </cfRule>
    <cfRule type="cellIs" dxfId="5134" priority="3009" stopIfTrue="1" operator="equal">
      <formula>3</formula>
    </cfRule>
  </conditionalFormatting>
  <conditionalFormatting sqref="AE3:AJ4 V3:AC4">
    <cfRule type="expression" dxfId="5133" priority="3010" stopIfTrue="1">
      <formula>$D$1&lt;V3</formula>
    </cfRule>
    <cfRule type="expression" dxfId="5132" priority="3011" stopIfTrue="1">
      <formula>$D$1&gt;V3</formula>
    </cfRule>
  </conditionalFormatting>
  <conditionalFormatting sqref="I6:J27">
    <cfRule type="cellIs" dxfId="5131" priority="2816" stopIfTrue="1" operator="equal">
      <formula>5</formula>
    </cfRule>
    <cfRule type="cellIs" dxfId="5130" priority="2817" stopIfTrue="1" operator="equal">
      <formula>4</formula>
    </cfRule>
    <cfRule type="cellIs" dxfId="5129" priority="2818" stopIfTrue="1" operator="equal">
      <formula>3</formula>
    </cfRule>
  </conditionalFormatting>
  <conditionalFormatting sqref="U3">
    <cfRule type="expression" dxfId="5128" priority="2797" stopIfTrue="1">
      <formula>$D$4&lt;U3</formula>
    </cfRule>
    <cfRule type="expression" dxfId="5127" priority="2798" stopIfTrue="1">
      <formula>$D$4&gt;U3</formula>
    </cfRule>
  </conditionalFormatting>
  <conditionalFormatting sqref="U3">
    <cfRule type="expression" dxfId="5126" priority="2795" stopIfTrue="1">
      <formula>$D$1&lt;U3</formula>
    </cfRule>
    <cfRule type="expression" dxfId="5125" priority="2796" stopIfTrue="1">
      <formula>$D$1&gt;U3</formula>
    </cfRule>
  </conditionalFormatting>
  <conditionalFormatting sqref="U4">
    <cfRule type="expression" dxfId="5124" priority="2793" stopIfTrue="1">
      <formula>$D$4&lt;U4</formula>
    </cfRule>
    <cfRule type="expression" dxfId="5123" priority="2794" stopIfTrue="1">
      <formula>$D$4&gt;U4</formula>
    </cfRule>
  </conditionalFormatting>
  <conditionalFormatting sqref="U4">
    <cfRule type="expression" dxfId="5122" priority="2791" stopIfTrue="1">
      <formula>$D$1&lt;U4</formula>
    </cfRule>
    <cfRule type="expression" dxfId="5121" priority="2792" stopIfTrue="1">
      <formula>$D$1&gt;U4</formula>
    </cfRule>
  </conditionalFormatting>
  <conditionalFormatting sqref="U4">
    <cfRule type="expression" dxfId="5120" priority="2789" stopIfTrue="1">
      <formula>$D$4&lt;U4</formula>
    </cfRule>
    <cfRule type="expression" dxfId="5119" priority="2790" stopIfTrue="1">
      <formula>$D$4&gt;U4</formula>
    </cfRule>
  </conditionalFormatting>
  <conditionalFormatting sqref="U5">
    <cfRule type="cellIs" dxfId="5118" priority="2786" stopIfTrue="1" operator="equal">
      <formula>5</formula>
    </cfRule>
    <cfRule type="cellIs" dxfId="5117" priority="2787" stopIfTrue="1" operator="equal">
      <formula>4</formula>
    </cfRule>
    <cfRule type="cellIs" dxfId="5116" priority="2788" stopIfTrue="1" operator="equal">
      <formula>3</formula>
    </cfRule>
  </conditionalFormatting>
  <conditionalFormatting sqref="F6:G6 G7:G26 F7:F27">
    <cfRule type="cellIs" dxfId="5115" priority="2769" stopIfTrue="1" operator="equal">
      <formula>5</formula>
    </cfRule>
    <cfRule type="cellIs" dxfId="5114" priority="2770" stopIfTrue="1" operator="equal">
      <formula>4</formula>
    </cfRule>
    <cfRule type="cellIs" dxfId="5113" priority="2771" stopIfTrue="1" operator="equal">
      <formula>3</formula>
    </cfRule>
  </conditionalFormatting>
  <conditionalFormatting sqref="R3:S3">
    <cfRule type="expression" dxfId="5112" priority="1877" stopIfTrue="1">
      <formula>$D$1&lt;R3</formula>
    </cfRule>
    <cfRule type="expression" dxfId="5111" priority="1878" stopIfTrue="1">
      <formula>$D$1&gt;R3</formula>
    </cfRule>
  </conditionalFormatting>
  <conditionalFormatting sqref="T3">
    <cfRule type="expression" dxfId="5110" priority="1875" stopIfTrue="1">
      <formula>$D$4&lt;T3</formula>
    </cfRule>
    <cfRule type="expression" dxfId="5109" priority="1876" stopIfTrue="1">
      <formula>$D$4&gt;T3</formula>
    </cfRule>
  </conditionalFormatting>
  <conditionalFormatting sqref="T3">
    <cfRule type="expression" dxfId="5108" priority="1873" stopIfTrue="1">
      <formula>$D$1&lt;T3</formula>
    </cfRule>
    <cfRule type="expression" dxfId="5107" priority="1874" stopIfTrue="1">
      <formula>$D$1&gt;T3</formula>
    </cfRule>
  </conditionalFormatting>
  <conditionalFormatting sqref="Q3">
    <cfRule type="expression" dxfId="5106" priority="1831" stopIfTrue="1">
      <formula>$D$1&lt;Q3</formula>
    </cfRule>
    <cfRule type="expression" dxfId="5105" priority="1832" stopIfTrue="1">
      <formula>$D$1&gt;Q3</formula>
    </cfRule>
  </conditionalFormatting>
  <conditionalFormatting sqref="Q3">
    <cfRule type="expression" dxfId="5104" priority="1835" stopIfTrue="1">
      <formula>$D$1&lt;Q3</formula>
    </cfRule>
    <cfRule type="expression" dxfId="5103" priority="1836" stopIfTrue="1">
      <formula>$D$1&gt;Q3</formula>
    </cfRule>
  </conditionalFormatting>
  <conditionalFormatting sqref="G3 I3 L3:P3">
    <cfRule type="expression" dxfId="5102" priority="1871" stopIfTrue="1">
      <formula>$D$1&lt;G3</formula>
    </cfRule>
    <cfRule type="expression" dxfId="5101" priority="1872" stopIfTrue="1">
      <formula>$D$1&gt;G3</formula>
    </cfRule>
  </conditionalFormatting>
  <conditionalFormatting sqref="G3 I3 L3:M3">
    <cfRule type="expression" dxfId="5100" priority="1869" stopIfTrue="1">
      <formula>$D$1&lt;G3</formula>
    </cfRule>
    <cfRule type="expression" dxfId="5099" priority="1870" stopIfTrue="1">
      <formula>$D$1&gt;G3</formula>
    </cfRule>
  </conditionalFormatting>
  <conditionalFormatting sqref="M3:N3">
    <cfRule type="expression" dxfId="5098" priority="1865" stopIfTrue="1">
      <formula>$D$1&lt;M3</formula>
    </cfRule>
    <cfRule type="expression" dxfId="5097" priority="1866" stopIfTrue="1">
      <formula>$D$1&gt;M3</formula>
    </cfRule>
  </conditionalFormatting>
  <conditionalFormatting sqref="I3">
    <cfRule type="expression" dxfId="5096" priority="1863" stopIfTrue="1">
      <formula>$D$1&lt;I3</formula>
    </cfRule>
    <cfRule type="expression" dxfId="5095" priority="1864" stopIfTrue="1">
      <formula>$D$1&gt;I3</formula>
    </cfRule>
  </conditionalFormatting>
  <conditionalFormatting sqref="G3">
    <cfRule type="expression" dxfId="5094" priority="1859" stopIfTrue="1">
      <formula>$D$1&lt;G3</formula>
    </cfRule>
    <cfRule type="expression" dxfId="5093" priority="1860" stopIfTrue="1">
      <formula>$D$1&gt;G3</formula>
    </cfRule>
  </conditionalFormatting>
  <conditionalFormatting sqref="I3">
    <cfRule type="expression" dxfId="5092" priority="1843" stopIfTrue="1">
      <formula>$D$1&lt;I3</formula>
    </cfRule>
    <cfRule type="expression" dxfId="5091" priority="1844" stopIfTrue="1">
      <formula>$D$1&gt;I3</formula>
    </cfRule>
  </conditionalFormatting>
  <conditionalFormatting sqref="Q3">
    <cfRule type="expression" dxfId="5090" priority="1839" stopIfTrue="1">
      <formula>$D$1&lt;Q3</formula>
    </cfRule>
    <cfRule type="expression" dxfId="5089" priority="1840" stopIfTrue="1">
      <formula>$D$1&gt;Q3</formula>
    </cfRule>
  </conditionalFormatting>
  <conditionalFormatting sqref="L3">
    <cfRule type="expression" dxfId="5088" priority="1849" stopIfTrue="1">
      <formula>$D$1&lt;L3</formula>
    </cfRule>
    <cfRule type="expression" dxfId="5087" priority="1850" stopIfTrue="1">
      <formula>$D$1&gt;L3</formula>
    </cfRule>
  </conditionalFormatting>
  <conditionalFormatting sqref="L3">
    <cfRule type="expression" dxfId="5086" priority="1847" stopIfTrue="1">
      <formula>$D$1&lt;L3</formula>
    </cfRule>
    <cfRule type="expression" dxfId="5085" priority="1848" stopIfTrue="1">
      <formula>$D$1&gt;L3</formula>
    </cfRule>
  </conditionalFormatting>
  <conditionalFormatting sqref="L3">
    <cfRule type="expression" dxfId="5084" priority="1825" stopIfTrue="1">
      <formula>$D$1&lt;L3</formula>
    </cfRule>
    <cfRule type="expression" dxfId="5083" priority="1826" stopIfTrue="1">
      <formula>$D$1&gt;L3</formula>
    </cfRule>
  </conditionalFormatting>
  <conditionalFormatting sqref="I3">
    <cfRule type="expression" dxfId="5082" priority="1845" stopIfTrue="1">
      <formula>$D$1&lt;I3</formula>
    </cfRule>
    <cfRule type="expression" dxfId="5081" priority="1846" stopIfTrue="1">
      <formula>$D$1&gt;I3</formula>
    </cfRule>
  </conditionalFormatting>
  <conditionalFormatting sqref="I3">
    <cfRule type="expression" dxfId="5080" priority="1841" stopIfTrue="1">
      <formula>$D$1&lt;I3</formula>
    </cfRule>
    <cfRule type="expression" dxfId="5079" priority="1842" stopIfTrue="1">
      <formula>$D$1&gt;I3</formula>
    </cfRule>
  </conditionalFormatting>
  <conditionalFormatting sqref="S4">
    <cfRule type="expression" dxfId="5078" priority="1814" stopIfTrue="1">
      <formula>$D$1&lt;S4</formula>
    </cfRule>
    <cfRule type="expression" dxfId="5077" priority="1815" stopIfTrue="1">
      <formula>$D$1&gt;S4</formula>
    </cfRule>
  </conditionalFormatting>
  <conditionalFormatting sqref="Q3">
    <cfRule type="expression" dxfId="5076" priority="1837" stopIfTrue="1">
      <formula>$D$1&lt;Q3</formula>
    </cfRule>
    <cfRule type="expression" dxfId="5075" priority="1838" stopIfTrue="1">
      <formula>$D$1&gt;Q3</formula>
    </cfRule>
  </conditionalFormatting>
  <conditionalFormatting sqref="Q3">
    <cfRule type="expression" dxfId="5074" priority="1833" stopIfTrue="1">
      <formula>$D$1&lt;Q3</formula>
    </cfRule>
    <cfRule type="expression" dxfId="5073" priority="1834" stopIfTrue="1">
      <formula>$D$1&gt;Q3</formula>
    </cfRule>
  </conditionalFormatting>
  <conditionalFormatting sqref="Q3">
    <cfRule type="expression" dxfId="5072" priority="1829" stopIfTrue="1">
      <formula>$D$1&lt;Q3</formula>
    </cfRule>
    <cfRule type="expression" dxfId="5071" priority="1830" stopIfTrue="1">
      <formula>$D$1&gt;Q3</formula>
    </cfRule>
  </conditionalFormatting>
  <conditionalFormatting sqref="G4">
    <cfRule type="expression" dxfId="5070" priority="1592" stopIfTrue="1">
      <formula>$D$4&lt;G4</formula>
    </cfRule>
    <cfRule type="expression" dxfId="5069" priority="1593" stopIfTrue="1">
      <formula>$D$4&gt;G4</formula>
    </cfRule>
  </conditionalFormatting>
  <conditionalFormatting sqref="S5">
    <cfRule type="cellIs" dxfId="5068" priority="1816" stopIfTrue="1" operator="equal">
      <formula>5</formula>
    </cfRule>
    <cfRule type="cellIs" dxfId="5067" priority="1817" stopIfTrue="1" operator="equal">
      <formula>4</formula>
    </cfRule>
    <cfRule type="cellIs" dxfId="5066" priority="1818" stopIfTrue="1" operator="equal">
      <formula>3</formula>
    </cfRule>
  </conditionalFormatting>
  <conditionalFormatting sqref="S5">
    <cfRule type="cellIs" dxfId="5065" priority="1772" stopIfTrue="1" operator="equal">
      <formula>5</formula>
    </cfRule>
    <cfRule type="cellIs" dxfId="5064" priority="1773" stopIfTrue="1" operator="equal">
      <formula>4</formula>
    </cfRule>
    <cfRule type="cellIs" dxfId="5063" priority="1774" stopIfTrue="1" operator="equal">
      <formula>3</formula>
    </cfRule>
  </conditionalFormatting>
  <conditionalFormatting sqref="T5">
    <cfRule type="cellIs" dxfId="5062" priority="1597" stopIfTrue="1" operator="equal">
      <formula>5</formula>
    </cfRule>
    <cfRule type="cellIs" dxfId="5061" priority="1598" stopIfTrue="1" operator="equal">
      <formula>4</formula>
    </cfRule>
    <cfRule type="cellIs" dxfId="5060" priority="1599" stopIfTrue="1" operator="equal">
      <formula>3</formula>
    </cfRule>
  </conditionalFormatting>
  <conditionalFormatting sqref="G5">
    <cfRule type="cellIs" dxfId="5059" priority="1594" stopIfTrue="1" operator="equal">
      <formula>5</formula>
    </cfRule>
    <cfRule type="cellIs" dxfId="5058" priority="1595" stopIfTrue="1" operator="equal">
      <formula>4</formula>
    </cfRule>
    <cfRule type="cellIs" dxfId="5057" priority="1596" stopIfTrue="1" operator="equal">
      <formula>3</formula>
    </cfRule>
  </conditionalFormatting>
  <conditionalFormatting sqref="T5">
    <cfRule type="cellIs" dxfId="5056" priority="1558" stopIfTrue="1" operator="equal">
      <formula>5</formula>
    </cfRule>
    <cfRule type="cellIs" dxfId="5055" priority="1559" stopIfTrue="1" operator="equal">
      <formula>4</formula>
    </cfRule>
    <cfRule type="cellIs" dxfId="5054" priority="1560" stopIfTrue="1" operator="equal">
      <formula>3</formula>
    </cfRule>
  </conditionalFormatting>
  <conditionalFormatting sqref="S5">
    <cfRule type="cellIs" dxfId="5053" priority="1518" stopIfTrue="1" operator="equal">
      <formula>5</formula>
    </cfRule>
    <cfRule type="cellIs" dxfId="5052" priority="1519" stopIfTrue="1" operator="equal">
      <formula>4</formula>
    </cfRule>
    <cfRule type="cellIs" dxfId="5051" priority="1520" stopIfTrue="1" operator="equal">
      <formula>3</formula>
    </cfRule>
  </conditionalFormatting>
  <conditionalFormatting sqref="H5">
    <cfRule type="cellIs" dxfId="5050" priority="1315" stopIfTrue="1" operator="equal">
      <formula>5</formula>
    </cfRule>
    <cfRule type="cellIs" dxfId="5049" priority="1316" stopIfTrue="1" operator="equal">
      <formula>4</formula>
    </cfRule>
    <cfRule type="cellIs" dxfId="5048" priority="1317" stopIfTrue="1" operator="equal">
      <formula>3</formula>
    </cfRule>
  </conditionalFormatting>
  <conditionalFormatting sqref="H5">
    <cfRule type="cellIs" dxfId="5047" priority="1300" stopIfTrue="1" operator="equal">
      <formula>5</formula>
    </cfRule>
    <cfRule type="cellIs" dxfId="5046" priority="1301" stopIfTrue="1" operator="equal">
      <formula>4</formula>
    </cfRule>
    <cfRule type="cellIs" dxfId="5045" priority="1302" stopIfTrue="1" operator="equal">
      <formula>3</formula>
    </cfRule>
  </conditionalFormatting>
  <conditionalFormatting sqref="H3">
    <cfRule type="expression" dxfId="5044" priority="1357" stopIfTrue="1">
      <formula>$D$1&lt;H3</formula>
    </cfRule>
    <cfRule type="expression" dxfId="5043" priority="1358" stopIfTrue="1">
      <formula>$D$1&gt;H3</formula>
    </cfRule>
  </conditionalFormatting>
  <conditionalFormatting sqref="H3">
    <cfRule type="expression" dxfId="5042" priority="1355" stopIfTrue="1">
      <formula>$D$1&lt;H3</formula>
    </cfRule>
    <cfRule type="expression" dxfId="5041" priority="1356" stopIfTrue="1">
      <formula>$D$1&gt;H3</formula>
    </cfRule>
  </conditionalFormatting>
  <conditionalFormatting sqref="H3">
    <cfRule type="expression" dxfId="5040" priority="1353" stopIfTrue="1">
      <formula>$D$1&lt;H3</formula>
    </cfRule>
    <cfRule type="expression" dxfId="5039" priority="1354" stopIfTrue="1">
      <formula>$D$1&gt;H3</formula>
    </cfRule>
  </conditionalFormatting>
  <conditionalFormatting sqref="H5">
    <cfRule type="cellIs" dxfId="5038" priority="1345" stopIfTrue="1" operator="equal">
      <formula>5</formula>
    </cfRule>
    <cfRule type="cellIs" dxfId="5037" priority="1346" stopIfTrue="1" operator="equal">
      <formula>4</formula>
    </cfRule>
    <cfRule type="cellIs" dxfId="5036" priority="1347" stopIfTrue="1" operator="equal">
      <formula>3</formula>
    </cfRule>
  </conditionalFormatting>
  <conditionalFormatting sqref="H4">
    <cfRule type="expression" dxfId="5035" priority="1336" stopIfTrue="1">
      <formula>$D$1&lt;H4</formula>
    </cfRule>
    <cfRule type="expression" dxfId="5034" priority="1337" stopIfTrue="1">
      <formula>$D$1&gt;H4</formula>
    </cfRule>
  </conditionalFormatting>
  <conditionalFormatting sqref="H4">
    <cfRule type="expression" dxfId="5033" priority="1326" stopIfTrue="1">
      <formula>$D$1&lt;H4</formula>
    </cfRule>
    <cfRule type="expression" dxfId="5032" priority="1327" stopIfTrue="1">
      <formula>$D$1&gt;H4</formula>
    </cfRule>
  </conditionalFormatting>
  <conditionalFormatting sqref="H4">
    <cfRule type="expression" dxfId="5031" priority="1324" stopIfTrue="1">
      <formula>$D$1&lt;H4</formula>
    </cfRule>
    <cfRule type="expression" dxfId="5030" priority="1325" stopIfTrue="1">
      <formula>$D$1&gt;H4</formula>
    </cfRule>
  </conditionalFormatting>
  <conditionalFormatting sqref="H4">
    <cfRule type="expression" dxfId="5029" priority="1322" stopIfTrue="1">
      <formula>$D$1&lt;H4</formula>
    </cfRule>
    <cfRule type="expression" dxfId="5028" priority="1323" stopIfTrue="1">
      <formula>$D$1&gt;H4</formula>
    </cfRule>
  </conditionalFormatting>
  <conditionalFormatting sqref="H4">
    <cfRule type="expression" dxfId="5027" priority="1320" stopIfTrue="1">
      <formula>$D$1&lt;H4</formula>
    </cfRule>
    <cfRule type="expression" dxfId="5026" priority="1321" stopIfTrue="1">
      <formula>$D$1&gt;H4</formula>
    </cfRule>
  </conditionalFormatting>
  <conditionalFormatting sqref="H4">
    <cfRule type="expression" dxfId="5025" priority="1318" stopIfTrue="1">
      <formula>$D$1&lt;H4</formula>
    </cfRule>
    <cfRule type="expression" dxfId="5024" priority="1319" stopIfTrue="1">
      <formula>$D$1&gt;H4</formula>
    </cfRule>
  </conditionalFormatting>
  <conditionalFormatting sqref="H4">
    <cfRule type="expression" dxfId="5023" priority="1292" stopIfTrue="1">
      <formula>$D$1&lt;H4</formula>
    </cfRule>
    <cfRule type="expression" dxfId="5022" priority="1293" stopIfTrue="1">
      <formula>$D$1&gt;H4</formula>
    </cfRule>
  </conditionalFormatting>
  <conditionalFormatting sqref="H5">
    <cfRule type="cellIs" dxfId="5021" priority="1350" stopIfTrue="1" operator="equal">
      <formula>5</formula>
    </cfRule>
    <cfRule type="cellIs" dxfId="5020" priority="1351" stopIfTrue="1" operator="equal">
      <formula>4</formula>
    </cfRule>
    <cfRule type="cellIs" dxfId="5019" priority="1352" stopIfTrue="1" operator="equal">
      <formula>3</formula>
    </cfRule>
  </conditionalFormatting>
  <conditionalFormatting sqref="H4">
    <cfRule type="expression" dxfId="5018" priority="1348" stopIfTrue="1">
      <formula>$D$1&lt;H4</formula>
    </cfRule>
    <cfRule type="expression" dxfId="5017" priority="1349" stopIfTrue="1">
      <formula>$D$1&gt;H4</formula>
    </cfRule>
  </conditionalFormatting>
  <conditionalFormatting sqref="H4">
    <cfRule type="expression" dxfId="5016" priority="1343" stopIfTrue="1">
      <formula>$D$1&lt;H4</formula>
    </cfRule>
    <cfRule type="expression" dxfId="5015" priority="1344" stopIfTrue="1">
      <formula>$D$1&gt;H4</formula>
    </cfRule>
  </conditionalFormatting>
  <conditionalFormatting sqref="H5">
    <cfRule type="cellIs" dxfId="5014" priority="1340" stopIfTrue="1" operator="equal">
      <formula>5</formula>
    </cfRule>
    <cfRule type="cellIs" dxfId="5013" priority="1341" stopIfTrue="1" operator="equal">
      <formula>4</formula>
    </cfRule>
    <cfRule type="cellIs" dxfId="5012" priority="1342" stopIfTrue="1" operator="equal">
      <formula>3</formula>
    </cfRule>
  </conditionalFormatting>
  <conditionalFormatting sqref="H4">
    <cfRule type="expression" dxfId="5011" priority="1338" stopIfTrue="1">
      <formula>$D$1&lt;H4</formula>
    </cfRule>
    <cfRule type="expression" dxfId="5010" priority="1339" stopIfTrue="1">
      <formula>$D$1&gt;H4</formula>
    </cfRule>
  </conditionalFormatting>
  <conditionalFormatting sqref="H4">
    <cfRule type="expression" dxfId="5009" priority="1334" stopIfTrue="1">
      <formula>$D$1&lt;H4</formula>
    </cfRule>
    <cfRule type="expression" dxfId="5008" priority="1335" stopIfTrue="1">
      <formula>$D$1&gt;H4</formula>
    </cfRule>
  </conditionalFormatting>
  <conditionalFormatting sqref="H4">
    <cfRule type="expression" dxfId="5007" priority="1332" stopIfTrue="1">
      <formula>$D$1&lt;H4</formula>
    </cfRule>
    <cfRule type="expression" dxfId="5006" priority="1333" stopIfTrue="1">
      <formula>$D$1&gt;H4</formula>
    </cfRule>
  </conditionalFormatting>
  <conditionalFormatting sqref="H4">
    <cfRule type="expression" dxfId="5005" priority="1330" stopIfTrue="1">
      <formula>$D$1&lt;H4</formula>
    </cfRule>
    <cfRule type="expression" dxfId="5004" priority="1331" stopIfTrue="1">
      <formula>$D$1&gt;H4</formula>
    </cfRule>
  </conditionalFormatting>
  <conditionalFormatting sqref="H4">
    <cfRule type="expression" dxfId="5003" priority="1328" stopIfTrue="1">
      <formula>$D$1&lt;H4</formula>
    </cfRule>
    <cfRule type="expression" dxfId="5002" priority="1329" stopIfTrue="1">
      <formula>$D$1&gt;H4</formula>
    </cfRule>
  </conditionalFormatting>
  <conditionalFormatting sqref="H4">
    <cfRule type="expression" dxfId="5001" priority="1313" stopIfTrue="1">
      <formula>$D$1&lt;H4</formula>
    </cfRule>
    <cfRule type="expression" dxfId="5000" priority="1314" stopIfTrue="1">
      <formula>$D$1&gt;H4</formula>
    </cfRule>
  </conditionalFormatting>
  <conditionalFormatting sqref="H5">
    <cfRule type="cellIs" dxfId="4999" priority="1310" stopIfTrue="1" operator="equal">
      <formula>5</formula>
    </cfRule>
    <cfRule type="cellIs" dxfId="4998" priority="1311" stopIfTrue="1" operator="equal">
      <formula>4</formula>
    </cfRule>
    <cfRule type="cellIs" dxfId="4997" priority="1312" stopIfTrue="1" operator="equal">
      <formula>3</formula>
    </cfRule>
  </conditionalFormatting>
  <conditionalFormatting sqref="H4">
    <cfRule type="expression" dxfId="4996" priority="1308" stopIfTrue="1">
      <formula>$D$1&lt;H4</formula>
    </cfRule>
    <cfRule type="expression" dxfId="4995" priority="1309" stopIfTrue="1">
      <formula>$D$1&gt;H4</formula>
    </cfRule>
  </conditionalFormatting>
  <conditionalFormatting sqref="H5">
    <cfRule type="cellIs" dxfId="4994" priority="1305" stopIfTrue="1" operator="equal">
      <formula>5</formula>
    </cfRule>
    <cfRule type="cellIs" dxfId="4993" priority="1306" stopIfTrue="1" operator="equal">
      <formula>4</formula>
    </cfRule>
    <cfRule type="cellIs" dxfId="4992" priority="1307" stopIfTrue="1" operator="equal">
      <formula>3</formula>
    </cfRule>
  </conditionalFormatting>
  <conditionalFormatting sqref="H4">
    <cfRule type="expression" dxfId="4991" priority="1303" stopIfTrue="1">
      <formula>$D$1&lt;H4</formula>
    </cfRule>
    <cfRule type="expression" dxfId="4990" priority="1304" stopIfTrue="1">
      <formula>$D$1&gt;H4</formula>
    </cfRule>
  </conditionalFormatting>
  <conditionalFormatting sqref="H4">
    <cfRule type="expression" dxfId="4989" priority="1298" stopIfTrue="1">
      <formula>$D$1&lt;H4</formula>
    </cfRule>
    <cfRule type="expression" dxfId="4988" priority="1299" stopIfTrue="1">
      <formula>$D$1&gt;H4</formula>
    </cfRule>
  </conditionalFormatting>
  <conditionalFormatting sqref="H4">
    <cfRule type="expression" dxfId="4987" priority="1296" stopIfTrue="1">
      <formula>$D$1&lt;H4</formula>
    </cfRule>
    <cfRule type="expression" dxfId="4986" priority="1297" stopIfTrue="1">
      <formula>$D$1&gt;H4</formula>
    </cfRule>
  </conditionalFormatting>
  <conditionalFormatting sqref="H4">
    <cfRule type="expression" dxfId="4985" priority="1294" stopIfTrue="1">
      <formula>$D$1&lt;H4</formula>
    </cfRule>
    <cfRule type="expression" dxfId="4984" priority="1295" stopIfTrue="1">
      <formula>$D$1&gt;H4</formula>
    </cfRule>
  </conditionalFormatting>
  <conditionalFormatting sqref="H4">
    <cfRule type="expression" dxfId="4983" priority="1290" stopIfTrue="1">
      <formula>$D$1&lt;H4</formula>
    </cfRule>
    <cfRule type="expression" dxfId="4982" priority="1291" stopIfTrue="1">
      <formula>$D$1&gt;H4</formula>
    </cfRule>
  </conditionalFormatting>
  <conditionalFormatting sqref="H4">
    <cfRule type="expression" dxfId="4981" priority="1288" stopIfTrue="1">
      <formula>$D$1&lt;H4</formula>
    </cfRule>
    <cfRule type="expression" dxfId="4980" priority="1289" stopIfTrue="1">
      <formula>$D$1&gt;H4</formula>
    </cfRule>
  </conditionalFormatting>
  <conditionalFormatting sqref="H4">
    <cfRule type="expression" dxfId="4979" priority="1286" stopIfTrue="1">
      <formula>$D$1&lt;H4</formula>
    </cfRule>
    <cfRule type="expression" dxfId="4978" priority="1287" stopIfTrue="1">
      <formula>$D$1&gt;H4</formula>
    </cfRule>
  </conditionalFormatting>
  <conditionalFormatting sqref="H4">
    <cfRule type="expression" dxfId="4977" priority="1284" stopIfTrue="1">
      <formula>$D$1&lt;H4</formula>
    </cfRule>
    <cfRule type="expression" dxfId="4976" priority="1285" stopIfTrue="1">
      <formula>$D$1&gt;H4</formula>
    </cfRule>
  </conditionalFormatting>
  <conditionalFormatting sqref="H4">
    <cfRule type="expression" dxfId="4975" priority="1282" stopIfTrue="1">
      <formula>$D$1&lt;H4</formula>
    </cfRule>
    <cfRule type="expression" dxfId="4974" priority="1283" stopIfTrue="1">
      <formula>$D$1&gt;H4</formula>
    </cfRule>
  </conditionalFormatting>
  <conditionalFormatting sqref="H4">
    <cfRule type="expression" dxfId="4973" priority="1280" stopIfTrue="1">
      <formula>$D$1&lt;H4</formula>
    </cfRule>
    <cfRule type="expression" dxfId="4972" priority="1281" stopIfTrue="1">
      <formula>$D$1&gt;H4</formula>
    </cfRule>
  </conditionalFormatting>
  <conditionalFormatting sqref="H4">
    <cfRule type="expression" dxfId="4971" priority="1278" stopIfTrue="1">
      <formula>$D$1&lt;H4</formula>
    </cfRule>
    <cfRule type="expression" dxfId="4970" priority="1279" stopIfTrue="1">
      <formula>$D$1&gt;H4</formula>
    </cfRule>
  </conditionalFormatting>
  <conditionalFormatting sqref="F3">
    <cfRule type="expression" dxfId="4969" priority="1243" stopIfTrue="1">
      <formula>$D$1&lt;F3</formula>
    </cfRule>
    <cfRule type="expression" dxfId="4968" priority="1244" stopIfTrue="1">
      <formula>$D$1&gt;F3</formula>
    </cfRule>
  </conditionalFormatting>
  <conditionalFormatting sqref="F4">
    <cfRule type="expression" dxfId="4967" priority="1241" stopIfTrue="1">
      <formula>$D$1&lt;F4</formula>
    </cfRule>
    <cfRule type="expression" dxfId="4966" priority="1242" stopIfTrue="1">
      <formula>$D$1&gt;F4</formula>
    </cfRule>
  </conditionalFormatting>
  <conditionalFormatting sqref="F5">
    <cfRule type="expression" dxfId="4965" priority="1237" stopIfTrue="1">
      <formula>$D$1&lt;F5</formula>
    </cfRule>
    <cfRule type="expression" dxfId="4964" priority="1238" stopIfTrue="1">
      <formula>$D$1&gt;F5</formula>
    </cfRule>
  </conditionalFormatting>
  <conditionalFormatting sqref="F5">
    <cfRule type="expression" dxfId="4963" priority="1239" stopIfTrue="1">
      <formula>$D$1&lt;F5</formula>
    </cfRule>
    <cfRule type="expression" dxfId="4962" priority="1240" stopIfTrue="1">
      <formula>$D$1&gt;F5</formula>
    </cfRule>
  </conditionalFormatting>
  <conditionalFormatting sqref="F5">
    <cfRule type="expression" dxfId="4961" priority="1235" stopIfTrue="1">
      <formula>$D$1&lt;F5</formula>
    </cfRule>
    <cfRule type="expression" dxfId="4960" priority="1236" stopIfTrue="1">
      <formula>$D$1&gt;F5</formula>
    </cfRule>
  </conditionalFormatting>
  <conditionalFormatting sqref="F4">
    <cfRule type="expression" dxfId="4959" priority="1225" stopIfTrue="1">
      <formula>$D$1&lt;F4</formula>
    </cfRule>
    <cfRule type="expression" dxfId="4958" priority="1226" stopIfTrue="1">
      <formula>$D$1&gt;F4</formula>
    </cfRule>
  </conditionalFormatting>
  <conditionalFormatting sqref="F5">
    <cfRule type="cellIs" dxfId="4957" priority="1232" stopIfTrue="1" operator="equal">
      <formula>5</formula>
    </cfRule>
    <cfRule type="cellIs" dxfId="4956" priority="1233" stopIfTrue="1" operator="equal">
      <formula>4</formula>
    </cfRule>
    <cfRule type="cellIs" dxfId="4955" priority="1234" stopIfTrue="1" operator="equal">
      <formula>3</formula>
    </cfRule>
  </conditionalFormatting>
  <conditionalFormatting sqref="F4">
    <cfRule type="expression" dxfId="4954" priority="1230" stopIfTrue="1">
      <formula>$D$1&lt;F4</formula>
    </cfRule>
    <cfRule type="expression" dxfId="4953" priority="1231" stopIfTrue="1">
      <formula>$D$1&gt;F4</formula>
    </cfRule>
  </conditionalFormatting>
  <conditionalFormatting sqref="F5">
    <cfRule type="cellIs" dxfId="4952" priority="1227" stopIfTrue="1" operator="equal">
      <formula>5</formula>
    </cfRule>
    <cfRule type="cellIs" dxfId="4951" priority="1228" stopIfTrue="1" operator="equal">
      <formula>4</formula>
    </cfRule>
    <cfRule type="cellIs" dxfId="4950" priority="1229" stopIfTrue="1" operator="equal">
      <formula>3</formula>
    </cfRule>
  </conditionalFormatting>
  <conditionalFormatting sqref="F5">
    <cfRule type="cellIs" dxfId="4949" priority="1222" stopIfTrue="1" operator="equal">
      <formula>5</formula>
    </cfRule>
    <cfRule type="cellIs" dxfId="4948" priority="1223" stopIfTrue="1" operator="equal">
      <formula>4</formula>
    </cfRule>
    <cfRule type="cellIs" dxfId="4947" priority="1224" stopIfTrue="1" operator="equal">
      <formula>3</formula>
    </cfRule>
  </conditionalFormatting>
  <conditionalFormatting sqref="F4">
    <cfRule type="expression" dxfId="4946" priority="1220" stopIfTrue="1">
      <formula>$D$1&lt;F4</formula>
    </cfRule>
    <cfRule type="expression" dxfId="4945" priority="1221" stopIfTrue="1">
      <formula>$D$1&gt;F4</formula>
    </cfRule>
  </conditionalFormatting>
  <conditionalFormatting sqref="J3">
    <cfRule type="expression" dxfId="4944" priority="1218" stopIfTrue="1">
      <formula>$D$1&lt;J3</formula>
    </cfRule>
    <cfRule type="expression" dxfId="4943" priority="1219" stopIfTrue="1">
      <formula>$D$1&gt;J3</formula>
    </cfRule>
  </conditionalFormatting>
  <conditionalFormatting sqref="J3">
    <cfRule type="expression" dxfId="4942" priority="1216" stopIfTrue="1">
      <formula>$D$1&lt;J3</formula>
    </cfRule>
    <cfRule type="expression" dxfId="4941" priority="1217" stopIfTrue="1">
      <formula>$D$1&gt;J3</formula>
    </cfRule>
  </conditionalFormatting>
  <conditionalFormatting sqref="J3">
    <cfRule type="expression" dxfId="4940" priority="1210" stopIfTrue="1">
      <formula>$D$1&lt;J3</formula>
    </cfRule>
    <cfRule type="expression" dxfId="4939" priority="1211" stopIfTrue="1">
      <formula>$D$1&gt;J3</formula>
    </cfRule>
  </conditionalFormatting>
  <conditionalFormatting sqref="J3">
    <cfRule type="expression" dxfId="4938" priority="1214" stopIfTrue="1">
      <formula>$D$1&lt;J3</formula>
    </cfRule>
    <cfRule type="expression" dxfId="4937" priority="1215" stopIfTrue="1">
      <formula>$D$1&gt;J3</formula>
    </cfRule>
  </conditionalFormatting>
  <conditionalFormatting sqref="J3">
    <cfRule type="expression" dxfId="4936" priority="1212" stopIfTrue="1">
      <formula>$D$1&lt;J3</formula>
    </cfRule>
    <cfRule type="expression" dxfId="4935" priority="1213" stopIfTrue="1">
      <formula>$D$1&gt;J3</formula>
    </cfRule>
  </conditionalFormatting>
  <conditionalFormatting sqref="J3">
    <cfRule type="expression" dxfId="4934" priority="1204" stopIfTrue="1">
      <formula>$D$1&lt;J3</formula>
    </cfRule>
    <cfRule type="expression" dxfId="4933" priority="1205" stopIfTrue="1">
      <formula>$D$1&gt;J3</formula>
    </cfRule>
  </conditionalFormatting>
  <conditionalFormatting sqref="J3">
    <cfRule type="expression" dxfId="4932" priority="1208" stopIfTrue="1">
      <formula>$D$1&lt;J3</formula>
    </cfRule>
    <cfRule type="expression" dxfId="4931" priority="1209" stopIfTrue="1">
      <formula>$D$1&gt;J3</formula>
    </cfRule>
  </conditionalFormatting>
  <conditionalFormatting sqref="J3">
    <cfRule type="expression" dxfId="4930" priority="1206" stopIfTrue="1">
      <formula>$D$1&lt;J3</formula>
    </cfRule>
    <cfRule type="expression" dxfId="4929" priority="1207" stopIfTrue="1">
      <formula>$D$1&gt;J3</formula>
    </cfRule>
  </conditionalFormatting>
  <conditionalFormatting sqref="J3">
    <cfRule type="expression" dxfId="4928" priority="1202" stopIfTrue="1">
      <formula>$D$1&lt;J3</formula>
    </cfRule>
    <cfRule type="expression" dxfId="4927" priority="1203" stopIfTrue="1">
      <formula>$D$1&gt;J3</formula>
    </cfRule>
  </conditionalFormatting>
  <conditionalFormatting sqref="J3">
    <cfRule type="expression" dxfId="4926" priority="1200" stopIfTrue="1">
      <formula>$D$1&lt;J3</formula>
    </cfRule>
    <cfRule type="expression" dxfId="4925" priority="1201" stopIfTrue="1">
      <formula>$D$1&gt;J3</formula>
    </cfRule>
  </conditionalFormatting>
  <conditionalFormatting sqref="K3">
    <cfRule type="expression" dxfId="4924" priority="1165" stopIfTrue="1">
      <formula>$D$1&lt;K3</formula>
    </cfRule>
    <cfRule type="expression" dxfId="4923" priority="1166" stopIfTrue="1">
      <formula>$D$1&gt;K3</formula>
    </cfRule>
  </conditionalFormatting>
  <conditionalFormatting sqref="K3">
    <cfRule type="expression" dxfId="4922" priority="1163" stopIfTrue="1">
      <formula>$D$1&lt;K3</formula>
    </cfRule>
    <cfRule type="expression" dxfId="4921" priority="1164" stopIfTrue="1">
      <formula>$D$1&gt;K3</formula>
    </cfRule>
  </conditionalFormatting>
  <conditionalFormatting sqref="K3">
    <cfRule type="expression" dxfId="4920" priority="1161" stopIfTrue="1">
      <formula>$D$1&lt;K3</formula>
    </cfRule>
    <cfRule type="expression" dxfId="4919" priority="1162" stopIfTrue="1">
      <formula>$D$1&gt;K3</formula>
    </cfRule>
  </conditionalFormatting>
  <conditionalFormatting sqref="K3">
    <cfRule type="expression" dxfId="4918" priority="1159" stopIfTrue="1">
      <formula>$D$1&lt;K3</formula>
    </cfRule>
    <cfRule type="expression" dxfId="4917" priority="1160" stopIfTrue="1">
      <formula>$D$1&gt;K3</formula>
    </cfRule>
  </conditionalFormatting>
  <conditionalFormatting sqref="R4">
    <cfRule type="expression" dxfId="4916" priority="802" stopIfTrue="1">
      <formula>$D$1&lt;R4</formula>
    </cfRule>
    <cfRule type="expression" dxfId="4915" priority="803" stopIfTrue="1">
      <formula>$D$1&gt;R4</formula>
    </cfRule>
  </conditionalFormatting>
  <conditionalFormatting sqref="I4">
    <cfRule type="expression" dxfId="4914" priority="794" stopIfTrue="1">
      <formula>$D$1&lt;I4</formula>
    </cfRule>
    <cfRule type="expression" dxfId="4913" priority="795" stopIfTrue="1">
      <formula>$D$1&gt;I4</formula>
    </cfRule>
  </conditionalFormatting>
  <conditionalFormatting sqref="I4">
    <cfRule type="expression" dxfId="4912" priority="784" stopIfTrue="1">
      <formula>$D$1&lt;I4</formula>
    </cfRule>
    <cfRule type="expression" dxfId="4911" priority="785" stopIfTrue="1">
      <formula>$D$1&gt;I4</formula>
    </cfRule>
  </conditionalFormatting>
  <conditionalFormatting sqref="I4">
    <cfRule type="expression" dxfId="4910" priority="782" stopIfTrue="1">
      <formula>$D$1&lt;I4</formula>
    </cfRule>
    <cfRule type="expression" dxfId="4909" priority="783" stopIfTrue="1">
      <formula>$D$1&gt;I4</formula>
    </cfRule>
  </conditionalFormatting>
  <conditionalFormatting sqref="I4">
    <cfRule type="expression" dxfId="4908" priority="780" stopIfTrue="1">
      <formula>$D$1&lt;I4</formula>
    </cfRule>
    <cfRule type="expression" dxfId="4907" priority="781" stopIfTrue="1">
      <formula>$D$1&gt;I4</formula>
    </cfRule>
  </conditionalFormatting>
  <conditionalFormatting sqref="I4">
    <cfRule type="expression" dxfId="4906" priority="778" stopIfTrue="1">
      <formula>$D$1&lt;I4</formula>
    </cfRule>
    <cfRule type="expression" dxfId="4905" priority="779" stopIfTrue="1">
      <formula>$D$1&gt;I4</formula>
    </cfRule>
  </conditionalFormatting>
  <conditionalFormatting sqref="I4">
    <cfRule type="expression" dxfId="4904" priority="776" stopIfTrue="1">
      <formula>$D$1&lt;I4</formula>
    </cfRule>
    <cfRule type="expression" dxfId="4903" priority="777" stopIfTrue="1">
      <formula>$D$1&gt;I4</formula>
    </cfRule>
  </conditionalFormatting>
  <conditionalFormatting sqref="I4">
    <cfRule type="expression" dxfId="4902" priority="762" stopIfTrue="1">
      <formula>$D$1&lt;I4</formula>
    </cfRule>
    <cfRule type="expression" dxfId="4901" priority="763" stopIfTrue="1">
      <formula>$D$1&gt;I4</formula>
    </cfRule>
  </conditionalFormatting>
  <conditionalFormatting sqref="I4">
    <cfRule type="expression" dxfId="4900" priority="788" stopIfTrue="1">
      <formula>$D$1&lt;I4</formula>
    </cfRule>
    <cfRule type="expression" dxfId="4899" priority="789" stopIfTrue="1">
      <formula>$D$1&gt;I4</formula>
    </cfRule>
  </conditionalFormatting>
  <conditionalFormatting sqref="I4">
    <cfRule type="expression" dxfId="4898" priority="790" stopIfTrue="1">
      <formula>$D$1&lt;I4</formula>
    </cfRule>
    <cfRule type="expression" dxfId="4897" priority="791" stopIfTrue="1">
      <formula>$D$1&gt;I4</formula>
    </cfRule>
  </conditionalFormatting>
  <conditionalFormatting sqref="I4">
    <cfRule type="expression" dxfId="4896" priority="800" stopIfTrue="1">
      <formula>$D$1&lt;I4</formula>
    </cfRule>
    <cfRule type="expression" dxfId="4895" priority="801" stopIfTrue="1">
      <formula>$D$1&gt;I4</formula>
    </cfRule>
  </conditionalFormatting>
  <conditionalFormatting sqref="I4">
    <cfRule type="expression" dxfId="4894" priority="798" stopIfTrue="1">
      <formula>$D$1&lt;I4</formula>
    </cfRule>
    <cfRule type="expression" dxfId="4893" priority="799" stopIfTrue="1">
      <formula>$D$1&gt;I4</formula>
    </cfRule>
  </conditionalFormatting>
  <conditionalFormatting sqref="I4">
    <cfRule type="expression" dxfId="4892" priority="796" stopIfTrue="1">
      <formula>$D$1&lt;I4</formula>
    </cfRule>
    <cfRule type="expression" dxfId="4891" priority="797" stopIfTrue="1">
      <formula>$D$1&gt;I4</formula>
    </cfRule>
  </conditionalFormatting>
  <conditionalFormatting sqref="I4">
    <cfRule type="expression" dxfId="4890" priority="792" stopIfTrue="1">
      <formula>$D$1&lt;I4</formula>
    </cfRule>
    <cfRule type="expression" dxfId="4889" priority="793" stopIfTrue="1">
      <formula>$D$1&gt;I4</formula>
    </cfRule>
  </conditionalFormatting>
  <conditionalFormatting sqref="I4">
    <cfRule type="expression" dxfId="4888" priority="786" stopIfTrue="1">
      <formula>$D$1&lt;I4</formula>
    </cfRule>
    <cfRule type="expression" dxfId="4887" priority="787" stopIfTrue="1">
      <formula>$D$1&gt;I4</formula>
    </cfRule>
  </conditionalFormatting>
  <conditionalFormatting sqref="I4">
    <cfRule type="expression" dxfId="4886" priority="774" stopIfTrue="1">
      <formula>$D$1&lt;I4</formula>
    </cfRule>
    <cfRule type="expression" dxfId="4885" priority="775" stopIfTrue="1">
      <formula>$D$1&gt;I4</formula>
    </cfRule>
  </conditionalFormatting>
  <conditionalFormatting sqref="I4">
    <cfRule type="expression" dxfId="4884" priority="772" stopIfTrue="1">
      <formula>$D$1&lt;I4</formula>
    </cfRule>
    <cfRule type="expression" dxfId="4883" priority="773" stopIfTrue="1">
      <formula>$D$1&gt;I4</formula>
    </cfRule>
  </conditionalFormatting>
  <conditionalFormatting sqref="I4">
    <cfRule type="expression" dxfId="4882" priority="770" stopIfTrue="1">
      <formula>$D$1&lt;I4</formula>
    </cfRule>
    <cfRule type="expression" dxfId="4881" priority="771" stopIfTrue="1">
      <formula>$D$1&gt;I4</formula>
    </cfRule>
  </conditionalFormatting>
  <conditionalFormatting sqref="I4">
    <cfRule type="expression" dxfId="4880" priority="768" stopIfTrue="1">
      <formula>$D$1&lt;I4</formula>
    </cfRule>
    <cfRule type="expression" dxfId="4879" priority="769" stopIfTrue="1">
      <formula>$D$1&gt;I4</formula>
    </cfRule>
  </conditionalFormatting>
  <conditionalFormatting sqref="I4">
    <cfRule type="expression" dxfId="4878" priority="766" stopIfTrue="1">
      <formula>$D$1&lt;I4</formula>
    </cfRule>
    <cfRule type="expression" dxfId="4877" priority="767" stopIfTrue="1">
      <formula>$D$1&gt;I4</formula>
    </cfRule>
  </conditionalFormatting>
  <conditionalFormatting sqref="I4">
    <cfRule type="expression" dxfId="4876" priority="764" stopIfTrue="1">
      <formula>$D$1&lt;I4</formula>
    </cfRule>
    <cfRule type="expression" dxfId="4875" priority="765" stopIfTrue="1">
      <formula>$D$1&gt;I4</formula>
    </cfRule>
  </conditionalFormatting>
  <conditionalFormatting sqref="I4">
    <cfRule type="expression" dxfId="4874" priority="760" stopIfTrue="1">
      <formula>$D$1&lt;I4</formula>
    </cfRule>
    <cfRule type="expression" dxfId="4873" priority="761" stopIfTrue="1">
      <formula>$D$1&gt;I4</formula>
    </cfRule>
  </conditionalFormatting>
  <conditionalFormatting sqref="I4">
    <cfRule type="expression" dxfId="4872" priority="758" stopIfTrue="1">
      <formula>$D$1&lt;I4</formula>
    </cfRule>
    <cfRule type="expression" dxfId="4871" priority="759" stopIfTrue="1">
      <formula>$D$1&gt;I4</formula>
    </cfRule>
  </conditionalFormatting>
  <conditionalFormatting sqref="I4">
    <cfRule type="expression" dxfId="4870" priority="756" stopIfTrue="1">
      <formula>$D$1&lt;I4</formula>
    </cfRule>
    <cfRule type="expression" dxfId="4869" priority="757" stopIfTrue="1">
      <formula>$D$1&gt;I4</formula>
    </cfRule>
  </conditionalFormatting>
  <conditionalFormatting sqref="I4">
    <cfRule type="expression" dxfId="4868" priority="754" stopIfTrue="1">
      <formula>$D$1&lt;I4</formula>
    </cfRule>
    <cfRule type="expression" dxfId="4867" priority="755" stopIfTrue="1">
      <formula>$D$1&gt;I4</formula>
    </cfRule>
  </conditionalFormatting>
  <conditionalFormatting sqref="I4">
    <cfRule type="expression" dxfId="4866" priority="752" stopIfTrue="1">
      <formula>$D$1&lt;I4</formula>
    </cfRule>
    <cfRule type="expression" dxfId="4865" priority="753" stopIfTrue="1">
      <formula>$D$1&gt;I4</formula>
    </cfRule>
  </conditionalFormatting>
  <conditionalFormatting sqref="I4">
    <cfRule type="expression" dxfId="4864" priority="750" stopIfTrue="1">
      <formula>$D$1&lt;I4</formula>
    </cfRule>
    <cfRule type="expression" dxfId="4863" priority="751" stopIfTrue="1">
      <formula>$D$1&gt;I4</formula>
    </cfRule>
  </conditionalFormatting>
  <conditionalFormatting sqref="I4">
    <cfRule type="expression" dxfId="4862" priority="748" stopIfTrue="1">
      <formula>$D$1&lt;I4</formula>
    </cfRule>
    <cfRule type="expression" dxfId="4861" priority="749" stopIfTrue="1">
      <formula>$D$1&gt;I4</formula>
    </cfRule>
  </conditionalFormatting>
  <conditionalFormatting sqref="R4">
    <cfRule type="expression" dxfId="4860" priority="740" stopIfTrue="1">
      <formula>$D$1&lt;R4</formula>
    </cfRule>
    <cfRule type="expression" dxfId="4859" priority="741" stopIfTrue="1">
      <formula>$D$1&gt;R4</formula>
    </cfRule>
  </conditionalFormatting>
  <conditionalFormatting sqref="R4">
    <cfRule type="expression" dxfId="4858" priority="738" stopIfTrue="1">
      <formula>$D$1&lt;R4</formula>
    </cfRule>
    <cfRule type="expression" dxfId="4857" priority="739" stopIfTrue="1">
      <formula>$D$1&gt;R4</formula>
    </cfRule>
  </conditionalFormatting>
  <conditionalFormatting sqref="R4">
    <cfRule type="expression" dxfId="4856" priority="736" stopIfTrue="1">
      <formula>$D$1&lt;R4</formula>
    </cfRule>
    <cfRule type="expression" dxfId="4855" priority="737" stopIfTrue="1">
      <formula>$D$1&gt;R4</formula>
    </cfRule>
  </conditionalFormatting>
  <conditionalFormatting sqref="R4">
    <cfRule type="expression" dxfId="4854" priority="734" stopIfTrue="1">
      <formula>$D$1&lt;R4</formula>
    </cfRule>
    <cfRule type="expression" dxfId="4853" priority="735" stopIfTrue="1">
      <formula>$D$1&gt;R4</formula>
    </cfRule>
  </conditionalFormatting>
  <conditionalFormatting sqref="R4">
    <cfRule type="expression" dxfId="4852" priority="732" stopIfTrue="1">
      <formula>$D$1&lt;R4</formula>
    </cfRule>
    <cfRule type="expression" dxfId="4851" priority="733" stopIfTrue="1">
      <formula>$D$1&gt;R4</formula>
    </cfRule>
  </conditionalFormatting>
  <conditionalFormatting sqref="R4">
    <cfRule type="expression" dxfId="4850" priority="730" stopIfTrue="1">
      <formula>$D$1&lt;R4</formula>
    </cfRule>
    <cfRule type="expression" dxfId="4849" priority="731" stopIfTrue="1">
      <formula>$D$1&gt;R4</formula>
    </cfRule>
  </conditionalFormatting>
  <conditionalFormatting sqref="J5">
    <cfRule type="cellIs" dxfId="4848" priority="709" stopIfTrue="1" operator="equal">
      <formula>5</formula>
    </cfRule>
    <cfRule type="cellIs" dxfId="4847" priority="710" stopIfTrue="1" operator="equal">
      <formula>4</formula>
    </cfRule>
    <cfRule type="cellIs" dxfId="4846" priority="711" stopIfTrue="1" operator="equal">
      <formula>3</formula>
    </cfRule>
  </conditionalFormatting>
  <conditionalFormatting sqref="J4">
    <cfRule type="expression" dxfId="4845" priority="728" stopIfTrue="1">
      <formula>$D$1&lt;J4</formula>
    </cfRule>
    <cfRule type="expression" dxfId="4844" priority="729" stopIfTrue="1">
      <formula>$D$1&gt;J4</formula>
    </cfRule>
  </conditionalFormatting>
  <conditionalFormatting sqref="J4">
    <cfRule type="expression" dxfId="4843" priority="726" stopIfTrue="1">
      <formula>$D$1&lt;J4</formula>
    </cfRule>
    <cfRule type="expression" dxfId="4842" priority="727" stopIfTrue="1">
      <formula>$D$1&gt;J4</formula>
    </cfRule>
  </conditionalFormatting>
  <conditionalFormatting sqref="J4">
    <cfRule type="expression" dxfId="4841" priority="724" stopIfTrue="1">
      <formula>$D$1&lt;J4</formula>
    </cfRule>
    <cfRule type="expression" dxfId="4840" priority="725" stopIfTrue="1">
      <formula>$D$1&gt;J4</formula>
    </cfRule>
  </conditionalFormatting>
  <conditionalFormatting sqref="J4">
    <cfRule type="expression" dxfId="4839" priority="720" stopIfTrue="1">
      <formula>$D$1&lt;J4</formula>
    </cfRule>
    <cfRule type="expression" dxfId="4838" priority="721" stopIfTrue="1">
      <formula>$D$1&gt;J4</formula>
    </cfRule>
  </conditionalFormatting>
  <conditionalFormatting sqref="J4">
    <cfRule type="expression" dxfId="4837" priority="722" stopIfTrue="1">
      <formula>$D$1&lt;J4</formula>
    </cfRule>
    <cfRule type="expression" dxfId="4836" priority="723" stopIfTrue="1">
      <formula>$D$1&gt;J4</formula>
    </cfRule>
  </conditionalFormatting>
  <conditionalFormatting sqref="J4">
    <cfRule type="expression" dxfId="4835" priority="718" stopIfTrue="1">
      <formula>$D$1&lt;J4</formula>
    </cfRule>
    <cfRule type="expression" dxfId="4834" priority="719" stopIfTrue="1">
      <formula>$D$1&gt;J4</formula>
    </cfRule>
  </conditionalFormatting>
  <conditionalFormatting sqref="J5">
    <cfRule type="expression" dxfId="4833" priority="716" stopIfTrue="1">
      <formula>$D$1&lt;J5</formula>
    </cfRule>
    <cfRule type="expression" dxfId="4832" priority="717" stopIfTrue="1">
      <formula>$D$1&gt;J5</formula>
    </cfRule>
  </conditionalFormatting>
  <conditionalFormatting sqref="J5">
    <cfRule type="expression" dxfId="4831" priority="714" stopIfTrue="1">
      <formula>$D$1&lt;J5</formula>
    </cfRule>
    <cfRule type="expression" dxfId="4830" priority="715" stopIfTrue="1">
      <formula>$D$1&gt;J5</formula>
    </cfRule>
  </conditionalFormatting>
  <conditionalFormatting sqref="J5">
    <cfRule type="expression" dxfId="4829" priority="712" stopIfTrue="1">
      <formula>$D$1&lt;J5</formula>
    </cfRule>
    <cfRule type="expression" dxfId="4828" priority="713" stopIfTrue="1">
      <formula>$D$1&gt;J5</formula>
    </cfRule>
  </conditionalFormatting>
  <conditionalFormatting sqref="J4">
    <cfRule type="expression" dxfId="4827" priority="707" stopIfTrue="1">
      <formula>$D$1&lt;J4</formula>
    </cfRule>
    <cfRule type="expression" dxfId="4826" priority="708" stopIfTrue="1">
      <formula>$D$1&gt;J4</formula>
    </cfRule>
  </conditionalFormatting>
  <conditionalFormatting sqref="J5">
    <cfRule type="cellIs" dxfId="4825" priority="704" stopIfTrue="1" operator="equal">
      <formula>5</formula>
    </cfRule>
    <cfRule type="cellIs" dxfId="4824" priority="705" stopIfTrue="1" operator="equal">
      <formula>4</formula>
    </cfRule>
    <cfRule type="cellIs" dxfId="4823" priority="706" stopIfTrue="1" operator="equal">
      <formula>3</formula>
    </cfRule>
  </conditionalFormatting>
  <conditionalFormatting sqref="J4">
    <cfRule type="expression" dxfId="4822" priority="702" stopIfTrue="1">
      <formula>$D$1&lt;J4</formula>
    </cfRule>
    <cfRule type="expression" dxfId="4821" priority="703" stopIfTrue="1">
      <formula>$D$1&gt;J4</formula>
    </cfRule>
  </conditionalFormatting>
  <conditionalFormatting sqref="J5">
    <cfRule type="cellIs" dxfId="4820" priority="699" stopIfTrue="1" operator="equal">
      <formula>5</formula>
    </cfRule>
    <cfRule type="cellIs" dxfId="4819" priority="700" stopIfTrue="1" operator="equal">
      <formula>4</formula>
    </cfRule>
    <cfRule type="cellIs" dxfId="4818" priority="701" stopIfTrue="1" operator="equal">
      <formula>3</formula>
    </cfRule>
  </conditionalFormatting>
  <conditionalFormatting sqref="J4">
    <cfRule type="expression" dxfId="4817" priority="697" stopIfTrue="1">
      <formula>$D$1&lt;J4</formula>
    </cfRule>
    <cfRule type="expression" dxfId="4816" priority="698" stopIfTrue="1">
      <formula>$D$1&gt;J4</formula>
    </cfRule>
  </conditionalFormatting>
  <conditionalFormatting sqref="L4">
    <cfRule type="expression" dxfId="4815" priority="695" stopIfTrue="1">
      <formula>$D$1&lt;L4</formula>
    </cfRule>
    <cfRule type="expression" dxfId="4814" priority="696" stopIfTrue="1">
      <formula>$D$1&gt;L4</formula>
    </cfRule>
  </conditionalFormatting>
  <conditionalFormatting sqref="L4">
    <cfRule type="expression" dxfId="4813" priority="693" stopIfTrue="1">
      <formula>$D$1&lt;L4</formula>
    </cfRule>
    <cfRule type="expression" dxfId="4812" priority="694" stopIfTrue="1">
      <formula>$D$1&gt;L4</formula>
    </cfRule>
  </conditionalFormatting>
  <conditionalFormatting sqref="L4">
    <cfRule type="expression" dxfId="4811" priority="691" stopIfTrue="1">
      <formula>$D$1&lt;L4</formula>
    </cfRule>
    <cfRule type="expression" dxfId="4810" priority="692" stopIfTrue="1">
      <formula>$D$1&gt;L4</formula>
    </cfRule>
  </conditionalFormatting>
  <conditionalFormatting sqref="L4">
    <cfRule type="expression" dxfId="4809" priority="689" stopIfTrue="1">
      <formula>$D$1&lt;L4</formula>
    </cfRule>
    <cfRule type="expression" dxfId="4808" priority="690" stopIfTrue="1">
      <formula>$D$1&gt;L4</formula>
    </cfRule>
  </conditionalFormatting>
  <conditionalFormatting sqref="L4">
    <cfRule type="expression" dxfId="4807" priority="687" stopIfTrue="1">
      <formula>$D$1&lt;L4</formula>
    </cfRule>
    <cfRule type="expression" dxfId="4806" priority="688" stopIfTrue="1">
      <formula>$D$1&gt;L4</formula>
    </cfRule>
  </conditionalFormatting>
  <conditionalFormatting sqref="L4">
    <cfRule type="expression" dxfId="4805" priority="685" stopIfTrue="1">
      <formula>$D$1&lt;L4</formula>
    </cfRule>
    <cfRule type="expression" dxfId="4804" priority="686" stopIfTrue="1">
      <formula>$D$1&gt;L4</formula>
    </cfRule>
  </conditionalFormatting>
  <conditionalFormatting sqref="L4">
    <cfRule type="expression" dxfId="4803" priority="683" stopIfTrue="1">
      <formula>$D$1&lt;L4</formula>
    </cfRule>
    <cfRule type="expression" dxfId="4802" priority="684" stopIfTrue="1">
      <formula>$D$1&gt;L4</formula>
    </cfRule>
  </conditionalFormatting>
  <conditionalFormatting sqref="L4">
    <cfRule type="expression" dxfId="4801" priority="681" stopIfTrue="1">
      <formula>$D$1&lt;L4</formula>
    </cfRule>
    <cfRule type="expression" dxfId="4800" priority="682" stopIfTrue="1">
      <formula>$D$1&gt;L4</formula>
    </cfRule>
  </conditionalFormatting>
  <conditionalFormatting sqref="L4">
    <cfRule type="expression" dxfId="4799" priority="679" stopIfTrue="1">
      <formula>$D$1&lt;L4</formula>
    </cfRule>
    <cfRule type="expression" dxfId="4798" priority="680" stopIfTrue="1">
      <formula>$D$1&gt;L4</formula>
    </cfRule>
  </conditionalFormatting>
  <conditionalFormatting sqref="L4">
    <cfRule type="expression" dxfId="4797" priority="677" stopIfTrue="1">
      <formula>$D$1&lt;L4</formula>
    </cfRule>
    <cfRule type="expression" dxfId="4796" priority="678" stopIfTrue="1">
      <formula>$D$1&gt;L4</formula>
    </cfRule>
  </conditionalFormatting>
  <conditionalFormatting sqref="L4">
    <cfRule type="expression" dxfId="4795" priority="675" stopIfTrue="1">
      <formula>$D$1&lt;L4</formula>
    </cfRule>
    <cfRule type="expression" dxfId="4794" priority="676" stopIfTrue="1">
      <formula>$D$1&gt;L4</formula>
    </cfRule>
  </conditionalFormatting>
  <conditionalFormatting sqref="L4">
    <cfRule type="expression" dxfId="4793" priority="673" stopIfTrue="1">
      <formula>$D$1&lt;L4</formula>
    </cfRule>
    <cfRule type="expression" dxfId="4792" priority="674" stopIfTrue="1">
      <formula>$D$1&gt;L4</formula>
    </cfRule>
  </conditionalFormatting>
  <conditionalFormatting sqref="L4">
    <cfRule type="expression" dxfId="4791" priority="671" stopIfTrue="1">
      <formula>$D$1&lt;L4</formula>
    </cfRule>
    <cfRule type="expression" dxfId="4790" priority="672" stopIfTrue="1">
      <formula>$D$1&gt;L4</formula>
    </cfRule>
  </conditionalFormatting>
  <conditionalFormatting sqref="L4">
    <cfRule type="expression" dxfId="4789" priority="669" stopIfTrue="1">
      <formula>$D$1&lt;L4</formula>
    </cfRule>
    <cfRule type="expression" dxfId="4788" priority="670" stopIfTrue="1">
      <formula>$D$1&gt;L4</formula>
    </cfRule>
  </conditionalFormatting>
  <conditionalFormatting sqref="L4">
    <cfRule type="expression" dxfId="4787" priority="667" stopIfTrue="1">
      <formula>$D$1&lt;L4</formula>
    </cfRule>
    <cfRule type="expression" dxfId="4786" priority="668" stopIfTrue="1">
      <formula>$D$1&gt;L4</formula>
    </cfRule>
  </conditionalFormatting>
  <conditionalFormatting sqref="L4">
    <cfRule type="expression" dxfId="4785" priority="665" stopIfTrue="1">
      <formula>$D$1&lt;L4</formula>
    </cfRule>
    <cfRule type="expression" dxfId="4784" priority="666" stopIfTrue="1">
      <formula>$D$1&gt;L4</formula>
    </cfRule>
  </conditionalFormatting>
  <conditionalFormatting sqref="L4">
    <cfRule type="expression" dxfId="4783" priority="663" stopIfTrue="1">
      <formula>$D$1&lt;L4</formula>
    </cfRule>
    <cfRule type="expression" dxfId="4782" priority="664" stopIfTrue="1">
      <formula>$D$1&gt;L4</formula>
    </cfRule>
  </conditionalFormatting>
  <conditionalFormatting sqref="L4">
    <cfRule type="expression" dxfId="4781" priority="661" stopIfTrue="1">
      <formula>$D$1&lt;L4</formula>
    </cfRule>
    <cfRule type="expression" dxfId="4780" priority="662" stopIfTrue="1">
      <formula>$D$1&gt;L4</formula>
    </cfRule>
  </conditionalFormatting>
  <conditionalFormatting sqref="L4">
    <cfRule type="expression" dxfId="4779" priority="659" stopIfTrue="1">
      <formula>$D$1&lt;L4</formula>
    </cfRule>
    <cfRule type="expression" dxfId="4778" priority="660" stopIfTrue="1">
      <formula>$D$1&gt;L4</formula>
    </cfRule>
  </conditionalFormatting>
  <conditionalFormatting sqref="L4">
    <cfRule type="expression" dxfId="4777" priority="657" stopIfTrue="1">
      <formula>$D$1&lt;L4</formula>
    </cfRule>
    <cfRule type="expression" dxfId="4776" priority="658" stopIfTrue="1">
      <formula>$D$1&gt;L4</formula>
    </cfRule>
  </conditionalFormatting>
  <conditionalFormatting sqref="L4">
    <cfRule type="expression" dxfId="4775" priority="655" stopIfTrue="1">
      <formula>$D$1&lt;L4</formula>
    </cfRule>
    <cfRule type="expression" dxfId="4774" priority="656" stopIfTrue="1">
      <formula>$D$1&gt;L4</formula>
    </cfRule>
  </conditionalFormatting>
  <conditionalFormatting sqref="L4">
    <cfRule type="expression" dxfId="4773" priority="653" stopIfTrue="1">
      <formula>$D$1&lt;L4</formula>
    </cfRule>
    <cfRule type="expression" dxfId="4772" priority="654" stopIfTrue="1">
      <formula>$D$1&gt;L4</formula>
    </cfRule>
  </conditionalFormatting>
  <conditionalFormatting sqref="M4">
    <cfRule type="expression" dxfId="4771" priority="651" stopIfTrue="1">
      <formula>$D$1&lt;M4</formula>
    </cfRule>
    <cfRule type="expression" dxfId="4770" priority="652" stopIfTrue="1">
      <formula>$D$1&gt;M4</formula>
    </cfRule>
  </conditionalFormatting>
  <conditionalFormatting sqref="M4">
    <cfRule type="expression" dxfId="4769" priority="631" stopIfTrue="1">
      <formula>$D$1&lt;M4</formula>
    </cfRule>
    <cfRule type="expression" dxfId="4768" priority="632" stopIfTrue="1">
      <formula>$D$1&gt;M4</formula>
    </cfRule>
  </conditionalFormatting>
  <conditionalFormatting sqref="M5">
    <cfRule type="cellIs" dxfId="4767" priority="620" stopIfTrue="1" operator="equal">
      <formula>5</formula>
    </cfRule>
    <cfRule type="cellIs" dxfId="4766" priority="621" stopIfTrue="1" operator="equal">
      <formula>4</formula>
    </cfRule>
    <cfRule type="cellIs" dxfId="4765" priority="622" stopIfTrue="1" operator="equal">
      <formula>3</formula>
    </cfRule>
  </conditionalFormatting>
  <conditionalFormatting sqref="M4">
    <cfRule type="expression" dxfId="4764" priority="649" stopIfTrue="1">
      <formula>$D$1&lt;M4</formula>
    </cfRule>
    <cfRule type="expression" dxfId="4763" priority="650" stopIfTrue="1">
      <formula>$D$1&gt;M4</formula>
    </cfRule>
  </conditionalFormatting>
  <conditionalFormatting sqref="M4">
    <cfRule type="expression" dxfId="4762" priority="629" stopIfTrue="1">
      <formula>$D$1&lt;M4</formula>
    </cfRule>
    <cfRule type="expression" dxfId="4761" priority="630" stopIfTrue="1">
      <formula>$D$1&gt;M4</formula>
    </cfRule>
  </conditionalFormatting>
  <conditionalFormatting sqref="M4">
    <cfRule type="expression" dxfId="4760" priority="627" stopIfTrue="1">
      <formula>$D$1&lt;M4</formula>
    </cfRule>
    <cfRule type="expression" dxfId="4759" priority="628" stopIfTrue="1">
      <formula>$D$1&gt;M4</formula>
    </cfRule>
  </conditionalFormatting>
  <conditionalFormatting sqref="M4">
    <cfRule type="expression" dxfId="4758" priority="647" stopIfTrue="1">
      <formula>$D$1&lt;M4</formula>
    </cfRule>
    <cfRule type="expression" dxfId="4757" priority="648" stopIfTrue="1">
      <formula>$D$1&gt;M4</formula>
    </cfRule>
  </conditionalFormatting>
  <conditionalFormatting sqref="M4">
    <cfRule type="expression" dxfId="4756" priority="645" stopIfTrue="1">
      <formula>$D$1&lt;M4</formula>
    </cfRule>
    <cfRule type="expression" dxfId="4755" priority="646" stopIfTrue="1">
      <formula>$D$1&gt;M4</formula>
    </cfRule>
  </conditionalFormatting>
  <conditionalFormatting sqref="M4">
    <cfRule type="expression" dxfId="4754" priority="643" stopIfTrue="1">
      <formula>$D$1&lt;M4</formula>
    </cfRule>
    <cfRule type="expression" dxfId="4753" priority="644" stopIfTrue="1">
      <formula>$D$1&gt;M4</formula>
    </cfRule>
  </conditionalFormatting>
  <conditionalFormatting sqref="M4">
    <cfRule type="expression" dxfId="4752" priority="641" stopIfTrue="1">
      <formula>$D$1&lt;M4</formula>
    </cfRule>
    <cfRule type="expression" dxfId="4751" priority="642" stopIfTrue="1">
      <formula>$D$1&gt;M4</formula>
    </cfRule>
  </conditionalFormatting>
  <conditionalFormatting sqref="M4">
    <cfRule type="expression" dxfId="4750" priority="639" stopIfTrue="1">
      <formula>$D$1&lt;M4</formula>
    </cfRule>
    <cfRule type="expression" dxfId="4749" priority="640" stopIfTrue="1">
      <formula>$D$1&gt;M4</formula>
    </cfRule>
  </conditionalFormatting>
  <conditionalFormatting sqref="M4">
    <cfRule type="expression" dxfId="4748" priority="637" stopIfTrue="1">
      <formula>$D$1&lt;M4</formula>
    </cfRule>
    <cfRule type="expression" dxfId="4747" priority="638" stopIfTrue="1">
      <formula>$D$1&gt;M4</formula>
    </cfRule>
  </conditionalFormatting>
  <conditionalFormatting sqref="M4">
    <cfRule type="expression" dxfId="4746" priority="635" stopIfTrue="1">
      <formula>$D$1&lt;M4</formula>
    </cfRule>
    <cfRule type="expression" dxfId="4745" priority="636" stopIfTrue="1">
      <formula>$D$1&gt;M4</formula>
    </cfRule>
  </conditionalFormatting>
  <conditionalFormatting sqref="M4">
    <cfRule type="expression" dxfId="4744" priority="633" stopIfTrue="1">
      <formula>$D$1&lt;M4</formula>
    </cfRule>
    <cfRule type="expression" dxfId="4743" priority="634" stopIfTrue="1">
      <formula>$D$1&gt;M4</formula>
    </cfRule>
  </conditionalFormatting>
  <conditionalFormatting sqref="M4">
    <cfRule type="expression" dxfId="4742" priority="625" stopIfTrue="1">
      <formula>$D$1&lt;M4</formula>
    </cfRule>
    <cfRule type="expression" dxfId="4741" priority="626" stopIfTrue="1">
      <formula>$D$1&gt;M4</formula>
    </cfRule>
  </conditionalFormatting>
  <conditionalFormatting sqref="M4">
    <cfRule type="expression" dxfId="4740" priority="623" stopIfTrue="1">
      <formula>$D$1&lt;M4</formula>
    </cfRule>
    <cfRule type="expression" dxfId="4739" priority="624" stopIfTrue="1">
      <formula>$D$1&gt;M4</formula>
    </cfRule>
  </conditionalFormatting>
  <conditionalFormatting sqref="N4">
    <cfRule type="expression" dxfId="4738" priority="618" stopIfTrue="1">
      <formula>$D$1&lt;N4</formula>
    </cfRule>
    <cfRule type="expression" dxfId="4737" priority="619" stopIfTrue="1">
      <formula>$D$1&gt;N4</formula>
    </cfRule>
  </conditionalFormatting>
  <conditionalFormatting sqref="N4">
    <cfRule type="expression" dxfId="4736" priority="616" stopIfTrue="1">
      <formula>$D$1&lt;N4</formula>
    </cfRule>
    <cfRule type="expression" dxfId="4735" priority="617" stopIfTrue="1">
      <formula>$D$1&gt;N4</formula>
    </cfRule>
  </conditionalFormatting>
  <conditionalFormatting sqref="N4">
    <cfRule type="expression" dxfId="4734" priority="614" stopIfTrue="1">
      <formula>$D$1&lt;N4</formula>
    </cfRule>
    <cfRule type="expression" dxfId="4733" priority="615" stopIfTrue="1">
      <formula>$D$1&gt;N4</formula>
    </cfRule>
  </conditionalFormatting>
  <conditionalFormatting sqref="N4">
    <cfRule type="expression" dxfId="4732" priority="610" stopIfTrue="1">
      <formula>$D$1&lt;N4</formula>
    </cfRule>
    <cfRule type="expression" dxfId="4731" priority="611" stopIfTrue="1">
      <formula>$D$1&gt;N4</formula>
    </cfRule>
  </conditionalFormatting>
  <conditionalFormatting sqref="N4">
    <cfRule type="expression" dxfId="4730" priority="612" stopIfTrue="1">
      <formula>$D$1&lt;N4</formula>
    </cfRule>
    <cfRule type="expression" dxfId="4729" priority="613" stopIfTrue="1">
      <formula>$D$1&gt;N4</formula>
    </cfRule>
  </conditionalFormatting>
  <conditionalFormatting sqref="N4">
    <cfRule type="expression" dxfId="4728" priority="608" stopIfTrue="1">
      <formula>$D$1&lt;N4</formula>
    </cfRule>
    <cfRule type="expression" dxfId="4727" priority="609" stopIfTrue="1">
      <formula>$D$1&gt;N4</formula>
    </cfRule>
  </conditionalFormatting>
  <conditionalFormatting sqref="N5">
    <cfRule type="expression" dxfId="4726" priority="606" stopIfTrue="1">
      <formula>$D$1&lt;N5</formula>
    </cfRule>
    <cfRule type="expression" dxfId="4725" priority="607" stopIfTrue="1">
      <formula>$D$1&gt;N5</formula>
    </cfRule>
  </conditionalFormatting>
  <conditionalFormatting sqref="N5">
    <cfRule type="expression" dxfId="4724" priority="604" stopIfTrue="1">
      <formula>$D$1&lt;N5</formula>
    </cfRule>
    <cfRule type="expression" dxfId="4723" priority="605" stopIfTrue="1">
      <formula>$D$1&gt;N5</formula>
    </cfRule>
  </conditionalFormatting>
  <conditionalFormatting sqref="N5">
    <cfRule type="expression" dxfId="4722" priority="602" stopIfTrue="1">
      <formula>$D$1&lt;N5</formula>
    </cfRule>
    <cfRule type="expression" dxfId="4721" priority="603" stopIfTrue="1">
      <formula>$D$1&gt;N5</formula>
    </cfRule>
  </conditionalFormatting>
  <conditionalFormatting sqref="N4">
    <cfRule type="expression" dxfId="4720" priority="597" stopIfTrue="1">
      <formula>$D$1&lt;N4</formula>
    </cfRule>
    <cfRule type="expression" dxfId="4719" priority="598" stopIfTrue="1">
      <formula>$D$1&gt;N4</formula>
    </cfRule>
  </conditionalFormatting>
  <conditionalFormatting sqref="N5">
    <cfRule type="cellIs" dxfId="4718" priority="599" stopIfTrue="1" operator="equal">
      <formula>5</formula>
    </cfRule>
    <cfRule type="cellIs" dxfId="4717" priority="600" stopIfTrue="1" operator="equal">
      <formula>4</formula>
    </cfRule>
    <cfRule type="cellIs" dxfId="4716" priority="601" stopIfTrue="1" operator="equal">
      <formula>3</formula>
    </cfRule>
  </conditionalFormatting>
  <conditionalFormatting sqref="N5">
    <cfRule type="cellIs" dxfId="4715" priority="594" stopIfTrue="1" operator="equal">
      <formula>5</formula>
    </cfRule>
    <cfRule type="cellIs" dxfId="4714" priority="595" stopIfTrue="1" operator="equal">
      <formula>4</formula>
    </cfRule>
    <cfRule type="cellIs" dxfId="4713" priority="596" stopIfTrue="1" operator="equal">
      <formula>3</formula>
    </cfRule>
  </conditionalFormatting>
  <conditionalFormatting sqref="N4">
    <cfRule type="expression" dxfId="4712" priority="592" stopIfTrue="1">
      <formula>$D$1&lt;N4</formula>
    </cfRule>
    <cfRule type="expression" dxfId="4711" priority="593" stopIfTrue="1">
      <formula>$D$1&gt;N4</formula>
    </cfRule>
  </conditionalFormatting>
  <conditionalFormatting sqref="N5">
    <cfRule type="cellIs" dxfId="4710" priority="589" stopIfTrue="1" operator="equal">
      <formula>5</formula>
    </cfRule>
    <cfRule type="cellIs" dxfId="4709" priority="590" stopIfTrue="1" operator="equal">
      <formula>4</formula>
    </cfRule>
    <cfRule type="cellIs" dxfId="4708" priority="591" stopIfTrue="1" operator="equal">
      <formula>3</formula>
    </cfRule>
  </conditionalFormatting>
  <conditionalFormatting sqref="N4">
    <cfRule type="expression" dxfId="4707" priority="587" stopIfTrue="1">
      <formula>$D$1&lt;N4</formula>
    </cfRule>
    <cfRule type="expression" dxfId="4706" priority="588" stopIfTrue="1">
      <formula>$D$1&gt;N4</formula>
    </cfRule>
  </conditionalFormatting>
  <conditionalFormatting sqref="O4">
    <cfRule type="expression" dxfId="4705" priority="585" stopIfTrue="1">
      <formula>$D$1&lt;O4</formula>
    </cfRule>
    <cfRule type="expression" dxfId="4704" priority="586" stopIfTrue="1">
      <formula>$D$1&gt;O4</formula>
    </cfRule>
  </conditionalFormatting>
  <conditionalFormatting sqref="O4">
    <cfRule type="expression" dxfId="4703" priority="583" stopIfTrue="1">
      <formula>$D$1&lt;O4</formula>
    </cfRule>
    <cfRule type="expression" dxfId="4702" priority="584" stopIfTrue="1">
      <formula>$D$1&gt;O4</formula>
    </cfRule>
  </conditionalFormatting>
  <conditionalFormatting sqref="O5">
    <cfRule type="expression" dxfId="4701" priority="581" stopIfTrue="1">
      <formula>$D$1&lt;O5</formula>
    </cfRule>
    <cfRule type="expression" dxfId="4700" priority="582" stopIfTrue="1">
      <formula>$D$1&gt;O5</formula>
    </cfRule>
  </conditionalFormatting>
  <conditionalFormatting sqref="O5">
    <cfRule type="expression" dxfId="4699" priority="579" stopIfTrue="1">
      <formula>$D$1&lt;O5</formula>
    </cfRule>
    <cfRule type="expression" dxfId="4698" priority="580" stopIfTrue="1">
      <formula>$D$1&gt;O5</formula>
    </cfRule>
  </conditionalFormatting>
  <conditionalFormatting sqref="O5">
    <cfRule type="expression" dxfId="4697" priority="577" stopIfTrue="1">
      <formula>$D$1&lt;O5</formula>
    </cfRule>
    <cfRule type="expression" dxfId="4696" priority="578" stopIfTrue="1">
      <formula>$D$1&gt;O5</formula>
    </cfRule>
  </conditionalFormatting>
  <conditionalFormatting sqref="O5">
    <cfRule type="expression" dxfId="4695" priority="565" stopIfTrue="1">
      <formula>$D$1&lt;O5</formula>
    </cfRule>
    <cfRule type="expression" dxfId="4694" priority="566" stopIfTrue="1">
      <formula>$D$1&gt;O5</formula>
    </cfRule>
  </conditionalFormatting>
  <conditionalFormatting sqref="O5">
    <cfRule type="expression" dxfId="4693" priority="563" stopIfTrue="1">
      <formula>$D$1&lt;O5</formula>
    </cfRule>
    <cfRule type="expression" dxfId="4692" priority="564" stopIfTrue="1">
      <formula>$D$1&gt;O5</formula>
    </cfRule>
  </conditionalFormatting>
  <conditionalFormatting sqref="O5">
    <cfRule type="expression" dxfId="4691" priority="561" stopIfTrue="1">
      <formula>$D$1&lt;O5</formula>
    </cfRule>
    <cfRule type="expression" dxfId="4690" priority="562" stopIfTrue="1">
      <formula>$D$1&gt;O5</formula>
    </cfRule>
  </conditionalFormatting>
  <conditionalFormatting sqref="O5">
    <cfRule type="expression" dxfId="4689" priority="575" stopIfTrue="1">
      <formula>$D$1&lt;O5</formula>
    </cfRule>
    <cfRule type="expression" dxfId="4688" priority="576" stopIfTrue="1">
      <formula>$D$1&gt;O5</formula>
    </cfRule>
  </conditionalFormatting>
  <conditionalFormatting sqref="O5">
    <cfRule type="expression" dxfId="4687" priority="573" stopIfTrue="1">
      <formula>$D$1&lt;O5</formula>
    </cfRule>
    <cfRule type="expression" dxfId="4686" priority="574" stopIfTrue="1">
      <formula>$D$1&gt;O5</formula>
    </cfRule>
  </conditionalFormatting>
  <conditionalFormatting sqref="O5">
    <cfRule type="expression" dxfId="4685" priority="571" stopIfTrue="1">
      <formula>$D$1&lt;O5</formula>
    </cfRule>
    <cfRule type="expression" dxfId="4684" priority="572" stopIfTrue="1">
      <formula>$D$1&gt;O5</formula>
    </cfRule>
  </conditionalFormatting>
  <conditionalFormatting sqref="O5">
    <cfRule type="expression" dxfId="4683" priority="569" stopIfTrue="1">
      <formula>$D$1&lt;O5</formula>
    </cfRule>
    <cfRule type="expression" dxfId="4682" priority="570" stopIfTrue="1">
      <formula>$D$1&gt;O5</formula>
    </cfRule>
  </conditionalFormatting>
  <conditionalFormatting sqref="O5">
    <cfRule type="expression" dxfId="4681" priority="567" stopIfTrue="1">
      <formula>$D$1&lt;O5</formula>
    </cfRule>
    <cfRule type="expression" dxfId="4680" priority="568" stopIfTrue="1">
      <formula>$D$1&gt;O5</formula>
    </cfRule>
  </conditionalFormatting>
  <conditionalFormatting sqref="O5">
    <cfRule type="expression" dxfId="4679" priority="549" stopIfTrue="1">
      <formula>$D$1&lt;O5</formula>
    </cfRule>
    <cfRule type="expression" dxfId="4678" priority="550" stopIfTrue="1">
      <formula>$D$1&gt;O5</formula>
    </cfRule>
  </conditionalFormatting>
  <conditionalFormatting sqref="O5">
    <cfRule type="expression" dxfId="4677" priority="547" stopIfTrue="1">
      <formula>$D$1&lt;O5</formula>
    </cfRule>
    <cfRule type="expression" dxfId="4676" priority="548" stopIfTrue="1">
      <formula>$D$1&gt;O5</formula>
    </cfRule>
  </conditionalFormatting>
  <conditionalFormatting sqref="O5">
    <cfRule type="expression" dxfId="4675" priority="543" stopIfTrue="1">
      <formula>$D$1&lt;O5</formula>
    </cfRule>
    <cfRule type="expression" dxfId="4674" priority="544" stopIfTrue="1">
      <formula>$D$1&gt;O5</formula>
    </cfRule>
  </conditionalFormatting>
  <conditionalFormatting sqref="O5">
    <cfRule type="expression" dxfId="4673" priority="559" stopIfTrue="1">
      <formula>$D$1&lt;O5</formula>
    </cfRule>
    <cfRule type="expression" dxfId="4672" priority="560" stopIfTrue="1">
      <formula>$D$1&gt;O5</formula>
    </cfRule>
  </conditionalFormatting>
  <conditionalFormatting sqref="O5">
    <cfRule type="expression" dxfId="4671" priority="557" stopIfTrue="1">
      <formula>$D$1&lt;O5</formula>
    </cfRule>
    <cfRule type="expression" dxfId="4670" priority="558" stopIfTrue="1">
      <formula>$D$1&gt;O5</formula>
    </cfRule>
  </conditionalFormatting>
  <conditionalFormatting sqref="O5">
    <cfRule type="expression" dxfId="4669" priority="555" stopIfTrue="1">
      <formula>$D$1&lt;O5</formula>
    </cfRule>
    <cfRule type="expression" dxfId="4668" priority="556" stopIfTrue="1">
      <formula>$D$1&gt;O5</formula>
    </cfRule>
  </conditionalFormatting>
  <conditionalFormatting sqref="O5">
    <cfRule type="expression" dxfId="4667" priority="553" stopIfTrue="1">
      <formula>$D$1&lt;O5</formula>
    </cfRule>
    <cfRule type="expression" dxfId="4666" priority="554" stopIfTrue="1">
      <formula>$D$1&gt;O5</formula>
    </cfRule>
  </conditionalFormatting>
  <conditionalFormatting sqref="O5">
    <cfRule type="expression" dxfId="4665" priority="551" stopIfTrue="1">
      <formula>$D$1&lt;O5</formula>
    </cfRule>
    <cfRule type="expression" dxfId="4664" priority="552" stopIfTrue="1">
      <formula>$D$1&gt;O5</formula>
    </cfRule>
  </conditionalFormatting>
  <conditionalFormatting sqref="O5">
    <cfRule type="expression" dxfId="4663" priority="545" stopIfTrue="1">
      <formula>$D$1&lt;O5</formula>
    </cfRule>
    <cfRule type="expression" dxfId="4662" priority="546" stopIfTrue="1">
      <formula>$D$1&gt;O5</formula>
    </cfRule>
  </conditionalFormatting>
  <conditionalFormatting sqref="O5">
    <cfRule type="expression" dxfId="4661" priority="541" stopIfTrue="1">
      <formula>$D$1&lt;O5</formula>
    </cfRule>
    <cfRule type="expression" dxfId="4660" priority="542" stopIfTrue="1">
      <formula>$D$1&gt;O5</formula>
    </cfRule>
  </conditionalFormatting>
  <conditionalFormatting sqref="O4">
    <cfRule type="expression" dxfId="4659" priority="539" stopIfTrue="1">
      <formula>$D$1&lt;O4</formula>
    </cfRule>
    <cfRule type="expression" dxfId="4658" priority="540" stopIfTrue="1">
      <formula>$D$1&gt;O4</formula>
    </cfRule>
  </conditionalFormatting>
  <conditionalFormatting sqref="O4">
    <cfRule type="expression" dxfId="4657" priority="537" stopIfTrue="1">
      <formula>$D$1&lt;O4</formula>
    </cfRule>
    <cfRule type="expression" dxfId="4656" priority="538" stopIfTrue="1">
      <formula>$D$1&gt;O4</formula>
    </cfRule>
  </conditionalFormatting>
  <conditionalFormatting sqref="O4">
    <cfRule type="expression" dxfId="4655" priority="535" stopIfTrue="1">
      <formula>$D$1&lt;O4</formula>
    </cfRule>
    <cfRule type="expression" dxfId="4654" priority="536" stopIfTrue="1">
      <formula>$D$1&gt;O4</formula>
    </cfRule>
  </conditionalFormatting>
  <conditionalFormatting sqref="O4">
    <cfRule type="expression" dxfId="4653" priority="533" stopIfTrue="1">
      <formula>$D$1&lt;O4</formula>
    </cfRule>
    <cfRule type="expression" dxfId="4652" priority="534" stopIfTrue="1">
      <formula>$D$1&gt;O4</formula>
    </cfRule>
  </conditionalFormatting>
  <conditionalFormatting sqref="O5">
    <cfRule type="cellIs" dxfId="4651" priority="530" stopIfTrue="1" operator="equal">
      <formula>5</formula>
    </cfRule>
    <cfRule type="cellIs" dxfId="4650" priority="531" stopIfTrue="1" operator="equal">
      <formula>4</formula>
    </cfRule>
    <cfRule type="cellIs" dxfId="4649" priority="532" stopIfTrue="1" operator="equal">
      <formula>3</formula>
    </cfRule>
  </conditionalFormatting>
  <conditionalFormatting sqref="O4">
    <cfRule type="expression" dxfId="4648" priority="528" stopIfTrue="1">
      <formula>$D$1&lt;O4</formula>
    </cfRule>
    <cfRule type="expression" dxfId="4647" priority="529" stopIfTrue="1">
      <formula>$D$1&gt;O4</formula>
    </cfRule>
  </conditionalFormatting>
  <conditionalFormatting sqref="O4">
    <cfRule type="expression" dxfId="4646" priority="526" stopIfTrue="1">
      <formula>$D$1&lt;O4</formula>
    </cfRule>
    <cfRule type="expression" dxfId="4645" priority="527" stopIfTrue="1">
      <formula>$D$1&gt;O4</formula>
    </cfRule>
  </conditionalFormatting>
  <conditionalFormatting sqref="O4">
    <cfRule type="expression" dxfId="4644" priority="524" stopIfTrue="1">
      <formula>$D$1&lt;O4</formula>
    </cfRule>
    <cfRule type="expression" dxfId="4643" priority="525" stopIfTrue="1">
      <formula>$D$1&gt;O4</formula>
    </cfRule>
  </conditionalFormatting>
  <conditionalFormatting sqref="O4">
    <cfRule type="expression" dxfId="4642" priority="522" stopIfTrue="1">
      <formula>$D$1&lt;O4</formula>
    </cfRule>
    <cfRule type="expression" dxfId="4641" priority="523" stopIfTrue="1">
      <formula>$D$1&gt;O4</formula>
    </cfRule>
  </conditionalFormatting>
  <conditionalFormatting sqref="O5">
    <cfRule type="cellIs" dxfId="4640" priority="519" stopIfTrue="1" operator="equal">
      <formula>5</formula>
    </cfRule>
    <cfRule type="cellIs" dxfId="4639" priority="520" stopIfTrue="1" operator="equal">
      <formula>4</formula>
    </cfRule>
    <cfRule type="cellIs" dxfId="4638" priority="521" stopIfTrue="1" operator="equal">
      <formula>3</formula>
    </cfRule>
  </conditionalFormatting>
  <conditionalFormatting sqref="O5">
    <cfRule type="cellIs" dxfId="4637" priority="516" stopIfTrue="1" operator="equal">
      <formula>5</formula>
    </cfRule>
    <cfRule type="cellIs" dxfId="4636" priority="517" stopIfTrue="1" operator="equal">
      <formula>4</formula>
    </cfRule>
    <cfRule type="cellIs" dxfId="4635" priority="518" stopIfTrue="1" operator="equal">
      <formula>3</formula>
    </cfRule>
  </conditionalFormatting>
  <conditionalFormatting sqref="O4">
    <cfRule type="expression" dxfId="4634" priority="498" stopIfTrue="1">
      <formula>$D$1&lt;O4</formula>
    </cfRule>
    <cfRule type="expression" dxfId="4633" priority="499" stopIfTrue="1">
      <formula>$D$1&gt;O4</formula>
    </cfRule>
  </conditionalFormatting>
  <conditionalFormatting sqref="O4">
    <cfRule type="expression" dxfId="4632" priority="496" stopIfTrue="1">
      <formula>$D$1&lt;O4</formula>
    </cfRule>
    <cfRule type="expression" dxfId="4631" priority="497" stopIfTrue="1">
      <formula>$D$1&gt;O4</formula>
    </cfRule>
  </conditionalFormatting>
  <conditionalFormatting sqref="O4">
    <cfRule type="expression" dxfId="4630" priority="492" stopIfTrue="1">
      <formula>$D$1&lt;O4</formula>
    </cfRule>
    <cfRule type="expression" dxfId="4629" priority="493" stopIfTrue="1">
      <formula>$D$1&gt;O4</formula>
    </cfRule>
  </conditionalFormatting>
  <conditionalFormatting sqref="O4">
    <cfRule type="expression" dxfId="4628" priority="514" stopIfTrue="1">
      <formula>$D$1&lt;O4</formula>
    </cfRule>
    <cfRule type="expression" dxfId="4627" priority="515" stopIfTrue="1">
      <formula>$D$1&gt;O4</formula>
    </cfRule>
  </conditionalFormatting>
  <conditionalFormatting sqref="O4">
    <cfRule type="expression" dxfId="4626" priority="512" stopIfTrue="1">
      <formula>$D$1&lt;O4</formula>
    </cfRule>
    <cfRule type="expression" dxfId="4625" priority="513" stopIfTrue="1">
      <formula>$D$1&gt;O4</formula>
    </cfRule>
  </conditionalFormatting>
  <conditionalFormatting sqref="O4">
    <cfRule type="expression" dxfId="4624" priority="510" stopIfTrue="1">
      <formula>$D$1&lt;O4</formula>
    </cfRule>
    <cfRule type="expression" dxfId="4623" priority="511" stopIfTrue="1">
      <formula>$D$1&gt;O4</formula>
    </cfRule>
  </conditionalFormatting>
  <conditionalFormatting sqref="O4">
    <cfRule type="expression" dxfId="4622" priority="508" stopIfTrue="1">
      <formula>$D$1&lt;O4</formula>
    </cfRule>
    <cfRule type="expression" dxfId="4621" priority="509" stopIfTrue="1">
      <formula>$D$1&gt;O4</formula>
    </cfRule>
  </conditionalFormatting>
  <conditionalFormatting sqref="O4">
    <cfRule type="expression" dxfId="4620" priority="506" stopIfTrue="1">
      <formula>$D$1&lt;O4</formula>
    </cfRule>
    <cfRule type="expression" dxfId="4619" priority="507" stopIfTrue="1">
      <formula>$D$1&gt;O4</formula>
    </cfRule>
  </conditionalFormatting>
  <conditionalFormatting sqref="O4">
    <cfRule type="expression" dxfId="4618" priority="504" stopIfTrue="1">
      <formula>$D$1&lt;O4</formula>
    </cfRule>
    <cfRule type="expression" dxfId="4617" priority="505" stopIfTrue="1">
      <formula>$D$1&gt;O4</formula>
    </cfRule>
  </conditionalFormatting>
  <conditionalFormatting sqref="O4">
    <cfRule type="expression" dxfId="4616" priority="502" stopIfTrue="1">
      <formula>$D$1&lt;O4</formula>
    </cfRule>
    <cfRule type="expression" dxfId="4615" priority="503" stopIfTrue="1">
      <formula>$D$1&gt;O4</formula>
    </cfRule>
  </conditionalFormatting>
  <conditionalFormatting sqref="O4">
    <cfRule type="expression" dxfId="4614" priority="500" stopIfTrue="1">
      <formula>$D$1&lt;O4</formula>
    </cfRule>
    <cfRule type="expression" dxfId="4613" priority="501" stopIfTrue="1">
      <formula>$D$1&gt;O4</formula>
    </cfRule>
  </conditionalFormatting>
  <conditionalFormatting sqref="O4">
    <cfRule type="expression" dxfId="4612" priority="494" stopIfTrue="1">
      <formula>$D$1&lt;O4</formula>
    </cfRule>
    <cfRule type="expression" dxfId="4611" priority="495" stopIfTrue="1">
      <formula>$D$1&gt;O4</formula>
    </cfRule>
  </conditionalFormatting>
  <conditionalFormatting sqref="O5">
    <cfRule type="cellIs" dxfId="4610" priority="489" stopIfTrue="1" operator="equal">
      <formula>5</formula>
    </cfRule>
    <cfRule type="cellIs" dxfId="4609" priority="490" stopIfTrue="1" operator="equal">
      <formula>4</formula>
    </cfRule>
    <cfRule type="cellIs" dxfId="4608" priority="491" stopIfTrue="1" operator="equal">
      <formula>3</formula>
    </cfRule>
  </conditionalFormatting>
  <conditionalFormatting sqref="O4">
    <cfRule type="expression" dxfId="4607" priority="487" stopIfTrue="1">
      <formula>$D$1&lt;O4</formula>
    </cfRule>
    <cfRule type="expression" dxfId="4606" priority="488" stopIfTrue="1">
      <formula>$D$1&gt;O4</formula>
    </cfRule>
  </conditionalFormatting>
  <conditionalFormatting sqref="O5">
    <cfRule type="cellIs" dxfId="4605" priority="484" stopIfTrue="1" operator="equal">
      <formula>5</formula>
    </cfRule>
    <cfRule type="cellIs" dxfId="4604" priority="485" stopIfTrue="1" operator="equal">
      <formula>4</formula>
    </cfRule>
    <cfRule type="cellIs" dxfId="4603" priority="486" stopIfTrue="1" operator="equal">
      <formula>3</formula>
    </cfRule>
  </conditionalFormatting>
  <conditionalFormatting sqref="Q4">
    <cfRule type="expression" dxfId="4602" priority="482" stopIfTrue="1">
      <formula>$D$1&lt;Q4</formula>
    </cfRule>
    <cfRule type="expression" dxfId="4601" priority="483" stopIfTrue="1">
      <formula>$D$1&gt;Q4</formula>
    </cfRule>
  </conditionalFormatting>
  <conditionalFormatting sqref="Q4">
    <cfRule type="expression" dxfId="4600" priority="466" stopIfTrue="1">
      <formula>$D$1&lt;Q4</formula>
    </cfRule>
    <cfRule type="expression" dxfId="4599" priority="467" stopIfTrue="1">
      <formula>$D$1&gt;Q4</formula>
    </cfRule>
  </conditionalFormatting>
  <conditionalFormatting sqref="Q4">
    <cfRule type="expression" dxfId="4598" priority="464" stopIfTrue="1">
      <formula>$D$1&lt;Q4</formula>
    </cfRule>
    <cfRule type="expression" dxfId="4597" priority="465" stopIfTrue="1">
      <formula>$D$1&gt;Q4</formula>
    </cfRule>
  </conditionalFormatting>
  <conditionalFormatting sqref="Q4">
    <cfRule type="expression" dxfId="4596" priority="462" stopIfTrue="1">
      <formula>$D$1&lt;Q4</formula>
    </cfRule>
    <cfRule type="expression" dxfId="4595" priority="463" stopIfTrue="1">
      <formula>$D$1&gt;Q4</formula>
    </cfRule>
  </conditionalFormatting>
  <conditionalFormatting sqref="Q4">
    <cfRule type="expression" dxfId="4594" priority="480" stopIfTrue="1">
      <formula>$D$1&lt;Q4</formula>
    </cfRule>
    <cfRule type="expression" dxfId="4593" priority="481" stopIfTrue="1">
      <formula>$D$1&gt;Q4</formula>
    </cfRule>
  </conditionalFormatting>
  <conditionalFormatting sqref="Q4">
    <cfRule type="expression" dxfId="4592" priority="478" stopIfTrue="1">
      <formula>$D$1&lt;Q4</formula>
    </cfRule>
    <cfRule type="expression" dxfId="4591" priority="479" stopIfTrue="1">
      <formula>$D$1&gt;Q4</formula>
    </cfRule>
  </conditionalFormatting>
  <conditionalFormatting sqref="Q4">
    <cfRule type="expression" dxfId="4590" priority="476" stopIfTrue="1">
      <formula>$D$1&lt;Q4</formula>
    </cfRule>
    <cfRule type="expression" dxfId="4589" priority="477" stopIfTrue="1">
      <formula>$D$1&gt;Q4</formula>
    </cfRule>
  </conditionalFormatting>
  <conditionalFormatting sqref="Q4">
    <cfRule type="expression" dxfId="4588" priority="474" stopIfTrue="1">
      <formula>$D$1&lt;Q4</formula>
    </cfRule>
    <cfRule type="expression" dxfId="4587" priority="475" stopIfTrue="1">
      <formula>$D$1&gt;Q4</formula>
    </cfRule>
  </conditionalFormatting>
  <conditionalFormatting sqref="Q4">
    <cfRule type="expression" dxfId="4586" priority="472" stopIfTrue="1">
      <formula>$D$1&lt;Q4</formula>
    </cfRule>
    <cfRule type="expression" dxfId="4585" priority="473" stopIfTrue="1">
      <formula>$D$1&gt;Q4</formula>
    </cfRule>
  </conditionalFormatting>
  <conditionalFormatting sqref="Q4">
    <cfRule type="expression" dxfId="4584" priority="470" stopIfTrue="1">
      <formula>$D$1&lt;Q4</formula>
    </cfRule>
    <cfRule type="expression" dxfId="4583" priority="471" stopIfTrue="1">
      <formula>$D$1&gt;Q4</formula>
    </cfRule>
  </conditionalFormatting>
  <conditionalFormatting sqref="Q4">
    <cfRule type="expression" dxfId="4582" priority="468" stopIfTrue="1">
      <formula>$D$1&lt;Q4</formula>
    </cfRule>
    <cfRule type="expression" dxfId="4581" priority="469" stopIfTrue="1">
      <formula>$D$1&gt;Q4</formula>
    </cfRule>
  </conditionalFormatting>
  <conditionalFormatting sqref="Q4">
    <cfRule type="expression" dxfId="4580" priority="460" stopIfTrue="1">
      <formula>$D$1&lt;Q4</formula>
    </cfRule>
    <cfRule type="expression" dxfId="4579" priority="461" stopIfTrue="1">
      <formula>$D$1&gt;Q4</formula>
    </cfRule>
  </conditionalFormatting>
  <conditionalFormatting sqref="Q4">
    <cfRule type="expression" dxfId="4578" priority="458" stopIfTrue="1">
      <formula>$D$1&lt;Q4</formula>
    </cfRule>
    <cfRule type="expression" dxfId="4577" priority="459" stopIfTrue="1">
      <formula>$D$1&gt;Q4</formula>
    </cfRule>
  </conditionalFormatting>
  <conditionalFormatting sqref="Q4">
    <cfRule type="expression" dxfId="4576" priority="456" stopIfTrue="1">
      <formula>$D$1&lt;Q4</formula>
    </cfRule>
    <cfRule type="expression" dxfId="4575" priority="457" stopIfTrue="1">
      <formula>$D$1&gt;Q4</formula>
    </cfRule>
  </conditionalFormatting>
  <conditionalFormatting sqref="Q4">
    <cfRule type="expression" dxfId="4574" priority="454" stopIfTrue="1">
      <formula>$D$1&lt;Q4</formula>
    </cfRule>
    <cfRule type="expression" dxfId="4573" priority="455" stopIfTrue="1">
      <formula>$D$1&gt;Q4</formula>
    </cfRule>
  </conditionalFormatting>
  <conditionalFormatting sqref="Q4">
    <cfRule type="expression" dxfId="4572" priority="452" stopIfTrue="1">
      <formula>$D$1&lt;Q4</formula>
    </cfRule>
    <cfRule type="expression" dxfId="4571" priority="453" stopIfTrue="1">
      <formula>$D$1&gt;Q4</formula>
    </cfRule>
  </conditionalFormatting>
  <conditionalFormatting sqref="Q4">
    <cfRule type="expression" dxfId="4570" priority="450" stopIfTrue="1">
      <formula>$D$1&lt;Q4</formula>
    </cfRule>
    <cfRule type="expression" dxfId="4569" priority="451" stopIfTrue="1">
      <formula>$D$1&gt;Q4</formula>
    </cfRule>
  </conditionalFormatting>
  <conditionalFormatting sqref="Q4">
    <cfRule type="expression" dxfId="4568" priority="448" stopIfTrue="1">
      <formula>$D$1&lt;Q4</formula>
    </cfRule>
    <cfRule type="expression" dxfId="4567" priority="449" stopIfTrue="1">
      <formula>$D$1&gt;Q4</formula>
    </cfRule>
  </conditionalFormatting>
  <conditionalFormatting sqref="Q4">
    <cfRule type="expression" dxfId="4566" priority="446" stopIfTrue="1">
      <formula>$D$1&lt;Q4</formula>
    </cfRule>
    <cfRule type="expression" dxfId="4565" priority="447" stopIfTrue="1">
      <formula>$D$1&gt;Q4</formula>
    </cfRule>
  </conditionalFormatting>
  <conditionalFormatting sqref="Q4">
    <cfRule type="expression" dxfId="4564" priority="444" stopIfTrue="1">
      <formula>$D$1&lt;Q4</formula>
    </cfRule>
    <cfRule type="expression" dxfId="4563" priority="445" stopIfTrue="1">
      <formula>$D$1&gt;Q4</formula>
    </cfRule>
  </conditionalFormatting>
  <conditionalFormatting sqref="Q4">
    <cfRule type="expression" dxfId="4562" priority="442" stopIfTrue="1">
      <formula>$D$1&lt;Q4</formula>
    </cfRule>
    <cfRule type="expression" dxfId="4561" priority="443" stopIfTrue="1">
      <formula>$D$1&gt;Q4</formula>
    </cfRule>
  </conditionalFormatting>
  <conditionalFormatting sqref="Q4">
    <cfRule type="expression" dxfId="4560" priority="440" stopIfTrue="1">
      <formula>$D$1&lt;Q4</formula>
    </cfRule>
    <cfRule type="expression" dxfId="4559" priority="441" stopIfTrue="1">
      <formula>$D$1&gt;Q4</formula>
    </cfRule>
  </conditionalFormatting>
  <conditionalFormatting sqref="Q4">
    <cfRule type="expression" dxfId="4558" priority="438" stopIfTrue="1">
      <formula>$D$1&lt;Q4</formula>
    </cfRule>
    <cfRule type="expression" dxfId="4557" priority="439" stopIfTrue="1">
      <formula>$D$1&gt;Q4</formula>
    </cfRule>
  </conditionalFormatting>
  <conditionalFormatting sqref="Q4">
    <cfRule type="expression" dxfId="4556" priority="436" stopIfTrue="1">
      <formula>$D$1&lt;Q4</formula>
    </cfRule>
    <cfRule type="expression" dxfId="4555" priority="437" stopIfTrue="1">
      <formula>$D$1&gt;Q4</formula>
    </cfRule>
  </conditionalFormatting>
  <conditionalFormatting sqref="Q4">
    <cfRule type="expression" dxfId="4554" priority="434" stopIfTrue="1">
      <formula>$D$1&lt;Q4</formula>
    </cfRule>
    <cfRule type="expression" dxfId="4553" priority="435" stopIfTrue="1">
      <formula>$D$1&gt;Q4</formula>
    </cfRule>
  </conditionalFormatting>
  <conditionalFormatting sqref="Q4">
    <cfRule type="expression" dxfId="4552" priority="432" stopIfTrue="1">
      <formula>$D$1&lt;Q4</formula>
    </cfRule>
    <cfRule type="expression" dxfId="4551" priority="433" stopIfTrue="1">
      <formula>$D$1&gt;Q4</formula>
    </cfRule>
  </conditionalFormatting>
  <conditionalFormatting sqref="P4">
    <cfRule type="expression" dxfId="4550" priority="430" stopIfTrue="1">
      <formula>$D$1&lt;P4</formula>
    </cfRule>
    <cfRule type="expression" dxfId="4549" priority="431" stopIfTrue="1">
      <formula>$D$1&gt;P4</formula>
    </cfRule>
  </conditionalFormatting>
  <conditionalFormatting sqref="P4">
    <cfRule type="expression" dxfId="4548" priority="414" stopIfTrue="1">
      <formula>$D$1&lt;P4</formula>
    </cfRule>
    <cfRule type="expression" dxfId="4547" priority="415" stopIfTrue="1">
      <formula>$D$1&gt;P4</formula>
    </cfRule>
  </conditionalFormatting>
  <conditionalFormatting sqref="P4">
    <cfRule type="expression" dxfId="4546" priority="412" stopIfTrue="1">
      <formula>$D$1&lt;P4</formula>
    </cfRule>
    <cfRule type="expression" dxfId="4545" priority="413" stopIfTrue="1">
      <formula>$D$1&gt;P4</formula>
    </cfRule>
  </conditionalFormatting>
  <conditionalFormatting sqref="P4">
    <cfRule type="expression" dxfId="4544" priority="410" stopIfTrue="1">
      <formula>$D$1&lt;P4</formula>
    </cfRule>
    <cfRule type="expression" dxfId="4543" priority="411" stopIfTrue="1">
      <formula>$D$1&gt;P4</formula>
    </cfRule>
  </conditionalFormatting>
  <conditionalFormatting sqref="P4">
    <cfRule type="expression" dxfId="4542" priority="428" stopIfTrue="1">
      <formula>$D$1&lt;P4</formula>
    </cfRule>
    <cfRule type="expression" dxfId="4541" priority="429" stopIfTrue="1">
      <formula>$D$1&gt;P4</formula>
    </cfRule>
  </conditionalFormatting>
  <conditionalFormatting sqref="P4">
    <cfRule type="expression" dxfId="4540" priority="426" stopIfTrue="1">
      <formula>$D$1&lt;P4</formula>
    </cfRule>
    <cfRule type="expression" dxfId="4539" priority="427" stopIfTrue="1">
      <formula>$D$1&gt;P4</formula>
    </cfRule>
  </conditionalFormatting>
  <conditionalFormatting sqref="P4">
    <cfRule type="expression" dxfId="4538" priority="424" stopIfTrue="1">
      <formula>$D$1&lt;P4</formula>
    </cfRule>
    <cfRule type="expression" dxfId="4537" priority="425" stopIfTrue="1">
      <formula>$D$1&gt;P4</formula>
    </cfRule>
  </conditionalFormatting>
  <conditionalFormatting sqref="P4">
    <cfRule type="expression" dxfId="4536" priority="422" stopIfTrue="1">
      <formula>$D$1&lt;P4</formula>
    </cfRule>
    <cfRule type="expression" dxfId="4535" priority="423" stopIfTrue="1">
      <formula>$D$1&gt;P4</formula>
    </cfRule>
  </conditionalFormatting>
  <conditionalFormatting sqref="P4">
    <cfRule type="expression" dxfId="4534" priority="420" stopIfTrue="1">
      <formula>$D$1&lt;P4</formula>
    </cfRule>
    <cfRule type="expression" dxfId="4533" priority="421" stopIfTrue="1">
      <formula>$D$1&gt;P4</formula>
    </cfRule>
  </conditionalFormatting>
  <conditionalFormatting sqref="P4">
    <cfRule type="expression" dxfId="4532" priority="418" stopIfTrue="1">
      <formula>$D$1&lt;P4</formula>
    </cfRule>
    <cfRule type="expression" dxfId="4531" priority="419" stopIfTrue="1">
      <formula>$D$1&gt;P4</formula>
    </cfRule>
  </conditionalFormatting>
  <conditionalFormatting sqref="P4">
    <cfRule type="expression" dxfId="4530" priority="416" stopIfTrue="1">
      <formula>$D$1&lt;P4</formula>
    </cfRule>
    <cfRule type="expression" dxfId="4529" priority="417" stopIfTrue="1">
      <formula>$D$1&gt;P4</formula>
    </cfRule>
  </conditionalFormatting>
  <conditionalFormatting sqref="P4">
    <cfRule type="expression" dxfId="4528" priority="408" stopIfTrue="1">
      <formula>$D$1&lt;P4</formula>
    </cfRule>
    <cfRule type="expression" dxfId="4527" priority="409" stopIfTrue="1">
      <formula>$D$1&gt;P4</formula>
    </cfRule>
  </conditionalFormatting>
  <conditionalFormatting sqref="P4">
    <cfRule type="expression" dxfId="4526" priority="406" stopIfTrue="1">
      <formula>$D$1&lt;P4</formula>
    </cfRule>
    <cfRule type="expression" dxfId="4525" priority="407" stopIfTrue="1">
      <formula>$D$1&gt;P4</formula>
    </cfRule>
  </conditionalFormatting>
  <conditionalFormatting sqref="P4">
    <cfRule type="expression" dxfId="4524" priority="404" stopIfTrue="1">
      <formula>$D$1&lt;P4</formula>
    </cfRule>
    <cfRule type="expression" dxfId="4523" priority="405" stopIfTrue="1">
      <formula>$D$1&gt;P4</formula>
    </cfRule>
  </conditionalFormatting>
  <conditionalFormatting sqref="P4">
    <cfRule type="expression" dxfId="4522" priority="402" stopIfTrue="1">
      <formula>$D$1&lt;P4</formula>
    </cfRule>
    <cfRule type="expression" dxfId="4521" priority="403" stopIfTrue="1">
      <formula>$D$1&gt;P4</formula>
    </cfRule>
  </conditionalFormatting>
  <conditionalFormatting sqref="P4">
    <cfRule type="expression" dxfId="4520" priority="400" stopIfTrue="1">
      <formula>$D$1&lt;P4</formula>
    </cfRule>
    <cfRule type="expression" dxfId="4519" priority="401" stopIfTrue="1">
      <formula>$D$1&gt;P4</formula>
    </cfRule>
  </conditionalFormatting>
  <conditionalFormatting sqref="P4">
    <cfRule type="expression" dxfId="4518" priority="398" stopIfTrue="1">
      <formula>$D$1&lt;P4</formula>
    </cfRule>
    <cfRule type="expression" dxfId="4517" priority="399" stopIfTrue="1">
      <formula>$D$1&gt;P4</formula>
    </cfRule>
  </conditionalFormatting>
  <conditionalFormatting sqref="P4">
    <cfRule type="expression" dxfId="4516" priority="396" stopIfTrue="1">
      <formula>$D$1&lt;P4</formula>
    </cfRule>
    <cfRule type="expression" dxfId="4515" priority="397" stopIfTrue="1">
      <formula>$D$1&gt;P4</formula>
    </cfRule>
  </conditionalFormatting>
  <conditionalFormatting sqref="P4">
    <cfRule type="expression" dxfId="4514" priority="394" stopIfTrue="1">
      <formula>$D$1&lt;P4</formula>
    </cfRule>
    <cfRule type="expression" dxfId="4513" priority="395" stopIfTrue="1">
      <formula>$D$1&gt;P4</formula>
    </cfRule>
  </conditionalFormatting>
  <conditionalFormatting sqref="P4">
    <cfRule type="expression" dxfId="4512" priority="392" stopIfTrue="1">
      <formula>$D$1&lt;P4</formula>
    </cfRule>
    <cfRule type="expression" dxfId="4511" priority="393" stopIfTrue="1">
      <formula>$D$1&gt;P4</formula>
    </cfRule>
  </conditionalFormatting>
  <conditionalFormatting sqref="P4">
    <cfRule type="expression" dxfId="4510" priority="390" stopIfTrue="1">
      <formula>$D$1&lt;P4</formula>
    </cfRule>
    <cfRule type="expression" dxfId="4509" priority="391" stopIfTrue="1">
      <formula>$D$1&gt;P4</formula>
    </cfRule>
  </conditionalFormatting>
  <conditionalFormatting sqref="P4">
    <cfRule type="expression" dxfId="4508" priority="388" stopIfTrue="1">
      <formula>$D$1&lt;P4</formula>
    </cfRule>
    <cfRule type="expression" dxfId="4507" priority="389" stopIfTrue="1">
      <formula>$D$1&gt;P4</formula>
    </cfRule>
  </conditionalFormatting>
  <conditionalFormatting sqref="P4">
    <cfRule type="expression" dxfId="4506" priority="386" stopIfTrue="1">
      <formula>$D$1&lt;P4</formula>
    </cfRule>
    <cfRule type="expression" dxfId="4505" priority="387" stopIfTrue="1">
      <formula>$D$1&gt;P4</formula>
    </cfRule>
  </conditionalFormatting>
  <conditionalFormatting sqref="P4">
    <cfRule type="expression" dxfId="4504" priority="384" stopIfTrue="1">
      <formula>$D$1&lt;P4</formula>
    </cfRule>
    <cfRule type="expression" dxfId="4503" priority="385" stopIfTrue="1">
      <formula>$D$1&gt;P4</formula>
    </cfRule>
  </conditionalFormatting>
  <conditionalFormatting sqref="P4">
    <cfRule type="expression" dxfId="4502" priority="382" stopIfTrue="1">
      <formula>$D$1&lt;P4</formula>
    </cfRule>
    <cfRule type="expression" dxfId="4501" priority="383" stopIfTrue="1">
      <formula>$D$1&gt;P4</formula>
    </cfRule>
  </conditionalFormatting>
  <conditionalFormatting sqref="P4">
    <cfRule type="expression" dxfId="4500" priority="380" stopIfTrue="1">
      <formula>$D$1&lt;P4</formula>
    </cfRule>
    <cfRule type="expression" dxfId="4499" priority="381" stopIfTrue="1">
      <formula>$D$1&gt;P4</formula>
    </cfRule>
  </conditionalFormatting>
  <conditionalFormatting sqref="I5">
    <cfRule type="cellIs" dxfId="4498" priority="377" stopIfTrue="1" operator="equal">
      <formula>5</formula>
    </cfRule>
    <cfRule type="cellIs" dxfId="4497" priority="378" stopIfTrue="1" operator="equal">
      <formula>4</formula>
    </cfRule>
    <cfRule type="cellIs" dxfId="4496" priority="379" stopIfTrue="1" operator="equal">
      <formula>3</formula>
    </cfRule>
  </conditionalFormatting>
  <conditionalFormatting sqref="I5">
    <cfRule type="cellIs" dxfId="4495" priority="374" stopIfTrue="1" operator="equal">
      <formula>5</formula>
    </cfRule>
    <cfRule type="cellIs" dxfId="4494" priority="375" stopIfTrue="1" operator="equal">
      <formula>4</formula>
    </cfRule>
    <cfRule type="cellIs" dxfId="4493" priority="376" stopIfTrue="1" operator="equal">
      <formula>3</formula>
    </cfRule>
  </conditionalFormatting>
  <conditionalFormatting sqref="I5">
    <cfRule type="cellIs" dxfId="4492" priority="371" stopIfTrue="1" operator="equal">
      <formula>5</formula>
    </cfRule>
    <cfRule type="cellIs" dxfId="4491" priority="372" stopIfTrue="1" operator="equal">
      <formula>4</formula>
    </cfRule>
    <cfRule type="cellIs" dxfId="4490" priority="373" stopIfTrue="1" operator="equal">
      <formula>3</formula>
    </cfRule>
  </conditionalFormatting>
  <conditionalFormatting sqref="I5">
    <cfRule type="cellIs" dxfId="4489" priority="368" stopIfTrue="1" operator="equal">
      <formula>5</formula>
    </cfRule>
    <cfRule type="cellIs" dxfId="4488" priority="369" stopIfTrue="1" operator="equal">
      <formula>4</formula>
    </cfRule>
    <cfRule type="cellIs" dxfId="4487" priority="370" stopIfTrue="1" operator="equal">
      <formula>3</formula>
    </cfRule>
  </conditionalFormatting>
  <conditionalFormatting sqref="L5">
    <cfRule type="cellIs" dxfId="4486" priority="365" stopIfTrue="1" operator="equal">
      <formula>5</formula>
    </cfRule>
    <cfRule type="cellIs" dxfId="4485" priority="366" stopIfTrue="1" operator="equal">
      <formula>4</formula>
    </cfRule>
    <cfRule type="cellIs" dxfId="4484" priority="367" stopIfTrue="1" operator="equal">
      <formula>3</formula>
    </cfRule>
  </conditionalFormatting>
  <conditionalFormatting sqref="L5">
    <cfRule type="cellIs" dxfId="4483" priority="362" stopIfTrue="1" operator="equal">
      <formula>5</formula>
    </cfRule>
    <cfRule type="cellIs" dxfId="4482" priority="363" stopIfTrue="1" operator="equal">
      <formula>4</formula>
    </cfRule>
    <cfRule type="cellIs" dxfId="4481" priority="364" stopIfTrue="1" operator="equal">
      <formula>3</formula>
    </cfRule>
  </conditionalFormatting>
  <conditionalFormatting sqref="P5">
    <cfRule type="cellIs" dxfId="4480" priority="356" stopIfTrue="1" operator="equal">
      <formula>5</formula>
    </cfRule>
    <cfRule type="cellIs" dxfId="4479" priority="357" stopIfTrue="1" operator="equal">
      <formula>4</formula>
    </cfRule>
    <cfRule type="cellIs" dxfId="4478" priority="358" stopIfTrue="1" operator="equal">
      <formula>3</formula>
    </cfRule>
  </conditionalFormatting>
  <conditionalFormatting sqref="P5">
    <cfRule type="cellIs" dxfId="4477" priority="353" stopIfTrue="1" operator="equal">
      <formula>5</formula>
    </cfRule>
    <cfRule type="cellIs" dxfId="4476" priority="354" stopIfTrue="1" operator="equal">
      <formula>4</formula>
    </cfRule>
    <cfRule type="cellIs" dxfId="4475" priority="355" stopIfTrue="1" operator="equal">
      <formula>3</formula>
    </cfRule>
  </conditionalFormatting>
  <conditionalFormatting sqref="P5">
    <cfRule type="cellIs" dxfId="4474" priority="350" stopIfTrue="1" operator="equal">
      <formula>5</formula>
    </cfRule>
    <cfRule type="cellIs" dxfId="4473" priority="351" stopIfTrue="1" operator="equal">
      <formula>4</formula>
    </cfRule>
    <cfRule type="cellIs" dxfId="4472" priority="352" stopIfTrue="1" operator="equal">
      <formula>3</formula>
    </cfRule>
  </conditionalFormatting>
  <conditionalFormatting sqref="P5">
    <cfRule type="cellIs" dxfId="4471" priority="347" stopIfTrue="1" operator="equal">
      <formula>5</formula>
    </cfRule>
    <cfRule type="cellIs" dxfId="4470" priority="348" stopIfTrue="1" operator="equal">
      <formula>4</formula>
    </cfRule>
    <cfRule type="cellIs" dxfId="4469" priority="349" stopIfTrue="1" operator="equal">
      <formula>3</formula>
    </cfRule>
  </conditionalFormatting>
  <conditionalFormatting sqref="Q5">
    <cfRule type="cellIs" dxfId="4468" priority="344" stopIfTrue="1" operator="equal">
      <formula>5</formula>
    </cfRule>
    <cfRule type="cellIs" dxfId="4467" priority="345" stopIfTrue="1" operator="equal">
      <formula>4</formula>
    </cfRule>
    <cfRule type="cellIs" dxfId="4466" priority="346" stopIfTrue="1" operator="equal">
      <formula>3</formula>
    </cfRule>
  </conditionalFormatting>
  <conditionalFormatting sqref="Q5">
    <cfRule type="cellIs" dxfId="4465" priority="341" stopIfTrue="1" operator="equal">
      <formula>5</formula>
    </cfRule>
    <cfRule type="cellIs" dxfId="4464" priority="342" stopIfTrue="1" operator="equal">
      <formula>4</formula>
    </cfRule>
    <cfRule type="cellIs" dxfId="4463" priority="343" stopIfTrue="1" operator="equal">
      <formula>3</formula>
    </cfRule>
  </conditionalFormatting>
  <conditionalFormatting sqref="Q5">
    <cfRule type="cellIs" dxfId="4462" priority="338" stopIfTrue="1" operator="equal">
      <formula>5</formula>
    </cfRule>
    <cfRule type="cellIs" dxfId="4461" priority="339" stopIfTrue="1" operator="equal">
      <formula>4</formula>
    </cfRule>
    <cfRule type="cellIs" dxfId="4460" priority="340" stopIfTrue="1" operator="equal">
      <formula>3</formula>
    </cfRule>
  </conditionalFormatting>
  <conditionalFormatting sqref="Q5">
    <cfRule type="cellIs" dxfId="4459" priority="335" stopIfTrue="1" operator="equal">
      <formula>5</formula>
    </cfRule>
    <cfRule type="cellIs" dxfId="4458" priority="336" stopIfTrue="1" operator="equal">
      <formula>4</formula>
    </cfRule>
    <cfRule type="cellIs" dxfId="4457" priority="337" stopIfTrue="1" operator="equal">
      <formula>3</formula>
    </cfRule>
  </conditionalFormatting>
  <conditionalFormatting sqref="Q5">
    <cfRule type="cellIs" dxfId="4456" priority="332" stopIfTrue="1" operator="equal">
      <formula>5</formula>
    </cfRule>
    <cfRule type="cellIs" dxfId="4455" priority="333" stopIfTrue="1" operator="equal">
      <formula>4</formula>
    </cfRule>
    <cfRule type="cellIs" dxfId="4454" priority="334" stopIfTrue="1" operator="equal">
      <formula>3</formula>
    </cfRule>
  </conditionalFormatting>
  <conditionalFormatting sqref="Q5">
    <cfRule type="cellIs" dxfId="4453" priority="329" stopIfTrue="1" operator="equal">
      <formula>5</formula>
    </cfRule>
    <cfRule type="cellIs" dxfId="4452" priority="330" stopIfTrue="1" operator="equal">
      <formula>4</formula>
    </cfRule>
    <cfRule type="cellIs" dxfId="4451" priority="331" stopIfTrue="1" operator="equal">
      <formula>3</formula>
    </cfRule>
  </conditionalFormatting>
  <conditionalFormatting sqref="Q5">
    <cfRule type="cellIs" dxfId="4450" priority="326" stopIfTrue="1" operator="equal">
      <formula>5</formula>
    </cfRule>
    <cfRule type="cellIs" dxfId="4449" priority="327" stopIfTrue="1" operator="equal">
      <formula>4</formula>
    </cfRule>
    <cfRule type="cellIs" dxfId="4448" priority="328" stopIfTrue="1" operator="equal">
      <formula>3</formula>
    </cfRule>
  </conditionalFormatting>
  <conditionalFormatting sqref="R5">
    <cfRule type="cellIs" dxfId="4447" priority="323" stopIfTrue="1" operator="equal">
      <formula>5</formula>
    </cfRule>
    <cfRule type="cellIs" dxfId="4446" priority="324" stopIfTrue="1" operator="equal">
      <formula>4</formula>
    </cfRule>
    <cfRule type="cellIs" dxfId="4445" priority="325" stopIfTrue="1" operator="equal">
      <formula>3</formula>
    </cfRule>
  </conditionalFormatting>
  <conditionalFormatting sqref="R5">
    <cfRule type="cellIs" dxfId="4444" priority="320" stopIfTrue="1" operator="equal">
      <formula>5</formula>
    </cfRule>
    <cfRule type="cellIs" dxfId="4443" priority="321" stopIfTrue="1" operator="equal">
      <formula>4</formula>
    </cfRule>
    <cfRule type="cellIs" dxfId="4442" priority="322" stopIfTrue="1" operator="equal">
      <formula>3</formula>
    </cfRule>
  </conditionalFormatting>
  <conditionalFormatting sqref="Q4">
    <cfRule type="expression" dxfId="4441" priority="318" stopIfTrue="1">
      <formula>$D$1&lt;Q4</formula>
    </cfRule>
    <cfRule type="expression" dxfId="4440" priority="319" stopIfTrue="1">
      <formula>$D$1&gt;Q4</formula>
    </cfRule>
  </conditionalFormatting>
  <conditionalFormatting sqref="Q4">
    <cfRule type="expression" dxfId="4439" priority="316" stopIfTrue="1">
      <formula>$D$1&lt;Q4</formula>
    </cfRule>
    <cfRule type="expression" dxfId="4438" priority="317" stopIfTrue="1">
      <formula>$D$1&gt;Q4</formula>
    </cfRule>
  </conditionalFormatting>
  <conditionalFormatting sqref="Q4">
    <cfRule type="expression" dxfId="4437" priority="314" stopIfTrue="1">
      <formula>$D$1&lt;Q4</formula>
    </cfRule>
    <cfRule type="expression" dxfId="4436" priority="315" stopIfTrue="1">
      <formula>$D$1&gt;Q4</formula>
    </cfRule>
  </conditionalFormatting>
  <conditionalFormatting sqref="Q4">
    <cfRule type="expression" dxfId="4435" priority="312" stopIfTrue="1">
      <formula>$D$1&lt;Q4</formula>
    </cfRule>
    <cfRule type="expression" dxfId="4434" priority="313" stopIfTrue="1">
      <formula>$D$1&gt;Q4</formula>
    </cfRule>
  </conditionalFormatting>
  <conditionalFormatting sqref="Q4">
    <cfRule type="expression" dxfId="4433" priority="310" stopIfTrue="1">
      <formula>$D$1&lt;Q4</formula>
    </cfRule>
    <cfRule type="expression" dxfId="4432" priority="311" stopIfTrue="1">
      <formula>$D$1&gt;Q4</formula>
    </cfRule>
  </conditionalFormatting>
  <conditionalFormatting sqref="Q4">
    <cfRule type="expression" dxfId="4431" priority="308" stopIfTrue="1">
      <formula>$D$1&lt;Q4</formula>
    </cfRule>
    <cfRule type="expression" dxfId="4430" priority="309" stopIfTrue="1">
      <formula>$D$1&gt;Q4</formula>
    </cfRule>
  </conditionalFormatting>
  <conditionalFormatting sqref="Q4">
    <cfRule type="expression" dxfId="4429" priority="306" stopIfTrue="1">
      <formula>$D$1&lt;Q4</formula>
    </cfRule>
    <cfRule type="expression" dxfId="4428" priority="307" stopIfTrue="1">
      <formula>$D$1&gt;Q4</formula>
    </cfRule>
  </conditionalFormatting>
  <conditionalFormatting sqref="N4">
    <cfRule type="expression" dxfId="4427" priority="304" stopIfTrue="1">
      <formula>$D$1&lt;N4</formula>
    </cfRule>
    <cfRule type="expression" dxfId="4426" priority="305" stopIfTrue="1">
      <formula>$D$1&gt;N4</formula>
    </cfRule>
  </conditionalFormatting>
  <conditionalFormatting sqref="N4">
    <cfRule type="expression" dxfId="4425" priority="302" stopIfTrue="1">
      <formula>$D$1&lt;N4</formula>
    </cfRule>
    <cfRule type="expression" dxfId="4424" priority="303" stopIfTrue="1">
      <formula>$D$1&gt;N4</formula>
    </cfRule>
  </conditionalFormatting>
  <conditionalFormatting sqref="N5">
    <cfRule type="expression" dxfId="4423" priority="300" stopIfTrue="1">
      <formula>$D$1&lt;N5</formula>
    </cfRule>
    <cfRule type="expression" dxfId="4422" priority="301" stopIfTrue="1">
      <formula>$D$1&gt;N5</formula>
    </cfRule>
  </conditionalFormatting>
  <conditionalFormatting sqref="N5">
    <cfRule type="expression" dxfId="4421" priority="298" stopIfTrue="1">
      <formula>$D$1&lt;N5</formula>
    </cfRule>
    <cfRule type="expression" dxfId="4420" priority="299" stopIfTrue="1">
      <formula>$D$1&gt;N5</formula>
    </cfRule>
  </conditionalFormatting>
  <conditionalFormatting sqref="N5">
    <cfRule type="expression" dxfId="4419" priority="296" stopIfTrue="1">
      <formula>$D$1&lt;N5</formula>
    </cfRule>
    <cfRule type="expression" dxfId="4418" priority="297" stopIfTrue="1">
      <formula>$D$1&gt;N5</formula>
    </cfRule>
  </conditionalFormatting>
  <conditionalFormatting sqref="N5">
    <cfRule type="expression" dxfId="4417" priority="284" stopIfTrue="1">
      <formula>$D$1&lt;N5</formula>
    </cfRule>
    <cfRule type="expression" dxfId="4416" priority="285" stopIfTrue="1">
      <formula>$D$1&gt;N5</formula>
    </cfRule>
  </conditionalFormatting>
  <conditionalFormatting sqref="N5">
    <cfRule type="expression" dxfId="4415" priority="282" stopIfTrue="1">
      <formula>$D$1&lt;N5</formula>
    </cfRule>
    <cfRule type="expression" dxfId="4414" priority="283" stopIfTrue="1">
      <formula>$D$1&gt;N5</formula>
    </cfRule>
  </conditionalFormatting>
  <conditionalFormatting sqref="N5">
    <cfRule type="expression" dxfId="4413" priority="280" stopIfTrue="1">
      <formula>$D$1&lt;N5</formula>
    </cfRule>
    <cfRule type="expression" dxfId="4412" priority="281" stopIfTrue="1">
      <formula>$D$1&gt;N5</formula>
    </cfRule>
  </conditionalFormatting>
  <conditionalFormatting sqref="N5">
    <cfRule type="expression" dxfId="4411" priority="294" stopIfTrue="1">
      <formula>$D$1&lt;N5</formula>
    </cfRule>
    <cfRule type="expression" dxfId="4410" priority="295" stopIfTrue="1">
      <formula>$D$1&gt;N5</formula>
    </cfRule>
  </conditionalFormatting>
  <conditionalFormatting sqref="N5">
    <cfRule type="expression" dxfId="4409" priority="292" stopIfTrue="1">
      <formula>$D$1&lt;N5</formula>
    </cfRule>
    <cfRule type="expression" dxfId="4408" priority="293" stopIfTrue="1">
      <formula>$D$1&gt;N5</formula>
    </cfRule>
  </conditionalFormatting>
  <conditionalFormatting sqref="N5">
    <cfRule type="expression" dxfId="4407" priority="290" stopIfTrue="1">
      <formula>$D$1&lt;N5</formula>
    </cfRule>
    <cfRule type="expression" dxfId="4406" priority="291" stopIfTrue="1">
      <formula>$D$1&gt;N5</formula>
    </cfRule>
  </conditionalFormatting>
  <conditionalFormatting sqref="N5">
    <cfRule type="expression" dxfId="4405" priority="288" stopIfTrue="1">
      <formula>$D$1&lt;N5</formula>
    </cfRule>
    <cfRule type="expression" dxfId="4404" priority="289" stopIfTrue="1">
      <formula>$D$1&gt;N5</formula>
    </cfRule>
  </conditionalFormatting>
  <conditionalFormatting sqref="N5">
    <cfRule type="expression" dxfId="4403" priority="286" stopIfTrue="1">
      <formula>$D$1&lt;N5</formula>
    </cfRule>
    <cfRule type="expression" dxfId="4402" priority="287" stopIfTrue="1">
      <formula>$D$1&gt;N5</formula>
    </cfRule>
  </conditionalFormatting>
  <conditionalFormatting sqref="N5">
    <cfRule type="expression" dxfId="4401" priority="268" stopIfTrue="1">
      <formula>$D$1&lt;N5</formula>
    </cfRule>
    <cfRule type="expression" dxfId="4400" priority="269" stopIfTrue="1">
      <formula>$D$1&gt;N5</formula>
    </cfRule>
  </conditionalFormatting>
  <conditionalFormatting sqref="N5">
    <cfRule type="expression" dxfId="4399" priority="266" stopIfTrue="1">
      <formula>$D$1&lt;N5</formula>
    </cfRule>
    <cfRule type="expression" dxfId="4398" priority="267" stopIfTrue="1">
      <formula>$D$1&gt;N5</formula>
    </cfRule>
  </conditionalFormatting>
  <conditionalFormatting sqref="N5">
    <cfRule type="expression" dxfId="4397" priority="262" stopIfTrue="1">
      <formula>$D$1&lt;N5</formula>
    </cfRule>
    <cfRule type="expression" dxfId="4396" priority="263" stopIfTrue="1">
      <formula>$D$1&gt;N5</formula>
    </cfRule>
  </conditionalFormatting>
  <conditionalFormatting sqref="N5">
    <cfRule type="expression" dxfId="4395" priority="278" stopIfTrue="1">
      <formula>$D$1&lt;N5</formula>
    </cfRule>
    <cfRule type="expression" dxfId="4394" priority="279" stopIfTrue="1">
      <formula>$D$1&gt;N5</formula>
    </cfRule>
  </conditionalFormatting>
  <conditionalFormatting sqref="N5">
    <cfRule type="expression" dxfId="4393" priority="276" stopIfTrue="1">
      <formula>$D$1&lt;N5</formula>
    </cfRule>
    <cfRule type="expression" dxfId="4392" priority="277" stopIfTrue="1">
      <formula>$D$1&gt;N5</formula>
    </cfRule>
  </conditionalFormatting>
  <conditionalFormatting sqref="N5">
    <cfRule type="expression" dxfId="4391" priority="274" stopIfTrue="1">
      <formula>$D$1&lt;N5</formula>
    </cfRule>
    <cfRule type="expression" dxfId="4390" priority="275" stopIfTrue="1">
      <formula>$D$1&gt;N5</formula>
    </cfRule>
  </conditionalFormatting>
  <conditionalFormatting sqref="N5">
    <cfRule type="expression" dxfId="4389" priority="272" stopIfTrue="1">
      <formula>$D$1&lt;N5</formula>
    </cfRule>
    <cfRule type="expression" dxfId="4388" priority="273" stopIfTrue="1">
      <formula>$D$1&gt;N5</formula>
    </cfRule>
  </conditionalFormatting>
  <conditionalFormatting sqref="N5">
    <cfRule type="expression" dxfId="4387" priority="270" stopIfTrue="1">
      <formula>$D$1&lt;N5</formula>
    </cfRule>
    <cfRule type="expression" dxfId="4386" priority="271" stopIfTrue="1">
      <formula>$D$1&gt;N5</formula>
    </cfRule>
  </conditionalFormatting>
  <conditionalFormatting sqref="N5">
    <cfRule type="expression" dxfId="4385" priority="264" stopIfTrue="1">
      <formula>$D$1&lt;N5</formula>
    </cfRule>
    <cfRule type="expression" dxfId="4384" priority="265" stopIfTrue="1">
      <formula>$D$1&gt;N5</formula>
    </cfRule>
  </conditionalFormatting>
  <conditionalFormatting sqref="N5">
    <cfRule type="expression" dxfId="4383" priority="260" stopIfTrue="1">
      <formula>$D$1&lt;N5</formula>
    </cfRule>
    <cfRule type="expression" dxfId="4382" priority="261" stopIfTrue="1">
      <formula>$D$1&gt;N5</formula>
    </cfRule>
  </conditionalFormatting>
  <conditionalFormatting sqref="N4">
    <cfRule type="expression" dxfId="4381" priority="258" stopIfTrue="1">
      <formula>$D$1&lt;N4</formula>
    </cfRule>
    <cfRule type="expression" dxfId="4380" priority="259" stopIfTrue="1">
      <formula>$D$1&gt;N4</formula>
    </cfRule>
  </conditionalFormatting>
  <conditionalFormatting sqref="N4">
    <cfRule type="expression" dxfId="4379" priority="256" stopIfTrue="1">
      <formula>$D$1&lt;N4</formula>
    </cfRule>
    <cfRule type="expression" dxfId="4378" priority="257" stopIfTrue="1">
      <formula>$D$1&gt;N4</formula>
    </cfRule>
  </conditionalFormatting>
  <conditionalFormatting sqref="N4">
    <cfRule type="expression" dxfId="4377" priority="254" stopIfTrue="1">
      <formula>$D$1&lt;N4</formula>
    </cfRule>
    <cfRule type="expression" dxfId="4376" priority="255" stopIfTrue="1">
      <formula>$D$1&gt;N4</formula>
    </cfRule>
  </conditionalFormatting>
  <conditionalFormatting sqref="N4">
    <cfRule type="expression" dxfId="4375" priority="252" stopIfTrue="1">
      <formula>$D$1&lt;N4</formula>
    </cfRule>
    <cfRule type="expression" dxfId="4374" priority="253" stopIfTrue="1">
      <formula>$D$1&gt;N4</formula>
    </cfRule>
  </conditionalFormatting>
  <conditionalFormatting sqref="N5">
    <cfRule type="cellIs" dxfId="4373" priority="249" stopIfTrue="1" operator="equal">
      <formula>5</formula>
    </cfRule>
    <cfRule type="cellIs" dxfId="4372" priority="250" stopIfTrue="1" operator="equal">
      <formula>4</formula>
    </cfRule>
    <cfRule type="cellIs" dxfId="4371" priority="251" stopIfTrue="1" operator="equal">
      <formula>3</formula>
    </cfRule>
  </conditionalFormatting>
  <conditionalFormatting sqref="N4">
    <cfRule type="expression" dxfId="4370" priority="247" stopIfTrue="1">
      <formula>$D$1&lt;N4</formula>
    </cfRule>
    <cfRule type="expression" dxfId="4369" priority="248" stopIfTrue="1">
      <formula>$D$1&gt;N4</formula>
    </cfRule>
  </conditionalFormatting>
  <conditionalFormatting sqref="N4">
    <cfRule type="expression" dxfId="4368" priority="245" stopIfTrue="1">
      <formula>$D$1&lt;N4</formula>
    </cfRule>
    <cfRule type="expression" dxfId="4367" priority="246" stopIfTrue="1">
      <formula>$D$1&gt;N4</formula>
    </cfRule>
  </conditionalFormatting>
  <conditionalFormatting sqref="N4">
    <cfRule type="expression" dxfId="4366" priority="243" stopIfTrue="1">
      <formula>$D$1&lt;N4</formula>
    </cfRule>
    <cfRule type="expression" dxfId="4365" priority="244" stopIfTrue="1">
      <formula>$D$1&gt;N4</formula>
    </cfRule>
  </conditionalFormatting>
  <conditionalFormatting sqref="N4">
    <cfRule type="expression" dxfId="4364" priority="241" stopIfTrue="1">
      <formula>$D$1&lt;N4</formula>
    </cfRule>
    <cfRule type="expression" dxfId="4363" priority="242" stopIfTrue="1">
      <formula>$D$1&gt;N4</formula>
    </cfRule>
  </conditionalFormatting>
  <conditionalFormatting sqref="N5">
    <cfRule type="cellIs" dxfId="4362" priority="238" stopIfTrue="1" operator="equal">
      <formula>5</formula>
    </cfRule>
    <cfRule type="cellIs" dxfId="4361" priority="239" stopIfTrue="1" operator="equal">
      <formula>4</formula>
    </cfRule>
    <cfRule type="cellIs" dxfId="4360" priority="240" stopIfTrue="1" operator="equal">
      <formula>3</formula>
    </cfRule>
  </conditionalFormatting>
  <conditionalFormatting sqref="N5">
    <cfRule type="cellIs" dxfId="4359" priority="235" stopIfTrue="1" operator="equal">
      <formula>5</formula>
    </cfRule>
    <cfRule type="cellIs" dxfId="4358" priority="236" stopIfTrue="1" operator="equal">
      <formula>4</formula>
    </cfRule>
    <cfRule type="cellIs" dxfId="4357" priority="237" stopIfTrue="1" operator="equal">
      <formula>3</formula>
    </cfRule>
  </conditionalFormatting>
  <conditionalFormatting sqref="N4">
    <cfRule type="expression" dxfId="4356" priority="217" stopIfTrue="1">
      <formula>$D$1&lt;N4</formula>
    </cfRule>
    <cfRule type="expression" dxfId="4355" priority="218" stopIfTrue="1">
      <formula>$D$1&gt;N4</formula>
    </cfRule>
  </conditionalFormatting>
  <conditionalFormatting sqref="N4">
    <cfRule type="expression" dxfId="4354" priority="215" stopIfTrue="1">
      <formula>$D$1&lt;N4</formula>
    </cfRule>
    <cfRule type="expression" dxfId="4353" priority="216" stopIfTrue="1">
      <formula>$D$1&gt;N4</formula>
    </cfRule>
  </conditionalFormatting>
  <conditionalFormatting sqref="N4">
    <cfRule type="expression" dxfId="4352" priority="211" stopIfTrue="1">
      <formula>$D$1&lt;N4</formula>
    </cfRule>
    <cfRule type="expression" dxfId="4351" priority="212" stopIfTrue="1">
      <formula>$D$1&gt;N4</formula>
    </cfRule>
  </conditionalFormatting>
  <conditionalFormatting sqref="N4">
    <cfRule type="expression" dxfId="4350" priority="233" stopIfTrue="1">
      <formula>$D$1&lt;N4</formula>
    </cfRule>
    <cfRule type="expression" dxfId="4349" priority="234" stopIfTrue="1">
      <formula>$D$1&gt;N4</formula>
    </cfRule>
  </conditionalFormatting>
  <conditionalFormatting sqref="N4">
    <cfRule type="expression" dxfId="4348" priority="231" stopIfTrue="1">
      <formula>$D$1&lt;N4</formula>
    </cfRule>
    <cfRule type="expression" dxfId="4347" priority="232" stopIfTrue="1">
      <formula>$D$1&gt;N4</formula>
    </cfRule>
  </conditionalFormatting>
  <conditionalFormatting sqref="N4">
    <cfRule type="expression" dxfId="4346" priority="229" stopIfTrue="1">
      <formula>$D$1&lt;N4</formula>
    </cfRule>
    <cfRule type="expression" dxfId="4345" priority="230" stopIfTrue="1">
      <formula>$D$1&gt;N4</formula>
    </cfRule>
  </conditionalFormatting>
  <conditionalFormatting sqref="N4">
    <cfRule type="expression" dxfId="4344" priority="227" stopIfTrue="1">
      <formula>$D$1&lt;N4</formula>
    </cfRule>
    <cfRule type="expression" dxfId="4343" priority="228" stopIfTrue="1">
      <formula>$D$1&gt;N4</formula>
    </cfRule>
  </conditionalFormatting>
  <conditionalFormatting sqref="N4">
    <cfRule type="expression" dxfId="4342" priority="225" stopIfTrue="1">
      <formula>$D$1&lt;N4</formula>
    </cfRule>
    <cfRule type="expression" dxfId="4341" priority="226" stopIfTrue="1">
      <formula>$D$1&gt;N4</formula>
    </cfRule>
  </conditionalFormatting>
  <conditionalFormatting sqref="N4">
    <cfRule type="expression" dxfId="4340" priority="223" stopIfTrue="1">
      <formula>$D$1&lt;N4</formula>
    </cfRule>
    <cfRule type="expression" dxfId="4339" priority="224" stopIfTrue="1">
      <formula>$D$1&gt;N4</formula>
    </cfRule>
  </conditionalFormatting>
  <conditionalFormatting sqref="N4">
    <cfRule type="expression" dxfId="4338" priority="221" stopIfTrue="1">
      <formula>$D$1&lt;N4</formula>
    </cfRule>
    <cfRule type="expression" dxfId="4337" priority="222" stopIfTrue="1">
      <formula>$D$1&gt;N4</formula>
    </cfRule>
  </conditionalFormatting>
  <conditionalFormatting sqref="N4">
    <cfRule type="expression" dxfId="4336" priority="219" stopIfTrue="1">
      <formula>$D$1&lt;N4</formula>
    </cfRule>
    <cfRule type="expression" dxfId="4335" priority="220" stopIfTrue="1">
      <formula>$D$1&gt;N4</formula>
    </cfRule>
  </conditionalFormatting>
  <conditionalFormatting sqref="N4">
    <cfRule type="expression" dxfId="4334" priority="213" stopIfTrue="1">
      <formula>$D$1&lt;N4</formula>
    </cfRule>
    <cfRule type="expression" dxfId="4333" priority="214" stopIfTrue="1">
      <formula>$D$1&gt;N4</formula>
    </cfRule>
  </conditionalFormatting>
  <conditionalFormatting sqref="N5">
    <cfRule type="cellIs" dxfId="4332" priority="208" stopIfTrue="1" operator="equal">
      <formula>5</formula>
    </cfRule>
    <cfRule type="cellIs" dxfId="4331" priority="209" stopIfTrue="1" operator="equal">
      <formula>4</formula>
    </cfRule>
    <cfRule type="cellIs" dxfId="4330" priority="210" stopIfTrue="1" operator="equal">
      <formula>3</formula>
    </cfRule>
  </conditionalFormatting>
  <conditionalFormatting sqref="N4">
    <cfRule type="expression" dxfId="4329" priority="206" stopIfTrue="1">
      <formula>$D$1&lt;N4</formula>
    </cfRule>
    <cfRule type="expression" dxfId="4328" priority="207" stopIfTrue="1">
      <formula>$D$1&gt;N4</formula>
    </cfRule>
  </conditionalFormatting>
  <conditionalFormatting sqref="N5">
    <cfRule type="cellIs" dxfId="4327" priority="203" stopIfTrue="1" operator="equal">
      <formula>5</formula>
    </cfRule>
    <cfRule type="cellIs" dxfId="4326" priority="204" stopIfTrue="1" operator="equal">
      <formula>4</formula>
    </cfRule>
    <cfRule type="cellIs" dxfId="4325" priority="205" stopIfTrue="1" operator="equal">
      <formula>3</formula>
    </cfRule>
  </conditionalFormatting>
  <conditionalFormatting sqref="P4">
    <cfRule type="expression" dxfId="4324" priority="201" stopIfTrue="1">
      <formula>$D$1&lt;P4</formula>
    </cfRule>
    <cfRule type="expression" dxfId="4323" priority="202" stopIfTrue="1">
      <formula>$D$1&gt;P4</formula>
    </cfRule>
  </conditionalFormatting>
  <conditionalFormatting sqref="P4">
    <cfRule type="expression" dxfId="4322" priority="185" stopIfTrue="1">
      <formula>$D$1&lt;P4</formula>
    </cfRule>
    <cfRule type="expression" dxfId="4321" priority="186" stopIfTrue="1">
      <formula>$D$1&gt;P4</formula>
    </cfRule>
  </conditionalFormatting>
  <conditionalFormatting sqref="P4">
    <cfRule type="expression" dxfId="4320" priority="183" stopIfTrue="1">
      <formula>$D$1&lt;P4</formula>
    </cfRule>
    <cfRule type="expression" dxfId="4319" priority="184" stopIfTrue="1">
      <formula>$D$1&gt;P4</formula>
    </cfRule>
  </conditionalFormatting>
  <conditionalFormatting sqref="P4">
    <cfRule type="expression" dxfId="4318" priority="181" stopIfTrue="1">
      <formula>$D$1&lt;P4</formula>
    </cfRule>
    <cfRule type="expression" dxfId="4317" priority="182" stopIfTrue="1">
      <formula>$D$1&gt;P4</formula>
    </cfRule>
  </conditionalFormatting>
  <conditionalFormatting sqref="P4">
    <cfRule type="expression" dxfId="4316" priority="199" stopIfTrue="1">
      <formula>$D$1&lt;P4</formula>
    </cfRule>
    <cfRule type="expression" dxfId="4315" priority="200" stopIfTrue="1">
      <formula>$D$1&gt;P4</formula>
    </cfRule>
  </conditionalFormatting>
  <conditionalFormatting sqref="P4">
    <cfRule type="expression" dxfId="4314" priority="197" stopIfTrue="1">
      <formula>$D$1&lt;P4</formula>
    </cfRule>
    <cfRule type="expression" dxfId="4313" priority="198" stopIfTrue="1">
      <formula>$D$1&gt;P4</formula>
    </cfRule>
  </conditionalFormatting>
  <conditionalFormatting sqref="P4">
    <cfRule type="expression" dxfId="4312" priority="195" stopIfTrue="1">
      <formula>$D$1&lt;P4</formula>
    </cfRule>
    <cfRule type="expression" dxfId="4311" priority="196" stopIfTrue="1">
      <formula>$D$1&gt;P4</formula>
    </cfRule>
  </conditionalFormatting>
  <conditionalFormatting sqref="P4">
    <cfRule type="expression" dxfId="4310" priority="193" stopIfTrue="1">
      <formula>$D$1&lt;P4</formula>
    </cfRule>
    <cfRule type="expression" dxfId="4309" priority="194" stopIfTrue="1">
      <formula>$D$1&gt;P4</formula>
    </cfRule>
  </conditionalFormatting>
  <conditionalFormatting sqref="P4">
    <cfRule type="expression" dxfId="4308" priority="191" stopIfTrue="1">
      <formula>$D$1&lt;P4</formula>
    </cfRule>
    <cfRule type="expression" dxfId="4307" priority="192" stopIfTrue="1">
      <formula>$D$1&gt;P4</formula>
    </cfRule>
  </conditionalFormatting>
  <conditionalFormatting sqref="P4">
    <cfRule type="expression" dxfId="4306" priority="189" stopIfTrue="1">
      <formula>$D$1&lt;P4</formula>
    </cfRule>
    <cfRule type="expression" dxfId="4305" priority="190" stopIfTrue="1">
      <formula>$D$1&gt;P4</formula>
    </cfRule>
  </conditionalFormatting>
  <conditionalFormatting sqref="P4">
    <cfRule type="expression" dxfId="4304" priority="187" stopIfTrue="1">
      <formula>$D$1&lt;P4</formula>
    </cfRule>
    <cfRule type="expression" dxfId="4303" priority="188" stopIfTrue="1">
      <formula>$D$1&gt;P4</formula>
    </cfRule>
  </conditionalFormatting>
  <conditionalFormatting sqref="P4">
    <cfRule type="expression" dxfId="4302" priority="179" stopIfTrue="1">
      <formula>$D$1&lt;P4</formula>
    </cfRule>
    <cfRule type="expression" dxfId="4301" priority="180" stopIfTrue="1">
      <formula>$D$1&gt;P4</formula>
    </cfRule>
  </conditionalFormatting>
  <conditionalFormatting sqref="P4">
    <cfRule type="expression" dxfId="4300" priority="177" stopIfTrue="1">
      <formula>$D$1&lt;P4</formula>
    </cfRule>
    <cfRule type="expression" dxfId="4299" priority="178" stopIfTrue="1">
      <formula>$D$1&gt;P4</formula>
    </cfRule>
  </conditionalFormatting>
  <conditionalFormatting sqref="P4">
    <cfRule type="expression" dxfId="4298" priority="175" stopIfTrue="1">
      <formula>$D$1&lt;P4</formula>
    </cfRule>
    <cfRule type="expression" dxfId="4297" priority="176" stopIfTrue="1">
      <formula>$D$1&gt;P4</formula>
    </cfRule>
  </conditionalFormatting>
  <conditionalFormatting sqref="P4">
    <cfRule type="expression" dxfId="4296" priority="173" stopIfTrue="1">
      <formula>$D$1&lt;P4</formula>
    </cfRule>
    <cfRule type="expression" dxfId="4295" priority="174" stopIfTrue="1">
      <formula>$D$1&gt;P4</formula>
    </cfRule>
  </conditionalFormatting>
  <conditionalFormatting sqref="P4">
    <cfRule type="expression" dxfId="4294" priority="171" stopIfTrue="1">
      <formula>$D$1&lt;P4</formula>
    </cfRule>
    <cfRule type="expression" dxfId="4293" priority="172" stopIfTrue="1">
      <formula>$D$1&gt;P4</formula>
    </cfRule>
  </conditionalFormatting>
  <conditionalFormatting sqref="P4">
    <cfRule type="expression" dxfId="4292" priority="169" stopIfTrue="1">
      <formula>$D$1&lt;P4</formula>
    </cfRule>
    <cfRule type="expression" dxfId="4291" priority="170" stopIfTrue="1">
      <formula>$D$1&gt;P4</formula>
    </cfRule>
  </conditionalFormatting>
  <conditionalFormatting sqref="P4">
    <cfRule type="expression" dxfId="4290" priority="167" stopIfTrue="1">
      <formula>$D$1&lt;P4</formula>
    </cfRule>
    <cfRule type="expression" dxfId="4289" priority="168" stopIfTrue="1">
      <formula>$D$1&gt;P4</formula>
    </cfRule>
  </conditionalFormatting>
  <conditionalFormatting sqref="P4">
    <cfRule type="expression" dxfId="4288" priority="165" stopIfTrue="1">
      <formula>$D$1&lt;P4</formula>
    </cfRule>
    <cfRule type="expression" dxfId="4287" priority="166" stopIfTrue="1">
      <formula>$D$1&gt;P4</formula>
    </cfRule>
  </conditionalFormatting>
  <conditionalFormatting sqref="P4">
    <cfRule type="expression" dxfId="4286" priority="163" stopIfTrue="1">
      <formula>$D$1&lt;P4</formula>
    </cfRule>
    <cfRule type="expression" dxfId="4285" priority="164" stopIfTrue="1">
      <formula>$D$1&gt;P4</formula>
    </cfRule>
  </conditionalFormatting>
  <conditionalFormatting sqref="P4">
    <cfRule type="expression" dxfId="4284" priority="161" stopIfTrue="1">
      <formula>$D$1&lt;P4</formula>
    </cfRule>
    <cfRule type="expression" dxfId="4283" priority="162" stopIfTrue="1">
      <formula>$D$1&gt;P4</formula>
    </cfRule>
  </conditionalFormatting>
  <conditionalFormatting sqref="P4">
    <cfRule type="expression" dxfId="4282" priority="159" stopIfTrue="1">
      <formula>$D$1&lt;P4</formula>
    </cfRule>
    <cfRule type="expression" dxfId="4281" priority="160" stopIfTrue="1">
      <formula>$D$1&gt;P4</formula>
    </cfRule>
  </conditionalFormatting>
  <conditionalFormatting sqref="P4">
    <cfRule type="expression" dxfId="4280" priority="157" stopIfTrue="1">
      <formula>$D$1&lt;P4</formula>
    </cfRule>
    <cfRule type="expression" dxfId="4279" priority="158" stopIfTrue="1">
      <formula>$D$1&gt;P4</formula>
    </cfRule>
  </conditionalFormatting>
  <conditionalFormatting sqref="P4">
    <cfRule type="expression" dxfId="4278" priority="155" stopIfTrue="1">
      <formula>$D$1&lt;P4</formula>
    </cfRule>
    <cfRule type="expression" dxfId="4277" priority="156" stopIfTrue="1">
      <formula>$D$1&gt;P4</formula>
    </cfRule>
  </conditionalFormatting>
  <conditionalFormatting sqref="P4">
    <cfRule type="expression" dxfId="4276" priority="153" stopIfTrue="1">
      <formula>$D$1&lt;P4</formula>
    </cfRule>
    <cfRule type="expression" dxfId="4275" priority="154" stopIfTrue="1">
      <formula>$D$1&gt;P4</formula>
    </cfRule>
  </conditionalFormatting>
  <conditionalFormatting sqref="P4">
    <cfRule type="expression" dxfId="4274" priority="151" stopIfTrue="1">
      <formula>$D$1&lt;P4</formula>
    </cfRule>
    <cfRule type="expression" dxfId="4273" priority="152" stopIfTrue="1">
      <formula>$D$1&gt;P4</formula>
    </cfRule>
  </conditionalFormatting>
  <conditionalFormatting sqref="O4">
    <cfRule type="expression" dxfId="4272" priority="149" stopIfTrue="1">
      <formula>$D$1&lt;O4</formula>
    </cfRule>
    <cfRule type="expression" dxfId="4271" priority="150" stopIfTrue="1">
      <formula>$D$1&gt;O4</formula>
    </cfRule>
  </conditionalFormatting>
  <conditionalFormatting sqref="O4">
    <cfRule type="expression" dxfId="4270" priority="133" stopIfTrue="1">
      <formula>$D$1&lt;O4</formula>
    </cfRule>
    <cfRule type="expression" dxfId="4269" priority="134" stopIfTrue="1">
      <formula>$D$1&gt;O4</formula>
    </cfRule>
  </conditionalFormatting>
  <conditionalFormatting sqref="O4">
    <cfRule type="expression" dxfId="4268" priority="131" stopIfTrue="1">
      <formula>$D$1&lt;O4</formula>
    </cfRule>
    <cfRule type="expression" dxfId="4267" priority="132" stopIfTrue="1">
      <formula>$D$1&gt;O4</formula>
    </cfRule>
  </conditionalFormatting>
  <conditionalFormatting sqref="O4">
    <cfRule type="expression" dxfId="4266" priority="129" stopIfTrue="1">
      <formula>$D$1&lt;O4</formula>
    </cfRule>
    <cfRule type="expression" dxfId="4265" priority="130" stopIfTrue="1">
      <formula>$D$1&gt;O4</formula>
    </cfRule>
  </conditionalFormatting>
  <conditionalFormatting sqref="O4">
    <cfRule type="expression" dxfId="4264" priority="147" stopIfTrue="1">
      <formula>$D$1&lt;O4</formula>
    </cfRule>
    <cfRule type="expression" dxfId="4263" priority="148" stopIfTrue="1">
      <formula>$D$1&gt;O4</formula>
    </cfRule>
  </conditionalFormatting>
  <conditionalFormatting sqref="O4">
    <cfRule type="expression" dxfId="4262" priority="145" stopIfTrue="1">
      <formula>$D$1&lt;O4</formula>
    </cfRule>
    <cfRule type="expression" dxfId="4261" priority="146" stopIfTrue="1">
      <formula>$D$1&gt;O4</formula>
    </cfRule>
  </conditionalFormatting>
  <conditionalFormatting sqref="O4">
    <cfRule type="expression" dxfId="4260" priority="143" stopIfTrue="1">
      <formula>$D$1&lt;O4</formula>
    </cfRule>
    <cfRule type="expression" dxfId="4259" priority="144" stopIfTrue="1">
      <formula>$D$1&gt;O4</formula>
    </cfRule>
  </conditionalFormatting>
  <conditionalFormatting sqref="O4">
    <cfRule type="expression" dxfId="4258" priority="141" stopIfTrue="1">
      <formula>$D$1&lt;O4</formula>
    </cfRule>
    <cfRule type="expression" dxfId="4257" priority="142" stopIfTrue="1">
      <formula>$D$1&gt;O4</formula>
    </cfRule>
  </conditionalFormatting>
  <conditionalFormatting sqref="O4">
    <cfRule type="expression" dxfId="4256" priority="139" stopIfTrue="1">
      <formula>$D$1&lt;O4</formula>
    </cfRule>
    <cfRule type="expression" dxfId="4255" priority="140" stopIfTrue="1">
      <formula>$D$1&gt;O4</formula>
    </cfRule>
  </conditionalFormatting>
  <conditionalFormatting sqref="O4">
    <cfRule type="expression" dxfId="4254" priority="137" stopIfTrue="1">
      <formula>$D$1&lt;O4</formula>
    </cfRule>
    <cfRule type="expression" dxfId="4253" priority="138" stopIfTrue="1">
      <formula>$D$1&gt;O4</formula>
    </cfRule>
  </conditionalFormatting>
  <conditionalFormatting sqref="O4">
    <cfRule type="expression" dxfId="4252" priority="135" stopIfTrue="1">
      <formula>$D$1&lt;O4</formula>
    </cfRule>
    <cfRule type="expression" dxfId="4251" priority="136" stopIfTrue="1">
      <formula>$D$1&gt;O4</formula>
    </cfRule>
  </conditionalFormatting>
  <conditionalFormatting sqref="O4">
    <cfRule type="expression" dxfId="4250" priority="127" stopIfTrue="1">
      <formula>$D$1&lt;O4</formula>
    </cfRule>
    <cfRule type="expression" dxfId="4249" priority="128" stopIfTrue="1">
      <formula>$D$1&gt;O4</formula>
    </cfRule>
  </conditionalFormatting>
  <conditionalFormatting sqref="O4">
    <cfRule type="expression" dxfId="4248" priority="125" stopIfTrue="1">
      <formula>$D$1&lt;O4</formula>
    </cfRule>
    <cfRule type="expression" dxfId="4247" priority="126" stopIfTrue="1">
      <formula>$D$1&gt;O4</formula>
    </cfRule>
  </conditionalFormatting>
  <conditionalFormatting sqref="O4">
    <cfRule type="expression" dxfId="4246" priority="123" stopIfTrue="1">
      <formula>$D$1&lt;O4</formula>
    </cfRule>
    <cfRule type="expression" dxfId="4245" priority="124" stopIfTrue="1">
      <formula>$D$1&gt;O4</formula>
    </cfRule>
  </conditionalFormatting>
  <conditionalFormatting sqref="O4">
    <cfRule type="expression" dxfId="4244" priority="121" stopIfTrue="1">
      <formula>$D$1&lt;O4</formula>
    </cfRule>
    <cfRule type="expression" dxfId="4243" priority="122" stopIfTrue="1">
      <formula>$D$1&gt;O4</formula>
    </cfRule>
  </conditionalFormatting>
  <conditionalFormatting sqref="O4">
    <cfRule type="expression" dxfId="4242" priority="119" stopIfTrue="1">
      <formula>$D$1&lt;O4</formula>
    </cfRule>
    <cfRule type="expression" dxfId="4241" priority="120" stopIfTrue="1">
      <formula>$D$1&gt;O4</formula>
    </cfRule>
  </conditionalFormatting>
  <conditionalFormatting sqref="O4">
    <cfRule type="expression" dxfId="4240" priority="117" stopIfTrue="1">
      <formula>$D$1&lt;O4</formula>
    </cfRule>
    <cfRule type="expression" dxfId="4239" priority="118" stopIfTrue="1">
      <formula>$D$1&gt;O4</formula>
    </cfRule>
  </conditionalFormatting>
  <conditionalFormatting sqref="O4">
    <cfRule type="expression" dxfId="4238" priority="115" stopIfTrue="1">
      <formula>$D$1&lt;O4</formula>
    </cfRule>
    <cfRule type="expression" dxfId="4237" priority="116" stopIfTrue="1">
      <formula>$D$1&gt;O4</formula>
    </cfRule>
  </conditionalFormatting>
  <conditionalFormatting sqref="O4">
    <cfRule type="expression" dxfId="4236" priority="113" stopIfTrue="1">
      <formula>$D$1&lt;O4</formula>
    </cfRule>
    <cfRule type="expression" dxfId="4235" priority="114" stopIfTrue="1">
      <formula>$D$1&gt;O4</formula>
    </cfRule>
  </conditionalFormatting>
  <conditionalFormatting sqref="O4">
    <cfRule type="expression" dxfId="4234" priority="111" stopIfTrue="1">
      <formula>$D$1&lt;O4</formula>
    </cfRule>
    <cfRule type="expression" dxfId="4233" priority="112" stopIfTrue="1">
      <formula>$D$1&gt;O4</formula>
    </cfRule>
  </conditionalFormatting>
  <conditionalFormatting sqref="O4">
    <cfRule type="expression" dxfId="4232" priority="109" stopIfTrue="1">
      <formula>$D$1&lt;O4</formula>
    </cfRule>
    <cfRule type="expression" dxfId="4231" priority="110" stopIfTrue="1">
      <formula>$D$1&gt;O4</formula>
    </cfRule>
  </conditionalFormatting>
  <conditionalFormatting sqref="O4">
    <cfRule type="expression" dxfId="4230" priority="107" stopIfTrue="1">
      <formula>$D$1&lt;O4</formula>
    </cfRule>
    <cfRule type="expression" dxfId="4229" priority="108" stopIfTrue="1">
      <formula>$D$1&gt;O4</formula>
    </cfRule>
  </conditionalFormatting>
  <conditionalFormatting sqref="O4">
    <cfRule type="expression" dxfId="4228" priority="105" stopIfTrue="1">
      <formula>$D$1&lt;O4</formula>
    </cfRule>
    <cfRule type="expression" dxfId="4227" priority="106" stopIfTrue="1">
      <formula>$D$1&gt;O4</formula>
    </cfRule>
  </conditionalFormatting>
  <conditionalFormatting sqref="O4">
    <cfRule type="expression" dxfId="4226" priority="103" stopIfTrue="1">
      <formula>$D$1&lt;O4</formula>
    </cfRule>
    <cfRule type="expression" dxfId="4225" priority="104" stopIfTrue="1">
      <formula>$D$1&gt;O4</formula>
    </cfRule>
  </conditionalFormatting>
  <conditionalFormatting sqref="O4">
    <cfRule type="expression" dxfId="4224" priority="101" stopIfTrue="1">
      <formula>$D$1&lt;O4</formula>
    </cfRule>
    <cfRule type="expression" dxfId="4223" priority="102" stopIfTrue="1">
      <formula>$D$1&gt;O4</formula>
    </cfRule>
  </conditionalFormatting>
  <conditionalFormatting sqref="O4">
    <cfRule type="expression" dxfId="4222" priority="99" stopIfTrue="1">
      <formula>$D$1&lt;O4</formula>
    </cfRule>
    <cfRule type="expression" dxfId="4221" priority="100" stopIfTrue="1">
      <formula>$D$1&gt;O4</formula>
    </cfRule>
  </conditionalFormatting>
  <conditionalFormatting sqref="O5">
    <cfRule type="cellIs" dxfId="4220" priority="96" stopIfTrue="1" operator="equal">
      <formula>5</formula>
    </cfRule>
    <cfRule type="cellIs" dxfId="4219" priority="97" stopIfTrue="1" operator="equal">
      <formula>4</formula>
    </cfRule>
    <cfRule type="cellIs" dxfId="4218" priority="98" stopIfTrue="1" operator="equal">
      <formula>3</formula>
    </cfRule>
  </conditionalFormatting>
  <conditionalFormatting sqref="O5">
    <cfRule type="cellIs" dxfId="4217" priority="93" stopIfTrue="1" operator="equal">
      <formula>5</formula>
    </cfRule>
    <cfRule type="cellIs" dxfId="4216" priority="94" stopIfTrue="1" operator="equal">
      <formula>4</formula>
    </cfRule>
    <cfRule type="cellIs" dxfId="4215" priority="95" stopIfTrue="1" operator="equal">
      <formula>3</formula>
    </cfRule>
  </conditionalFormatting>
  <conditionalFormatting sqref="O5">
    <cfRule type="cellIs" dxfId="4214" priority="90" stopIfTrue="1" operator="equal">
      <formula>5</formula>
    </cfRule>
    <cfRule type="cellIs" dxfId="4213" priority="91" stopIfTrue="1" operator="equal">
      <formula>4</formula>
    </cfRule>
    <cfRule type="cellIs" dxfId="4212" priority="92" stopIfTrue="1" operator="equal">
      <formula>3</formula>
    </cfRule>
  </conditionalFormatting>
  <conditionalFormatting sqref="O5">
    <cfRule type="cellIs" dxfId="4211" priority="87" stopIfTrue="1" operator="equal">
      <formula>5</formula>
    </cfRule>
    <cfRule type="cellIs" dxfId="4210" priority="88" stopIfTrue="1" operator="equal">
      <formula>4</formula>
    </cfRule>
    <cfRule type="cellIs" dxfId="4209" priority="89" stopIfTrue="1" operator="equal">
      <formula>3</formula>
    </cfRule>
  </conditionalFormatting>
  <conditionalFormatting sqref="P5">
    <cfRule type="cellIs" dxfId="4208" priority="84" stopIfTrue="1" operator="equal">
      <formula>5</formula>
    </cfRule>
    <cfRule type="cellIs" dxfId="4207" priority="85" stopIfTrue="1" operator="equal">
      <formula>4</formula>
    </cfRule>
    <cfRule type="cellIs" dxfId="4206" priority="86" stopIfTrue="1" operator="equal">
      <formula>3</formula>
    </cfRule>
  </conditionalFormatting>
  <conditionalFormatting sqref="P5">
    <cfRule type="cellIs" dxfId="4205" priority="81" stopIfTrue="1" operator="equal">
      <formula>5</formula>
    </cfRule>
    <cfRule type="cellIs" dxfId="4204" priority="82" stopIfTrue="1" operator="equal">
      <formula>4</formula>
    </cfRule>
    <cfRule type="cellIs" dxfId="4203" priority="83" stopIfTrue="1" operator="equal">
      <formula>3</formula>
    </cfRule>
  </conditionalFormatting>
  <conditionalFormatting sqref="P5">
    <cfRule type="cellIs" dxfId="4202" priority="78" stopIfTrue="1" operator="equal">
      <formula>5</formula>
    </cfRule>
    <cfRule type="cellIs" dxfId="4201" priority="79" stopIfTrue="1" operator="equal">
      <formula>4</formula>
    </cfRule>
    <cfRule type="cellIs" dxfId="4200" priority="80" stopIfTrue="1" operator="equal">
      <formula>3</formula>
    </cfRule>
  </conditionalFormatting>
  <conditionalFormatting sqref="P5">
    <cfRule type="cellIs" dxfId="4199" priority="75" stopIfTrue="1" operator="equal">
      <formula>5</formula>
    </cfRule>
    <cfRule type="cellIs" dxfId="4198" priority="76" stopIfTrue="1" operator="equal">
      <formula>4</formula>
    </cfRule>
    <cfRule type="cellIs" dxfId="4197" priority="77" stopIfTrue="1" operator="equal">
      <formula>3</formula>
    </cfRule>
  </conditionalFormatting>
  <conditionalFormatting sqref="P5">
    <cfRule type="cellIs" dxfId="4196" priority="72" stopIfTrue="1" operator="equal">
      <formula>5</formula>
    </cfRule>
    <cfRule type="cellIs" dxfId="4195" priority="73" stopIfTrue="1" operator="equal">
      <formula>4</formula>
    </cfRule>
    <cfRule type="cellIs" dxfId="4194" priority="74" stopIfTrue="1" operator="equal">
      <formula>3</formula>
    </cfRule>
  </conditionalFormatting>
  <conditionalFormatting sqref="P5">
    <cfRule type="cellIs" dxfId="4193" priority="69" stopIfTrue="1" operator="equal">
      <formula>5</formula>
    </cfRule>
    <cfRule type="cellIs" dxfId="4192" priority="70" stopIfTrue="1" operator="equal">
      <formula>4</formula>
    </cfRule>
    <cfRule type="cellIs" dxfId="4191" priority="71" stopIfTrue="1" operator="equal">
      <formula>3</formula>
    </cfRule>
  </conditionalFormatting>
  <conditionalFormatting sqref="P5">
    <cfRule type="cellIs" dxfId="4190" priority="66" stopIfTrue="1" operator="equal">
      <formula>5</formula>
    </cfRule>
    <cfRule type="cellIs" dxfId="4189" priority="67" stopIfTrue="1" operator="equal">
      <formula>4</formula>
    </cfRule>
    <cfRule type="cellIs" dxfId="4188" priority="68" stopIfTrue="1" operator="equal">
      <formula>3</formula>
    </cfRule>
  </conditionalFormatting>
  <conditionalFormatting sqref="Q5">
    <cfRule type="cellIs" dxfId="4187" priority="63" stopIfTrue="1" operator="equal">
      <formula>5</formula>
    </cfRule>
    <cfRule type="cellIs" dxfId="4186" priority="64" stopIfTrue="1" operator="equal">
      <formula>4</formula>
    </cfRule>
    <cfRule type="cellIs" dxfId="4185" priority="65" stopIfTrue="1" operator="equal">
      <formula>3</formula>
    </cfRule>
  </conditionalFormatting>
  <conditionalFormatting sqref="Q5">
    <cfRule type="cellIs" dxfId="4184" priority="60" stopIfTrue="1" operator="equal">
      <formula>5</formula>
    </cfRule>
    <cfRule type="cellIs" dxfId="4183" priority="61" stopIfTrue="1" operator="equal">
      <formula>4</formula>
    </cfRule>
    <cfRule type="cellIs" dxfId="4182" priority="62" stopIfTrue="1" operator="equal">
      <formula>3</formula>
    </cfRule>
  </conditionalFormatting>
  <conditionalFormatting sqref="T4">
    <cfRule type="expression" dxfId="4181" priority="58" stopIfTrue="1">
      <formula>$D$1&lt;T4</formula>
    </cfRule>
    <cfRule type="expression" dxfId="4180" priority="59" stopIfTrue="1">
      <formula>$D$1&gt;T4</formula>
    </cfRule>
  </conditionalFormatting>
  <conditionalFormatting sqref="T4">
    <cfRule type="expression" dxfId="4179" priority="56" stopIfTrue="1">
      <formula>$D$1&lt;T4</formula>
    </cfRule>
    <cfRule type="expression" dxfId="4178" priority="57" stopIfTrue="1">
      <formula>$D$1&gt;T4</formula>
    </cfRule>
  </conditionalFormatting>
  <conditionalFormatting sqref="T4">
    <cfRule type="expression" dxfId="4177" priority="54" stopIfTrue="1">
      <formula>$D$1&lt;T4</formula>
    </cfRule>
    <cfRule type="expression" dxfId="4176" priority="55" stopIfTrue="1">
      <formula>$D$1&gt;T4</formula>
    </cfRule>
  </conditionalFormatting>
  <conditionalFormatting sqref="K6:K27">
    <cfRule type="cellIs" dxfId="4175" priority="51" stopIfTrue="1" operator="equal">
      <formula>5</formula>
    </cfRule>
    <cfRule type="cellIs" dxfId="4174" priority="52" stopIfTrue="1" operator="equal">
      <formula>4</formula>
    </cfRule>
    <cfRule type="cellIs" dxfId="4173" priority="53" stopIfTrue="1" operator="equal">
      <formula>3</formula>
    </cfRule>
  </conditionalFormatting>
  <conditionalFormatting sqref="K4">
    <cfRule type="expression" dxfId="4172" priority="49" stopIfTrue="1">
      <formula>$D$1&lt;K4</formula>
    </cfRule>
    <cfRule type="expression" dxfId="4171" priority="50" stopIfTrue="1">
      <formula>$D$1&gt;K4</formula>
    </cfRule>
  </conditionalFormatting>
  <conditionalFormatting sqref="K4">
    <cfRule type="expression" dxfId="4170" priority="47" stopIfTrue="1">
      <formula>$D$1&lt;K4</formula>
    </cfRule>
    <cfRule type="expression" dxfId="4169" priority="48" stopIfTrue="1">
      <formula>$D$1&gt;K4</formula>
    </cfRule>
  </conditionalFormatting>
  <conditionalFormatting sqref="K4">
    <cfRule type="expression" dxfId="4168" priority="45" stopIfTrue="1">
      <formula>$D$1&lt;K4</formula>
    </cfRule>
    <cfRule type="expression" dxfId="4167" priority="46" stopIfTrue="1">
      <formula>$D$1&gt;K4</formula>
    </cfRule>
  </conditionalFormatting>
  <conditionalFormatting sqref="K4">
    <cfRule type="expression" dxfId="4166" priority="43" stopIfTrue="1">
      <formula>$D$1&lt;K4</formula>
    </cfRule>
    <cfRule type="expression" dxfId="4165" priority="44" stopIfTrue="1">
      <formula>$D$1&gt;K4</formula>
    </cfRule>
  </conditionalFormatting>
  <conditionalFormatting sqref="K4">
    <cfRule type="expression" dxfId="4164" priority="41" stopIfTrue="1">
      <formula>$D$1&lt;K4</formula>
    </cfRule>
    <cfRule type="expression" dxfId="4163" priority="42" stopIfTrue="1">
      <formula>$D$1&gt;K4</formula>
    </cfRule>
  </conditionalFormatting>
  <conditionalFormatting sqref="K4">
    <cfRule type="expression" dxfId="4162" priority="39" stopIfTrue="1">
      <formula>$D$1&lt;K4</formula>
    </cfRule>
    <cfRule type="expression" dxfId="4161" priority="40" stopIfTrue="1">
      <formula>$D$1&gt;K4</formula>
    </cfRule>
  </conditionalFormatting>
  <conditionalFormatting sqref="K4">
    <cfRule type="expression" dxfId="4160" priority="37" stopIfTrue="1">
      <formula>$D$1&lt;K4</formula>
    </cfRule>
    <cfRule type="expression" dxfId="4159" priority="38" stopIfTrue="1">
      <formula>$D$1&gt;K4</formula>
    </cfRule>
  </conditionalFormatting>
  <conditionalFormatting sqref="K4">
    <cfRule type="expression" dxfId="4158" priority="35" stopIfTrue="1">
      <formula>$D$1&lt;K4</formula>
    </cfRule>
    <cfRule type="expression" dxfId="4157" priority="36" stopIfTrue="1">
      <formula>$D$1&gt;K4</formula>
    </cfRule>
  </conditionalFormatting>
  <conditionalFormatting sqref="K4">
    <cfRule type="expression" dxfId="4156" priority="33" stopIfTrue="1">
      <formula>$D$1&lt;K4</formula>
    </cfRule>
    <cfRule type="expression" dxfId="4155" priority="34" stopIfTrue="1">
      <formula>$D$1&gt;K4</formula>
    </cfRule>
  </conditionalFormatting>
  <conditionalFormatting sqref="K4">
    <cfRule type="expression" dxfId="4154" priority="31" stopIfTrue="1">
      <formula>$D$1&lt;K4</formula>
    </cfRule>
    <cfRule type="expression" dxfId="4153" priority="32" stopIfTrue="1">
      <formula>$D$1&gt;K4</formula>
    </cfRule>
  </conditionalFormatting>
  <conditionalFormatting sqref="K4">
    <cfRule type="expression" dxfId="4152" priority="29" stopIfTrue="1">
      <formula>$D$1&lt;K4</formula>
    </cfRule>
    <cfRule type="expression" dxfId="4151" priority="30" stopIfTrue="1">
      <formula>$D$1&gt;K4</formula>
    </cfRule>
  </conditionalFormatting>
  <conditionalFormatting sqref="K4">
    <cfRule type="expression" dxfId="4150" priority="27" stopIfTrue="1">
      <formula>$D$1&lt;K4</formula>
    </cfRule>
    <cfRule type="expression" dxfId="4149" priority="28" stopIfTrue="1">
      <formula>$D$1&gt;K4</formula>
    </cfRule>
  </conditionalFormatting>
  <conditionalFormatting sqref="K4">
    <cfRule type="expression" dxfId="4148" priority="25" stopIfTrue="1">
      <formula>$D$1&lt;K4</formula>
    </cfRule>
    <cfRule type="expression" dxfId="4147" priority="26" stopIfTrue="1">
      <formula>$D$1&gt;K4</formula>
    </cfRule>
  </conditionalFormatting>
  <conditionalFormatting sqref="K4">
    <cfRule type="expression" dxfId="4146" priority="23" stopIfTrue="1">
      <formula>$D$1&lt;K4</formula>
    </cfRule>
    <cfRule type="expression" dxfId="4145" priority="24" stopIfTrue="1">
      <formula>$D$1&gt;K4</formula>
    </cfRule>
  </conditionalFormatting>
  <conditionalFormatting sqref="K4">
    <cfRule type="expression" dxfId="4144" priority="21" stopIfTrue="1">
      <formula>$D$1&lt;K4</formula>
    </cfRule>
    <cfRule type="expression" dxfId="4143" priority="22" stopIfTrue="1">
      <formula>$D$1&gt;K4</formula>
    </cfRule>
  </conditionalFormatting>
  <conditionalFormatting sqref="K4">
    <cfRule type="expression" dxfId="4142" priority="19" stopIfTrue="1">
      <formula>$D$1&lt;K4</formula>
    </cfRule>
    <cfRule type="expression" dxfId="4141" priority="20" stopIfTrue="1">
      <formula>$D$1&gt;K4</formula>
    </cfRule>
  </conditionalFormatting>
  <conditionalFormatting sqref="K4">
    <cfRule type="expression" dxfId="4140" priority="17" stopIfTrue="1">
      <formula>$D$1&lt;K4</formula>
    </cfRule>
    <cfRule type="expression" dxfId="4139" priority="18" stopIfTrue="1">
      <formula>$D$1&gt;K4</formula>
    </cfRule>
  </conditionalFormatting>
  <conditionalFormatting sqref="K4">
    <cfRule type="expression" dxfId="4138" priority="15" stopIfTrue="1">
      <formula>$D$1&lt;K4</formula>
    </cfRule>
    <cfRule type="expression" dxfId="4137" priority="16" stopIfTrue="1">
      <formula>$D$1&gt;K4</formula>
    </cfRule>
  </conditionalFormatting>
  <conditionalFormatting sqref="K4">
    <cfRule type="expression" dxfId="4136" priority="13" stopIfTrue="1">
      <formula>$D$1&lt;K4</formula>
    </cfRule>
    <cfRule type="expression" dxfId="4135" priority="14" stopIfTrue="1">
      <formula>$D$1&gt;K4</formula>
    </cfRule>
  </conditionalFormatting>
  <conditionalFormatting sqref="K4">
    <cfRule type="expression" dxfId="4134" priority="11" stopIfTrue="1">
      <formula>$D$1&lt;K4</formula>
    </cfRule>
    <cfRule type="expression" dxfId="4133" priority="12" stopIfTrue="1">
      <formula>$D$1&gt;K4</formula>
    </cfRule>
  </conditionalFormatting>
  <conditionalFormatting sqref="K4">
    <cfRule type="expression" dxfId="4132" priority="9" stopIfTrue="1">
      <formula>$D$1&lt;K4</formula>
    </cfRule>
    <cfRule type="expression" dxfId="4131" priority="10" stopIfTrue="1">
      <formula>$D$1&gt;K4</formula>
    </cfRule>
  </conditionalFormatting>
  <conditionalFormatting sqref="K4">
    <cfRule type="expression" dxfId="4130" priority="7" stopIfTrue="1">
      <formula>$D$1&lt;K4</formula>
    </cfRule>
    <cfRule type="expression" dxfId="4129" priority="8" stopIfTrue="1">
      <formula>$D$1&gt;K4</formula>
    </cfRule>
  </conditionalFormatting>
  <conditionalFormatting sqref="K5">
    <cfRule type="cellIs" dxfId="4128" priority="4" stopIfTrue="1" operator="equal">
      <formula>5</formula>
    </cfRule>
    <cfRule type="cellIs" dxfId="4127" priority="5" stopIfTrue="1" operator="equal">
      <formula>4</formula>
    </cfRule>
    <cfRule type="cellIs" dxfId="4126" priority="6" stopIfTrue="1" operator="equal">
      <formula>3</formula>
    </cfRule>
  </conditionalFormatting>
  <conditionalFormatting sqref="K5">
    <cfRule type="cellIs" dxfId="4125" priority="1" stopIfTrue="1" operator="equal">
      <formula>5</formula>
    </cfRule>
    <cfRule type="cellIs" dxfId="4124" priority="2" stopIfTrue="1" operator="equal">
      <formula>4</formula>
    </cfRule>
    <cfRule type="cellIs" dxfId="4123" priority="3" stopIfTrue="1" operator="equal">
      <formula>3</formula>
    </cfRule>
  </conditionalFormatting>
  <pageMargins left="0.70866141732283472" right="0" top="0.74803149606299213" bottom="0" header="0.31496062992125984" footer="0.31496062992125984"/>
  <pageSetup paperSize="9" scale="6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selection activeCell="H22" sqref="H22:T22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0.85546875" style="13" customWidth="1"/>
    <col min="5" max="5" width="6.7109375" style="13" hidden="1" customWidth="1"/>
    <col min="6" max="7" width="7.140625" hidden="1" customWidth="1"/>
    <col min="8" max="12" width="7.140625" customWidth="1"/>
    <col min="13" max="13" width="7.140625" hidden="1" customWidth="1"/>
    <col min="14" max="17" width="7.140625" customWidth="1"/>
    <col min="18" max="18" width="7" hidden="1" customWidth="1"/>
    <col min="19" max="19" width="7.28515625" hidden="1" customWidth="1"/>
    <col min="20" max="20" width="6.7109375" customWidth="1"/>
    <col min="21" max="21" width="6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88"/>
      <c r="Z1" s="88"/>
      <c r="AA1" s="88"/>
      <c r="AB1" s="88"/>
      <c r="AC1" s="88"/>
      <c r="AD1" s="88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85" t="s">
        <v>539</v>
      </c>
      <c r="G2" s="385"/>
      <c r="H2" s="539" t="s">
        <v>537</v>
      </c>
      <c r="I2" s="540"/>
      <c r="J2" s="540"/>
      <c r="K2" s="540"/>
      <c r="L2" s="541"/>
      <c r="N2" s="539" t="s">
        <v>545</v>
      </c>
      <c r="O2" s="540"/>
      <c r="P2" s="540"/>
      <c r="Q2" s="540"/>
      <c r="R2" s="540"/>
      <c r="S2" s="336"/>
      <c r="T2" s="341" t="s">
        <v>540</v>
      </c>
      <c r="U2" s="338"/>
      <c r="V2" s="7"/>
      <c r="W2" s="8"/>
      <c r="X2" s="8"/>
      <c r="Y2" s="88"/>
      <c r="Z2" s="88"/>
      <c r="AA2" s="88"/>
      <c r="AB2" s="88"/>
      <c r="AC2" s="88"/>
      <c r="AD2" s="88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2341</v>
      </c>
      <c r="B3" s="528"/>
      <c r="C3" s="528"/>
      <c r="D3" s="211" t="s">
        <v>0</v>
      </c>
      <c r="E3" s="212"/>
      <c r="F3" s="168"/>
      <c r="G3" s="168"/>
      <c r="H3" s="168">
        <v>42825</v>
      </c>
      <c r="I3" s="168">
        <v>42922</v>
      </c>
      <c r="J3" s="168">
        <v>42919</v>
      </c>
      <c r="K3" s="168">
        <v>42926</v>
      </c>
      <c r="L3" s="168">
        <v>42927</v>
      </c>
      <c r="M3" s="168"/>
      <c r="N3" s="168">
        <v>42931</v>
      </c>
      <c r="O3" s="168">
        <v>42937</v>
      </c>
      <c r="P3" s="168">
        <v>42945</v>
      </c>
      <c r="Q3" s="214">
        <v>42941</v>
      </c>
      <c r="R3" s="67"/>
      <c r="S3" s="67"/>
      <c r="T3" s="67">
        <v>42889</v>
      </c>
      <c r="U3" s="213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88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8.5" customHeight="1" x14ac:dyDescent="0.2">
      <c r="A4" s="528"/>
      <c r="B4" s="528"/>
      <c r="C4" s="528"/>
      <c r="D4" s="220" t="s">
        <v>1</v>
      </c>
      <c r="E4" s="212"/>
      <c r="F4" s="171"/>
      <c r="G4" s="312"/>
      <c r="H4" s="221" t="s">
        <v>1408</v>
      </c>
      <c r="I4" s="221" t="s">
        <v>1425</v>
      </c>
      <c r="J4" s="171" t="s">
        <v>1434</v>
      </c>
      <c r="K4" s="221" t="s">
        <v>1422</v>
      </c>
      <c r="L4" s="171" t="s">
        <v>1423</v>
      </c>
      <c r="M4" s="171"/>
      <c r="N4" s="268" t="s">
        <v>1418</v>
      </c>
      <c r="O4" s="221" t="s">
        <v>1419</v>
      </c>
      <c r="P4" s="221" t="s">
        <v>1420</v>
      </c>
      <c r="Q4" s="221" t="s">
        <v>1421</v>
      </c>
      <c r="R4" s="268"/>
      <c r="S4" s="171"/>
      <c r="T4" s="171" t="s">
        <v>1434</v>
      </c>
      <c r="U4" s="312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88"/>
      <c r="AG4" s="88"/>
      <c r="AH4" s="88"/>
      <c r="AI4" s="88"/>
      <c r="AJ4" s="88"/>
      <c r="AK4" s="88"/>
      <c r="AL4" s="88"/>
      <c r="AM4" s="88"/>
      <c r="AN4" s="88"/>
      <c r="AO4" s="88"/>
      <c r="AP4" s="88"/>
      <c r="AQ4" s="88"/>
      <c r="AR4" s="88"/>
      <c r="AS4" s="88"/>
      <c r="AT4" s="88"/>
      <c r="AU4" s="88"/>
      <c r="AV4" s="88"/>
      <c r="AW4" s="9"/>
      <c r="AX4" s="89"/>
      <c r="AY4" s="89"/>
      <c r="AZ4" s="89"/>
      <c r="BA4" s="89"/>
      <c r="BB4" s="89"/>
      <c r="BC4" s="89"/>
      <c r="BD4" s="89"/>
      <c r="BE4" s="89"/>
      <c r="BF4" s="89"/>
      <c r="BG4" s="89"/>
      <c r="BH4" s="89"/>
      <c r="BI4" s="89"/>
      <c r="BJ4" s="89"/>
      <c r="BK4" s="89"/>
      <c r="BL4" s="89"/>
      <c r="BM4" s="89"/>
      <c r="BN4" s="11"/>
      <c r="BO4" s="11"/>
      <c r="BP4" s="89"/>
      <c r="BQ4" s="89"/>
      <c r="BR4" s="89"/>
      <c r="BS4" s="89"/>
      <c r="BT4" s="89"/>
      <c r="BU4" s="89"/>
      <c r="BV4" s="89"/>
      <c r="BW4" s="89"/>
      <c r="BX4" s="89"/>
      <c r="BY4" s="89"/>
      <c r="BZ4" s="89"/>
      <c r="CA4" s="89"/>
      <c r="CB4" s="89"/>
      <c r="CC4" s="89"/>
      <c r="CD4" s="89"/>
      <c r="CE4" s="89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69" customHeight="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/>
      <c r="G5" s="271"/>
      <c r="H5" s="271" t="s">
        <v>1409</v>
      </c>
      <c r="I5" s="271" t="s">
        <v>1427</v>
      </c>
      <c r="J5" s="271" t="s">
        <v>1435</v>
      </c>
      <c r="K5" s="291" t="s">
        <v>1426</v>
      </c>
      <c r="L5" s="271" t="s">
        <v>1432</v>
      </c>
      <c r="M5" s="275"/>
      <c r="N5" s="511" t="s">
        <v>1433</v>
      </c>
      <c r="O5" s="271" t="s">
        <v>1429</v>
      </c>
      <c r="P5" s="291" t="s">
        <v>1430</v>
      </c>
      <c r="Q5" s="271" t="s">
        <v>1431</v>
      </c>
      <c r="R5" s="271"/>
      <c r="S5" s="291"/>
      <c r="T5" s="271" t="s">
        <v>1435</v>
      </c>
      <c r="U5" s="271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8.75" x14ac:dyDescent="0.2">
      <c r="A6" s="295">
        <v>1</v>
      </c>
      <c r="B6" s="245" t="s">
        <v>28</v>
      </c>
      <c r="C6" s="302" t="s">
        <v>34</v>
      </c>
      <c r="D6" s="333" t="s">
        <v>867</v>
      </c>
      <c r="E6" s="238">
        <v>2341</v>
      </c>
      <c r="F6" s="91"/>
      <c r="G6" s="91"/>
      <c r="H6" s="91">
        <v>3</v>
      </c>
      <c r="I6" s="91">
        <v>4</v>
      </c>
      <c r="J6" s="91">
        <v>3</v>
      </c>
      <c r="K6" s="91">
        <v>4</v>
      </c>
      <c r="L6" s="91">
        <v>4</v>
      </c>
      <c r="M6" s="91"/>
      <c r="N6" s="91">
        <v>4</v>
      </c>
      <c r="O6" s="91">
        <v>3</v>
      </c>
      <c r="P6" s="23">
        <v>4</v>
      </c>
      <c r="Q6" s="23">
        <v>3</v>
      </c>
      <c r="R6" s="23"/>
      <c r="S6" s="23"/>
      <c r="T6" s="23">
        <v>4</v>
      </c>
      <c r="U6" s="23"/>
      <c r="V6" s="35">
        <f t="shared" ref="V6:V37" si="0">IF(AC6&gt;0,IF(SUM(X6:Y6)/AC6&gt;0,2,IF(AND(SUM(X6:Y6)/AC6=0,Z6/AC6&gt;0),3,IF(AND((AB6/AC6+AA6/AC6)=1,AA6/AC6&gt;0),4,5))),0)</f>
        <v>3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4</v>
      </c>
      <c r="AA6" s="276">
        <f t="shared" ref="AA6:AA34" si="5">COUNTIF(AG6:AV6,AA$5)</f>
        <v>6</v>
      </c>
      <c r="AB6" s="276">
        <f t="shared" ref="AB6:AB34" si="6">COUNTIF(AG6:AV6,AB$5)</f>
        <v>0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3.6</v>
      </c>
      <c r="AE6" s="278">
        <f t="shared" ref="AE6:AE34" si="8">IF(AX6=5,0.5,IF(AX6=4,0.25,IF(AX6&lt;=3,0)))</f>
        <v>0</v>
      </c>
      <c r="AF6" s="279"/>
      <c r="AG6" s="280" t="str">
        <f t="shared" ref="AG6:AV6" si="9">IF(ISERROR(VALUE(LEFT(F6))),LEFT(F6),VALUE(LEFT(F6)))</f>
        <v/>
      </c>
      <c r="AH6" s="280" t="str">
        <f t="shared" si="9"/>
        <v/>
      </c>
      <c r="AI6" s="280">
        <f t="shared" si="9"/>
        <v>3</v>
      </c>
      <c r="AJ6" s="280">
        <f t="shared" si="9"/>
        <v>4</v>
      </c>
      <c r="AK6" s="280">
        <f t="shared" si="9"/>
        <v>3</v>
      </c>
      <c r="AL6" s="280">
        <f t="shared" si="9"/>
        <v>4</v>
      </c>
      <c r="AM6" s="280">
        <f t="shared" si="9"/>
        <v>4</v>
      </c>
      <c r="AN6" s="280" t="str">
        <f t="shared" si="9"/>
        <v/>
      </c>
      <c r="AO6" s="280">
        <f t="shared" si="9"/>
        <v>4</v>
      </c>
      <c r="AP6" s="280">
        <f t="shared" si="9"/>
        <v>3</v>
      </c>
      <c r="AQ6" s="280">
        <f t="shared" si="9"/>
        <v>4</v>
      </c>
      <c r="AR6" s="280">
        <f t="shared" si="9"/>
        <v>3</v>
      </c>
      <c r="AS6" s="280" t="str">
        <f t="shared" si="9"/>
        <v/>
      </c>
      <c r="AT6" s="280" t="str">
        <f t="shared" si="9"/>
        <v/>
      </c>
      <c r="AU6" s="280">
        <f t="shared" si="9"/>
        <v>4</v>
      </c>
      <c r="AV6" s="280" t="str">
        <f t="shared" si="9"/>
        <v/>
      </c>
      <c r="AW6" s="35">
        <f t="shared" ref="AW6" si="10">COUNTIF(AG6:AV6,"з")</f>
        <v>0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8.75" x14ac:dyDescent="0.2">
      <c r="A7" s="295">
        <v>2</v>
      </c>
      <c r="B7" s="245" t="s">
        <v>28</v>
      </c>
      <c r="C7" s="302" t="s">
        <v>34</v>
      </c>
      <c r="D7" s="333" t="s">
        <v>868</v>
      </c>
      <c r="E7" s="238">
        <v>2341</v>
      </c>
      <c r="F7" s="91"/>
      <c r="G7" s="91"/>
      <c r="H7" s="91">
        <v>3</v>
      </c>
      <c r="I7" s="91">
        <v>4</v>
      </c>
      <c r="J7" s="91">
        <v>3</v>
      </c>
      <c r="K7" s="91">
        <v>5</v>
      </c>
      <c r="L7" s="91">
        <v>4</v>
      </c>
      <c r="M7" s="91"/>
      <c r="N7" s="91">
        <v>4</v>
      </c>
      <c r="O7" s="91">
        <v>5</v>
      </c>
      <c r="P7" s="23">
        <v>4</v>
      </c>
      <c r="Q7" s="23">
        <v>5</v>
      </c>
      <c r="R7" s="23"/>
      <c r="S7" s="23"/>
      <c r="T7" s="23">
        <v>4</v>
      </c>
      <c r="U7" s="23"/>
      <c r="V7" s="35">
        <f t="shared" si="0"/>
        <v>3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2</v>
      </c>
      <c r="AA7" s="276">
        <f t="shared" si="5"/>
        <v>5</v>
      </c>
      <c r="AB7" s="276">
        <f t="shared" si="6"/>
        <v>3</v>
      </c>
      <c r="AC7" s="276">
        <f t="shared" si="7"/>
        <v>10</v>
      </c>
      <c r="AD7" s="277">
        <f t="shared" ref="AD7:AD37" si="11">IF(ISERROR(((X7+Y7)*2+Z7*3+AA7*4+AB7*5)/SUM(X7,Y7:AB7)),"",((X7+Y7)*2+Z7*3+AA7*4+AB7*5)/SUM(X7,Y7:AB7))</f>
        <v>4.0999999999999996</v>
      </c>
      <c r="AE7" s="278">
        <f t="shared" si="8"/>
        <v>0</v>
      </c>
      <c r="AF7" s="279"/>
      <c r="AG7" s="280" t="str">
        <f t="shared" ref="AG7:AG31" si="12">IF(ISERROR(VALUE(LEFT(F7))),LEFT(F7),VALUE(LEFT(F7)))</f>
        <v/>
      </c>
      <c r="AH7" s="280" t="str">
        <f t="shared" ref="AH7:AH31" si="13">IF(ISERROR(VALUE(LEFT(G7))),LEFT(G7),VALUE(LEFT(G7)))</f>
        <v/>
      </c>
      <c r="AI7" s="280">
        <f t="shared" ref="AI7:AI31" si="14">IF(ISERROR(VALUE(LEFT(H7))),LEFT(H7),VALUE(LEFT(H7)))</f>
        <v>3</v>
      </c>
      <c r="AJ7" s="280">
        <f t="shared" ref="AJ7:AJ31" si="15">IF(ISERROR(VALUE(LEFT(I7))),LEFT(I7),VALUE(LEFT(I7)))</f>
        <v>4</v>
      </c>
      <c r="AK7" s="280">
        <f t="shared" ref="AK7:AK31" si="16">IF(ISERROR(VALUE(LEFT(J7))),LEFT(J7),VALUE(LEFT(J7)))</f>
        <v>3</v>
      </c>
      <c r="AL7" s="280">
        <f t="shared" ref="AL7:AL31" si="17">IF(ISERROR(VALUE(LEFT(K7))),LEFT(K7),VALUE(LEFT(K7)))</f>
        <v>5</v>
      </c>
      <c r="AM7" s="280">
        <f t="shared" ref="AM7:AM31" si="18">IF(ISERROR(VALUE(LEFT(L7))),LEFT(L7),VALUE(LEFT(L7)))</f>
        <v>4</v>
      </c>
      <c r="AN7" s="280" t="str">
        <f t="shared" ref="AN7:AN31" si="19">IF(ISERROR(VALUE(LEFT(M7))),LEFT(M7),VALUE(LEFT(M7)))</f>
        <v/>
      </c>
      <c r="AO7" s="280">
        <f t="shared" ref="AO7:AO31" si="20">IF(ISERROR(VALUE(LEFT(N7))),LEFT(N7),VALUE(LEFT(N7)))</f>
        <v>4</v>
      </c>
      <c r="AP7" s="280">
        <f t="shared" ref="AP7:AP31" si="21">IF(ISERROR(VALUE(LEFT(O7))),LEFT(O7),VALUE(LEFT(O7)))</f>
        <v>5</v>
      </c>
      <c r="AQ7" s="280">
        <f t="shared" ref="AQ7:AQ31" si="22">IF(ISERROR(VALUE(LEFT(P7))),LEFT(P7),VALUE(LEFT(P7)))</f>
        <v>4</v>
      </c>
      <c r="AR7" s="280">
        <f t="shared" ref="AR7:AR31" si="23">IF(ISERROR(VALUE(LEFT(Q7))),LEFT(Q7),VALUE(LEFT(Q7)))</f>
        <v>5</v>
      </c>
      <c r="AS7" s="280" t="str">
        <f t="shared" ref="AS7:AS31" si="24">IF(ISERROR(VALUE(LEFT(R7))),LEFT(R7),VALUE(LEFT(R7)))</f>
        <v/>
      </c>
      <c r="AT7" s="280" t="str">
        <f t="shared" ref="AT7:AT31" si="25">IF(ISERROR(VALUE(LEFT(S7))),LEFT(S7),VALUE(LEFT(S7)))</f>
        <v/>
      </c>
      <c r="AU7" s="280">
        <f t="shared" ref="AU7:AU31" si="26">IF(ISERROR(VALUE(LEFT(T7))),LEFT(T7),VALUE(LEFT(T7)))</f>
        <v>4</v>
      </c>
      <c r="AV7" s="280" t="str">
        <f t="shared" ref="AV7:AV31" si="27">IF(ISERROR(VALUE(LEFT(U7))),LEFT(U7),VALUE(LEFT(U7)))</f>
        <v/>
      </c>
      <c r="AW7" s="35">
        <f t="shared" ref="AW7:AW31" si="28">COUNTIF(AG7:AV7,"з")</f>
        <v>0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8.75" x14ac:dyDescent="0.2">
      <c r="A8" s="295">
        <v>3</v>
      </c>
      <c r="B8" s="245" t="s">
        <v>28</v>
      </c>
      <c r="C8" s="343" t="s">
        <v>34</v>
      </c>
      <c r="D8" s="419" t="s">
        <v>869</v>
      </c>
      <c r="E8" s="238">
        <v>2341</v>
      </c>
      <c r="F8" s="91"/>
      <c r="G8" s="91"/>
      <c r="H8" s="91">
        <v>5</v>
      </c>
      <c r="I8" s="91">
        <v>5</v>
      </c>
      <c r="J8" s="91">
        <v>5</v>
      </c>
      <c r="K8" s="91">
        <v>5</v>
      </c>
      <c r="L8" s="91">
        <v>5</v>
      </c>
      <c r="M8" s="91"/>
      <c r="N8" s="91">
        <v>5</v>
      </c>
      <c r="O8" s="91">
        <v>5</v>
      </c>
      <c r="P8" s="23">
        <v>5</v>
      </c>
      <c r="Q8" s="23">
        <v>5</v>
      </c>
      <c r="R8" s="23"/>
      <c r="S8" s="23"/>
      <c r="T8" s="23">
        <v>5</v>
      </c>
      <c r="U8" s="23"/>
      <c r="V8" s="35">
        <f t="shared" si="0"/>
        <v>5</v>
      </c>
      <c r="W8" s="276">
        <f>COUNTIF(AG8:AV8,"б")</f>
        <v>0</v>
      </c>
      <c r="X8" s="276">
        <f t="shared" si="2"/>
        <v>0</v>
      </c>
      <c r="Y8" s="276">
        <f t="shared" si="3"/>
        <v>0</v>
      </c>
      <c r="Z8" s="276">
        <f t="shared" si="4"/>
        <v>0</v>
      </c>
      <c r="AA8" s="276">
        <f t="shared" si="5"/>
        <v>0</v>
      </c>
      <c r="AB8" s="276">
        <f t="shared" si="6"/>
        <v>10</v>
      </c>
      <c r="AC8" s="276">
        <f t="shared" si="7"/>
        <v>10</v>
      </c>
      <c r="AD8" s="277">
        <f t="shared" si="11"/>
        <v>5</v>
      </c>
      <c r="AE8" s="278">
        <f t="shared" si="8"/>
        <v>0</v>
      </c>
      <c r="AF8" s="279"/>
      <c r="AG8" s="280" t="str">
        <f t="shared" si="12"/>
        <v/>
      </c>
      <c r="AH8" s="280" t="str">
        <f t="shared" si="13"/>
        <v/>
      </c>
      <c r="AI8" s="280">
        <f t="shared" si="14"/>
        <v>5</v>
      </c>
      <c r="AJ8" s="280">
        <f t="shared" si="15"/>
        <v>5</v>
      </c>
      <c r="AK8" s="280">
        <f t="shared" si="16"/>
        <v>5</v>
      </c>
      <c r="AL8" s="280">
        <f t="shared" si="17"/>
        <v>5</v>
      </c>
      <c r="AM8" s="280">
        <f t="shared" si="18"/>
        <v>5</v>
      </c>
      <c r="AN8" s="280" t="str">
        <f t="shared" si="19"/>
        <v/>
      </c>
      <c r="AO8" s="280">
        <f t="shared" si="20"/>
        <v>5</v>
      </c>
      <c r="AP8" s="280">
        <f t="shared" si="21"/>
        <v>5</v>
      </c>
      <c r="AQ8" s="280">
        <f t="shared" si="22"/>
        <v>5</v>
      </c>
      <c r="AR8" s="280">
        <f t="shared" si="23"/>
        <v>5</v>
      </c>
      <c r="AS8" s="280" t="str">
        <f t="shared" si="24"/>
        <v/>
      </c>
      <c r="AT8" s="280" t="str">
        <f t="shared" si="25"/>
        <v/>
      </c>
      <c r="AU8" s="280">
        <f t="shared" si="26"/>
        <v>5</v>
      </c>
      <c r="AV8" s="280" t="str">
        <f t="shared" si="27"/>
        <v/>
      </c>
      <c r="AW8" s="35">
        <f t="shared" si="28"/>
        <v>0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8.75" x14ac:dyDescent="0.2">
      <c r="A9" s="295">
        <v>4</v>
      </c>
      <c r="B9" s="245" t="s">
        <v>28</v>
      </c>
      <c r="C9" s="302" t="s">
        <v>34</v>
      </c>
      <c r="D9" s="333" t="s">
        <v>870</v>
      </c>
      <c r="E9" s="238">
        <v>2341</v>
      </c>
      <c r="F9" s="91"/>
      <c r="G9" s="91"/>
      <c r="H9" s="91">
        <v>4</v>
      </c>
      <c r="I9" s="91">
        <v>5</v>
      </c>
      <c r="J9" s="91">
        <v>4</v>
      </c>
      <c r="K9" s="91">
        <v>4</v>
      </c>
      <c r="L9" s="91">
        <v>4</v>
      </c>
      <c r="M9" s="91"/>
      <c r="N9" s="91">
        <v>4</v>
      </c>
      <c r="O9" s="91">
        <v>5</v>
      </c>
      <c r="P9" s="23">
        <v>4</v>
      </c>
      <c r="Q9" s="23">
        <v>4</v>
      </c>
      <c r="R9" s="23"/>
      <c r="S9" s="23"/>
      <c r="T9" s="23">
        <v>5</v>
      </c>
      <c r="U9" s="23"/>
      <c r="V9" s="35">
        <f t="shared" si="0"/>
        <v>4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0</v>
      </c>
      <c r="AA9" s="276">
        <f t="shared" si="5"/>
        <v>7</v>
      </c>
      <c r="AB9" s="276">
        <f t="shared" si="6"/>
        <v>3</v>
      </c>
      <c r="AC9" s="276">
        <f t="shared" si="7"/>
        <v>10</v>
      </c>
      <c r="AD9" s="277">
        <f t="shared" si="11"/>
        <v>4.3</v>
      </c>
      <c r="AE9" s="278">
        <f t="shared" si="8"/>
        <v>0</v>
      </c>
      <c r="AF9" s="279"/>
      <c r="AG9" s="280" t="str">
        <f t="shared" si="12"/>
        <v/>
      </c>
      <c r="AH9" s="280" t="str">
        <f t="shared" si="13"/>
        <v/>
      </c>
      <c r="AI9" s="280">
        <f t="shared" si="14"/>
        <v>4</v>
      </c>
      <c r="AJ9" s="280">
        <f t="shared" si="15"/>
        <v>5</v>
      </c>
      <c r="AK9" s="280">
        <f t="shared" si="16"/>
        <v>4</v>
      </c>
      <c r="AL9" s="280">
        <f t="shared" si="17"/>
        <v>4</v>
      </c>
      <c r="AM9" s="280">
        <f t="shared" si="18"/>
        <v>4</v>
      </c>
      <c r="AN9" s="280" t="str">
        <f t="shared" si="19"/>
        <v/>
      </c>
      <c r="AO9" s="280">
        <f t="shared" si="20"/>
        <v>4</v>
      </c>
      <c r="AP9" s="280">
        <f t="shared" si="21"/>
        <v>5</v>
      </c>
      <c r="AQ9" s="280">
        <f t="shared" si="22"/>
        <v>4</v>
      </c>
      <c r="AR9" s="280">
        <f t="shared" si="23"/>
        <v>4</v>
      </c>
      <c r="AS9" s="280" t="str">
        <f t="shared" si="24"/>
        <v/>
      </c>
      <c r="AT9" s="280" t="str">
        <f t="shared" si="25"/>
        <v/>
      </c>
      <c r="AU9" s="280">
        <f t="shared" si="26"/>
        <v>5</v>
      </c>
      <c r="AV9" s="280" t="str">
        <f t="shared" si="27"/>
        <v/>
      </c>
      <c r="AW9" s="35">
        <f t="shared" si="28"/>
        <v>0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8.75" x14ac:dyDescent="0.2">
      <c r="A10" s="295">
        <v>5</v>
      </c>
      <c r="B10" s="245" t="s">
        <v>28</v>
      </c>
      <c r="C10" s="302" t="s">
        <v>34</v>
      </c>
      <c r="D10" s="333" t="s">
        <v>871</v>
      </c>
      <c r="E10" s="238">
        <v>2341</v>
      </c>
      <c r="F10" s="91"/>
      <c r="G10" s="91"/>
      <c r="H10" s="91">
        <v>4</v>
      </c>
      <c r="I10" s="91">
        <v>3</v>
      </c>
      <c r="J10" s="91">
        <v>3</v>
      </c>
      <c r="K10" s="91">
        <v>4</v>
      </c>
      <c r="L10" s="91">
        <v>4</v>
      </c>
      <c r="M10" s="91"/>
      <c r="N10" s="91">
        <v>4</v>
      </c>
      <c r="O10" s="91">
        <v>4</v>
      </c>
      <c r="P10" s="23">
        <v>4</v>
      </c>
      <c r="Q10" s="23">
        <v>5</v>
      </c>
      <c r="R10" s="23"/>
      <c r="S10" s="23"/>
      <c r="T10" s="23">
        <v>4</v>
      </c>
      <c r="U10" s="23"/>
      <c r="V10" s="35">
        <f t="shared" si="0"/>
        <v>3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2</v>
      </c>
      <c r="AA10" s="276">
        <f t="shared" si="5"/>
        <v>7</v>
      </c>
      <c r="AB10" s="276">
        <f t="shared" si="6"/>
        <v>1</v>
      </c>
      <c r="AC10" s="276">
        <f t="shared" si="7"/>
        <v>10</v>
      </c>
      <c r="AD10" s="277">
        <f t="shared" si="11"/>
        <v>3.9</v>
      </c>
      <c r="AE10" s="278">
        <f t="shared" si="8"/>
        <v>0</v>
      </c>
      <c r="AF10" s="279"/>
      <c r="AG10" s="280" t="str">
        <f t="shared" si="12"/>
        <v/>
      </c>
      <c r="AH10" s="280" t="str">
        <f t="shared" si="13"/>
        <v/>
      </c>
      <c r="AI10" s="280">
        <f t="shared" si="14"/>
        <v>4</v>
      </c>
      <c r="AJ10" s="280">
        <f t="shared" si="15"/>
        <v>3</v>
      </c>
      <c r="AK10" s="280">
        <f t="shared" si="16"/>
        <v>3</v>
      </c>
      <c r="AL10" s="280">
        <f t="shared" si="17"/>
        <v>4</v>
      </c>
      <c r="AM10" s="280">
        <f t="shared" si="18"/>
        <v>4</v>
      </c>
      <c r="AN10" s="280" t="str">
        <f t="shared" si="19"/>
        <v/>
      </c>
      <c r="AO10" s="280">
        <f t="shared" si="20"/>
        <v>4</v>
      </c>
      <c r="AP10" s="280">
        <f t="shared" si="21"/>
        <v>4</v>
      </c>
      <c r="AQ10" s="280">
        <f t="shared" si="22"/>
        <v>4</v>
      </c>
      <c r="AR10" s="280">
        <f t="shared" si="23"/>
        <v>5</v>
      </c>
      <c r="AS10" s="280" t="str">
        <f t="shared" si="24"/>
        <v/>
      </c>
      <c r="AT10" s="280" t="str">
        <f t="shared" si="25"/>
        <v/>
      </c>
      <c r="AU10" s="280">
        <f t="shared" si="26"/>
        <v>4</v>
      </c>
      <c r="AV10" s="280" t="str">
        <f t="shared" si="27"/>
        <v/>
      </c>
      <c r="AW10" s="35">
        <f t="shared" si="28"/>
        <v>0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8.75" x14ac:dyDescent="0.2">
      <c r="A11" s="295">
        <v>6</v>
      </c>
      <c r="B11" s="245" t="s">
        <v>28</v>
      </c>
      <c r="C11" s="302" t="s">
        <v>34</v>
      </c>
      <c r="D11" s="333" t="s">
        <v>872</v>
      </c>
      <c r="E11" s="238">
        <v>2341</v>
      </c>
      <c r="F11" s="91"/>
      <c r="G11" s="91"/>
      <c r="H11" s="91">
        <v>4</v>
      </c>
      <c r="I11" s="91">
        <v>3</v>
      </c>
      <c r="J11" s="91">
        <v>3</v>
      </c>
      <c r="K11" s="91">
        <v>5</v>
      </c>
      <c r="L11" s="91">
        <v>4</v>
      </c>
      <c r="M11" s="91"/>
      <c r="N11" s="91">
        <v>4</v>
      </c>
      <c r="O11" s="91">
        <v>4</v>
      </c>
      <c r="P11" s="91">
        <v>3</v>
      </c>
      <c r="Q11" s="91">
        <v>5</v>
      </c>
      <c r="R11" s="91"/>
      <c r="S11" s="91"/>
      <c r="T11" s="91">
        <v>5</v>
      </c>
      <c r="U11" s="91"/>
      <c r="V11" s="35">
        <f t="shared" si="0"/>
        <v>3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3</v>
      </c>
      <c r="AA11" s="286">
        <f t="shared" si="5"/>
        <v>4</v>
      </c>
      <c r="AB11" s="286">
        <f t="shared" si="6"/>
        <v>3</v>
      </c>
      <c r="AC11" s="276">
        <f t="shared" si="7"/>
        <v>10</v>
      </c>
      <c r="AD11" s="277">
        <f t="shared" si="11"/>
        <v>4</v>
      </c>
      <c r="AE11" s="287">
        <f t="shared" si="8"/>
        <v>0</v>
      </c>
      <c r="AG11" s="280" t="str">
        <f t="shared" si="12"/>
        <v/>
      </c>
      <c r="AH11" s="280" t="str">
        <f t="shared" si="13"/>
        <v/>
      </c>
      <c r="AI11" s="280">
        <f t="shared" si="14"/>
        <v>4</v>
      </c>
      <c r="AJ11" s="280">
        <f t="shared" si="15"/>
        <v>3</v>
      </c>
      <c r="AK11" s="280">
        <f t="shared" si="16"/>
        <v>3</v>
      </c>
      <c r="AL11" s="280">
        <f t="shared" si="17"/>
        <v>5</v>
      </c>
      <c r="AM11" s="280">
        <f t="shared" si="18"/>
        <v>4</v>
      </c>
      <c r="AN11" s="280" t="str">
        <f t="shared" si="19"/>
        <v/>
      </c>
      <c r="AO11" s="280">
        <f t="shared" si="20"/>
        <v>4</v>
      </c>
      <c r="AP11" s="280">
        <f t="shared" si="21"/>
        <v>4</v>
      </c>
      <c r="AQ11" s="280">
        <f t="shared" si="22"/>
        <v>3</v>
      </c>
      <c r="AR11" s="280">
        <f t="shared" si="23"/>
        <v>5</v>
      </c>
      <c r="AS11" s="280" t="str">
        <f t="shared" si="24"/>
        <v/>
      </c>
      <c r="AT11" s="280" t="str">
        <f t="shared" si="25"/>
        <v/>
      </c>
      <c r="AU11" s="280">
        <f t="shared" si="26"/>
        <v>5</v>
      </c>
      <c r="AV11" s="280" t="str">
        <f t="shared" si="27"/>
        <v/>
      </c>
      <c r="AW11" s="35">
        <f t="shared" si="28"/>
        <v>0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8.75" x14ac:dyDescent="0.2">
      <c r="A12" s="295">
        <v>7</v>
      </c>
      <c r="B12" s="245" t="s">
        <v>28</v>
      </c>
      <c r="C12" s="302" t="s">
        <v>34</v>
      </c>
      <c r="D12" s="333" t="s">
        <v>873</v>
      </c>
      <c r="E12" s="238">
        <v>2341</v>
      </c>
      <c r="F12" s="91"/>
      <c r="G12" s="91"/>
      <c r="H12" s="91">
        <v>4</v>
      </c>
      <c r="I12" s="91">
        <v>5</v>
      </c>
      <c r="J12" s="91">
        <v>4</v>
      </c>
      <c r="K12" s="91">
        <v>4</v>
      </c>
      <c r="L12" s="91">
        <v>5</v>
      </c>
      <c r="M12" s="91"/>
      <c r="N12" s="91">
        <v>4</v>
      </c>
      <c r="O12" s="91">
        <v>5</v>
      </c>
      <c r="P12" s="23">
        <v>4</v>
      </c>
      <c r="Q12" s="23">
        <v>5</v>
      </c>
      <c r="R12" s="23"/>
      <c r="S12" s="23"/>
      <c r="T12" s="23">
        <v>3</v>
      </c>
      <c r="U12" s="23"/>
      <c r="V12" s="35">
        <f t="shared" si="0"/>
        <v>3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1</v>
      </c>
      <c r="AA12" s="276">
        <f t="shared" si="5"/>
        <v>5</v>
      </c>
      <c r="AB12" s="276">
        <f t="shared" si="6"/>
        <v>4</v>
      </c>
      <c r="AC12" s="276">
        <f t="shared" si="7"/>
        <v>10</v>
      </c>
      <c r="AD12" s="277">
        <f t="shared" si="11"/>
        <v>4.3</v>
      </c>
      <c r="AE12" s="278">
        <f t="shared" si="8"/>
        <v>0</v>
      </c>
      <c r="AF12" s="279"/>
      <c r="AG12" s="280" t="str">
        <f t="shared" si="12"/>
        <v/>
      </c>
      <c r="AH12" s="280" t="str">
        <f t="shared" si="13"/>
        <v/>
      </c>
      <c r="AI12" s="280">
        <f t="shared" si="14"/>
        <v>4</v>
      </c>
      <c r="AJ12" s="280">
        <f t="shared" si="15"/>
        <v>5</v>
      </c>
      <c r="AK12" s="280">
        <f t="shared" si="16"/>
        <v>4</v>
      </c>
      <c r="AL12" s="280">
        <f t="shared" si="17"/>
        <v>4</v>
      </c>
      <c r="AM12" s="280">
        <f t="shared" si="18"/>
        <v>5</v>
      </c>
      <c r="AN12" s="280" t="str">
        <f t="shared" si="19"/>
        <v/>
      </c>
      <c r="AO12" s="280">
        <f t="shared" si="20"/>
        <v>4</v>
      </c>
      <c r="AP12" s="280">
        <f t="shared" si="21"/>
        <v>5</v>
      </c>
      <c r="AQ12" s="280">
        <f t="shared" si="22"/>
        <v>4</v>
      </c>
      <c r="AR12" s="280">
        <f t="shared" si="23"/>
        <v>5</v>
      </c>
      <c r="AS12" s="280" t="str">
        <f t="shared" si="24"/>
        <v/>
      </c>
      <c r="AT12" s="280" t="str">
        <f t="shared" si="25"/>
        <v/>
      </c>
      <c r="AU12" s="280">
        <f t="shared" si="26"/>
        <v>3</v>
      </c>
      <c r="AV12" s="280" t="str">
        <f t="shared" si="27"/>
        <v/>
      </c>
      <c r="AW12" s="35">
        <f t="shared" si="28"/>
        <v>0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8.75" x14ac:dyDescent="0.2">
      <c r="A13" s="295">
        <v>8</v>
      </c>
      <c r="B13" s="245" t="s">
        <v>28</v>
      </c>
      <c r="C13" s="302" t="s">
        <v>34</v>
      </c>
      <c r="D13" s="333" t="s">
        <v>874</v>
      </c>
      <c r="E13" s="238">
        <v>2341</v>
      </c>
      <c r="F13" s="91"/>
      <c r="G13" s="91"/>
      <c r="H13" s="91">
        <v>4</v>
      </c>
      <c r="I13" s="91">
        <v>5</v>
      </c>
      <c r="J13" s="91">
        <v>4</v>
      </c>
      <c r="K13" s="91">
        <v>4</v>
      </c>
      <c r="L13" s="91">
        <v>4</v>
      </c>
      <c r="M13" s="91"/>
      <c r="N13" s="91">
        <v>4</v>
      </c>
      <c r="O13" s="91">
        <v>5</v>
      </c>
      <c r="P13" s="23">
        <v>4</v>
      </c>
      <c r="Q13" s="23">
        <v>5</v>
      </c>
      <c r="R13" s="23"/>
      <c r="S13" s="23"/>
      <c r="T13" s="23">
        <v>5</v>
      </c>
      <c r="U13" s="23"/>
      <c r="V13" s="35">
        <f t="shared" si="0"/>
        <v>4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0</v>
      </c>
      <c r="AA13" s="276">
        <f t="shared" si="5"/>
        <v>6</v>
      </c>
      <c r="AB13" s="276">
        <f t="shared" si="6"/>
        <v>4</v>
      </c>
      <c r="AC13" s="276">
        <f t="shared" si="7"/>
        <v>10</v>
      </c>
      <c r="AD13" s="277">
        <f t="shared" si="11"/>
        <v>4.4000000000000004</v>
      </c>
      <c r="AE13" s="278">
        <f t="shared" si="8"/>
        <v>0</v>
      </c>
      <c r="AF13" s="279"/>
      <c r="AG13" s="280" t="str">
        <f t="shared" si="12"/>
        <v/>
      </c>
      <c r="AH13" s="280" t="str">
        <f t="shared" si="13"/>
        <v/>
      </c>
      <c r="AI13" s="280">
        <f t="shared" si="14"/>
        <v>4</v>
      </c>
      <c r="AJ13" s="280">
        <f t="shared" si="15"/>
        <v>5</v>
      </c>
      <c r="AK13" s="280">
        <f t="shared" si="16"/>
        <v>4</v>
      </c>
      <c r="AL13" s="280">
        <f t="shared" si="17"/>
        <v>4</v>
      </c>
      <c r="AM13" s="280">
        <f t="shared" si="18"/>
        <v>4</v>
      </c>
      <c r="AN13" s="280" t="str">
        <f t="shared" si="19"/>
        <v/>
      </c>
      <c r="AO13" s="280">
        <f t="shared" si="20"/>
        <v>4</v>
      </c>
      <c r="AP13" s="280">
        <f t="shared" si="21"/>
        <v>5</v>
      </c>
      <c r="AQ13" s="280">
        <f t="shared" si="22"/>
        <v>4</v>
      </c>
      <c r="AR13" s="280">
        <f t="shared" si="23"/>
        <v>5</v>
      </c>
      <c r="AS13" s="280" t="str">
        <f t="shared" si="24"/>
        <v/>
      </c>
      <c r="AT13" s="280" t="str">
        <f t="shared" si="25"/>
        <v/>
      </c>
      <c r="AU13" s="280">
        <f t="shared" si="26"/>
        <v>5</v>
      </c>
      <c r="AV13" s="280" t="str">
        <f t="shared" si="27"/>
        <v/>
      </c>
      <c r="AW13" s="35">
        <f t="shared" si="28"/>
        <v>0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8.75" x14ac:dyDescent="0.2">
      <c r="A14" s="295">
        <v>9</v>
      </c>
      <c r="B14" s="243"/>
      <c r="C14" s="302" t="s">
        <v>34</v>
      </c>
      <c r="D14" s="333" t="s">
        <v>875</v>
      </c>
      <c r="E14" s="238">
        <v>2341</v>
      </c>
      <c r="F14" s="91"/>
      <c r="G14" s="91"/>
      <c r="H14" s="91">
        <v>4</v>
      </c>
      <c r="I14" s="91">
        <v>5</v>
      </c>
      <c r="J14" s="91">
        <v>3</v>
      </c>
      <c r="K14" s="91">
        <v>3</v>
      </c>
      <c r="L14" s="91">
        <v>5</v>
      </c>
      <c r="M14" s="91"/>
      <c r="N14" s="91">
        <v>4</v>
      </c>
      <c r="O14" s="91">
        <v>4</v>
      </c>
      <c r="P14" s="91">
        <v>4</v>
      </c>
      <c r="Q14" s="91">
        <v>5</v>
      </c>
      <c r="R14" s="24"/>
      <c r="S14" s="23"/>
      <c r="T14" s="23">
        <v>3</v>
      </c>
      <c r="U14" s="23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3</v>
      </c>
      <c r="AA14" s="92">
        <f t="shared" si="5"/>
        <v>4</v>
      </c>
      <c r="AB14" s="92">
        <f t="shared" si="6"/>
        <v>3</v>
      </c>
      <c r="AC14" s="92">
        <f t="shared" si="7"/>
        <v>10</v>
      </c>
      <c r="AD14" s="225">
        <f t="shared" si="11"/>
        <v>4</v>
      </c>
      <c r="AE14" s="16">
        <f t="shared" si="8"/>
        <v>0</v>
      </c>
      <c r="AF14" s="9"/>
      <c r="AG14" s="280" t="str">
        <f t="shared" si="12"/>
        <v/>
      </c>
      <c r="AH14" s="280" t="str">
        <f t="shared" si="13"/>
        <v/>
      </c>
      <c r="AI14" s="280">
        <f t="shared" si="14"/>
        <v>4</v>
      </c>
      <c r="AJ14" s="280">
        <f t="shared" si="15"/>
        <v>5</v>
      </c>
      <c r="AK14" s="280">
        <f t="shared" si="16"/>
        <v>3</v>
      </c>
      <c r="AL14" s="280">
        <f t="shared" si="17"/>
        <v>3</v>
      </c>
      <c r="AM14" s="280">
        <f t="shared" si="18"/>
        <v>5</v>
      </c>
      <c r="AN14" s="280" t="str">
        <f t="shared" si="19"/>
        <v/>
      </c>
      <c r="AO14" s="280">
        <f t="shared" si="20"/>
        <v>4</v>
      </c>
      <c r="AP14" s="280">
        <f t="shared" si="21"/>
        <v>4</v>
      </c>
      <c r="AQ14" s="280">
        <f t="shared" si="22"/>
        <v>4</v>
      </c>
      <c r="AR14" s="280">
        <f t="shared" si="23"/>
        <v>5</v>
      </c>
      <c r="AS14" s="280" t="str">
        <f t="shared" si="24"/>
        <v/>
      </c>
      <c r="AT14" s="280" t="str">
        <f t="shared" si="25"/>
        <v/>
      </c>
      <c r="AU14" s="280">
        <f t="shared" si="26"/>
        <v>3</v>
      </c>
      <c r="AV14" s="280" t="str">
        <f t="shared" si="27"/>
        <v/>
      </c>
      <c r="AW14" s="35">
        <f t="shared" si="28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295">
        <v>10</v>
      </c>
      <c r="B15" s="243"/>
      <c r="C15" s="302" t="s">
        <v>34</v>
      </c>
      <c r="D15" s="333" t="s">
        <v>876</v>
      </c>
      <c r="E15" s="238">
        <v>2341</v>
      </c>
      <c r="F15" s="91"/>
      <c r="G15" s="91"/>
      <c r="H15" s="91">
        <v>4</v>
      </c>
      <c r="I15" s="91">
        <v>5</v>
      </c>
      <c r="J15" s="91">
        <v>4</v>
      </c>
      <c r="K15" s="91">
        <v>5</v>
      </c>
      <c r="L15" s="91">
        <v>4</v>
      </c>
      <c r="M15" s="91"/>
      <c r="N15" s="91">
        <v>4</v>
      </c>
      <c r="O15" s="91">
        <v>4</v>
      </c>
      <c r="P15" s="91">
        <v>3</v>
      </c>
      <c r="Q15" s="91">
        <v>5</v>
      </c>
      <c r="R15" s="24"/>
      <c r="S15" s="23"/>
      <c r="T15" s="23">
        <v>4</v>
      </c>
      <c r="U15" s="23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1</v>
      </c>
      <c r="AA15" s="92">
        <f t="shared" si="5"/>
        <v>6</v>
      </c>
      <c r="AB15" s="92">
        <f t="shared" si="6"/>
        <v>3</v>
      </c>
      <c r="AC15" s="92">
        <f t="shared" si="7"/>
        <v>10</v>
      </c>
      <c r="AD15" s="225">
        <f t="shared" si="11"/>
        <v>4.2</v>
      </c>
      <c r="AE15" s="16">
        <f t="shared" si="8"/>
        <v>0</v>
      </c>
      <c r="AF15" s="9"/>
      <c r="AG15" s="280" t="str">
        <f t="shared" si="12"/>
        <v/>
      </c>
      <c r="AH15" s="280" t="str">
        <f t="shared" si="13"/>
        <v/>
      </c>
      <c r="AI15" s="280">
        <f t="shared" si="14"/>
        <v>4</v>
      </c>
      <c r="AJ15" s="280">
        <f t="shared" si="15"/>
        <v>5</v>
      </c>
      <c r="AK15" s="280">
        <f t="shared" si="16"/>
        <v>4</v>
      </c>
      <c r="AL15" s="280">
        <f t="shared" si="17"/>
        <v>5</v>
      </c>
      <c r="AM15" s="280">
        <f t="shared" si="18"/>
        <v>4</v>
      </c>
      <c r="AN15" s="280" t="str">
        <f t="shared" si="19"/>
        <v/>
      </c>
      <c r="AO15" s="280">
        <f t="shared" si="20"/>
        <v>4</v>
      </c>
      <c r="AP15" s="280">
        <f t="shared" si="21"/>
        <v>4</v>
      </c>
      <c r="AQ15" s="280">
        <f t="shared" si="22"/>
        <v>3</v>
      </c>
      <c r="AR15" s="280">
        <f t="shared" si="23"/>
        <v>5</v>
      </c>
      <c r="AS15" s="280" t="str">
        <f t="shared" si="24"/>
        <v/>
      </c>
      <c r="AT15" s="280" t="str">
        <f t="shared" si="25"/>
        <v/>
      </c>
      <c r="AU15" s="280">
        <f t="shared" si="26"/>
        <v>4</v>
      </c>
      <c r="AV15" s="280" t="str">
        <f t="shared" si="27"/>
        <v/>
      </c>
      <c r="AW15" s="35">
        <f t="shared" si="28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95">
        <v>11</v>
      </c>
      <c r="B16" s="243"/>
      <c r="C16" s="302" t="s">
        <v>34</v>
      </c>
      <c r="D16" s="333" t="s">
        <v>877</v>
      </c>
      <c r="E16" s="238">
        <v>2341</v>
      </c>
      <c r="F16" s="91"/>
      <c r="G16" s="91"/>
      <c r="H16" s="91">
        <v>4</v>
      </c>
      <c r="I16" s="91">
        <v>4</v>
      </c>
      <c r="J16" s="91">
        <v>3</v>
      </c>
      <c r="K16" s="91">
        <v>4</v>
      </c>
      <c r="L16" s="91">
        <v>5</v>
      </c>
      <c r="M16" s="91"/>
      <c r="N16" s="91">
        <v>4</v>
      </c>
      <c r="O16" s="91">
        <v>4</v>
      </c>
      <c r="P16" s="91">
        <v>4</v>
      </c>
      <c r="Q16" s="91">
        <v>5</v>
      </c>
      <c r="R16" s="24"/>
      <c r="S16" s="23"/>
      <c r="T16" s="23">
        <v>5</v>
      </c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1</v>
      </c>
      <c r="AA16" s="92">
        <f t="shared" si="5"/>
        <v>6</v>
      </c>
      <c r="AB16" s="92">
        <f t="shared" si="6"/>
        <v>3</v>
      </c>
      <c r="AC16" s="92">
        <f t="shared" si="7"/>
        <v>10</v>
      </c>
      <c r="AD16" s="225">
        <f t="shared" si="11"/>
        <v>4.2</v>
      </c>
      <c r="AE16" s="16">
        <f t="shared" si="8"/>
        <v>0</v>
      </c>
      <c r="AF16" s="9"/>
      <c r="AG16" s="280" t="str">
        <f t="shared" si="12"/>
        <v/>
      </c>
      <c r="AH16" s="280" t="str">
        <f t="shared" si="13"/>
        <v/>
      </c>
      <c r="AI16" s="280">
        <f t="shared" si="14"/>
        <v>4</v>
      </c>
      <c r="AJ16" s="280">
        <f t="shared" si="15"/>
        <v>4</v>
      </c>
      <c r="AK16" s="280">
        <f t="shared" si="16"/>
        <v>3</v>
      </c>
      <c r="AL16" s="280">
        <f t="shared" si="17"/>
        <v>4</v>
      </c>
      <c r="AM16" s="280">
        <f t="shared" si="18"/>
        <v>5</v>
      </c>
      <c r="AN16" s="280" t="str">
        <f t="shared" si="19"/>
        <v/>
      </c>
      <c r="AO16" s="280">
        <f t="shared" si="20"/>
        <v>4</v>
      </c>
      <c r="AP16" s="280">
        <f t="shared" si="21"/>
        <v>4</v>
      </c>
      <c r="AQ16" s="280">
        <f t="shared" si="22"/>
        <v>4</v>
      </c>
      <c r="AR16" s="280">
        <f t="shared" si="23"/>
        <v>5</v>
      </c>
      <c r="AS16" s="280" t="str">
        <f t="shared" si="24"/>
        <v/>
      </c>
      <c r="AT16" s="280" t="str">
        <f t="shared" si="25"/>
        <v/>
      </c>
      <c r="AU16" s="280">
        <f t="shared" si="26"/>
        <v>5</v>
      </c>
      <c r="AV16" s="280" t="str">
        <f t="shared" si="27"/>
        <v/>
      </c>
      <c r="AW16" s="35">
        <f t="shared" si="28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95">
        <v>12</v>
      </c>
      <c r="B17" s="240"/>
      <c r="C17" s="305" t="s">
        <v>34</v>
      </c>
      <c r="D17" s="419" t="s">
        <v>878</v>
      </c>
      <c r="E17" s="238">
        <v>2341</v>
      </c>
      <c r="F17" s="91"/>
      <c r="G17" s="91"/>
      <c r="H17" s="91">
        <v>4</v>
      </c>
      <c r="I17" s="91">
        <v>5</v>
      </c>
      <c r="J17" s="91">
        <v>4</v>
      </c>
      <c r="K17" s="91">
        <v>4</v>
      </c>
      <c r="L17" s="91">
        <v>5</v>
      </c>
      <c r="M17" s="91"/>
      <c r="N17" s="91">
        <v>5</v>
      </c>
      <c r="O17" s="91">
        <v>5</v>
      </c>
      <c r="P17" s="91">
        <v>4</v>
      </c>
      <c r="Q17" s="91">
        <v>5</v>
      </c>
      <c r="R17" s="24"/>
      <c r="S17" s="23"/>
      <c r="T17" s="23">
        <v>5</v>
      </c>
      <c r="U17" s="23"/>
      <c r="V17" s="18">
        <f t="shared" si="0"/>
        <v>4</v>
      </c>
      <c r="W17" s="92">
        <f t="shared" si="1"/>
        <v>0</v>
      </c>
      <c r="X17" s="92">
        <f t="shared" ref="X17:X34" si="29">COUNTIF(AF17:AU17,"д")</f>
        <v>0</v>
      </c>
      <c r="Y17" s="92">
        <f t="shared" si="3"/>
        <v>0</v>
      </c>
      <c r="Z17" s="92">
        <f t="shared" si="4"/>
        <v>0</v>
      </c>
      <c r="AA17" s="92">
        <f t="shared" si="5"/>
        <v>4</v>
      </c>
      <c r="AB17" s="92">
        <f t="shared" si="6"/>
        <v>6</v>
      </c>
      <c r="AC17" s="92">
        <f t="shared" si="7"/>
        <v>10</v>
      </c>
      <c r="AD17" s="225">
        <f t="shared" si="11"/>
        <v>4.5999999999999996</v>
      </c>
      <c r="AE17" s="16">
        <f t="shared" si="8"/>
        <v>0</v>
      </c>
      <c r="AF17" s="9"/>
      <c r="AG17" s="280" t="str">
        <f t="shared" si="12"/>
        <v/>
      </c>
      <c r="AH17" s="280" t="str">
        <f t="shared" si="13"/>
        <v/>
      </c>
      <c r="AI17" s="280">
        <f t="shared" si="14"/>
        <v>4</v>
      </c>
      <c r="AJ17" s="280">
        <f t="shared" si="15"/>
        <v>5</v>
      </c>
      <c r="AK17" s="280">
        <f t="shared" si="16"/>
        <v>4</v>
      </c>
      <c r="AL17" s="280">
        <f t="shared" si="17"/>
        <v>4</v>
      </c>
      <c r="AM17" s="280">
        <f t="shared" si="18"/>
        <v>5</v>
      </c>
      <c r="AN17" s="280" t="str">
        <f t="shared" si="19"/>
        <v/>
      </c>
      <c r="AO17" s="280">
        <f t="shared" si="20"/>
        <v>5</v>
      </c>
      <c r="AP17" s="280">
        <f t="shared" si="21"/>
        <v>5</v>
      </c>
      <c r="AQ17" s="280">
        <f t="shared" si="22"/>
        <v>4</v>
      </c>
      <c r="AR17" s="280">
        <f t="shared" si="23"/>
        <v>5</v>
      </c>
      <c r="AS17" s="280" t="str">
        <f t="shared" si="24"/>
        <v/>
      </c>
      <c r="AT17" s="280" t="str">
        <f t="shared" si="25"/>
        <v/>
      </c>
      <c r="AU17" s="280">
        <f t="shared" si="26"/>
        <v>5</v>
      </c>
      <c r="AV17" s="280" t="str">
        <f t="shared" si="27"/>
        <v/>
      </c>
      <c r="AW17" s="35">
        <f t="shared" si="28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95">
        <v>13</v>
      </c>
      <c r="B18" s="178"/>
      <c r="C18" s="305" t="s">
        <v>34</v>
      </c>
      <c r="D18" s="419" t="s">
        <v>879</v>
      </c>
      <c r="E18" s="238">
        <v>2341</v>
      </c>
      <c r="F18" s="91"/>
      <c r="G18" s="91"/>
      <c r="H18" s="91">
        <v>4</v>
      </c>
      <c r="I18" s="91">
        <v>5</v>
      </c>
      <c r="J18" s="91">
        <v>4</v>
      </c>
      <c r="K18" s="91">
        <v>5</v>
      </c>
      <c r="L18" s="91">
        <v>5</v>
      </c>
      <c r="M18" s="91"/>
      <c r="N18" s="91">
        <v>5</v>
      </c>
      <c r="O18" s="91">
        <v>5</v>
      </c>
      <c r="P18" s="91">
        <v>5</v>
      </c>
      <c r="Q18" s="91">
        <v>5</v>
      </c>
      <c r="R18" s="24"/>
      <c r="S18" s="23"/>
      <c r="T18" s="23">
        <v>5</v>
      </c>
      <c r="U18" s="23"/>
      <c r="V18" s="18">
        <f t="shared" si="0"/>
        <v>4</v>
      </c>
      <c r="W18" s="92">
        <f t="shared" si="1"/>
        <v>0</v>
      </c>
      <c r="X18" s="92">
        <f t="shared" si="29"/>
        <v>0</v>
      </c>
      <c r="Y18" s="92">
        <f t="shared" si="3"/>
        <v>0</v>
      </c>
      <c r="Z18" s="92">
        <f t="shared" si="4"/>
        <v>0</v>
      </c>
      <c r="AA18" s="92">
        <f t="shared" si="5"/>
        <v>2</v>
      </c>
      <c r="AB18" s="92">
        <f t="shared" si="6"/>
        <v>8</v>
      </c>
      <c r="AC18" s="92">
        <f t="shared" si="7"/>
        <v>10</v>
      </c>
      <c r="AD18" s="225">
        <f t="shared" si="11"/>
        <v>4.8</v>
      </c>
      <c r="AE18" s="16">
        <f t="shared" si="8"/>
        <v>0</v>
      </c>
      <c r="AF18" s="9"/>
      <c r="AG18" s="280" t="str">
        <f t="shared" si="12"/>
        <v/>
      </c>
      <c r="AH18" s="280" t="str">
        <f t="shared" si="13"/>
        <v/>
      </c>
      <c r="AI18" s="280">
        <f t="shared" si="14"/>
        <v>4</v>
      </c>
      <c r="AJ18" s="280">
        <f t="shared" si="15"/>
        <v>5</v>
      </c>
      <c r="AK18" s="280">
        <f t="shared" si="16"/>
        <v>4</v>
      </c>
      <c r="AL18" s="280">
        <f t="shared" si="17"/>
        <v>5</v>
      </c>
      <c r="AM18" s="280">
        <f t="shared" si="18"/>
        <v>5</v>
      </c>
      <c r="AN18" s="280" t="str">
        <f t="shared" si="19"/>
        <v/>
      </c>
      <c r="AO18" s="280">
        <f t="shared" si="20"/>
        <v>5</v>
      </c>
      <c r="AP18" s="280">
        <f t="shared" si="21"/>
        <v>5</v>
      </c>
      <c r="AQ18" s="280">
        <f t="shared" si="22"/>
        <v>5</v>
      </c>
      <c r="AR18" s="280">
        <f t="shared" si="23"/>
        <v>5</v>
      </c>
      <c r="AS18" s="280" t="str">
        <f t="shared" si="24"/>
        <v/>
      </c>
      <c r="AT18" s="280" t="str">
        <f t="shared" si="25"/>
        <v/>
      </c>
      <c r="AU18" s="280">
        <f t="shared" si="26"/>
        <v>5</v>
      </c>
      <c r="AV18" s="280" t="str">
        <f t="shared" si="27"/>
        <v/>
      </c>
      <c r="AW18" s="35">
        <f t="shared" si="28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95">
        <v>14</v>
      </c>
      <c r="B19" s="178"/>
      <c r="C19" s="305" t="s">
        <v>34</v>
      </c>
      <c r="D19" s="419" t="s">
        <v>880</v>
      </c>
      <c r="E19" s="238">
        <v>2341</v>
      </c>
      <c r="F19" s="91"/>
      <c r="G19" s="91"/>
      <c r="H19" s="91">
        <v>3</v>
      </c>
      <c r="I19" s="91">
        <v>5</v>
      </c>
      <c r="J19" s="91">
        <v>4</v>
      </c>
      <c r="K19" s="91">
        <v>4</v>
      </c>
      <c r="L19" s="91">
        <v>3</v>
      </c>
      <c r="M19" s="91"/>
      <c r="N19" s="91">
        <v>4</v>
      </c>
      <c r="O19" s="91">
        <v>5</v>
      </c>
      <c r="P19" s="91">
        <v>4</v>
      </c>
      <c r="Q19" s="91">
        <v>3</v>
      </c>
      <c r="R19" s="23"/>
      <c r="S19" s="23"/>
      <c r="T19" s="23">
        <v>4</v>
      </c>
      <c r="U19" s="23"/>
      <c r="V19" s="18">
        <f t="shared" si="0"/>
        <v>3</v>
      </c>
      <c r="W19" s="92">
        <f t="shared" si="1"/>
        <v>0</v>
      </c>
      <c r="X19" s="92">
        <f t="shared" si="29"/>
        <v>0</v>
      </c>
      <c r="Y19" s="92">
        <f t="shared" si="3"/>
        <v>0</v>
      </c>
      <c r="Z19" s="92">
        <f t="shared" si="4"/>
        <v>3</v>
      </c>
      <c r="AA19" s="92">
        <f t="shared" si="5"/>
        <v>5</v>
      </c>
      <c r="AB19" s="92">
        <f t="shared" si="6"/>
        <v>2</v>
      </c>
      <c r="AC19" s="92">
        <f t="shared" si="7"/>
        <v>10</v>
      </c>
      <c r="AD19" s="225">
        <f t="shared" si="11"/>
        <v>3.9</v>
      </c>
      <c r="AE19" s="16">
        <f t="shared" si="8"/>
        <v>0</v>
      </c>
      <c r="AF19" s="9"/>
      <c r="AG19" s="280" t="str">
        <f t="shared" si="12"/>
        <v/>
      </c>
      <c r="AH19" s="280" t="str">
        <f t="shared" si="13"/>
        <v/>
      </c>
      <c r="AI19" s="280">
        <f t="shared" si="14"/>
        <v>3</v>
      </c>
      <c r="AJ19" s="280">
        <f t="shared" si="15"/>
        <v>5</v>
      </c>
      <c r="AK19" s="280">
        <f t="shared" si="16"/>
        <v>4</v>
      </c>
      <c r="AL19" s="280">
        <f t="shared" si="17"/>
        <v>4</v>
      </c>
      <c r="AM19" s="280">
        <f t="shared" si="18"/>
        <v>3</v>
      </c>
      <c r="AN19" s="280" t="str">
        <f t="shared" si="19"/>
        <v/>
      </c>
      <c r="AO19" s="280">
        <f t="shared" si="20"/>
        <v>4</v>
      </c>
      <c r="AP19" s="280">
        <f t="shared" si="21"/>
        <v>5</v>
      </c>
      <c r="AQ19" s="280">
        <f t="shared" si="22"/>
        <v>4</v>
      </c>
      <c r="AR19" s="280">
        <f t="shared" si="23"/>
        <v>3</v>
      </c>
      <c r="AS19" s="280" t="str">
        <f t="shared" si="24"/>
        <v/>
      </c>
      <c r="AT19" s="280" t="str">
        <f t="shared" si="25"/>
        <v/>
      </c>
      <c r="AU19" s="280">
        <f t="shared" si="26"/>
        <v>4</v>
      </c>
      <c r="AV19" s="280" t="str">
        <f t="shared" si="27"/>
        <v/>
      </c>
      <c r="AW19" s="35">
        <f t="shared" si="28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95">
        <v>15</v>
      </c>
      <c r="B20" s="178"/>
      <c r="C20" s="305" t="s">
        <v>34</v>
      </c>
      <c r="D20" s="419" t="s">
        <v>881</v>
      </c>
      <c r="E20" s="238">
        <v>2341</v>
      </c>
      <c r="F20" s="91"/>
      <c r="G20" s="91"/>
      <c r="H20" s="91">
        <v>3</v>
      </c>
      <c r="I20" s="91">
        <v>4</v>
      </c>
      <c r="J20" s="91">
        <v>3</v>
      </c>
      <c r="K20" s="91">
        <v>5</v>
      </c>
      <c r="L20" s="91">
        <v>4</v>
      </c>
      <c r="M20" s="91"/>
      <c r="N20" s="91">
        <v>5</v>
      </c>
      <c r="O20" s="91">
        <v>4</v>
      </c>
      <c r="P20" s="91">
        <v>4</v>
      </c>
      <c r="Q20" s="91">
        <v>4</v>
      </c>
      <c r="R20" s="24"/>
      <c r="S20" s="23"/>
      <c r="T20" s="23">
        <v>3</v>
      </c>
      <c r="U20" s="23"/>
      <c r="V20" s="18">
        <f t="shared" si="0"/>
        <v>3</v>
      </c>
      <c r="W20" s="92">
        <f t="shared" si="1"/>
        <v>0</v>
      </c>
      <c r="X20" s="92">
        <f t="shared" si="29"/>
        <v>0</v>
      </c>
      <c r="Y20" s="92">
        <f t="shared" si="3"/>
        <v>0</v>
      </c>
      <c r="Z20" s="92">
        <f t="shared" si="4"/>
        <v>3</v>
      </c>
      <c r="AA20" s="92">
        <f t="shared" si="5"/>
        <v>5</v>
      </c>
      <c r="AB20" s="92">
        <f t="shared" si="6"/>
        <v>2</v>
      </c>
      <c r="AC20" s="92">
        <f t="shared" si="7"/>
        <v>10</v>
      </c>
      <c r="AD20" s="225">
        <f t="shared" si="11"/>
        <v>3.9</v>
      </c>
      <c r="AE20" s="16">
        <f t="shared" si="8"/>
        <v>0</v>
      </c>
      <c r="AF20" s="9"/>
      <c r="AG20" s="280" t="str">
        <f t="shared" si="12"/>
        <v/>
      </c>
      <c r="AH20" s="280" t="str">
        <f t="shared" si="13"/>
        <v/>
      </c>
      <c r="AI20" s="280">
        <f t="shared" si="14"/>
        <v>3</v>
      </c>
      <c r="AJ20" s="280">
        <f t="shared" si="15"/>
        <v>4</v>
      </c>
      <c r="AK20" s="280">
        <f t="shared" si="16"/>
        <v>3</v>
      </c>
      <c r="AL20" s="280">
        <f t="shared" si="17"/>
        <v>5</v>
      </c>
      <c r="AM20" s="280">
        <f t="shared" si="18"/>
        <v>4</v>
      </c>
      <c r="AN20" s="280" t="str">
        <f t="shared" si="19"/>
        <v/>
      </c>
      <c r="AO20" s="280">
        <f t="shared" si="20"/>
        <v>5</v>
      </c>
      <c r="AP20" s="280">
        <f t="shared" si="21"/>
        <v>4</v>
      </c>
      <c r="AQ20" s="280">
        <f t="shared" si="22"/>
        <v>4</v>
      </c>
      <c r="AR20" s="280">
        <f t="shared" si="23"/>
        <v>4</v>
      </c>
      <c r="AS20" s="280" t="str">
        <f t="shared" si="24"/>
        <v/>
      </c>
      <c r="AT20" s="280" t="str">
        <f t="shared" si="25"/>
        <v/>
      </c>
      <c r="AU20" s="280">
        <f t="shared" si="26"/>
        <v>3</v>
      </c>
      <c r="AV20" s="280" t="str">
        <f t="shared" si="27"/>
        <v/>
      </c>
      <c r="AW20" s="35">
        <f t="shared" si="28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95">
        <v>16</v>
      </c>
      <c r="B21" s="178"/>
      <c r="C21" s="305" t="s">
        <v>34</v>
      </c>
      <c r="D21" s="419" t="s">
        <v>882</v>
      </c>
      <c r="E21" s="238">
        <v>2341</v>
      </c>
      <c r="F21" s="91"/>
      <c r="G21" s="91"/>
      <c r="H21" s="91">
        <v>3</v>
      </c>
      <c r="I21" s="91">
        <v>4</v>
      </c>
      <c r="J21" s="91">
        <v>3</v>
      </c>
      <c r="K21" s="91">
        <v>4</v>
      </c>
      <c r="L21" s="91">
        <v>4</v>
      </c>
      <c r="M21" s="91"/>
      <c r="N21" s="91">
        <v>4</v>
      </c>
      <c r="O21" s="91">
        <v>3</v>
      </c>
      <c r="P21" s="91">
        <v>3</v>
      </c>
      <c r="Q21" s="91">
        <v>3</v>
      </c>
      <c r="R21" s="24"/>
      <c r="S21" s="23"/>
      <c r="T21" s="23">
        <v>3</v>
      </c>
      <c r="U21" s="23"/>
      <c r="V21" s="18">
        <f t="shared" si="0"/>
        <v>3</v>
      </c>
      <c r="W21" s="92">
        <f t="shared" si="1"/>
        <v>0</v>
      </c>
      <c r="X21" s="92">
        <f t="shared" si="29"/>
        <v>0</v>
      </c>
      <c r="Y21" s="92">
        <f t="shared" si="3"/>
        <v>0</v>
      </c>
      <c r="Z21" s="92">
        <f t="shared" si="4"/>
        <v>6</v>
      </c>
      <c r="AA21" s="92">
        <f t="shared" si="5"/>
        <v>4</v>
      </c>
      <c r="AB21" s="92">
        <f t="shared" si="6"/>
        <v>0</v>
      </c>
      <c r="AC21" s="92">
        <f t="shared" si="7"/>
        <v>10</v>
      </c>
      <c r="AD21" s="225">
        <f t="shared" si="11"/>
        <v>3.4</v>
      </c>
      <c r="AE21" s="16">
        <f t="shared" si="8"/>
        <v>0</v>
      </c>
      <c r="AF21" s="9"/>
      <c r="AG21" s="280" t="str">
        <f t="shared" si="12"/>
        <v/>
      </c>
      <c r="AH21" s="280" t="str">
        <f t="shared" si="13"/>
        <v/>
      </c>
      <c r="AI21" s="280">
        <f t="shared" si="14"/>
        <v>3</v>
      </c>
      <c r="AJ21" s="280">
        <f t="shared" si="15"/>
        <v>4</v>
      </c>
      <c r="AK21" s="280">
        <f t="shared" si="16"/>
        <v>3</v>
      </c>
      <c r="AL21" s="280">
        <f t="shared" si="17"/>
        <v>4</v>
      </c>
      <c r="AM21" s="280">
        <f t="shared" si="18"/>
        <v>4</v>
      </c>
      <c r="AN21" s="280" t="str">
        <f t="shared" si="19"/>
        <v/>
      </c>
      <c r="AO21" s="280">
        <f t="shared" si="20"/>
        <v>4</v>
      </c>
      <c r="AP21" s="280">
        <f t="shared" si="21"/>
        <v>3</v>
      </c>
      <c r="AQ21" s="280">
        <f t="shared" si="22"/>
        <v>3</v>
      </c>
      <c r="AR21" s="280">
        <f t="shared" si="23"/>
        <v>3</v>
      </c>
      <c r="AS21" s="280" t="str">
        <f t="shared" si="24"/>
        <v/>
      </c>
      <c r="AT21" s="280" t="str">
        <f t="shared" si="25"/>
        <v/>
      </c>
      <c r="AU21" s="280">
        <f t="shared" si="26"/>
        <v>3</v>
      </c>
      <c r="AV21" s="280" t="str">
        <f t="shared" si="27"/>
        <v/>
      </c>
      <c r="AW21" s="35">
        <f t="shared" si="28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95">
        <v>17</v>
      </c>
      <c r="B22" s="178"/>
      <c r="C22" s="305" t="s">
        <v>34</v>
      </c>
      <c r="D22" s="419" t="s">
        <v>883</v>
      </c>
      <c r="E22" s="238">
        <v>2341</v>
      </c>
      <c r="F22" s="91"/>
      <c r="G22" s="91"/>
      <c r="H22" s="91">
        <v>5</v>
      </c>
      <c r="I22" s="91">
        <v>5</v>
      </c>
      <c r="J22" s="91">
        <v>5</v>
      </c>
      <c r="K22" s="91">
        <v>5</v>
      </c>
      <c r="L22" s="91">
        <v>5</v>
      </c>
      <c r="M22" s="91"/>
      <c r="N22" s="91">
        <v>5</v>
      </c>
      <c r="O22" s="91">
        <v>5</v>
      </c>
      <c r="P22" s="91">
        <v>5</v>
      </c>
      <c r="Q22" s="91">
        <v>5</v>
      </c>
      <c r="R22" s="24"/>
      <c r="S22" s="23"/>
      <c r="T22" s="23">
        <v>5</v>
      </c>
      <c r="U22" s="23"/>
      <c r="V22" s="18">
        <f t="shared" si="0"/>
        <v>5</v>
      </c>
      <c r="W22" s="92">
        <f t="shared" si="1"/>
        <v>0</v>
      </c>
      <c r="X22" s="92">
        <f t="shared" si="29"/>
        <v>0</v>
      </c>
      <c r="Y22" s="92">
        <f t="shared" si="3"/>
        <v>0</v>
      </c>
      <c r="Z22" s="92">
        <f t="shared" si="4"/>
        <v>0</v>
      </c>
      <c r="AA22" s="92">
        <f t="shared" si="5"/>
        <v>0</v>
      </c>
      <c r="AB22" s="92">
        <f t="shared" si="6"/>
        <v>10</v>
      </c>
      <c r="AC22" s="92">
        <f t="shared" si="7"/>
        <v>10</v>
      </c>
      <c r="AD22" s="225">
        <f t="shared" si="11"/>
        <v>5</v>
      </c>
      <c r="AE22" s="16">
        <f t="shared" si="8"/>
        <v>0</v>
      </c>
      <c r="AF22" s="9"/>
      <c r="AG22" s="280" t="str">
        <f t="shared" si="12"/>
        <v/>
      </c>
      <c r="AH22" s="280" t="str">
        <f t="shared" si="13"/>
        <v/>
      </c>
      <c r="AI22" s="280">
        <f t="shared" si="14"/>
        <v>5</v>
      </c>
      <c r="AJ22" s="280">
        <f t="shared" si="15"/>
        <v>5</v>
      </c>
      <c r="AK22" s="280">
        <f t="shared" si="16"/>
        <v>5</v>
      </c>
      <c r="AL22" s="280">
        <f t="shared" si="17"/>
        <v>5</v>
      </c>
      <c r="AM22" s="280">
        <f t="shared" si="18"/>
        <v>5</v>
      </c>
      <c r="AN22" s="280" t="str">
        <f t="shared" si="19"/>
        <v/>
      </c>
      <c r="AO22" s="280">
        <f t="shared" si="20"/>
        <v>5</v>
      </c>
      <c r="AP22" s="280">
        <f t="shared" si="21"/>
        <v>5</v>
      </c>
      <c r="AQ22" s="280">
        <f t="shared" si="22"/>
        <v>5</v>
      </c>
      <c r="AR22" s="280">
        <f t="shared" si="23"/>
        <v>5</v>
      </c>
      <c r="AS22" s="280" t="str">
        <f t="shared" si="24"/>
        <v/>
      </c>
      <c r="AT22" s="280" t="str">
        <f t="shared" si="25"/>
        <v/>
      </c>
      <c r="AU22" s="280">
        <f t="shared" si="26"/>
        <v>5</v>
      </c>
      <c r="AV22" s="280" t="str">
        <f t="shared" si="27"/>
        <v/>
      </c>
      <c r="AW22" s="35">
        <f t="shared" si="28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95">
        <v>18</v>
      </c>
      <c r="B23" s="178"/>
      <c r="C23" s="302" t="s">
        <v>34</v>
      </c>
      <c r="D23" s="333" t="s">
        <v>884</v>
      </c>
      <c r="E23" s="238">
        <v>2341</v>
      </c>
      <c r="F23" s="91"/>
      <c r="G23" s="91"/>
      <c r="H23" s="91">
        <v>4</v>
      </c>
      <c r="I23" s="91">
        <v>4</v>
      </c>
      <c r="J23" s="91">
        <v>5</v>
      </c>
      <c r="K23" s="91">
        <v>4</v>
      </c>
      <c r="L23" s="91">
        <v>5</v>
      </c>
      <c r="M23" s="91"/>
      <c r="N23" s="91">
        <v>4</v>
      </c>
      <c r="O23" s="91">
        <v>5</v>
      </c>
      <c r="P23" s="91">
        <v>4</v>
      </c>
      <c r="Q23" s="91">
        <v>4</v>
      </c>
      <c r="R23" s="24"/>
      <c r="S23" s="23"/>
      <c r="T23" s="23">
        <v>5</v>
      </c>
      <c r="U23" s="23"/>
      <c r="V23" s="18">
        <f t="shared" si="0"/>
        <v>4</v>
      </c>
      <c r="W23" s="92">
        <f t="shared" si="1"/>
        <v>0</v>
      </c>
      <c r="X23" s="92">
        <f t="shared" si="29"/>
        <v>0</v>
      </c>
      <c r="Y23" s="92">
        <f t="shared" si="3"/>
        <v>0</v>
      </c>
      <c r="Z23" s="92">
        <f t="shared" si="4"/>
        <v>0</v>
      </c>
      <c r="AA23" s="92">
        <f t="shared" si="5"/>
        <v>6</v>
      </c>
      <c r="AB23" s="92">
        <f t="shared" si="6"/>
        <v>4</v>
      </c>
      <c r="AC23" s="92">
        <f t="shared" si="7"/>
        <v>10</v>
      </c>
      <c r="AD23" s="225">
        <f t="shared" si="11"/>
        <v>4.4000000000000004</v>
      </c>
      <c r="AE23" s="16">
        <f t="shared" si="8"/>
        <v>0</v>
      </c>
      <c r="AF23" s="9"/>
      <c r="AG23" s="280" t="str">
        <f t="shared" si="12"/>
        <v/>
      </c>
      <c r="AH23" s="280" t="str">
        <f t="shared" si="13"/>
        <v/>
      </c>
      <c r="AI23" s="280">
        <f t="shared" si="14"/>
        <v>4</v>
      </c>
      <c r="AJ23" s="280">
        <f t="shared" si="15"/>
        <v>4</v>
      </c>
      <c r="AK23" s="280">
        <f t="shared" si="16"/>
        <v>5</v>
      </c>
      <c r="AL23" s="280">
        <f t="shared" si="17"/>
        <v>4</v>
      </c>
      <c r="AM23" s="280">
        <f t="shared" si="18"/>
        <v>5</v>
      </c>
      <c r="AN23" s="280" t="str">
        <f t="shared" si="19"/>
        <v/>
      </c>
      <c r="AO23" s="280">
        <f t="shared" si="20"/>
        <v>4</v>
      </c>
      <c r="AP23" s="280">
        <f t="shared" si="21"/>
        <v>5</v>
      </c>
      <c r="AQ23" s="280">
        <f t="shared" si="22"/>
        <v>4</v>
      </c>
      <c r="AR23" s="280">
        <f t="shared" si="23"/>
        <v>4</v>
      </c>
      <c r="AS23" s="280" t="str">
        <f t="shared" si="24"/>
        <v/>
      </c>
      <c r="AT23" s="280" t="str">
        <f t="shared" si="25"/>
        <v/>
      </c>
      <c r="AU23" s="280">
        <f t="shared" si="26"/>
        <v>5</v>
      </c>
      <c r="AV23" s="280" t="str">
        <f t="shared" si="27"/>
        <v/>
      </c>
      <c r="AW23" s="35">
        <f t="shared" si="28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95">
        <v>19</v>
      </c>
      <c r="B24" s="178"/>
      <c r="C24" s="302" t="s">
        <v>34</v>
      </c>
      <c r="D24" s="333" t="s">
        <v>885</v>
      </c>
      <c r="E24" s="238">
        <v>2341</v>
      </c>
      <c r="F24" s="91"/>
      <c r="G24" s="91"/>
      <c r="H24" s="91">
        <v>4</v>
      </c>
      <c r="I24" s="91">
        <v>4</v>
      </c>
      <c r="J24" s="91">
        <v>4</v>
      </c>
      <c r="K24" s="91">
        <v>4</v>
      </c>
      <c r="L24" s="91">
        <v>4</v>
      </c>
      <c r="M24" s="91"/>
      <c r="N24" s="91">
        <v>4</v>
      </c>
      <c r="O24" s="91">
        <v>5</v>
      </c>
      <c r="P24" s="91">
        <v>3</v>
      </c>
      <c r="Q24" s="91">
        <v>5</v>
      </c>
      <c r="R24" s="24"/>
      <c r="S24" s="23"/>
      <c r="T24" s="23">
        <v>4</v>
      </c>
      <c r="U24" s="23"/>
      <c r="V24" s="18">
        <f t="shared" si="0"/>
        <v>3</v>
      </c>
      <c r="W24" s="92">
        <f t="shared" si="1"/>
        <v>0</v>
      </c>
      <c r="X24" s="92">
        <f t="shared" si="29"/>
        <v>0</v>
      </c>
      <c r="Y24" s="92">
        <f t="shared" si="3"/>
        <v>0</v>
      </c>
      <c r="Z24" s="92">
        <f t="shared" si="4"/>
        <v>1</v>
      </c>
      <c r="AA24" s="92">
        <f t="shared" si="5"/>
        <v>7</v>
      </c>
      <c r="AB24" s="92">
        <f t="shared" si="6"/>
        <v>2</v>
      </c>
      <c r="AC24" s="92">
        <f t="shared" si="7"/>
        <v>10</v>
      </c>
      <c r="AD24" s="225">
        <f t="shared" si="11"/>
        <v>4.0999999999999996</v>
      </c>
      <c r="AE24" s="16">
        <f t="shared" si="8"/>
        <v>0</v>
      </c>
      <c r="AF24" s="9"/>
      <c r="AG24" s="280" t="str">
        <f t="shared" si="12"/>
        <v/>
      </c>
      <c r="AH24" s="280" t="str">
        <f t="shared" si="13"/>
        <v/>
      </c>
      <c r="AI24" s="280">
        <f t="shared" si="14"/>
        <v>4</v>
      </c>
      <c r="AJ24" s="280">
        <f t="shared" si="15"/>
        <v>4</v>
      </c>
      <c r="AK24" s="280">
        <f t="shared" si="16"/>
        <v>4</v>
      </c>
      <c r="AL24" s="280">
        <f t="shared" si="17"/>
        <v>4</v>
      </c>
      <c r="AM24" s="280">
        <f t="shared" si="18"/>
        <v>4</v>
      </c>
      <c r="AN24" s="280" t="str">
        <f t="shared" si="19"/>
        <v/>
      </c>
      <c r="AO24" s="280">
        <f t="shared" si="20"/>
        <v>4</v>
      </c>
      <c r="AP24" s="280">
        <f t="shared" si="21"/>
        <v>5</v>
      </c>
      <c r="AQ24" s="280">
        <f t="shared" si="22"/>
        <v>3</v>
      </c>
      <c r="AR24" s="280">
        <f t="shared" si="23"/>
        <v>5</v>
      </c>
      <c r="AS24" s="280" t="str">
        <f t="shared" si="24"/>
        <v/>
      </c>
      <c r="AT24" s="280" t="str">
        <f t="shared" si="25"/>
        <v/>
      </c>
      <c r="AU24" s="280">
        <f t="shared" si="26"/>
        <v>4</v>
      </c>
      <c r="AV24" s="280" t="str">
        <f t="shared" si="27"/>
        <v/>
      </c>
      <c r="AW24" s="35">
        <f t="shared" si="28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95">
        <v>20</v>
      </c>
      <c r="B25" s="178"/>
      <c r="C25" s="302" t="s">
        <v>34</v>
      </c>
      <c r="D25" s="333" t="s">
        <v>886</v>
      </c>
      <c r="E25" s="238">
        <v>2341</v>
      </c>
      <c r="F25" s="91"/>
      <c r="G25" s="91"/>
      <c r="H25" s="91">
        <v>3</v>
      </c>
      <c r="I25" s="91">
        <v>5</v>
      </c>
      <c r="J25" s="91">
        <v>4</v>
      </c>
      <c r="K25" s="91">
        <v>4</v>
      </c>
      <c r="L25" s="91">
        <v>4</v>
      </c>
      <c r="M25" s="91"/>
      <c r="N25" s="91">
        <v>4</v>
      </c>
      <c r="O25" s="91">
        <v>4</v>
      </c>
      <c r="P25" s="91">
        <v>4</v>
      </c>
      <c r="Q25" s="91">
        <v>3</v>
      </c>
      <c r="R25" s="24"/>
      <c r="S25" s="23"/>
      <c r="T25" s="23">
        <v>4</v>
      </c>
      <c r="U25" s="23"/>
      <c r="V25" s="18">
        <f t="shared" si="0"/>
        <v>3</v>
      </c>
      <c r="W25" s="92">
        <f t="shared" si="1"/>
        <v>0</v>
      </c>
      <c r="X25" s="92">
        <f t="shared" si="29"/>
        <v>0</v>
      </c>
      <c r="Y25" s="92">
        <f t="shared" si="3"/>
        <v>0</v>
      </c>
      <c r="Z25" s="92">
        <f t="shared" si="4"/>
        <v>2</v>
      </c>
      <c r="AA25" s="92">
        <f t="shared" si="5"/>
        <v>7</v>
      </c>
      <c r="AB25" s="92">
        <f t="shared" si="6"/>
        <v>1</v>
      </c>
      <c r="AC25" s="92">
        <f t="shared" si="7"/>
        <v>10</v>
      </c>
      <c r="AD25" s="225">
        <f t="shared" si="11"/>
        <v>3.9</v>
      </c>
      <c r="AE25" s="16">
        <f t="shared" si="8"/>
        <v>0</v>
      </c>
      <c r="AF25" s="9"/>
      <c r="AG25" s="280" t="str">
        <f t="shared" si="12"/>
        <v/>
      </c>
      <c r="AH25" s="280" t="str">
        <f t="shared" si="13"/>
        <v/>
      </c>
      <c r="AI25" s="280">
        <f t="shared" si="14"/>
        <v>3</v>
      </c>
      <c r="AJ25" s="280">
        <f t="shared" si="15"/>
        <v>5</v>
      </c>
      <c r="AK25" s="280">
        <f t="shared" si="16"/>
        <v>4</v>
      </c>
      <c r="AL25" s="280">
        <f t="shared" si="17"/>
        <v>4</v>
      </c>
      <c r="AM25" s="280">
        <f t="shared" si="18"/>
        <v>4</v>
      </c>
      <c r="AN25" s="280" t="str">
        <f t="shared" si="19"/>
        <v/>
      </c>
      <c r="AO25" s="280">
        <f t="shared" si="20"/>
        <v>4</v>
      </c>
      <c r="AP25" s="280">
        <f t="shared" si="21"/>
        <v>4</v>
      </c>
      <c r="AQ25" s="280">
        <f t="shared" si="22"/>
        <v>4</v>
      </c>
      <c r="AR25" s="280">
        <f t="shared" si="23"/>
        <v>3</v>
      </c>
      <c r="AS25" s="280" t="str">
        <f t="shared" si="24"/>
        <v/>
      </c>
      <c r="AT25" s="280" t="str">
        <f t="shared" si="25"/>
        <v/>
      </c>
      <c r="AU25" s="280">
        <f t="shared" si="26"/>
        <v>4</v>
      </c>
      <c r="AV25" s="280" t="str">
        <f t="shared" si="27"/>
        <v/>
      </c>
      <c r="AW25" s="35">
        <f t="shared" si="28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295">
        <v>21</v>
      </c>
      <c r="B26" s="178"/>
      <c r="C26" s="302" t="s">
        <v>34</v>
      </c>
      <c r="D26" s="333" t="s">
        <v>887</v>
      </c>
      <c r="E26" s="238">
        <v>2341</v>
      </c>
      <c r="F26" s="91"/>
      <c r="G26" s="91"/>
      <c r="H26" s="91">
        <v>4</v>
      </c>
      <c r="I26" s="91">
        <v>4</v>
      </c>
      <c r="J26" s="91">
        <v>4</v>
      </c>
      <c r="K26" s="91">
        <v>5</v>
      </c>
      <c r="L26" s="91">
        <v>4</v>
      </c>
      <c r="M26" s="91"/>
      <c r="N26" s="91">
        <v>4</v>
      </c>
      <c r="O26" s="91">
        <v>4</v>
      </c>
      <c r="P26" s="91">
        <v>4</v>
      </c>
      <c r="Q26" s="91">
        <v>5</v>
      </c>
      <c r="R26" s="24"/>
      <c r="S26" s="23"/>
      <c r="T26" s="23">
        <v>4</v>
      </c>
      <c r="U26" s="23"/>
      <c r="V26" s="18">
        <f t="shared" si="0"/>
        <v>4</v>
      </c>
      <c r="W26" s="92">
        <f t="shared" si="1"/>
        <v>0</v>
      </c>
      <c r="X26" s="92">
        <f t="shared" si="29"/>
        <v>0</v>
      </c>
      <c r="Y26" s="92">
        <f t="shared" si="3"/>
        <v>0</v>
      </c>
      <c r="Z26" s="92">
        <f t="shared" si="4"/>
        <v>0</v>
      </c>
      <c r="AA26" s="92">
        <f t="shared" si="5"/>
        <v>8</v>
      </c>
      <c r="AB26" s="92">
        <f t="shared" si="6"/>
        <v>2</v>
      </c>
      <c r="AC26" s="92">
        <f t="shared" si="7"/>
        <v>10</v>
      </c>
      <c r="AD26" s="225">
        <f t="shared" si="11"/>
        <v>4.2</v>
      </c>
      <c r="AE26" s="16">
        <f t="shared" si="8"/>
        <v>0</v>
      </c>
      <c r="AF26" s="9"/>
      <c r="AG26" s="280" t="str">
        <f t="shared" si="12"/>
        <v/>
      </c>
      <c r="AH26" s="280" t="str">
        <f t="shared" si="13"/>
        <v/>
      </c>
      <c r="AI26" s="280">
        <f t="shared" si="14"/>
        <v>4</v>
      </c>
      <c r="AJ26" s="280">
        <f t="shared" si="15"/>
        <v>4</v>
      </c>
      <c r="AK26" s="280">
        <f t="shared" si="16"/>
        <v>4</v>
      </c>
      <c r="AL26" s="280">
        <f t="shared" si="17"/>
        <v>5</v>
      </c>
      <c r="AM26" s="280">
        <f t="shared" si="18"/>
        <v>4</v>
      </c>
      <c r="AN26" s="280" t="str">
        <f t="shared" si="19"/>
        <v/>
      </c>
      <c r="AO26" s="280">
        <f t="shared" si="20"/>
        <v>4</v>
      </c>
      <c r="AP26" s="280">
        <f t="shared" si="21"/>
        <v>4</v>
      </c>
      <c r="AQ26" s="280">
        <f t="shared" si="22"/>
        <v>4</v>
      </c>
      <c r="AR26" s="280">
        <f t="shared" si="23"/>
        <v>5</v>
      </c>
      <c r="AS26" s="280" t="str">
        <f t="shared" si="24"/>
        <v/>
      </c>
      <c r="AT26" s="280" t="str">
        <f t="shared" si="25"/>
        <v/>
      </c>
      <c r="AU26" s="280">
        <f t="shared" si="26"/>
        <v>4</v>
      </c>
      <c r="AV26" s="280" t="str">
        <f t="shared" si="27"/>
        <v/>
      </c>
      <c r="AW26" s="35">
        <f t="shared" si="28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295">
        <v>22</v>
      </c>
      <c r="B27" s="178"/>
      <c r="C27" s="302" t="s">
        <v>34</v>
      </c>
      <c r="D27" s="333" t="s">
        <v>888</v>
      </c>
      <c r="E27" s="238">
        <v>2341</v>
      </c>
      <c r="F27" s="91"/>
      <c r="G27" s="91"/>
      <c r="H27" s="91">
        <v>4</v>
      </c>
      <c r="I27" s="91">
        <v>5</v>
      </c>
      <c r="J27" s="91">
        <v>4</v>
      </c>
      <c r="K27" s="91">
        <v>4</v>
      </c>
      <c r="L27" s="91">
        <v>4</v>
      </c>
      <c r="M27" s="91"/>
      <c r="N27" s="91">
        <v>4</v>
      </c>
      <c r="O27" s="91">
        <v>5</v>
      </c>
      <c r="P27" s="91">
        <v>3</v>
      </c>
      <c r="Q27" s="91">
        <v>5</v>
      </c>
      <c r="R27" s="24"/>
      <c r="S27" s="23"/>
      <c r="T27" s="23">
        <v>4</v>
      </c>
      <c r="U27" s="23"/>
      <c r="V27" s="18">
        <f t="shared" si="0"/>
        <v>3</v>
      </c>
      <c r="W27" s="92">
        <f t="shared" si="1"/>
        <v>0</v>
      </c>
      <c r="X27" s="92">
        <f t="shared" si="29"/>
        <v>0</v>
      </c>
      <c r="Y27" s="92">
        <f t="shared" si="3"/>
        <v>0</v>
      </c>
      <c r="Z27" s="92">
        <f t="shared" si="4"/>
        <v>1</v>
      </c>
      <c r="AA27" s="92">
        <f t="shared" si="5"/>
        <v>6</v>
      </c>
      <c r="AB27" s="92">
        <f t="shared" si="6"/>
        <v>3</v>
      </c>
      <c r="AC27" s="92">
        <f t="shared" si="7"/>
        <v>10</v>
      </c>
      <c r="AD27" s="225">
        <f t="shared" si="11"/>
        <v>4.2</v>
      </c>
      <c r="AE27" s="16">
        <f t="shared" si="8"/>
        <v>0</v>
      </c>
      <c r="AF27" s="9"/>
      <c r="AG27" s="280" t="str">
        <f t="shared" si="12"/>
        <v/>
      </c>
      <c r="AH27" s="280" t="str">
        <f t="shared" si="13"/>
        <v/>
      </c>
      <c r="AI27" s="280">
        <f t="shared" si="14"/>
        <v>4</v>
      </c>
      <c r="AJ27" s="280">
        <f t="shared" si="15"/>
        <v>5</v>
      </c>
      <c r="AK27" s="280">
        <f t="shared" si="16"/>
        <v>4</v>
      </c>
      <c r="AL27" s="280">
        <f t="shared" si="17"/>
        <v>4</v>
      </c>
      <c r="AM27" s="280">
        <f t="shared" si="18"/>
        <v>4</v>
      </c>
      <c r="AN27" s="280" t="str">
        <f t="shared" si="19"/>
        <v/>
      </c>
      <c r="AO27" s="280">
        <f t="shared" si="20"/>
        <v>4</v>
      </c>
      <c r="AP27" s="280">
        <f t="shared" si="21"/>
        <v>5</v>
      </c>
      <c r="AQ27" s="280">
        <f t="shared" si="22"/>
        <v>3</v>
      </c>
      <c r="AR27" s="280">
        <f t="shared" si="23"/>
        <v>5</v>
      </c>
      <c r="AS27" s="280" t="str">
        <f t="shared" si="24"/>
        <v/>
      </c>
      <c r="AT27" s="280" t="str">
        <f t="shared" si="25"/>
        <v/>
      </c>
      <c r="AU27" s="280">
        <f t="shared" si="26"/>
        <v>4</v>
      </c>
      <c r="AV27" s="280" t="str">
        <f t="shared" si="27"/>
        <v/>
      </c>
      <c r="AW27" s="35">
        <f t="shared" si="28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295">
        <v>23</v>
      </c>
      <c r="B28" s="178"/>
      <c r="C28" s="302" t="s">
        <v>34</v>
      </c>
      <c r="D28" s="333" t="s">
        <v>889</v>
      </c>
      <c r="E28" s="238">
        <v>2341</v>
      </c>
      <c r="F28" s="91"/>
      <c r="G28" s="91"/>
      <c r="H28" s="91">
        <v>4</v>
      </c>
      <c r="I28" s="91">
        <v>5</v>
      </c>
      <c r="J28" s="91">
        <v>5</v>
      </c>
      <c r="K28" s="91">
        <v>5</v>
      </c>
      <c r="L28" s="91">
        <v>4</v>
      </c>
      <c r="M28" s="91"/>
      <c r="N28" s="91">
        <v>5</v>
      </c>
      <c r="O28" s="91">
        <v>5</v>
      </c>
      <c r="P28" s="91">
        <v>4</v>
      </c>
      <c r="Q28" s="91">
        <v>5</v>
      </c>
      <c r="R28" s="24"/>
      <c r="S28" s="23"/>
      <c r="T28" s="23">
        <v>5</v>
      </c>
      <c r="U28" s="23"/>
      <c r="V28" s="18">
        <f t="shared" si="0"/>
        <v>4</v>
      </c>
      <c r="W28" s="92">
        <f t="shared" si="1"/>
        <v>0</v>
      </c>
      <c r="X28" s="92">
        <f t="shared" si="29"/>
        <v>0</v>
      </c>
      <c r="Y28" s="92">
        <f t="shared" si="3"/>
        <v>0</v>
      </c>
      <c r="Z28" s="92">
        <f t="shared" si="4"/>
        <v>0</v>
      </c>
      <c r="AA28" s="92">
        <f t="shared" si="5"/>
        <v>3</v>
      </c>
      <c r="AB28" s="92">
        <f t="shared" si="6"/>
        <v>7</v>
      </c>
      <c r="AC28" s="92">
        <f t="shared" si="7"/>
        <v>10</v>
      </c>
      <c r="AD28" s="225">
        <f t="shared" si="11"/>
        <v>4.7</v>
      </c>
      <c r="AE28" s="16">
        <f t="shared" si="8"/>
        <v>0</v>
      </c>
      <c r="AF28" s="9"/>
      <c r="AG28" s="280" t="str">
        <f t="shared" si="12"/>
        <v/>
      </c>
      <c r="AH28" s="280" t="str">
        <f t="shared" si="13"/>
        <v/>
      </c>
      <c r="AI28" s="280">
        <f t="shared" si="14"/>
        <v>4</v>
      </c>
      <c r="AJ28" s="280">
        <f t="shared" si="15"/>
        <v>5</v>
      </c>
      <c r="AK28" s="280">
        <f t="shared" si="16"/>
        <v>5</v>
      </c>
      <c r="AL28" s="280">
        <f t="shared" si="17"/>
        <v>5</v>
      </c>
      <c r="AM28" s="280">
        <f t="shared" si="18"/>
        <v>4</v>
      </c>
      <c r="AN28" s="280" t="str">
        <f t="shared" si="19"/>
        <v/>
      </c>
      <c r="AO28" s="280">
        <f t="shared" si="20"/>
        <v>5</v>
      </c>
      <c r="AP28" s="280">
        <f t="shared" si="21"/>
        <v>5</v>
      </c>
      <c r="AQ28" s="280">
        <f t="shared" si="22"/>
        <v>4</v>
      </c>
      <c r="AR28" s="280">
        <f t="shared" si="23"/>
        <v>5</v>
      </c>
      <c r="AS28" s="280" t="str">
        <f t="shared" si="24"/>
        <v/>
      </c>
      <c r="AT28" s="280" t="str">
        <f t="shared" si="25"/>
        <v/>
      </c>
      <c r="AU28" s="280">
        <f t="shared" si="26"/>
        <v>5</v>
      </c>
      <c r="AV28" s="280" t="str">
        <f t="shared" si="27"/>
        <v/>
      </c>
      <c r="AW28" s="35">
        <f t="shared" si="28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customHeight="1" x14ac:dyDescent="0.2">
      <c r="A29" s="295">
        <v>24</v>
      </c>
      <c r="B29" s="176"/>
      <c r="C29" s="302"/>
      <c r="D29" s="333"/>
      <c r="E29" s="238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24"/>
      <c r="S29" s="23"/>
      <c r="T29" s="23"/>
      <c r="U29" s="23"/>
      <c r="V29" s="18">
        <f t="shared" si="0"/>
        <v>0</v>
      </c>
      <c r="W29" s="92">
        <f t="shared" si="1"/>
        <v>0</v>
      </c>
      <c r="X29" s="92">
        <f t="shared" si="29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0</v>
      </c>
      <c r="AC29" s="92">
        <f t="shared" si="7"/>
        <v>0</v>
      </c>
      <c r="AD29" s="225" t="str">
        <f t="shared" si="11"/>
        <v/>
      </c>
      <c r="AE29" s="16">
        <f t="shared" si="8"/>
        <v>0</v>
      </c>
      <c r="AF29" s="9"/>
      <c r="AG29" s="280" t="str">
        <f t="shared" si="12"/>
        <v/>
      </c>
      <c r="AH29" s="280" t="str">
        <f t="shared" si="13"/>
        <v/>
      </c>
      <c r="AI29" s="280" t="str">
        <f t="shared" si="14"/>
        <v/>
      </c>
      <c r="AJ29" s="280" t="str">
        <f t="shared" si="15"/>
        <v/>
      </c>
      <c r="AK29" s="280" t="str">
        <f t="shared" si="16"/>
        <v/>
      </c>
      <c r="AL29" s="280" t="str">
        <f t="shared" si="17"/>
        <v/>
      </c>
      <c r="AM29" s="280" t="str">
        <f t="shared" si="18"/>
        <v/>
      </c>
      <c r="AN29" s="280" t="str">
        <f t="shared" si="19"/>
        <v/>
      </c>
      <c r="AO29" s="280" t="str">
        <f t="shared" si="20"/>
        <v/>
      </c>
      <c r="AP29" s="280" t="str">
        <f t="shared" si="21"/>
        <v/>
      </c>
      <c r="AQ29" s="280" t="str">
        <f t="shared" si="22"/>
        <v/>
      </c>
      <c r="AR29" s="280" t="str">
        <f t="shared" si="23"/>
        <v/>
      </c>
      <c r="AS29" s="280" t="str">
        <f t="shared" si="24"/>
        <v/>
      </c>
      <c r="AT29" s="280" t="str">
        <f t="shared" si="25"/>
        <v/>
      </c>
      <c r="AU29" s="280" t="str">
        <f t="shared" si="26"/>
        <v/>
      </c>
      <c r="AV29" s="280" t="str">
        <f t="shared" si="27"/>
        <v/>
      </c>
      <c r="AW29" s="35">
        <f t="shared" si="28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customHeight="1" x14ac:dyDescent="0.2">
      <c r="A30" s="295">
        <v>25</v>
      </c>
      <c r="B30" s="176"/>
      <c r="E30" s="238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24"/>
      <c r="S30" s="23"/>
      <c r="T30" s="23"/>
      <c r="U30" s="23"/>
      <c r="V30" s="18">
        <f t="shared" si="0"/>
        <v>0</v>
      </c>
      <c r="W30" s="92">
        <f t="shared" si="1"/>
        <v>0</v>
      </c>
      <c r="X30" s="92">
        <f t="shared" si="29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25" t="str">
        <f t="shared" si="11"/>
        <v/>
      </c>
      <c r="AE30" s="16">
        <f t="shared" si="8"/>
        <v>0</v>
      </c>
      <c r="AF30" s="9"/>
      <c r="AG30" s="280" t="str">
        <f t="shared" si="12"/>
        <v/>
      </c>
      <c r="AH30" s="280" t="str">
        <f t="shared" si="13"/>
        <v/>
      </c>
      <c r="AI30" s="280" t="str">
        <f t="shared" si="14"/>
        <v/>
      </c>
      <c r="AJ30" s="280" t="str">
        <f t="shared" si="15"/>
        <v/>
      </c>
      <c r="AK30" s="280" t="str">
        <f t="shared" si="16"/>
        <v/>
      </c>
      <c r="AL30" s="280" t="str">
        <f t="shared" si="17"/>
        <v/>
      </c>
      <c r="AM30" s="280" t="str">
        <f t="shared" si="18"/>
        <v/>
      </c>
      <c r="AN30" s="280" t="str">
        <f t="shared" si="19"/>
        <v/>
      </c>
      <c r="AO30" s="280" t="str">
        <f t="shared" si="20"/>
        <v/>
      </c>
      <c r="AP30" s="280" t="str">
        <f t="shared" si="21"/>
        <v/>
      </c>
      <c r="AQ30" s="280" t="str">
        <f t="shared" si="22"/>
        <v/>
      </c>
      <c r="AR30" s="280" t="str">
        <f t="shared" si="23"/>
        <v/>
      </c>
      <c r="AS30" s="280" t="str">
        <f t="shared" si="24"/>
        <v/>
      </c>
      <c r="AT30" s="280" t="str">
        <f t="shared" si="25"/>
        <v/>
      </c>
      <c r="AU30" s="280" t="str">
        <f t="shared" si="26"/>
        <v/>
      </c>
      <c r="AV30" s="280" t="str">
        <f t="shared" si="27"/>
        <v/>
      </c>
      <c r="AW30" s="35">
        <f t="shared" si="28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5" hidden="1" customHeight="1" x14ac:dyDescent="0.2">
      <c r="A31" s="295">
        <v>26</v>
      </c>
      <c r="B31" s="176"/>
      <c r="C31" s="302"/>
      <c r="D31" s="305"/>
      <c r="E31" s="238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24"/>
      <c r="S31" s="23"/>
      <c r="T31" s="23"/>
      <c r="U31" s="23"/>
      <c r="V31" s="18">
        <f t="shared" si="0"/>
        <v>0</v>
      </c>
      <c r="W31" s="92">
        <f t="shared" si="1"/>
        <v>0</v>
      </c>
      <c r="X31" s="92">
        <f t="shared" si="29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25" t="str">
        <f t="shared" si="11"/>
        <v/>
      </c>
      <c r="AE31" s="16">
        <f t="shared" si="8"/>
        <v>0</v>
      </c>
      <c r="AF31" s="9"/>
      <c r="AG31" s="280" t="str">
        <f t="shared" si="12"/>
        <v/>
      </c>
      <c r="AH31" s="280" t="str">
        <f t="shared" si="13"/>
        <v/>
      </c>
      <c r="AI31" s="280" t="str">
        <f t="shared" si="14"/>
        <v/>
      </c>
      <c r="AJ31" s="280" t="str">
        <f t="shared" si="15"/>
        <v/>
      </c>
      <c r="AK31" s="280" t="str">
        <f t="shared" si="16"/>
        <v/>
      </c>
      <c r="AL31" s="280" t="str">
        <f t="shared" si="17"/>
        <v/>
      </c>
      <c r="AM31" s="280" t="str">
        <f t="shared" si="18"/>
        <v/>
      </c>
      <c r="AN31" s="280" t="str">
        <f t="shared" si="19"/>
        <v/>
      </c>
      <c r="AO31" s="280" t="str">
        <f t="shared" si="20"/>
        <v/>
      </c>
      <c r="AP31" s="280" t="str">
        <f t="shared" si="21"/>
        <v/>
      </c>
      <c r="AQ31" s="280" t="str">
        <f t="shared" si="22"/>
        <v/>
      </c>
      <c r="AR31" s="280" t="str">
        <f t="shared" si="23"/>
        <v/>
      </c>
      <c r="AS31" s="280" t="str">
        <f t="shared" si="24"/>
        <v/>
      </c>
      <c r="AT31" s="280" t="str">
        <f t="shared" si="25"/>
        <v/>
      </c>
      <c r="AU31" s="280" t="str">
        <f t="shared" si="26"/>
        <v/>
      </c>
      <c r="AV31" s="280" t="str">
        <f t="shared" si="27"/>
        <v/>
      </c>
      <c r="AW31" s="35">
        <f t="shared" si="28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5" hidden="1" customHeight="1" x14ac:dyDescent="0.2">
      <c r="A32" s="295">
        <v>27</v>
      </c>
      <c r="B32" s="226"/>
      <c r="C32" s="226"/>
      <c r="D32" s="226"/>
      <c r="E32" s="23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29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25" t="str">
        <f t="shared" si="11"/>
        <v/>
      </c>
      <c r="AE32" s="16">
        <f t="shared" si="8"/>
        <v>0</v>
      </c>
      <c r="AF32" s="9"/>
      <c r="AG32" s="280" t="str">
        <f t="shared" ref="AG32:AG37" si="30">IF(ISERROR(VALUE(LEFT(F32))),LEFT(F32),VALUE(LEFT(F32)))</f>
        <v/>
      </c>
      <c r="AH32" s="280" t="str">
        <f t="shared" ref="AH32:AH37" si="31">IF(ISERROR(VALUE(LEFT(G32))),LEFT(G32),VALUE(LEFT(G32)))</f>
        <v/>
      </c>
      <c r="AI32" s="280" t="str">
        <f t="shared" ref="AI32:AI37" si="32">IF(ISERROR(VALUE(LEFT(H32))),LEFT(H32),VALUE(LEFT(H32)))</f>
        <v/>
      </c>
      <c r="AJ32" s="280" t="str">
        <f t="shared" ref="AJ32:AJ37" si="33">IF(ISERROR(VALUE(LEFT(I32))),LEFT(I32),VALUE(LEFT(I32)))</f>
        <v/>
      </c>
      <c r="AK32" s="280" t="str">
        <f t="shared" ref="AK32:AK37" si="34">IF(ISERROR(VALUE(LEFT(J32))),LEFT(J32),VALUE(LEFT(J32)))</f>
        <v/>
      </c>
      <c r="AL32" s="280" t="str">
        <f t="shared" ref="AL32:AL37" si="35">IF(ISERROR(VALUE(LEFT(K32))),LEFT(K32),VALUE(LEFT(K32)))</f>
        <v/>
      </c>
      <c r="AM32" s="280" t="str">
        <f t="shared" ref="AM32:AM37" si="36">IF(ISERROR(VALUE(LEFT(L32))),LEFT(L32),VALUE(LEFT(L32)))</f>
        <v/>
      </c>
      <c r="AN32" s="280" t="str">
        <f t="shared" ref="AN32:AN37" si="37">IF(ISERROR(VALUE(LEFT(M32))),LEFT(M32),VALUE(LEFT(M32)))</f>
        <v/>
      </c>
      <c r="AO32" s="280" t="str">
        <f t="shared" ref="AO32:AO37" si="38">IF(ISERROR(VALUE(LEFT(N32))),LEFT(N32),VALUE(LEFT(N32)))</f>
        <v/>
      </c>
      <c r="AP32" s="280" t="str">
        <f t="shared" ref="AP32:AP37" si="39">IF(ISERROR(VALUE(LEFT(O32))),LEFT(O32),VALUE(LEFT(O32)))</f>
        <v/>
      </c>
      <c r="AQ32" s="280" t="str">
        <f t="shared" ref="AQ32:AQ37" si="40">IF(ISERROR(VALUE(LEFT(P32))),LEFT(P32),VALUE(LEFT(P32)))</f>
        <v/>
      </c>
      <c r="AR32" s="280" t="str">
        <f t="shared" ref="AR32:AR37" si="41">IF(ISERROR(VALUE(LEFT(Q32))),LEFT(Q32),VALUE(LEFT(Q32)))</f>
        <v/>
      </c>
      <c r="AS32" s="280" t="str">
        <f t="shared" ref="AS32:AS37" si="42">IF(ISERROR(VALUE(LEFT(R32))),LEFT(R32),VALUE(LEFT(R32)))</f>
        <v/>
      </c>
      <c r="AT32" s="280" t="str">
        <f t="shared" ref="AT32:AT37" si="43">IF(ISERROR(VALUE(LEFT(S32))),LEFT(S32),VALUE(LEFT(S32)))</f>
        <v/>
      </c>
      <c r="AU32" s="280" t="str">
        <f t="shared" ref="AU32:AU37" si="44">IF(ISERROR(VALUE(LEFT(T32))),LEFT(T32),VALUE(LEFT(T32)))</f>
        <v/>
      </c>
      <c r="AV32" s="280" t="str">
        <f t="shared" ref="AV32:AV37" si="45">IF(ISERROR(VALUE(LEFT(U32))),LEFT(U32),VALUE(LEFT(U32)))</f>
        <v/>
      </c>
      <c r="AW32" s="35">
        <f t="shared" ref="AW32:AW37" si="46">COUNTIF(AG32:AV32,"з")</f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295">
        <v>28</v>
      </c>
      <c r="B33" s="226"/>
      <c r="C33" s="226"/>
      <c r="D33" s="226"/>
      <c r="E33" s="23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29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25" t="str">
        <f t="shared" si="11"/>
        <v/>
      </c>
      <c r="AE33" s="16">
        <f t="shared" si="8"/>
        <v>0</v>
      </c>
      <c r="AF33" s="9"/>
      <c r="AG33" s="280" t="str">
        <f t="shared" si="30"/>
        <v/>
      </c>
      <c r="AH33" s="280" t="str">
        <f t="shared" si="31"/>
        <v/>
      </c>
      <c r="AI33" s="280" t="str">
        <f t="shared" si="32"/>
        <v/>
      </c>
      <c r="AJ33" s="280" t="str">
        <f t="shared" si="33"/>
        <v/>
      </c>
      <c r="AK33" s="280" t="str">
        <f t="shared" si="34"/>
        <v/>
      </c>
      <c r="AL33" s="280" t="str">
        <f t="shared" si="35"/>
        <v/>
      </c>
      <c r="AM33" s="280" t="str">
        <f t="shared" si="36"/>
        <v/>
      </c>
      <c r="AN33" s="280" t="str">
        <f t="shared" si="37"/>
        <v/>
      </c>
      <c r="AO33" s="280" t="str">
        <f t="shared" si="38"/>
        <v/>
      </c>
      <c r="AP33" s="280" t="str">
        <f t="shared" si="39"/>
        <v/>
      </c>
      <c r="AQ33" s="280" t="str">
        <f t="shared" si="40"/>
        <v/>
      </c>
      <c r="AR33" s="280" t="str">
        <f t="shared" si="41"/>
        <v/>
      </c>
      <c r="AS33" s="280" t="str">
        <f t="shared" si="42"/>
        <v/>
      </c>
      <c r="AT33" s="280" t="str">
        <f t="shared" si="43"/>
        <v/>
      </c>
      <c r="AU33" s="280" t="str">
        <f t="shared" si="44"/>
        <v/>
      </c>
      <c r="AV33" s="280" t="str">
        <f t="shared" si="45"/>
        <v/>
      </c>
      <c r="AW33" s="35">
        <f t="shared" si="46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295">
        <v>29</v>
      </c>
      <c r="B34" s="227"/>
      <c r="C34" s="228"/>
      <c r="D34" s="229"/>
      <c r="E34" s="238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29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280" t="str">
        <f t="shared" si="30"/>
        <v/>
      </c>
      <c r="AH34" s="280" t="str">
        <f t="shared" si="31"/>
        <v/>
      </c>
      <c r="AI34" s="280" t="str">
        <f t="shared" si="32"/>
        <v/>
      </c>
      <c r="AJ34" s="280" t="str">
        <f t="shared" si="33"/>
        <v/>
      </c>
      <c r="AK34" s="280" t="str">
        <f t="shared" si="34"/>
        <v/>
      </c>
      <c r="AL34" s="280" t="str">
        <f t="shared" si="35"/>
        <v/>
      </c>
      <c r="AM34" s="280" t="str">
        <f t="shared" si="36"/>
        <v/>
      </c>
      <c r="AN34" s="280" t="str">
        <f t="shared" si="37"/>
        <v/>
      </c>
      <c r="AO34" s="280" t="str">
        <f t="shared" si="38"/>
        <v/>
      </c>
      <c r="AP34" s="280" t="str">
        <f t="shared" si="39"/>
        <v/>
      </c>
      <c r="AQ34" s="280" t="str">
        <f t="shared" si="40"/>
        <v/>
      </c>
      <c r="AR34" s="280" t="str">
        <f t="shared" si="41"/>
        <v/>
      </c>
      <c r="AS34" s="280" t="str">
        <f t="shared" si="42"/>
        <v/>
      </c>
      <c r="AT34" s="280" t="str">
        <f t="shared" si="43"/>
        <v/>
      </c>
      <c r="AU34" s="280" t="str">
        <f t="shared" si="44"/>
        <v/>
      </c>
      <c r="AV34" s="280" t="str">
        <f t="shared" si="45"/>
        <v/>
      </c>
      <c r="AW34" s="35">
        <f t="shared" si="46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295">
        <v>30</v>
      </c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280" t="str">
        <f t="shared" si="30"/>
        <v/>
      </c>
      <c r="AH35" s="280" t="str">
        <f t="shared" si="31"/>
        <v/>
      </c>
      <c r="AI35" s="280" t="str">
        <f t="shared" si="32"/>
        <v/>
      </c>
      <c r="AJ35" s="280" t="str">
        <f t="shared" si="33"/>
        <v/>
      </c>
      <c r="AK35" s="280" t="str">
        <f t="shared" si="34"/>
        <v/>
      </c>
      <c r="AL35" s="280" t="str">
        <f t="shared" si="35"/>
        <v/>
      </c>
      <c r="AM35" s="280" t="str">
        <f t="shared" si="36"/>
        <v/>
      </c>
      <c r="AN35" s="280" t="str">
        <f t="shared" si="37"/>
        <v/>
      </c>
      <c r="AO35" s="280" t="str">
        <f t="shared" si="38"/>
        <v/>
      </c>
      <c r="AP35" s="280" t="str">
        <f t="shared" si="39"/>
        <v/>
      </c>
      <c r="AQ35" s="280" t="str">
        <f t="shared" si="40"/>
        <v/>
      </c>
      <c r="AR35" s="280" t="str">
        <f t="shared" si="41"/>
        <v/>
      </c>
      <c r="AS35" s="280" t="str">
        <f t="shared" si="42"/>
        <v/>
      </c>
      <c r="AT35" s="280" t="str">
        <f t="shared" si="43"/>
        <v/>
      </c>
      <c r="AU35" s="280" t="str">
        <f t="shared" si="44"/>
        <v/>
      </c>
      <c r="AV35" s="280" t="str">
        <f t="shared" si="45"/>
        <v/>
      </c>
      <c r="AW35" s="35">
        <f t="shared" si="46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295">
        <v>31</v>
      </c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280" t="str">
        <f t="shared" si="30"/>
        <v/>
      </c>
      <c r="AH36" s="280" t="str">
        <f t="shared" si="31"/>
        <v/>
      </c>
      <c r="AI36" s="280" t="str">
        <f t="shared" si="32"/>
        <v/>
      </c>
      <c r="AJ36" s="280" t="str">
        <f t="shared" si="33"/>
        <v/>
      </c>
      <c r="AK36" s="280" t="str">
        <f t="shared" si="34"/>
        <v/>
      </c>
      <c r="AL36" s="280" t="str">
        <f t="shared" si="35"/>
        <v/>
      </c>
      <c r="AM36" s="280" t="str">
        <f t="shared" si="36"/>
        <v/>
      </c>
      <c r="AN36" s="280" t="str">
        <f t="shared" si="37"/>
        <v/>
      </c>
      <c r="AO36" s="280" t="str">
        <f t="shared" si="38"/>
        <v/>
      </c>
      <c r="AP36" s="280" t="str">
        <f t="shared" si="39"/>
        <v/>
      </c>
      <c r="AQ36" s="280" t="str">
        <f t="shared" si="40"/>
        <v/>
      </c>
      <c r="AR36" s="280" t="str">
        <f t="shared" si="41"/>
        <v/>
      </c>
      <c r="AS36" s="280" t="str">
        <f t="shared" si="42"/>
        <v/>
      </c>
      <c r="AT36" s="280" t="str">
        <f t="shared" si="43"/>
        <v/>
      </c>
      <c r="AU36" s="280" t="str">
        <f t="shared" si="44"/>
        <v/>
      </c>
      <c r="AV36" s="280" t="str">
        <f t="shared" si="45"/>
        <v/>
      </c>
      <c r="AW36" s="35">
        <f t="shared" si="46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COUNTIF(E6:E36,"2341")</f>
        <v>23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280" t="str">
        <f t="shared" si="30"/>
        <v/>
      </c>
      <c r="AH37" s="280" t="str">
        <f t="shared" si="31"/>
        <v/>
      </c>
      <c r="AI37" s="280" t="str">
        <f t="shared" si="32"/>
        <v/>
      </c>
      <c r="AJ37" s="280" t="str">
        <f t="shared" si="33"/>
        <v/>
      </c>
      <c r="AK37" s="280" t="str">
        <f t="shared" si="34"/>
        <v/>
      </c>
      <c r="AL37" s="280" t="str">
        <f t="shared" si="35"/>
        <v/>
      </c>
      <c r="AM37" s="280" t="str">
        <f t="shared" si="36"/>
        <v/>
      </c>
      <c r="AN37" s="280" t="str">
        <f t="shared" si="37"/>
        <v/>
      </c>
      <c r="AO37" s="280" t="str">
        <f t="shared" si="38"/>
        <v/>
      </c>
      <c r="AP37" s="280" t="str">
        <f t="shared" si="39"/>
        <v/>
      </c>
      <c r="AQ37" s="280" t="str">
        <f t="shared" si="40"/>
        <v/>
      </c>
      <c r="AR37" s="280" t="str">
        <f t="shared" si="41"/>
        <v/>
      </c>
      <c r="AS37" s="280" t="str">
        <f t="shared" si="42"/>
        <v/>
      </c>
      <c r="AT37" s="280" t="str">
        <f t="shared" si="43"/>
        <v/>
      </c>
      <c r="AU37" s="280" t="str">
        <f t="shared" si="44"/>
        <v/>
      </c>
      <c r="AV37" s="280" t="str">
        <f t="shared" si="45"/>
        <v/>
      </c>
      <c r="AW37" s="35">
        <f t="shared" si="46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 t="str">
        <f t="array" ref="F38:U45">AG38:AV45</f>
        <v xml:space="preserve"> </v>
      </c>
      <c r="G38" s="196" t="str">
        <v xml:space="preserve"> </v>
      </c>
      <c r="H38" s="196">
        <v>3.8260869565217392</v>
      </c>
      <c r="I38" s="196">
        <v>4.4782608695652177</v>
      </c>
      <c r="J38" s="196">
        <v>3.8260869565217392</v>
      </c>
      <c r="K38" s="196">
        <v>4.3478260869565215</v>
      </c>
      <c r="L38" s="196">
        <v>4.3043478260869561</v>
      </c>
      <c r="M38" s="196" t="str">
        <v xml:space="preserve"> </v>
      </c>
      <c r="N38" s="196">
        <v>4.2608695652173916</v>
      </c>
      <c r="O38" s="231">
        <v>4.4782608695652177</v>
      </c>
      <c r="P38" s="198">
        <v>3.9130434782608696</v>
      </c>
      <c r="Q38" s="198">
        <v>4.5217391304347823</v>
      </c>
      <c r="R38" s="198" t="str">
        <v xml:space="preserve"> </v>
      </c>
      <c r="S38" s="196" t="str">
        <v xml:space="preserve"> </v>
      </c>
      <c r="T38" s="196">
        <v>4.2608695652173916</v>
      </c>
      <c r="U38" s="196" t="str">
        <v xml:space="preserve"> </v>
      </c>
      <c r="V38" s="18">
        <f>сводн.!T37</f>
        <v>3</v>
      </c>
      <c r="W38" s="92">
        <f>SUM(W6:W37)</f>
        <v>0</v>
      </c>
      <c r="X38" s="92">
        <f>SUM(X6:X37)</f>
        <v>0</v>
      </c>
      <c r="Y38" s="92">
        <f>SUM(Y6:Y37)-X38</f>
        <v>0</v>
      </c>
      <c r="Z38" s="92">
        <f>SUM(Z6:Z37)</f>
        <v>33</v>
      </c>
      <c r="AA38" s="92">
        <f>SUM(AA6:AA37)</f>
        <v>113</v>
      </c>
      <c r="AB38" s="92">
        <f>SUM(AB6:AB37)</f>
        <v>84</v>
      </c>
      <c r="AC38" s="92">
        <f t="shared" si="7"/>
        <v>230</v>
      </c>
      <c r="AD38" s="225">
        <f>IF(ISERROR(((X38+Y38)*2+Z38*3+AA38*4+AB38*5)/SUM(X38,Y38:AB38)),"",((X38+Y38)*2+Z38*3+AA38*4+AB38*5)/SUM(X38,Y38:AB38))</f>
        <v>4.2217391304347824</v>
      </c>
      <c r="AE38" s="32"/>
      <c r="AF38" s="9"/>
      <c r="AG38" s="33" t="str">
        <f t="shared" ref="AG38:AV38" si="47">IF(COUNT(AG6:AG37)=0," ",SUM(AG6:AG37)/COUNT(AG6:AG37))</f>
        <v xml:space="preserve"> </v>
      </c>
      <c r="AH38" s="33" t="str">
        <f t="shared" si="47"/>
        <v xml:space="preserve"> </v>
      </c>
      <c r="AI38" s="33">
        <f t="shared" si="47"/>
        <v>3.8260869565217392</v>
      </c>
      <c r="AJ38" s="33">
        <f t="shared" si="47"/>
        <v>4.4782608695652177</v>
      </c>
      <c r="AK38" s="33">
        <f t="shared" si="47"/>
        <v>3.8260869565217392</v>
      </c>
      <c r="AL38" s="33">
        <f t="shared" si="47"/>
        <v>4.3478260869565215</v>
      </c>
      <c r="AM38" s="33">
        <f t="shared" si="47"/>
        <v>4.3043478260869561</v>
      </c>
      <c r="AN38" s="33" t="str">
        <f t="shared" si="47"/>
        <v xml:space="preserve"> </v>
      </c>
      <c r="AO38" s="33">
        <f t="shared" si="47"/>
        <v>4.2608695652173916</v>
      </c>
      <c r="AP38" s="33">
        <f t="shared" si="47"/>
        <v>4.4782608695652177</v>
      </c>
      <c r="AQ38" s="33">
        <f t="shared" si="47"/>
        <v>3.9130434782608696</v>
      </c>
      <c r="AR38" s="33">
        <f t="shared" si="47"/>
        <v>4.5217391304347823</v>
      </c>
      <c r="AS38" s="33" t="str">
        <f t="shared" si="47"/>
        <v xml:space="preserve"> </v>
      </c>
      <c r="AT38" s="33" t="str">
        <f t="shared" si="47"/>
        <v xml:space="preserve"> </v>
      </c>
      <c r="AU38" s="33">
        <f t="shared" si="47"/>
        <v>4.2608695652173916</v>
      </c>
      <c r="AV38" s="34" t="str">
        <f t="shared" si="47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 t="str">
        <v>0</v>
      </c>
      <c r="G39" s="95" t="str">
        <v>0</v>
      </c>
      <c r="H39" s="95">
        <v>2</v>
      </c>
      <c r="I39" s="95">
        <v>13</v>
      </c>
      <c r="J39" s="95">
        <v>4</v>
      </c>
      <c r="K39" s="95">
        <v>9</v>
      </c>
      <c r="L39" s="95">
        <v>8</v>
      </c>
      <c r="M39" s="95" t="str">
        <v>0</v>
      </c>
      <c r="N39" s="95">
        <v>6</v>
      </c>
      <c r="O39" s="96">
        <v>13</v>
      </c>
      <c r="P39" s="96">
        <v>3</v>
      </c>
      <c r="Q39" s="96">
        <v>16</v>
      </c>
      <c r="R39" s="96" t="str">
        <v>0</v>
      </c>
      <c r="S39" s="95" t="str">
        <v>0</v>
      </c>
      <c r="T39" s="95">
        <v>10</v>
      </c>
      <c r="U39" s="95" t="str">
        <v xml:space="preserve"> </v>
      </c>
      <c r="V39" s="232">
        <f>IF(COUNTIF(V6:V37,5)=0,"0",COUNTIF(V6:V37,5))</f>
        <v>2</v>
      </c>
      <c r="W39" s="192"/>
      <c r="X39" s="527">
        <f>SUM(X38:AB38)</f>
        <v>230</v>
      </c>
      <c r="Y39" s="527"/>
      <c r="Z39" s="527"/>
      <c r="AA39" s="527"/>
      <c r="AB39" s="527"/>
      <c r="AC39" s="193"/>
      <c r="AD39" s="225">
        <f t="shared" ref="AD39" si="48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49">IF(COUNTIF(AG6:AG37,5)=0,"0",COUNTIF(AG6:AG37,5))</f>
        <v>0</v>
      </c>
      <c r="AH39" s="38" t="str">
        <f t="shared" si="49"/>
        <v>0</v>
      </c>
      <c r="AI39" s="38">
        <f t="shared" si="49"/>
        <v>2</v>
      </c>
      <c r="AJ39" s="38">
        <f t="shared" si="49"/>
        <v>13</v>
      </c>
      <c r="AK39" s="38">
        <f t="shared" si="49"/>
        <v>4</v>
      </c>
      <c r="AL39" s="38">
        <f t="shared" si="49"/>
        <v>9</v>
      </c>
      <c r="AM39" s="38">
        <f t="shared" si="49"/>
        <v>8</v>
      </c>
      <c r="AN39" s="38" t="str">
        <f t="shared" si="49"/>
        <v>0</v>
      </c>
      <c r="AO39" s="38">
        <f t="shared" si="49"/>
        <v>6</v>
      </c>
      <c r="AP39" s="38">
        <f t="shared" si="49"/>
        <v>13</v>
      </c>
      <c r="AQ39" s="38">
        <f t="shared" si="49"/>
        <v>3</v>
      </c>
      <c r="AR39" s="38">
        <f t="shared" si="49"/>
        <v>16</v>
      </c>
      <c r="AS39" s="38" t="str">
        <f t="shared" si="49"/>
        <v>0</v>
      </c>
      <c r="AT39" s="38" t="str">
        <f t="shared" si="49"/>
        <v>0</v>
      </c>
      <c r="AU39" s="38">
        <f t="shared" si="49"/>
        <v>10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 t="str">
        <v>0</v>
      </c>
      <c r="G40" s="97" t="str">
        <v>0</v>
      </c>
      <c r="H40" s="97">
        <v>15</v>
      </c>
      <c r="I40" s="97">
        <v>8</v>
      </c>
      <c r="J40" s="97">
        <v>11</v>
      </c>
      <c r="K40" s="97">
        <v>13</v>
      </c>
      <c r="L40" s="97">
        <v>14</v>
      </c>
      <c r="M40" s="97" t="str">
        <v>0</v>
      </c>
      <c r="N40" s="97">
        <v>17</v>
      </c>
      <c r="O40" s="98">
        <v>8</v>
      </c>
      <c r="P40" s="98">
        <v>15</v>
      </c>
      <c r="Q40" s="98">
        <v>3</v>
      </c>
      <c r="R40" s="98" t="str">
        <v>0</v>
      </c>
      <c r="S40" s="97" t="str">
        <v>0</v>
      </c>
      <c r="T40" s="97">
        <v>9</v>
      </c>
      <c r="U40" s="97" t="str">
        <v xml:space="preserve"> </v>
      </c>
      <c r="V40" s="233">
        <f>IF(COUNTIF(V6:V37,4)=0,"0",COUNTIF(V6:V37,4))</f>
        <v>7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>
        <f>IF(COUNTIF(AA6:AA37,4)=0," ",COUNTIF(AA6:AA37,4))</f>
        <v>4</v>
      </c>
      <c r="AB40" s="44">
        <f>IF(COUNTIF(AB6:AB37,4)=0," ",COUNTIF(AB6:AB37,4))</f>
        <v>3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50">IF(COUNTIF(AG6:AG37,4)=0,"0",COUNTIF(AG6:AG37,4))</f>
        <v>0</v>
      </c>
      <c r="AH40" s="44" t="str">
        <f t="shared" si="50"/>
        <v>0</v>
      </c>
      <c r="AI40" s="44">
        <f t="shared" si="50"/>
        <v>15</v>
      </c>
      <c r="AJ40" s="44">
        <f t="shared" si="50"/>
        <v>8</v>
      </c>
      <c r="AK40" s="44">
        <f t="shared" si="50"/>
        <v>11</v>
      </c>
      <c r="AL40" s="44">
        <f t="shared" si="50"/>
        <v>13</v>
      </c>
      <c r="AM40" s="44">
        <f t="shared" si="50"/>
        <v>14</v>
      </c>
      <c r="AN40" s="44" t="str">
        <f t="shared" si="50"/>
        <v>0</v>
      </c>
      <c r="AO40" s="44">
        <f t="shared" si="50"/>
        <v>17</v>
      </c>
      <c r="AP40" s="44">
        <f t="shared" si="50"/>
        <v>8</v>
      </c>
      <c r="AQ40" s="44">
        <f t="shared" si="50"/>
        <v>15</v>
      </c>
      <c r="AR40" s="44">
        <f t="shared" si="50"/>
        <v>3</v>
      </c>
      <c r="AS40" s="44" t="str">
        <f t="shared" si="50"/>
        <v>0</v>
      </c>
      <c r="AT40" s="44" t="str">
        <f t="shared" si="50"/>
        <v>0</v>
      </c>
      <c r="AU40" s="44">
        <f t="shared" si="50"/>
        <v>9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 t="str">
        <v>0</v>
      </c>
      <c r="H41" s="99">
        <v>6</v>
      </c>
      <c r="I41" s="99">
        <v>2</v>
      </c>
      <c r="J41" s="99">
        <v>8</v>
      </c>
      <c r="K41" s="99">
        <v>1</v>
      </c>
      <c r="L41" s="99">
        <v>1</v>
      </c>
      <c r="M41" s="99" t="str">
        <v>0</v>
      </c>
      <c r="N41" s="99" t="str">
        <v>0</v>
      </c>
      <c r="O41" s="100">
        <v>2</v>
      </c>
      <c r="P41" s="100">
        <v>5</v>
      </c>
      <c r="Q41" s="100">
        <v>4</v>
      </c>
      <c r="R41" s="100" t="str">
        <v>0</v>
      </c>
      <c r="S41" s="99" t="str">
        <v>0</v>
      </c>
      <c r="T41" s="99">
        <v>4</v>
      </c>
      <c r="U41" s="99" t="str">
        <v xml:space="preserve"> </v>
      </c>
      <c r="V41" s="234">
        <f>IF(COUNTIF(V6:V37,3)=0,"0",COUNTIF(V6:V37,3))</f>
        <v>14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4</v>
      </c>
      <c r="AA41" s="52">
        <f>IF(COUNTIF(AA6:AA37,3)=0," ",COUNTIF(AA6:AA37,3))</f>
        <v>1</v>
      </c>
      <c r="AB41" s="52">
        <f>IF(COUNTIF(AB6:AB37,3)=0," ",COUNTIF(AB6:AB37,3))</f>
        <v>7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51">IF(COUNTIF(AG6:AG37,3)=0,"0",COUNTIF(AG6:AG37,3))</f>
        <v>0</v>
      </c>
      <c r="AH41" s="52" t="str">
        <f t="shared" si="51"/>
        <v>0</v>
      </c>
      <c r="AI41" s="52">
        <f t="shared" si="51"/>
        <v>6</v>
      </c>
      <c r="AJ41" s="52">
        <f t="shared" si="51"/>
        <v>2</v>
      </c>
      <c r="AK41" s="52">
        <f t="shared" si="51"/>
        <v>8</v>
      </c>
      <c r="AL41" s="52">
        <f t="shared" si="51"/>
        <v>1</v>
      </c>
      <c r="AM41" s="52">
        <f t="shared" si="51"/>
        <v>1</v>
      </c>
      <c r="AN41" s="52" t="str">
        <f t="shared" si="51"/>
        <v>0</v>
      </c>
      <c r="AO41" s="52" t="str">
        <f t="shared" si="51"/>
        <v>0</v>
      </c>
      <c r="AP41" s="52">
        <f t="shared" si="51"/>
        <v>2</v>
      </c>
      <c r="AQ41" s="52">
        <f t="shared" si="51"/>
        <v>5</v>
      </c>
      <c r="AR41" s="52">
        <f t="shared" si="51"/>
        <v>4</v>
      </c>
      <c r="AS41" s="52" t="str">
        <f t="shared" si="51"/>
        <v>0</v>
      </c>
      <c r="AT41" s="52" t="str">
        <f t="shared" si="51"/>
        <v>0</v>
      </c>
      <c r="AU41" s="52">
        <f t="shared" si="51"/>
        <v>4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3</v>
      </c>
      <c r="AA42" s="35">
        <f>IF(COUNTIF(AA6:AA37,2)=0," ",COUNTIF(AA6:AA37,2))</f>
        <v>1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52">COUNTIF(AG6:AG36,2)+COUNTIF(AG6:AG36,"д")</f>
        <v>0</v>
      </c>
      <c r="AH42" s="35">
        <f t="shared" si="52"/>
        <v>0</v>
      </c>
      <c r="AI42" s="35">
        <f t="shared" si="52"/>
        <v>0</v>
      </c>
      <c r="AJ42" s="35">
        <f t="shared" si="52"/>
        <v>0</v>
      </c>
      <c r="AK42" s="35">
        <f t="shared" si="52"/>
        <v>0</v>
      </c>
      <c r="AL42" s="35">
        <f t="shared" si="52"/>
        <v>0</v>
      </c>
      <c r="AM42" s="35">
        <f t="shared" si="52"/>
        <v>0</v>
      </c>
      <c r="AN42" s="35">
        <f t="shared" si="52"/>
        <v>0</v>
      </c>
      <c r="AO42" s="35">
        <f t="shared" si="52"/>
        <v>0</v>
      </c>
      <c r="AP42" s="35">
        <f t="shared" si="52"/>
        <v>0</v>
      </c>
      <c r="AQ42" s="35">
        <f t="shared" si="52"/>
        <v>0</v>
      </c>
      <c r="AR42" s="35">
        <f t="shared" si="52"/>
        <v>0</v>
      </c>
      <c r="AS42" s="35">
        <f t="shared" si="52"/>
        <v>0</v>
      </c>
      <c r="AT42" s="35">
        <f t="shared" si="52"/>
        <v>0</v>
      </c>
      <c r="AU42" s="35">
        <f t="shared" si="52"/>
        <v>0</v>
      </c>
      <c r="AV42" s="35">
        <f t="shared" si="52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53">COUNTBLANK(V6:V26)</f>
        <v>0</v>
      </c>
      <c r="W43" s="35">
        <f t="shared" si="53"/>
        <v>0</v>
      </c>
      <c r="X43" s="35">
        <f t="shared" si="53"/>
        <v>0</v>
      </c>
      <c r="Y43" s="35">
        <f t="shared" si="53"/>
        <v>0</v>
      </c>
      <c r="Z43" s="35">
        <f t="shared" si="53"/>
        <v>0</v>
      </c>
      <c r="AA43" s="35">
        <f t="shared" si="53"/>
        <v>0</v>
      </c>
      <c r="AB43" s="35">
        <f t="shared" si="53"/>
        <v>0</v>
      </c>
      <c r="AC43" s="35"/>
      <c r="AD43" s="35">
        <f>COUNTBLANK(AD6:AD30)</f>
        <v>2</v>
      </c>
      <c r="AE43" s="61" t="str">
        <f>IF(COUNTIF(AE6:AE37,"б")=0," ",COUNTIF(AE6:AE37,"б"))</f>
        <v xml:space="preserve"> </v>
      </c>
      <c r="AF43" s="60">
        <f t="shared" ref="AF43:CB43" si="54">IF(COUNTIF(AF6:AF37,"б")=0+COUNTIF(AF6:AF37,"а")=0,"0",COUNTIF(AF6:AF37,"б")+COUNTIF(AF6:AF37,"а"))</f>
        <v>0</v>
      </c>
      <c r="AG43" s="60">
        <f t="shared" si="54"/>
        <v>0</v>
      </c>
      <c r="AH43" s="60">
        <f t="shared" si="54"/>
        <v>0</v>
      </c>
      <c r="AI43" s="60">
        <f t="shared" si="54"/>
        <v>0</v>
      </c>
      <c r="AJ43" s="60">
        <f t="shared" si="54"/>
        <v>0</v>
      </c>
      <c r="AK43" s="60">
        <f t="shared" si="54"/>
        <v>0</v>
      </c>
      <c r="AL43" s="60">
        <f t="shared" si="54"/>
        <v>0</v>
      </c>
      <c r="AM43" s="60">
        <f t="shared" si="54"/>
        <v>0</v>
      </c>
      <c r="AN43" s="60">
        <f t="shared" si="54"/>
        <v>0</v>
      </c>
      <c r="AO43" s="60">
        <f t="shared" si="54"/>
        <v>0</v>
      </c>
      <c r="AP43" s="60">
        <f t="shared" si="54"/>
        <v>0</v>
      </c>
      <c r="AQ43" s="60">
        <f t="shared" si="54"/>
        <v>0</v>
      </c>
      <c r="AR43" s="60">
        <f t="shared" si="54"/>
        <v>0</v>
      </c>
      <c r="AS43" s="60">
        <f t="shared" si="54"/>
        <v>0</v>
      </c>
      <c r="AT43" s="60">
        <f t="shared" si="54"/>
        <v>0</v>
      </c>
      <c r="AU43" s="60">
        <f t="shared" si="54"/>
        <v>0</v>
      </c>
      <c r="AV43" s="60">
        <f t="shared" si="54"/>
        <v>0</v>
      </c>
      <c r="AW43" s="60">
        <f t="shared" si="54"/>
        <v>0</v>
      </c>
      <c r="AX43" s="60">
        <f t="shared" si="54"/>
        <v>0</v>
      </c>
      <c r="AY43" s="60">
        <f t="shared" si="54"/>
        <v>0</v>
      </c>
      <c r="AZ43" s="60">
        <f t="shared" si="54"/>
        <v>0</v>
      </c>
      <c r="BA43" s="60">
        <f t="shared" si="54"/>
        <v>0</v>
      </c>
      <c r="BB43" s="60">
        <f t="shared" si="54"/>
        <v>0</v>
      </c>
      <c r="BC43" s="60">
        <f t="shared" si="54"/>
        <v>0</v>
      </c>
      <c r="BD43" s="60">
        <f t="shared" si="54"/>
        <v>0</v>
      </c>
      <c r="BE43" s="60">
        <f t="shared" si="54"/>
        <v>0</v>
      </c>
      <c r="BF43" s="60">
        <f t="shared" si="54"/>
        <v>0</v>
      </c>
      <c r="BG43" s="60">
        <f t="shared" si="54"/>
        <v>0</v>
      </c>
      <c r="BH43" s="60">
        <f t="shared" si="54"/>
        <v>0</v>
      </c>
      <c r="BI43" s="60">
        <f t="shared" si="54"/>
        <v>0</v>
      </c>
      <c r="BJ43" s="60">
        <f t="shared" si="54"/>
        <v>0</v>
      </c>
      <c r="BK43" s="60">
        <f t="shared" si="54"/>
        <v>0</v>
      </c>
      <c r="BL43" s="60">
        <f t="shared" si="54"/>
        <v>0</v>
      </c>
      <c r="BM43" s="60">
        <f t="shared" si="54"/>
        <v>0</v>
      </c>
      <c r="BN43" s="60">
        <f t="shared" si="54"/>
        <v>0</v>
      </c>
      <c r="BO43" s="60">
        <f t="shared" si="54"/>
        <v>0</v>
      </c>
      <c r="BP43" s="60">
        <f t="shared" si="54"/>
        <v>0</v>
      </c>
      <c r="BQ43" s="60">
        <f t="shared" si="54"/>
        <v>0</v>
      </c>
      <c r="BR43" s="60">
        <f t="shared" si="54"/>
        <v>0</v>
      </c>
      <c r="BS43" s="60">
        <f t="shared" si="54"/>
        <v>0</v>
      </c>
      <c r="BT43" s="60">
        <f t="shared" si="54"/>
        <v>0</v>
      </c>
      <c r="BU43" s="60">
        <f t="shared" si="54"/>
        <v>0</v>
      </c>
      <c r="BV43" s="60">
        <f t="shared" si="54"/>
        <v>0</v>
      </c>
      <c r="BW43" s="60">
        <f t="shared" si="54"/>
        <v>0</v>
      </c>
      <c r="BX43" s="60">
        <f t="shared" si="54"/>
        <v>0</v>
      </c>
      <c r="BY43" s="60">
        <f t="shared" si="54"/>
        <v>0</v>
      </c>
      <c r="BZ43" s="60">
        <f t="shared" si="54"/>
        <v>0</v>
      </c>
      <c r="CA43" s="60">
        <f t="shared" si="54"/>
        <v>0</v>
      </c>
      <c r="CB43" s="60">
        <f t="shared" si="54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55">IF(COUNTIF(AG6:AG37,"з")=0,"0",COUNTIF(AG6:AG37,"з"))</f>
        <v>0</v>
      </c>
      <c r="AH44" s="35" t="str">
        <f t="shared" si="55"/>
        <v>0</v>
      </c>
      <c r="AI44" s="35" t="str">
        <f t="shared" si="55"/>
        <v>0</v>
      </c>
      <c r="AJ44" s="35" t="str">
        <f t="shared" si="55"/>
        <v>0</v>
      </c>
      <c r="AK44" s="35" t="str">
        <f t="shared" si="55"/>
        <v>0</v>
      </c>
      <c r="AL44" s="35" t="str">
        <f t="shared" si="55"/>
        <v>0</v>
      </c>
      <c r="AM44" s="35" t="str">
        <f t="shared" si="55"/>
        <v>0</v>
      </c>
      <c r="AN44" s="35" t="str">
        <f t="shared" si="55"/>
        <v>0</v>
      </c>
      <c r="AO44" s="35" t="str">
        <f t="shared" si="55"/>
        <v>0</v>
      </c>
      <c r="AP44" s="35" t="str">
        <f t="shared" si="55"/>
        <v>0</v>
      </c>
      <c r="AQ44" s="35" t="str">
        <f t="shared" si="55"/>
        <v>0</v>
      </c>
      <c r="AR44" s="35" t="str">
        <f t="shared" si="55"/>
        <v>0</v>
      </c>
      <c r="AS44" s="35" t="str">
        <f t="shared" si="55"/>
        <v>0</v>
      </c>
      <c r="AT44" s="35" t="str">
        <f t="shared" si="55"/>
        <v>0</v>
      </c>
      <c r="AU44" s="35" t="str">
        <f t="shared" si="55"/>
        <v>0</v>
      </c>
      <c r="AV44" s="35" t="str">
        <f t="shared" si="55"/>
        <v>0</v>
      </c>
      <c r="AW44" s="35" t="str">
        <f t="shared" si="55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56">IF(COUNTIF(AG6:AG37,"н")=0,"0",COUNTIF(AG6:AG37,"н"))</f>
        <v>0</v>
      </c>
      <c r="AH45" s="35" t="str">
        <f t="shared" si="56"/>
        <v>0</v>
      </c>
      <c r="AI45" s="35" t="str">
        <f t="shared" si="56"/>
        <v>0</v>
      </c>
      <c r="AJ45" s="35" t="str">
        <f t="shared" si="56"/>
        <v>0</v>
      </c>
      <c r="AK45" s="35" t="str">
        <f t="shared" si="56"/>
        <v>0</v>
      </c>
      <c r="AL45" s="35" t="str">
        <f t="shared" si="56"/>
        <v>0</v>
      </c>
      <c r="AM45" s="35" t="str">
        <f t="shared" si="56"/>
        <v>0</v>
      </c>
      <c r="AN45" s="35" t="str">
        <f t="shared" si="56"/>
        <v>0</v>
      </c>
      <c r="AO45" s="35" t="str">
        <f t="shared" si="56"/>
        <v>0</v>
      </c>
      <c r="AP45" s="35" t="str">
        <f t="shared" si="56"/>
        <v>0</v>
      </c>
      <c r="AQ45" s="35" t="str">
        <f t="shared" si="56"/>
        <v>0</v>
      </c>
      <c r="AR45" s="35" t="str">
        <f t="shared" si="56"/>
        <v>0</v>
      </c>
      <c r="AS45" s="35" t="str">
        <f t="shared" si="56"/>
        <v>0</v>
      </c>
      <c r="AT45" s="35" t="str">
        <f t="shared" si="56"/>
        <v>0</v>
      </c>
      <c r="AU45" s="35" t="str">
        <f t="shared" si="56"/>
        <v>0</v>
      </c>
      <c r="AV45" s="35" t="str">
        <f t="shared" si="56"/>
        <v>0</v>
      </c>
      <c r="AW45" s="35" t="str">
        <f t="shared" si="56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88"/>
      <c r="X46" s="88"/>
      <c r="Y46" s="88"/>
      <c r="Z46" s="88"/>
      <c r="AA46" s="88"/>
      <c r="AB46" s="88"/>
      <c r="AC46" s="88"/>
      <c r="AD46" s="88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88"/>
      <c r="X47" s="88"/>
      <c r="Y47" s="88"/>
      <c r="Z47" s="88"/>
      <c r="AA47" s="88"/>
      <c r="AB47" s="88"/>
      <c r="AC47" s="88"/>
      <c r="AD47" s="88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88"/>
      <c r="X48" s="88"/>
      <c r="Y48" s="88"/>
      <c r="Z48" s="88"/>
      <c r="AA48" s="88"/>
      <c r="AB48" s="88"/>
      <c r="AC48" s="88"/>
      <c r="AD48" s="88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88"/>
      <c r="X49" s="88"/>
      <c r="Y49" s="88"/>
      <c r="Z49" s="88"/>
      <c r="AA49" s="88"/>
      <c r="AB49" s="88"/>
      <c r="AC49" s="88"/>
      <c r="AD49" s="88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88"/>
      <c r="X50" s="88"/>
      <c r="Y50" s="88"/>
      <c r="Z50" s="88"/>
      <c r="AA50" s="88"/>
      <c r="AB50" s="88"/>
      <c r="AC50" s="88"/>
      <c r="AD50" s="88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88"/>
      <c r="X51" s="88"/>
      <c r="Y51" s="88"/>
      <c r="Z51" s="88"/>
      <c r="AA51" s="88"/>
      <c r="AB51" s="88"/>
      <c r="AC51" s="88"/>
      <c r="AD51" s="88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88"/>
      <c r="X52" s="88"/>
      <c r="Y52" s="88"/>
      <c r="Z52" s="88"/>
      <c r="AA52" s="88"/>
      <c r="AB52" s="88"/>
      <c r="AC52" s="88"/>
      <c r="AD52" s="88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88"/>
      <c r="X53" s="88"/>
      <c r="Y53" s="88"/>
      <c r="Z53" s="88"/>
      <c r="AA53" s="88"/>
      <c r="AB53" s="88"/>
      <c r="AC53" s="88"/>
      <c r="AD53" s="88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88"/>
      <c r="X54" s="88"/>
      <c r="Y54" s="88"/>
      <c r="Z54" s="88"/>
      <c r="AA54" s="88"/>
      <c r="AB54" s="88"/>
      <c r="AC54" s="88"/>
      <c r="AD54" s="88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H2:L2"/>
    <mergeCell ref="N2:R2"/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4122" priority="3873" stopIfTrue="1" operator="equal">
      <formula>5</formula>
    </cfRule>
    <cfRule type="cellIs" dxfId="4121" priority="3874" stopIfTrue="1" operator="equal">
      <formula>4</formula>
    </cfRule>
    <cfRule type="cellIs" dxfId="4120" priority="3875" stopIfTrue="1" operator="equal">
      <formula>3</formula>
    </cfRule>
  </conditionalFormatting>
  <conditionalFormatting sqref="E6:E45">
    <cfRule type="cellIs" dxfId="4119" priority="3871" stopIfTrue="1" operator="equal">
      <formula>4</formula>
    </cfRule>
    <cfRule type="cellIs" dxfId="4118" priority="3872" stopIfTrue="1" operator="equal">
      <formula>3</formula>
    </cfRule>
  </conditionalFormatting>
  <conditionalFormatting sqref="Z5:AC5 W40:AF43 AE6:AE39 W39 R6:V45 F34:Q45 W44:AW45 M6:S13 AG6:AW42 AG43:CB43 K23:R30 F31:Q31 J6:Q30 F30:G30 G6:G29">
    <cfRule type="cellIs" dxfId="4117" priority="3868" stopIfTrue="1" operator="equal">
      <formula>5</formula>
    </cfRule>
    <cfRule type="cellIs" dxfId="4116" priority="3869" stopIfTrue="1" operator="equal">
      <formula>4</formula>
    </cfRule>
    <cfRule type="cellIs" dxfId="4115" priority="3870" stopIfTrue="1" operator="equal">
      <formula>3</formula>
    </cfRule>
  </conditionalFormatting>
  <conditionalFormatting sqref="AF6:AF37">
    <cfRule type="expression" dxfId="4114" priority="3866" stopIfTrue="1">
      <formula>VALUE(RIGHT(AF6))&gt;AE6</formula>
    </cfRule>
    <cfRule type="expression" dxfId="4113" priority="3867" stopIfTrue="1">
      <formula>EXACT(RIGHT(AF6,3),"зач")</formula>
    </cfRule>
  </conditionalFormatting>
  <conditionalFormatting sqref="AE3:AJ4 V4:AC4 U3:AC3">
    <cfRule type="expression" dxfId="4112" priority="3864" stopIfTrue="1">
      <formula>$D$1&lt;U3</formula>
    </cfRule>
    <cfRule type="expression" dxfId="4111" priority="3865" stopIfTrue="1">
      <formula>$D$1&gt;U3</formula>
    </cfRule>
  </conditionalFormatting>
  <conditionalFormatting sqref="I6:J30">
    <cfRule type="cellIs" dxfId="4110" priority="3551" stopIfTrue="1" operator="equal">
      <formula>5</formula>
    </cfRule>
    <cfRule type="cellIs" dxfId="4109" priority="3552" stopIfTrue="1" operator="equal">
      <formula>4</formula>
    </cfRule>
    <cfRule type="cellIs" dxfId="4108" priority="3553" stopIfTrue="1" operator="equal">
      <formula>3</formula>
    </cfRule>
  </conditionalFormatting>
  <conditionalFormatting sqref="U4">
    <cfRule type="expression" dxfId="4107" priority="3487" stopIfTrue="1">
      <formula>$D$4&lt;U4</formula>
    </cfRule>
    <cfRule type="expression" dxfId="4106" priority="3488" stopIfTrue="1">
      <formula>$D$4&gt;U4</formula>
    </cfRule>
  </conditionalFormatting>
  <conditionalFormatting sqref="U4">
    <cfRule type="expression" dxfId="4105" priority="3485" stopIfTrue="1">
      <formula>$D$1&lt;U4</formula>
    </cfRule>
    <cfRule type="expression" dxfId="4104" priority="3486" stopIfTrue="1">
      <formula>$D$1&gt;U4</formula>
    </cfRule>
  </conditionalFormatting>
  <conditionalFormatting sqref="U4">
    <cfRule type="expression" dxfId="4103" priority="3483" stopIfTrue="1">
      <formula>$D$4&lt;U4</formula>
    </cfRule>
    <cfRule type="expression" dxfId="4102" priority="3484" stopIfTrue="1">
      <formula>$D$4&gt;U4</formula>
    </cfRule>
  </conditionalFormatting>
  <conditionalFormatting sqref="U5">
    <cfRule type="cellIs" dxfId="4101" priority="3480" stopIfTrue="1" operator="equal">
      <formula>5</formula>
    </cfRule>
    <cfRule type="cellIs" dxfId="4100" priority="3481" stopIfTrue="1" operator="equal">
      <formula>4</formula>
    </cfRule>
    <cfRule type="cellIs" dxfId="4099" priority="3482" stopIfTrue="1" operator="equal">
      <formula>3</formula>
    </cfRule>
  </conditionalFormatting>
  <conditionalFormatting sqref="I3:J3 M3:T3">
    <cfRule type="expression" dxfId="4098" priority="2221" stopIfTrue="1">
      <formula>$D$1&lt;I3</formula>
    </cfRule>
    <cfRule type="expression" dxfId="4097" priority="2222" stopIfTrue="1">
      <formula>$D$1&gt;I3</formula>
    </cfRule>
  </conditionalFormatting>
  <conditionalFormatting sqref="G3">
    <cfRule type="expression" dxfId="4096" priority="2219" stopIfTrue="1">
      <formula>$D$1&lt;G3</formula>
    </cfRule>
    <cfRule type="expression" dxfId="4095" priority="2220" stopIfTrue="1">
      <formula>$D$1&gt;G3</formula>
    </cfRule>
  </conditionalFormatting>
  <conditionalFormatting sqref="G3">
    <cfRule type="expression" dxfId="4094" priority="2217" stopIfTrue="1">
      <formula>$D$1&lt;G3</formula>
    </cfRule>
    <cfRule type="expression" dxfId="4093" priority="2218" stopIfTrue="1">
      <formula>$D$1&gt;G3</formula>
    </cfRule>
  </conditionalFormatting>
  <conditionalFormatting sqref="M3:N3">
    <cfRule type="expression" dxfId="4092" priority="2213" stopIfTrue="1">
      <formula>$D$1&lt;M3</formula>
    </cfRule>
    <cfRule type="expression" dxfId="4091" priority="2214" stopIfTrue="1">
      <formula>$D$1&gt;M3</formula>
    </cfRule>
  </conditionalFormatting>
  <conditionalFormatting sqref="G3">
    <cfRule type="expression" dxfId="4090" priority="2209" stopIfTrue="1">
      <formula>$D$1&lt;G3</formula>
    </cfRule>
    <cfRule type="expression" dxfId="4089" priority="2210" stopIfTrue="1">
      <formula>$D$1&gt;G3</formula>
    </cfRule>
  </conditionalFormatting>
  <conditionalFormatting sqref="J3">
    <cfRule type="expression" dxfId="4088" priority="2197" stopIfTrue="1">
      <formula>$D$1&lt;J3</formula>
    </cfRule>
    <cfRule type="expression" dxfId="4087" priority="2198" stopIfTrue="1">
      <formula>$D$1&gt;J3</formula>
    </cfRule>
  </conditionalFormatting>
  <conditionalFormatting sqref="J3">
    <cfRule type="expression" dxfId="4086" priority="2193" stopIfTrue="1">
      <formula>$D$1&lt;J3</formula>
    </cfRule>
    <cfRule type="expression" dxfId="4085" priority="2194" stopIfTrue="1">
      <formula>$D$1&gt;J3</formula>
    </cfRule>
  </conditionalFormatting>
  <conditionalFormatting sqref="R4:S4">
    <cfRule type="expression" dxfId="4084" priority="2185" stopIfTrue="1">
      <formula>$D$1&lt;R4</formula>
    </cfRule>
    <cfRule type="expression" dxfId="4083" priority="2186" stopIfTrue="1">
      <formula>$D$1&gt;R4</formula>
    </cfRule>
  </conditionalFormatting>
  <conditionalFormatting sqref="G4">
    <cfRule type="expression" dxfId="4082" priority="2179" stopIfTrue="1">
      <formula>$D$1&lt;G4</formula>
    </cfRule>
    <cfRule type="expression" dxfId="4081" priority="2180" stopIfTrue="1">
      <formula>$D$1&gt;G4</formula>
    </cfRule>
  </conditionalFormatting>
  <conditionalFormatting sqref="G4">
    <cfRule type="expression" dxfId="4080" priority="2177" stopIfTrue="1">
      <formula>$D$1&lt;G4</formula>
    </cfRule>
    <cfRule type="expression" dxfId="4079" priority="2178" stopIfTrue="1">
      <formula>$D$1&gt;G4</formula>
    </cfRule>
  </conditionalFormatting>
  <conditionalFormatting sqref="G4">
    <cfRule type="expression" dxfId="4078" priority="2167" stopIfTrue="1">
      <formula>$D$1&lt;G4</formula>
    </cfRule>
    <cfRule type="expression" dxfId="4077" priority="2168" stopIfTrue="1">
      <formula>$D$1&gt;G4</formula>
    </cfRule>
  </conditionalFormatting>
  <conditionalFormatting sqref="R5:S5">
    <cfRule type="expression" dxfId="4076" priority="2125" stopIfTrue="1">
      <formula>$D$1&lt;R5</formula>
    </cfRule>
    <cfRule type="expression" dxfId="4075" priority="2126" stopIfTrue="1">
      <formula>$D$1&gt;R5</formula>
    </cfRule>
  </conditionalFormatting>
  <conditionalFormatting sqref="G5">
    <cfRule type="expression" dxfId="4074" priority="1975" stopIfTrue="1">
      <formula>$D$4&lt;G5</formula>
    </cfRule>
    <cfRule type="expression" dxfId="4073" priority="1976" stopIfTrue="1">
      <formula>$D$4&gt;G5</formula>
    </cfRule>
  </conditionalFormatting>
  <conditionalFormatting sqref="R5">
    <cfRule type="expression" dxfId="4072" priority="2093" stopIfTrue="1">
      <formula>$D$1&lt;R5</formula>
    </cfRule>
    <cfRule type="expression" dxfId="4071" priority="2094" stopIfTrue="1">
      <formula>$D$1&gt;R5</formula>
    </cfRule>
  </conditionalFormatting>
  <conditionalFormatting sqref="R5">
    <cfRule type="expression" dxfId="4070" priority="2091" stopIfTrue="1">
      <formula>$D$1&lt;R5</formula>
    </cfRule>
    <cfRule type="expression" dxfId="4069" priority="2092" stopIfTrue="1">
      <formula>$D$1&gt;R5</formula>
    </cfRule>
  </conditionalFormatting>
  <conditionalFormatting sqref="R5">
    <cfRule type="expression" dxfId="4068" priority="2089" stopIfTrue="1">
      <formula>$D$1&lt;R5</formula>
    </cfRule>
    <cfRule type="expression" dxfId="4067" priority="2090" stopIfTrue="1">
      <formula>$D$1&gt;R5</formula>
    </cfRule>
  </conditionalFormatting>
  <conditionalFormatting sqref="R5">
    <cfRule type="expression" dxfId="4066" priority="2087" stopIfTrue="1">
      <formula>$D$1&lt;R5</formula>
    </cfRule>
    <cfRule type="expression" dxfId="4065" priority="2088" stopIfTrue="1">
      <formula>$D$1&gt;R5</formula>
    </cfRule>
  </conditionalFormatting>
  <conditionalFormatting sqref="R5">
    <cfRule type="expression" dxfId="4064" priority="2085" stopIfTrue="1">
      <formula>$D$1&lt;R5</formula>
    </cfRule>
    <cfRule type="expression" dxfId="4063" priority="2086" stopIfTrue="1">
      <formula>$D$1&gt;R5</formula>
    </cfRule>
  </conditionalFormatting>
  <conditionalFormatting sqref="R5">
    <cfRule type="expression" dxfId="4062" priority="2083" stopIfTrue="1">
      <formula>$D$1&lt;R5</formula>
    </cfRule>
    <cfRule type="expression" dxfId="4061" priority="2084" stopIfTrue="1">
      <formula>$D$1&gt;R5</formula>
    </cfRule>
  </conditionalFormatting>
  <conditionalFormatting sqref="R4">
    <cfRule type="expression" dxfId="4060" priority="1804" stopIfTrue="1">
      <formula>$D$1&lt;R4</formula>
    </cfRule>
    <cfRule type="expression" dxfId="4059" priority="1805" stopIfTrue="1">
      <formula>$D$1&gt;R4</formula>
    </cfRule>
  </conditionalFormatting>
  <conditionalFormatting sqref="R4">
    <cfRule type="expression" dxfId="4058" priority="1802" stopIfTrue="1">
      <formula>$D$1&lt;R4</formula>
    </cfRule>
    <cfRule type="expression" dxfId="4057" priority="1803" stopIfTrue="1">
      <formula>$D$1&gt;R4</formula>
    </cfRule>
  </conditionalFormatting>
  <conditionalFormatting sqref="R4">
    <cfRule type="expression" dxfId="4056" priority="1798" stopIfTrue="1">
      <formula>$D$1&lt;R4</formula>
    </cfRule>
    <cfRule type="expression" dxfId="4055" priority="1799" stopIfTrue="1">
      <formula>$D$1&gt;R4</formula>
    </cfRule>
  </conditionalFormatting>
  <conditionalFormatting sqref="R4">
    <cfRule type="expression" dxfId="4054" priority="1800" stopIfTrue="1">
      <formula>$D$1&lt;R4</formula>
    </cfRule>
    <cfRule type="expression" dxfId="4053" priority="1801" stopIfTrue="1">
      <formula>$D$1&gt;R4</formula>
    </cfRule>
  </conditionalFormatting>
  <conditionalFormatting sqref="H4">
    <cfRule type="expression" dxfId="4052" priority="1336" stopIfTrue="1">
      <formula>$D$1&lt;H4</formula>
    </cfRule>
    <cfRule type="expression" dxfId="4051" priority="1337" stopIfTrue="1">
      <formula>$D$1&gt;H4</formula>
    </cfRule>
  </conditionalFormatting>
  <conditionalFormatting sqref="R4:S4">
    <cfRule type="expression" dxfId="4050" priority="1848" stopIfTrue="1">
      <formula>$D$1&lt;R4</formula>
    </cfRule>
    <cfRule type="expression" dxfId="4049" priority="1849" stopIfTrue="1">
      <formula>$D$1&gt;R4</formula>
    </cfRule>
  </conditionalFormatting>
  <conditionalFormatting sqref="G4">
    <cfRule type="expression" dxfId="4048" priority="1626" stopIfTrue="1">
      <formula>$D$4&lt;G4</formula>
    </cfRule>
    <cfRule type="expression" dxfId="4047" priority="1627" stopIfTrue="1">
      <formula>$D$4&gt;G4</formula>
    </cfRule>
  </conditionalFormatting>
  <conditionalFormatting sqref="R5:S5">
    <cfRule type="cellIs" dxfId="4046" priority="1850" stopIfTrue="1" operator="equal">
      <formula>5</formula>
    </cfRule>
    <cfRule type="cellIs" dxfId="4045" priority="1851" stopIfTrue="1" operator="equal">
      <formula>4</formula>
    </cfRule>
    <cfRule type="cellIs" dxfId="4044" priority="1852" stopIfTrue="1" operator="equal">
      <formula>3</formula>
    </cfRule>
  </conditionalFormatting>
  <conditionalFormatting sqref="H4">
    <cfRule type="expression" dxfId="4043" priority="1304" stopIfTrue="1">
      <formula>$D$1&lt;H4</formula>
    </cfRule>
    <cfRule type="expression" dxfId="4042" priority="1305" stopIfTrue="1">
      <formula>$D$1&gt;H4</formula>
    </cfRule>
  </conditionalFormatting>
  <conditionalFormatting sqref="R5">
    <cfRule type="cellIs" dxfId="4041" priority="1829" stopIfTrue="1" operator="equal">
      <formula>5</formula>
    </cfRule>
    <cfRule type="cellIs" dxfId="4040" priority="1830" stopIfTrue="1" operator="equal">
      <formula>4</formula>
    </cfRule>
    <cfRule type="cellIs" dxfId="4039" priority="1831" stopIfTrue="1" operator="equal">
      <formula>3</formula>
    </cfRule>
  </conditionalFormatting>
  <conditionalFormatting sqref="S5">
    <cfRule type="cellIs" dxfId="4038" priority="1806" stopIfTrue="1" operator="equal">
      <formula>5</formula>
    </cfRule>
    <cfRule type="cellIs" dxfId="4037" priority="1807" stopIfTrue="1" operator="equal">
      <formula>4</formula>
    </cfRule>
    <cfRule type="cellIs" dxfId="4036" priority="1808" stopIfTrue="1" operator="equal">
      <formula>3</formula>
    </cfRule>
  </conditionalFormatting>
  <conditionalFormatting sqref="R4">
    <cfRule type="expression" dxfId="4035" priority="1796" stopIfTrue="1">
      <formula>$D$1&lt;R4</formula>
    </cfRule>
    <cfRule type="expression" dxfId="4034" priority="1797" stopIfTrue="1">
      <formula>$D$1&gt;R4</formula>
    </cfRule>
  </conditionalFormatting>
  <conditionalFormatting sqref="R4">
    <cfRule type="expression" dxfId="4033" priority="1794" stopIfTrue="1">
      <formula>$D$1&lt;R4</formula>
    </cfRule>
    <cfRule type="expression" dxfId="4032" priority="1795" stopIfTrue="1">
      <formula>$D$1&gt;R4</formula>
    </cfRule>
  </conditionalFormatting>
  <conditionalFormatting sqref="G5">
    <cfRule type="cellIs" dxfId="4031" priority="1628" stopIfTrue="1" operator="equal">
      <formula>5</formula>
    </cfRule>
    <cfRule type="cellIs" dxfId="4030" priority="1629" stopIfTrue="1" operator="equal">
      <formula>4</formula>
    </cfRule>
    <cfRule type="cellIs" dxfId="4029" priority="1630" stopIfTrue="1" operator="equal">
      <formula>3</formula>
    </cfRule>
  </conditionalFormatting>
  <conditionalFormatting sqref="R5">
    <cfRule type="cellIs" dxfId="4028" priority="1620" stopIfTrue="1" operator="equal">
      <formula>5</formula>
    </cfRule>
    <cfRule type="cellIs" dxfId="4027" priority="1621" stopIfTrue="1" operator="equal">
      <formula>4</formula>
    </cfRule>
    <cfRule type="cellIs" dxfId="4026" priority="1622" stopIfTrue="1" operator="equal">
      <formula>3</formula>
    </cfRule>
  </conditionalFormatting>
  <conditionalFormatting sqref="S5">
    <cfRule type="cellIs" dxfId="4025" priority="1552" stopIfTrue="1" operator="equal">
      <formula>5</formula>
    </cfRule>
    <cfRule type="cellIs" dxfId="4024" priority="1553" stopIfTrue="1" operator="equal">
      <formula>4</formula>
    </cfRule>
    <cfRule type="cellIs" dxfId="4023" priority="1554" stopIfTrue="1" operator="equal">
      <formula>3</formula>
    </cfRule>
  </conditionalFormatting>
  <conditionalFormatting sqref="H6:H30">
    <cfRule type="cellIs" dxfId="4022" priority="1438" stopIfTrue="1" operator="equal">
      <formula>5</formula>
    </cfRule>
    <cfRule type="cellIs" dxfId="4021" priority="1439" stopIfTrue="1" operator="equal">
      <formula>4</formula>
    </cfRule>
    <cfRule type="cellIs" dxfId="4020" priority="1440" stopIfTrue="1" operator="equal">
      <formula>3</formula>
    </cfRule>
  </conditionalFormatting>
  <conditionalFormatting sqref="H5">
    <cfRule type="cellIs" dxfId="4019" priority="1356" stopIfTrue="1" operator="equal">
      <formula>5</formula>
    </cfRule>
    <cfRule type="cellIs" dxfId="4018" priority="1357" stopIfTrue="1" operator="equal">
      <formula>4</formula>
    </cfRule>
    <cfRule type="cellIs" dxfId="4017" priority="1358" stopIfTrue="1" operator="equal">
      <formula>3</formula>
    </cfRule>
  </conditionalFormatting>
  <conditionalFormatting sqref="H3">
    <cfRule type="expression" dxfId="4016" priority="1363" stopIfTrue="1">
      <formula>$D$1&lt;H3</formula>
    </cfRule>
    <cfRule type="expression" dxfId="4015" priority="1364" stopIfTrue="1">
      <formula>$D$1&gt;H3</formula>
    </cfRule>
  </conditionalFormatting>
  <conditionalFormatting sqref="H3">
    <cfRule type="expression" dxfId="4014" priority="1361" stopIfTrue="1">
      <formula>$D$1&lt;H3</formula>
    </cfRule>
    <cfRule type="expression" dxfId="4013" priority="1362" stopIfTrue="1">
      <formula>$D$1&gt;H3</formula>
    </cfRule>
  </conditionalFormatting>
  <conditionalFormatting sqref="H3">
    <cfRule type="expression" dxfId="4012" priority="1359" stopIfTrue="1">
      <formula>$D$1&lt;H3</formula>
    </cfRule>
    <cfRule type="expression" dxfId="4011" priority="1360" stopIfTrue="1">
      <formula>$D$1&gt;H3</formula>
    </cfRule>
  </conditionalFormatting>
  <conditionalFormatting sqref="H5">
    <cfRule type="cellIs" dxfId="4010" priority="1351" stopIfTrue="1" operator="equal">
      <formula>5</formula>
    </cfRule>
    <cfRule type="cellIs" dxfId="4009" priority="1352" stopIfTrue="1" operator="equal">
      <formula>4</formula>
    </cfRule>
    <cfRule type="cellIs" dxfId="4008" priority="1353" stopIfTrue="1" operator="equal">
      <formula>3</formula>
    </cfRule>
  </conditionalFormatting>
  <conditionalFormatting sqref="H4">
    <cfRule type="expression" dxfId="4007" priority="1342" stopIfTrue="1">
      <formula>$D$1&lt;H4</formula>
    </cfRule>
    <cfRule type="expression" dxfId="4006" priority="1343" stopIfTrue="1">
      <formula>$D$1&gt;H4</formula>
    </cfRule>
  </conditionalFormatting>
  <conditionalFormatting sqref="H4">
    <cfRule type="expression" dxfId="4005" priority="1332" stopIfTrue="1">
      <formula>$D$1&lt;H4</formula>
    </cfRule>
    <cfRule type="expression" dxfId="4004" priority="1333" stopIfTrue="1">
      <formula>$D$1&gt;H4</formula>
    </cfRule>
  </conditionalFormatting>
  <conditionalFormatting sqref="H4">
    <cfRule type="expression" dxfId="4003" priority="1330" stopIfTrue="1">
      <formula>$D$1&lt;H4</formula>
    </cfRule>
    <cfRule type="expression" dxfId="4002" priority="1331" stopIfTrue="1">
      <formula>$D$1&gt;H4</formula>
    </cfRule>
  </conditionalFormatting>
  <conditionalFormatting sqref="H4">
    <cfRule type="expression" dxfId="4001" priority="1328" stopIfTrue="1">
      <formula>$D$1&lt;H4</formula>
    </cfRule>
    <cfRule type="expression" dxfId="4000" priority="1329" stopIfTrue="1">
      <formula>$D$1&gt;H4</formula>
    </cfRule>
  </conditionalFormatting>
  <conditionalFormatting sqref="H4">
    <cfRule type="expression" dxfId="3999" priority="1326" stopIfTrue="1">
      <formula>$D$1&lt;H4</formula>
    </cfRule>
    <cfRule type="expression" dxfId="3998" priority="1327" stopIfTrue="1">
      <formula>$D$1&gt;H4</formula>
    </cfRule>
  </conditionalFormatting>
  <conditionalFormatting sqref="H4">
    <cfRule type="expression" dxfId="3997" priority="1324" stopIfTrue="1">
      <formula>$D$1&lt;H4</formula>
    </cfRule>
    <cfRule type="expression" dxfId="3996" priority="1325" stopIfTrue="1">
      <formula>$D$1&gt;H4</formula>
    </cfRule>
  </conditionalFormatting>
  <conditionalFormatting sqref="H4">
    <cfRule type="expression" dxfId="3995" priority="1298" stopIfTrue="1">
      <formula>$D$1&lt;H4</formula>
    </cfRule>
    <cfRule type="expression" dxfId="3994" priority="1299" stopIfTrue="1">
      <formula>$D$1&gt;H4</formula>
    </cfRule>
  </conditionalFormatting>
  <conditionalFormatting sqref="H4">
    <cfRule type="expression" dxfId="3993" priority="1354" stopIfTrue="1">
      <formula>$D$1&lt;H4</formula>
    </cfRule>
    <cfRule type="expression" dxfId="3992" priority="1355" stopIfTrue="1">
      <formula>$D$1&gt;H4</formula>
    </cfRule>
  </conditionalFormatting>
  <conditionalFormatting sqref="H4">
    <cfRule type="expression" dxfId="3991" priority="1349" stopIfTrue="1">
      <formula>$D$1&lt;H4</formula>
    </cfRule>
    <cfRule type="expression" dxfId="3990" priority="1350" stopIfTrue="1">
      <formula>$D$1&gt;H4</formula>
    </cfRule>
  </conditionalFormatting>
  <conditionalFormatting sqref="H5">
    <cfRule type="cellIs" dxfId="3989" priority="1346" stopIfTrue="1" operator="equal">
      <formula>5</formula>
    </cfRule>
    <cfRule type="cellIs" dxfId="3988" priority="1347" stopIfTrue="1" operator="equal">
      <formula>4</formula>
    </cfRule>
    <cfRule type="cellIs" dxfId="3987" priority="1348" stopIfTrue="1" operator="equal">
      <formula>3</formula>
    </cfRule>
  </conditionalFormatting>
  <conditionalFormatting sqref="H4">
    <cfRule type="expression" dxfId="3986" priority="1344" stopIfTrue="1">
      <formula>$D$1&lt;H4</formula>
    </cfRule>
    <cfRule type="expression" dxfId="3985" priority="1345" stopIfTrue="1">
      <formula>$D$1&gt;H4</formula>
    </cfRule>
  </conditionalFormatting>
  <conditionalFormatting sqref="H4">
    <cfRule type="expression" dxfId="3984" priority="1340" stopIfTrue="1">
      <formula>$D$1&lt;H4</formula>
    </cfRule>
    <cfRule type="expression" dxfId="3983" priority="1341" stopIfTrue="1">
      <formula>$D$1&gt;H4</formula>
    </cfRule>
  </conditionalFormatting>
  <conditionalFormatting sqref="H4">
    <cfRule type="expression" dxfId="3982" priority="1338" stopIfTrue="1">
      <formula>$D$1&lt;H4</formula>
    </cfRule>
    <cfRule type="expression" dxfId="3981" priority="1339" stopIfTrue="1">
      <formula>$D$1&gt;H4</formula>
    </cfRule>
  </conditionalFormatting>
  <conditionalFormatting sqref="H4">
    <cfRule type="expression" dxfId="3980" priority="1334" stopIfTrue="1">
      <formula>$D$1&lt;H4</formula>
    </cfRule>
    <cfRule type="expression" dxfId="3979" priority="1335" stopIfTrue="1">
      <formula>$D$1&gt;H4</formula>
    </cfRule>
  </conditionalFormatting>
  <conditionalFormatting sqref="H5">
    <cfRule type="cellIs" dxfId="3978" priority="1321" stopIfTrue="1" operator="equal">
      <formula>5</formula>
    </cfRule>
    <cfRule type="cellIs" dxfId="3977" priority="1322" stopIfTrue="1" operator="equal">
      <formula>4</formula>
    </cfRule>
    <cfRule type="cellIs" dxfId="3976" priority="1323" stopIfTrue="1" operator="equal">
      <formula>3</formula>
    </cfRule>
  </conditionalFormatting>
  <conditionalFormatting sqref="H4">
    <cfRule type="expression" dxfId="3975" priority="1319" stopIfTrue="1">
      <formula>$D$1&lt;H4</formula>
    </cfRule>
    <cfRule type="expression" dxfId="3974" priority="1320" stopIfTrue="1">
      <formula>$D$1&gt;H4</formula>
    </cfRule>
  </conditionalFormatting>
  <conditionalFormatting sqref="H5">
    <cfRule type="cellIs" dxfId="3973" priority="1316" stopIfTrue="1" operator="equal">
      <formula>5</formula>
    </cfRule>
    <cfRule type="cellIs" dxfId="3972" priority="1317" stopIfTrue="1" operator="equal">
      <formula>4</formula>
    </cfRule>
    <cfRule type="cellIs" dxfId="3971" priority="1318" stopIfTrue="1" operator="equal">
      <formula>3</formula>
    </cfRule>
  </conditionalFormatting>
  <conditionalFormatting sqref="H4">
    <cfRule type="expression" dxfId="3970" priority="1314" stopIfTrue="1">
      <formula>$D$1&lt;H4</formula>
    </cfRule>
    <cfRule type="expression" dxfId="3969" priority="1315" stopIfTrue="1">
      <formula>$D$1&gt;H4</formula>
    </cfRule>
  </conditionalFormatting>
  <conditionalFormatting sqref="H5">
    <cfRule type="cellIs" dxfId="3968" priority="1311" stopIfTrue="1" operator="equal">
      <formula>5</formula>
    </cfRule>
    <cfRule type="cellIs" dxfId="3967" priority="1312" stopIfTrue="1" operator="equal">
      <formula>4</formula>
    </cfRule>
    <cfRule type="cellIs" dxfId="3966" priority="1313" stopIfTrue="1" operator="equal">
      <formula>3</formula>
    </cfRule>
  </conditionalFormatting>
  <conditionalFormatting sqref="H4">
    <cfRule type="expression" dxfId="3965" priority="1309" stopIfTrue="1">
      <formula>$D$1&lt;H4</formula>
    </cfRule>
    <cfRule type="expression" dxfId="3964" priority="1310" stopIfTrue="1">
      <formula>$D$1&gt;H4</formula>
    </cfRule>
  </conditionalFormatting>
  <conditionalFormatting sqref="H5">
    <cfRule type="cellIs" dxfId="3963" priority="1306" stopIfTrue="1" operator="equal">
      <formula>5</formula>
    </cfRule>
    <cfRule type="cellIs" dxfId="3962" priority="1307" stopIfTrue="1" operator="equal">
      <formula>4</formula>
    </cfRule>
    <cfRule type="cellIs" dxfId="3961" priority="1308" stopIfTrue="1" operator="equal">
      <formula>3</formula>
    </cfRule>
  </conditionalFormatting>
  <conditionalFormatting sqref="H4">
    <cfRule type="expression" dxfId="3960" priority="1302" stopIfTrue="1">
      <formula>$D$1&lt;H4</formula>
    </cfRule>
    <cfRule type="expression" dxfId="3959" priority="1303" stopIfTrue="1">
      <formula>$D$1&gt;H4</formula>
    </cfRule>
  </conditionalFormatting>
  <conditionalFormatting sqref="H4">
    <cfRule type="expression" dxfId="3958" priority="1300" stopIfTrue="1">
      <formula>$D$1&lt;H4</formula>
    </cfRule>
    <cfRule type="expression" dxfId="3957" priority="1301" stopIfTrue="1">
      <formula>$D$1&gt;H4</formula>
    </cfRule>
  </conditionalFormatting>
  <conditionalFormatting sqref="H4">
    <cfRule type="expression" dxfId="3956" priority="1296" stopIfTrue="1">
      <formula>$D$1&lt;H4</formula>
    </cfRule>
    <cfRule type="expression" dxfId="3955" priority="1297" stopIfTrue="1">
      <formula>$D$1&gt;H4</formula>
    </cfRule>
  </conditionalFormatting>
  <conditionalFormatting sqref="H4">
    <cfRule type="expression" dxfId="3954" priority="1294" stopIfTrue="1">
      <formula>$D$1&lt;H4</formula>
    </cfRule>
    <cfRule type="expression" dxfId="3953" priority="1295" stopIfTrue="1">
      <formula>$D$1&gt;H4</formula>
    </cfRule>
  </conditionalFormatting>
  <conditionalFormatting sqref="H4">
    <cfRule type="expression" dxfId="3952" priority="1292" stopIfTrue="1">
      <formula>$D$1&lt;H4</formula>
    </cfRule>
    <cfRule type="expression" dxfId="3951" priority="1293" stopIfTrue="1">
      <formula>$D$1&gt;H4</formula>
    </cfRule>
  </conditionalFormatting>
  <conditionalFormatting sqref="H4">
    <cfRule type="expression" dxfId="3950" priority="1290" stopIfTrue="1">
      <formula>$D$1&lt;H4</formula>
    </cfRule>
    <cfRule type="expression" dxfId="3949" priority="1291" stopIfTrue="1">
      <formula>$D$1&gt;H4</formula>
    </cfRule>
  </conditionalFormatting>
  <conditionalFormatting sqref="H4">
    <cfRule type="expression" dxfId="3948" priority="1288" stopIfTrue="1">
      <formula>$D$1&lt;H4</formula>
    </cfRule>
    <cfRule type="expression" dxfId="3947" priority="1289" stopIfTrue="1">
      <formula>$D$1&gt;H4</formula>
    </cfRule>
  </conditionalFormatting>
  <conditionalFormatting sqref="H4">
    <cfRule type="expression" dxfId="3946" priority="1286" stopIfTrue="1">
      <formula>$D$1&lt;H4</formula>
    </cfRule>
    <cfRule type="expression" dxfId="3945" priority="1287" stopIfTrue="1">
      <formula>$D$1&gt;H4</formula>
    </cfRule>
  </conditionalFormatting>
  <conditionalFormatting sqref="H4">
    <cfRule type="expression" dxfId="3944" priority="1284" stopIfTrue="1">
      <formula>$D$1&lt;H4</formula>
    </cfRule>
    <cfRule type="expression" dxfId="3943" priority="1285" stopIfTrue="1">
      <formula>$D$1&gt;H4</formula>
    </cfRule>
  </conditionalFormatting>
  <conditionalFormatting sqref="L3">
    <cfRule type="expression" dxfId="3942" priority="1064" stopIfTrue="1">
      <formula>$D$1&lt;L3</formula>
    </cfRule>
    <cfRule type="expression" dxfId="3941" priority="1065" stopIfTrue="1">
      <formula>$D$1&gt;L3</formula>
    </cfRule>
  </conditionalFormatting>
  <conditionalFormatting sqref="L3">
    <cfRule type="expression" dxfId="3940" priority="1054" stopIfTrue="1">
      <formula>$D$1&lt;L3</formula>
    </cfRule>
    <cfRule type="expression" dxfId="3939" priority="1055" stopIfTrue="1">
      <formula>$D$1&gt;L3</formula>
    </cfRule>
  </conditionalFormatting>
  <conditionalFormatting sqref="F6:F29">
    <cfRule type="cellIs" dxfId="3938" priority="1190" stopIfTrue="1" operator="equal">
      <formula>5</formula>
    </cfRule>
    <cfRule type="cellIs" dxfId="3937" priority="1191" stopIfTrue="1" operator="equal">
      <formula>4</formula>
    </cfRule>
    <cfRule type="cellIs" dxfId="3936" priority="1192" stopIfTrue="1" operator="equal">
      <formula>3</formula>
    </cfRule>
  </conditionalFormatting>
  <conditionalFormatting sqref="F3">
    <cfRule type="expression" dxfId="3935" priority="1188" stopIfTrue="1">
      <formula>$D$1&lt;F3</formula>
    </cfRule>
    <cfRule type="expression" dxfId="3934" priority="1189" stopIfTrue="1">
      <formula>$D$1&gt;F3</formula>
    </cfRule>
  </conditionalFormatting>
  <conditionalFormatting sqref="F4">
    <cfRule type="expression" dxfId="3933" priority="1186" stopIfTrue="1">
      <formula>$D$1&lt;F4</formula>
    </cfRule>
    <cfRule type="expression" dxfId="3932" priority="1187" stopIfTrue="1">
      <formula>$D$1&gt;F4</formula>
    </cfRule>
  </conditionalFormatting>
  <conditionalFormatting sqref="F5">
    <cfRule type="expression" dxfId="3931" priority="1182" stopIfTrue="1">
      <formula>$D$1&lt;F5</formula>
    </cfRule>
    <cfRule type="expression" dxfId="3930" priority="1183" stopIfTrue="1">
      <formula>$D$1&gt;F5</formula>
    </cfRule>
  </conditionalFormatting>
  <conditionalFormatting sqref="F5">
    <cfRule type="expression" dxfId="3929" priority="1184" stopIfTrue="1">
      <formula>$D$1&lt;F5</formula>
    </cfRule>
    <cfRule type="expression" dxfId="3928" priority="1185" stopIfTrue="1">
      <formula>$D$1&gt;F5</formula>
    </cfRule>
  </conditionalFormatting>
  <conditionalFormatting sqref="F5">
    <cfRule type="expression" dxfId="3927" priority="1180" stopIfTrue="1">
      <formula>$D$1&lt;F5</formula>
    </cfRule>
    <cfRule type="expression" dxfId="3926" priority="1181" stopIfTrue="1">
      <formula>$D$1&gt;F5</formula>
    </cfRule>
  </conditionalFormatting>
  <conditionalFormatting sqref="F4">
    <cfRule type="expression" dxfId="3925" priority="1170" stopIfTrue="1">
      <formula>$D$1&lt;F4</formula>
    </cfRule>
    <cfRule type="expression" dxfId="3924" priority="1171" stopIfTrue="1">
      <formula>$D$1&gt;F4</formula>
    </cfRule>
  </conditionalFormatting>
  <conditionalFormatting sqref="F5">
    <cfRule type="cellIs" dxfId="3923" priority="1177" stopIfTrue="1" operator="equal">
      <formula>5</formula>
    </cfRule>
    <cfRule type="cellIs" dxfId="3922" priority="1178" stopIfTrue="1" operator="equal">
      <formula>4</formula>
    </cfRule>
    <cfRule type="cellIs" dxfId="3921" priority="1179" stopIfTrue="1" operator="equal">
      <formula>3</formula>
    </cfRule>
  </conditionalFormatting>
  <conditionalFormatting sqref="F4">
    <cfRule type="expression" dxfId="3920" priority="1175" stopIfTrue="1">
      <formula>$D$1&lt;F4</formula>
    </cfRule>
    <cfRule type="expression" dxfId="3919" priority="1176" stopIfTrue="1">
      <formula>$D$1&gt;F4</formula>
    </cfRule>
  </conditionalFormatting>
  <conditionalFormatting sqref="F5">
    <cfRule type="cellIs" dxfId="3918" priority="1172" stopIfTrue="1" operator="equal">
      <formula>5</formula>
    </cfRule>
    <cfRule type="cellIs" dxfId="3917" priority="1173" stopIfTrue="1" operator="equal">
      <formula>4</formula>
    </cfRule>
    <cfRule type="cellIs" dxfId="3916" priority="1174" stopIfTrue="1" operator="equal">
      <formula>3</formula>
    </cfRule>
  </conditionalFormatting>
  <conditionalFormatting sqref="F5">
    <cfRule type="cellIs" dxfId="3915" priority="1167" stopIfTrue="1" operator="equal">
      <formula>5</formula>
    </cfRule>
    <cfRule type="cellIs" dxfId="3914" priority="1168" stopIfTrue="1" operator="equal">
      <formula>4</formula>
    </cfRule>
    <cfRule type="cellIs" dxfId="3913" priority="1169" stopIfTrue="1" operator="equal">
      <formula>3</formula>
    </cfRule>
  </conditionalFormatting>
  <conditionalFormatting sqref="F4">
    <cfRule type="expression" dxfId="3912" priority="1165" stopIfTrue="1">
      <formula>$D$1&lt;F4</formula>
    </cfRule>
    <cfRule type="expression" dxfId="3911" priority="1166" stopIfTrue="1">
      <formula>$D$1&gt;F4</formula>
    </cfRule>
  </conditionalFormatting>
  <conditionalFormatting sqref="K3">
    <cfRule type="expression" dxfId="3910" priority="1163" stopIfTrue="1">
      <formula>$D$1&lt;K3</formula>
    </cfRule>
    <cfRule type="expression" dxfId="3909" priority="1164" stopIfTrue="1">
      <formula>$D$1&gt;K3</formula>
    </cfRule>
  </conditionalFormatting>
  <conditionalFormatting sqref="K3">
    <cfRule type="expression" dxfId="3908" priority="1161" stopIfTrue="1">
      <formula>$D$1&lt;K3</formula>
    </cfRule>
    <cfRule type="expression" dxfId="3907" priority="1162" stopIfTrue="1">
      <formula>$D$1&gt;K3</formula>
    </cfRule>
  </conditionalFormatting>
  <conditionalFormatting sqref="K3">
    <cfRule type="expression" dxfId="3906" priority="1159" stopIfTrue="1">
      <formula>$D$1&lt;K3</formula>
    </cfRule>
    <cfRule type="expression" dxfId="3905" priority="1160" stopIfTrue="1">
      <formula>$D$1&gt;K3</formula>
    </cfRule>
  </conditionalFormatting>
  <conditionalFormatting sqref="K3">
    <cfRule type="expression" dxfId="3904" priority="1157" stopIfTrue="1">
      <formula>$D$1&lt;K3</formula>
    </cfRule>
    <cfRule type="expression" dxfId="3903" priority="1158" stopIfTrue="1">
      <formula>$D$1&gt;K3</formula>
    </cfRule>
  </conditionalFormatting>
  <conditionalFormatting sqref="K3">
    <cfRule type="expression" dxfId="3902" priority="1155" stopIfTrue="1">
      <formula>$D$1&lt;K3</formula>
    </cfRule>
    <cfRule type="expression" dxfId="3901" priority="1156" stopIfTrue="1">
      <formula>$D$1&gt;K3</formula>
    </cfRule>
  </conditionalFormatting>
  <conditionalFormatting sqref="L3">
    <cfRule type="expression" dxfId="3900" priority="1062" stopIfTrue="1">
      <formula>$D$1&lt;L3</formula>
    </cfRule>
    <cfRule type="expression" dxfId="3899" priority="1063" stopIfTrue="1">
      <formula>$D$1&gt;L3</formula>
    </cfRule>
  </conditionalFormatting>
  <conditionalFormatting sqref="L3">
    <cfRule type="expression" dxfId="3898" priority="1060" stopIfTrue="1">
      <formula>$D$1&lt;L3</formula>
    </cfRule>
    <cfRule type="expression" dxfId="3897" priority="1061" stopIfTrue="1">
      <formula>$D$1&gt;L3</formula>
    </cfRule>
  </conditionalFormatting>
  <conditionalFormatting sqref="L3">
    <cfRule type="expression" dxfId="3896" priority="1058" stopIfTrue="1">
      <formula>$D$1&lt;L3</formula>
    </cfRule>
    <cfRule type="expression" dxfId="3895" priority="1059" stopIfTrue="1">
      <formula>$D$1&gt;L3</formula>
    </cfRule>
  </conditionalFormatting>
  <conditionalFormatting sqref="L3">
    <cfRule type="expression" dxfId="3894" priority="1056" stopIfTrue="1">
      <formula>$D$1&lt;L3</formula>
    </cfRule>
    <cfRule type="expression" dxfId="3893" priority="1057" stopIfTrue="1">
      <formula>$D$1&gt;L3</formula>
    </cfRule>
  </conditionalFormatting>
  <conditionalFormatting sqref="M4">
    <cfRule type="expression" dxfId="3892" priority="1019" stopIfTrue="1">
      <formula>$D$1&lt;M4</formula>
    </cfRule>
    <cfRule type="expression" dxfId="3891" priority="1020" stopIfTrue="1">
      <formula>$D$1&gt;M4</formula>
    </cfRule>
  </conditionalFormatting>
  <conditionalFormatting sqref="M4">
    <cfRule type="expression" dxfId="3890" priority="1017" stopIfTrue="1">
      <formula>$D$1&lt;M4</formula>
    </cfRule>
    <cfRule type="expression" dxfId="3889" priority="1018" stopIfTrue="1">
      <formula>$D$1&gt;M4</formula>
    </cfRule>
  </conditionalFormatting>
  <conditionalFormatting sqref="M4">
    <cfRule type="expression" dxfId="3888" priority="1015" stopIfTrue="1">
      <formula>$D$1&lt;M4</formula>
    </cfRule>
    <cfRule type="expression" dxfId="3887" priority="1016" stopIfTrue="1">
      <formula>$D$1&gt;M4</formula>
    </cfRule>
  </conditionalFormatting>
  <conditionalFormatting sqref="M4">
    <cfRule type="expression" dxfId="3886" priority="1013" stopIfTrue="1">
      <formula>$D$1&lt;M4</formula>
    </cfRule>
    <cfRule type="expression" dxfId="3885" priority="1014" stopIfTrue="1">
      <formula>$D$1&gt;M4</formula>
    </cfRule>
  </conditionalFormatting>
  <conditionalFormatting sqref="M4">
    <cfRule type="expression" dxfId="3884" priority="1011" stopIfTrue="1">
      <formula>$D$1&lt;M4</formula>
    </cfRule>
    <cfRule type="expression" dxfId="3883" priority="1012" stopIfTrue="1">
      <formula>$D$1&gt;M4</formula>
    </cfRule>
  </conditionalFormatting>
  <conditionalFormatting sqref="M4">
    <cfRule type="expression" dxfId="3882" priority="1009" stopIfTrue="1">
      <formula>$D$1&lt;M4</formula>
    </cfRule>
    <cfRule type="expression" dxfId="3881" priority="1010" stopIfTrue="1">
      <formula>$D$1&gt;M4</formula>
    </cfRule>
  </conditionalFormatting>
  <conditionalFormatting sqref="M4">
    <cfRule type="expression" dxfId="3880" priority="1007" stopIfTrue="1">
      <formula>$D$1&lt;M4</formula>
    </cfRule>
    <cfRule type="expression" dxfId="3879" priority="1008" stopIfTrue="1">
      <formula>$D$1&gt;M4</formula>
    </cfRule>
  </conditionalFormatting>
  <conditionalFormatting sqref="M4">
    <cfRule type="expression" dxfId="3878" priority="1005" stopIfTrue="1">
      <formula>$D$1&lt;M4</formula>
    </cfRule>
    <cfRule type="expression" dxfId="3877" priority="1006" stopIfTrue="1">
      <formula>$D$1&gt;M4</formula>
    </cfRule>
  </conditionalFormatting>
  <conditionalFormatting sqref="M5">
    <cfRule type="cellIs" dxfId="3876" priority="1002" stopIfTrue="1" operator="equal">
      <formula>5</formula>
    </cfRule>
    <cfRule type="cellIs" dxfId="3875" priority="1003" stopIfTrue="1" operator="equal">
      <formula>4</formula>
    </cfRule>
    <cfRule type="cellIs" dxfId="3874" priority="1004" stopIfTrue="1" operator="equal">
      <formula>3</formula>
    </cfRule>
  </conditionalFormatting>
  <conditionalFormatting sqref="M5">
    <cfRule type="cellIs" dxfId="3873" priority="999" stopIfTrue="1" operator="equal">
      <formula>5</formula>
    </cfRule>
    <cfRule type="cellIs" dxfId="3872" priority="1000" stopIfTrue="1" operator="equal">
      <formula>4</formula>
    </cfRule>
    <cfRule type="cellIs" dxfId="3871" priority="1001" stopIfTrue="1" operator="equal">
      <formula>3</formula>
    </cfRule>
  </conditionalFormatting>
  <conditionalFormatting sqref="M5">
    <cfRule type="cellIs" dxfId="3870" priority="996" stopIfTrue="1" operator="equal">
      <formula>5</formula>
    </cfRule>
    <cfRule type="cellIs" dxfId="3869" priority="997" stopIfTrue="1" operator="equal">
      <formula>4</formula>
    </cfRule>
    <cfRule type="cellIs" dxfId="3868" priority="998" stopIfTrue="1" operator="equal">
      <formula>3</formula>
    </cfRule>
  </conditionalFormatting>
  <conditionalFormatting sqref="M5">
    <cfRule type="cellIs" dxfId="3867" priority="993" stopIfTrue="1" operator="equal">
      <formula>5</formula>
    </cfRule>
    <cfRule type="cellIs" dxfId="3866" priority="994" stopIfTrue="1" operator="equal">
      <formula>4</formula>
    </cfRule>
    <cfRule type="cellIs" dxfId="3865" priority="995" stopIfTrue="1" operator="equal">
      <formula>3</formula>
    </cfRule>
  </conditionalFormatting>
  <conditionalFormatting sqref="M5">
    <cfRule type="cellIs" dxfId="3864" priority="990" stopIfTrue="1" operator="equal">
      <formula>5</formula>
    </cfRule>
    <cfRule type="cellIs" dxfId="3863" priority="991" stopIfTrue="1" operator="equal">
      <formula>4</formula>
    </cfRule>
    <cfRule type="cellIs" dxfId="3862" priority="992" stopIfTrue="1" operator="equal">
      <formula>3</formula>
    </cfRule>
  </conditionalFormatting>
  <conditionalFormatting sqref="M5">
    <cfRule type="cellIs" dxfId="3861" priority="987" stopIfTrue="1" operator="equal">
      <formula>5</formula>
    </cfRule>
    <cfRule type="cellIs" dxfId="3860" priority="988" stopIfTrue="1" operator="equal">
      <formula>4</formula>
    </cfRule>
    <cfRule type="cellIs" dxfId="3859" priority="989" stopIfTrue="1" operator="equal">
      <formula>3</formula>
    </cfRule>
  </conditionalFormatting>
  <conditionalFormatting sqref="M5">
    <cfRule type="cellIs" dxfId="3858" priority="984" stopIfTrue="1" operator="equal">
      <formula>5</formula>
    </cfRule>
    <cfRule type="cellIs" dxfId="3857" priority="985" stopIfTrue="1" operator="equal">
      <formula>4</formula>
    </cfRule>
    <cfRule type="cellIs" dxfId="3856" priority="986" stopIfTrue="1" operator="equal">
      <formula>3</formula>
    </cfRule>
  </conditionalFormatting>
  <conditionalFormatting sqref="M5">
    <cfRule type="cellIs" dxfId="3855" priority="981" stopIfTrue="1" operator="equal">
      <formula>5</formula>
    </cfRule>
    <cfRule type="cellIs" dxfId="3854" priority="982" stopIfTrue="1" operator="equal">
      <formula>4</formula>
    </cfRule>
    <cfRule type="cellIs" dxfId="3853" priority="983" stopIfTrue="1" operator="equal">
      <formula>3</formula>
    </cfRule>
  </conditionalFormatting>
  <conditionalFormatting sqref="M5">
    <cfRule type="cellIs" dxfId="3852" priority="978" stopIfTrue="1" operator="equal">
      <formula>5</formula>
    </cfRule>
    <cfRule type="cellIs" dxfId="3851" priority="979" stopIfTrue="1" operator="equal">
      <formula>4</formula>
    </cfRule>
    <cfRule type="cellIs" dxfId="3850" priority="980" stopIfTrue="1" operator="equal">
      <formula>3</formula>
    </cfRule>
  </conditionalFormatting>
  <conditionalFormatting sqref="M5">
    <cfRule type="cellIs" dxfId="3849" priority="975" stopIfTrue="1" operator="equal">
      <formula>5</formula>
    </cfRule>
    <cfRule type="cellIs" dxfId="3848" priority="976" stopIfTrue="1" operator="equal">
      <formula>4</formula>
    </cfRule>
    <cfRule type="cellIs" dxfId="3847" priority="977" stopIfTrue="1" operator="equal">
      <formula>3</formula>
    </cfRule>
  </conditionalFormatting>
  <conditionalFormatting sqref="M5">
    <cfRule type="cellIs" dxfId="3846" priority="972" stopIfTrue="1" operator="equal">
      <formula>5</formula>
    </cfRule>
    <cfRule type="cellIs" dxfId="3845" priority="973" stopIfTrue="1" operator="equal">
      <formula>4</formula>
    </cfRule>
    <cfRule type="cellIs" dxfId="3844" priority="974" stopIfTrue="1" operator="equal">
      <formula>3</formula>
    </cfRule>
  </conditionalFormatting>
  <conditionalFormatting sqref="M5">
    <cfRule type="cellIs" dxfId="3843" priority="969" stopIfTrue="1" operator="equal">
      <formula>5</formula>
    </cfRule>
    <cfRule type="cellIs" dxfId="3842" priority="970" stopIfTrue="1" operator="equal">
      <formula>4</formula>
    </cfRule>
    <cfRule type="cellIs" dxfId="3841" priority="971" stopIfTrue="1" operator="equal">
      <formula>3</formula>
    </cfRule>
  </conditionalFormatting>
  <conditionalFormatting sqref="M5">
    <cfRule type="cellIs" dxfId="3840" priority="966" stopIfTrue="1" operator="equal">
      <formula>5</formula>
    </cfRule>
    <cfRule type="cellIs" dxfId="3839" priority="967" stopIfTrue="1" operator="equal">
      <formula>4</formula>
    </cfRule>
    <cfRule type="cellIs" dxfId="3838" priority="968" stopIfTrue="1" operator="equal">
      <formula>3</formula>
    </cfRule>
  </conditionalFormatting>
  <conditionalFormatting sqref="M5">
    <cfRule type="cellIs" dxfId="3837" priority="963" stopIfTrue="1" operator="equal">
      <formula>5</formula>
    </cfRule>
    <cfRule type="cellIs" dxfId="3836" priority="964" stopIfTrue="1" operator="equal">
      <formula>4</formula>
    </cfRule>
    <cfRule type="cellIs" dxfId="3835" priority="965" stopIfTrue="1" operator="equal">
      <formula>3</formula>
    </cfRule>
  </conditionalFormatting>
  <conditionalFormatting sqref="M5">
    <cfRule type="cellIs" dxfId="3834" priority="960" stopIfTrue="1" operator="equal">
      <formula>5</formula>
    </cfRule>
    <cfRule type="cellIs" dxfId="3833" priority="961" stopIfTrue="1" operator="equal">
      <formula>4</formula>
    </cfRule>
    <cfRule type="cellIs" dxfId="3832" priority="962" stopIfTrue="1" operator="equal">
      <formula>3</formula>
    </cfRule>
  </conditionalFormatting>
  <conditionalFormatting sqref="M5">
    <cfRule type="cellIs" dxfId="3831" priority="957" stopIfTrue="1" operator="equal">
      <formula>5</formula>
    </cfRule>
    <cfRule type="cellIs" dxfId="3830" priority="958" stopIfTrue="1" operator="equal">
      <formula>4</formula>
    </cfRule>
    <cfRule type="cellIs" dxfId="3829" priority="959" stopIfTrue="1" operator="equal">
      <formula>3</formula>
    </cfRule>
  </conditionalFormatting>
  <conditionalFormatting sqref="M5">
    <cfRule type="cellIs" dxfId="3828" priority="954" stopIfTrue="1" operator="equal">
      <formula>5</formula>
    </cfRule>
    <cfRule type="cellIs" dxfId="3827" priority="955" stopIfTrue="1" operator="equal">
      <formula>4</formula>
    </cfRule>
    <cfRule type="cellIs" dxfId="3826" priority="956" stopIfTrue="1" operator="equal">
      <formula>3</formula>
    </cfRule>
  </conditionalFormatting>
  <conditionalFormatting sqref="M5">
    <cfRule type="cellIs" dxfId="3825" priority="951" stopIfTrue="1" operator="equal">
      <formula>5</formula>
    </cfRule>
    <cfRule type="cellIs" dxfId="3824" priority="952" stopIfTrue="1" operator="equal">
      <formula>4</formula>
    </cfRule>
    <cfRule type="cellIs" dxfId="3823" priority="953" stopIfTrue="1" operator="equal">
      <formula>3</formula>
    </cfRule>
  </conditionalFormatting>
  <conditionalFormatting sqref="M5">
    <cfRule type="cellIs" dxfId="3822" priority="948" stopIfTrue="1" operator="equal">
      <formula>5</formula>
    </cfRule>
    <cfRule type="cellIs" dxfId="3821" priority="949" stopIfTrue="1" operator="equal">
      <formula>4</formula>
    </cfRule>
    <cfRule type="cellIs" dxfId="3820" priority="950" stopIfTrue="1" operator="equal">
      <formula>3</formula>
    </cfRule>
  </conditionalFormatting>
  <conditionalFormatting sqref="Q4">
    <cfRule type="expression" dxfId="3819" priority="405" stopIfTrue="1">
      <formula>$D$1&lt;Q4</formula>
    </cfRule>
    <cfRule type="expression" dxfId="3818" priority="406" stopIfTrue="1">
      <formula>$D$1&gt;Q4</formula>
    </cfRule>
  </conditionalFormatting>
  <conditionalFormatting sqref="Q4">
    <cfRule type="expression" dxfId="3817" priority="391" stopIfTrue="1">
      <formula>$D$1&lt;Q4</formula>
    </cfRule>
    <cfRule type="expression" dxfId="3816" priority="392" stopIfTrue="1">
      <formula>$D$1&gt;Q4</formula>
    </cfRule>
  </conditionalFormatting>
  <conditionalFormatting sqref="Q4">
    <cfRule type="expression" dxfId="3815" priority="379" stopIfTrue="1">
      <formula>$D$1&lt;Q4</formula>
    </cfRule>
    <cfRule type="expression" dxfId="3814" priority="380" stopIfTrue="1">
      <formula>$D$1&gt;Q4</formula>
    </cfRule>
  </conditionalFormatting>
  <conditionalFormatting sqref="P4">
    <cfRule type="expression" dxfId="3813" priority="369" stopIfTrue="1">
      <formula>$D$1&lt;P4</formula>
    </cfRule>
    <cfRule type="expression" dxfId="3812" priority="370" stopIfTrue="1">
      <formula>$D$1&gt;P4</formula>
    </cfRule>
  </conditionalFormatting>
  <conditionalFormatting sqref="P4">
    <cfRule type="expression" dxfId="3811" priority="367" stopIfTrue="1">
      <formula>$D$1&lt;P4</formula>
    </cfRule>
    <cfRule type="expression" dxfId="3810" priority="368" stopIfTrue="1">
      <formula>$D$1&gt;P4</formula>
    </cfRule>
  </conditionalFormatting>
  <conditionalFormatting sqref="P4">
    <cfRule type="expression" dxfId="3809" priority="357" stopIfTrue="1">
      <formula>$D$1&lt;P4</formula>
    </cfRule>
    <cfRule type="expression" dxfId="3808" priority="358" stopIfTrue="1">
      <formula>$D$1&gt;P4</formula>
    </cfRule>
  </conditionalFormatting>
  <conditionalFormatting sqref="P4">
    <cfRule type="expression" dxfId="3807" priority="329" stopIfTrue="1">
      <formula>$D$1&lt;P4</formula>
    </cfRule>
    <cfRule type="expression" dxfId="3806" priority="330" stopIfTrue="1">
      <formula>$D$1&gt;P4</formula>
    </cfRule>
  </conditionalFormatting>
  <conditionalFormatting sqref="Q4">
    <cfRule type="expression" dxfId="3805" priority="288" stopIfTrue="1">
      <formula>$D$1&lt;Q4</formula>
    </cfRule>
    <cfRule type="expression" dxfId="3804" priority="289" stopIfTrue="1">
      <formula>$D$1&gt;Q4</formula>
    </cfRule>
  </conditionalFormatting>
  <conditionalFormatting sqref="Q4">
    <cfRule type="expression" dxfId="3803" priority="286" stopIfTrue="1">
      <formula>$D$1&lt;Q4</formula>
    </cfRule>
    <cfRule type="expression" dxfId="3802" priority="287" stopIfTrue="1">
      <formula>$D$1&gt;Q4</formula>
    </cfRule>
  </conditionalFormatting>
  <conditionalFormatting sqref="N4">
    <cfRule type="expression" dxfId="3801" priority="276" stopIfTrue="1">
      <formula>$D$1&lt;N4</formula>
    </cfRule>
    <cfRule type="expression" dxfId="3800" priority="277" stopIfTrue="1">
      <formula>$D$1&gt;N4</formula>
    </cfRule>
  </conditionalFormatting>
  <conditionalFormatting sqref="N5">
    <cfRule type="expression" dxfId="3799" priority="266" stopIfTrue="1">
      <formula>$D$1&lt;N5</formula>
    </cfRule>
    <cfRule type="expression" dxfId="3798" priority="267" stopIfTrue="1">
      <formula>$D$1&gt;N5</formula>
    </cfRule>
  </conditionalFormatting>
  <conditionalFormatting sqref="N5">
    <cfRule type="expression" dxfId="3797" priority="264" stopIfTrue="1">
      <formula>$D$1&lt;N5</formula>
    </cfRule>
    <cfRule type="expression" dxfId="3796" priority="265" stopIfTrue="1">
      <formula>$D$1&gt;N5</formula>
    </cfRule>
  </conditionalFormatting>
  <conditionalFormatting sqref="N5">
    <cfRule type="expression" dxfId="3795" priority="254" stopIfTrue="1">
      <formula>$D$1&lt;N5</formula>
    </cfRule>
    <cfRule type="expression" dxfId="3794" priority="255" stopIfTrue="1">
      <formula>$D$1&gt;N5</formula>
    </cfRule>
  </conditionalFormatting>
  <conditionalFormatting sqref="Q4">
    <cfRule type="expression" dxfId="3793" priority="393" stopIfTrue="1">
      <formula>$D$1&lt;Q4</formula>
    </cfRule>
    <cfRule type="expression" dxfId="3792" priority="394" stopIfTrue="1">
      <formula>$D$1&gt;Q4</formula>
    </cfRule>
  </conditionalFormatting>
  <conditionalFormatting sqref="Q4">
    <cfRule type="expression" dxfId="3791" priority="389" stopIfTrue="1">
      <formula>$D$1&lt;Q4</formula>
    </cfRule>
    <cfRule type="expression" dxfId="3790" priority="390" stopIfTrue="1">
      <formula>$D$1&gt;Q4</formula>
    </cfRule>
  </conditionalFormatting>
  <conditionalFormatting sqref="N5">
    <cfRule type="cellIs" dxfId="3789" priority="209" stopIfTrue="1" operator="equal">
      <formula>5</formula>
    </cfRule>
    <cfRule type="cellIs" dxfId="3788" priority="210" stopIfTrue="1" operator="equal">
      <formula>4</formula>
    </cfRule>
    <cfRule type="cellIs" dxfId="3787" priority="211" stopIfTrue="1" operator="equal">
      <formula>3</formula>
    </cfRule>
  </conditionalFormatting>
  <conditionalFormatting sqref="T5">
    <cfRule type="cellIs" dxfId="3786" priority="704" stopIfTrue="1" operator="equal">
      <formula>5</formula>
    </cfRule>
    <cfRule type="cellIs" dxfId="3785" priority="705" stopIfTrue="1" operator="equal">
      <formula>4</formula>
    </cfRule>
    <cfRule type="cellIs" dxfId="3784" priority="706" stopIfTrue="1" operator="equal">
      <formula>3</formula>
    </cfRule>
  </conditionalFormatting>
  <conditionalFormatting sqref="T5">
    <cfRule type="cellIs" dxfId="3783" priority="701" stopIfTrue="1" operator="equal">
      <formula>5</formula>
    </cfRule>
    <cfRule type="cellIs" dxfId="3782" priority="702" stopIfTrue="1" operator="equal">
      <formula>4</formula>
    </cfRule>
    <cfRule type="cellIs" dxfId="3781" priority="703" stopIfTrue="1" operator="equal">
      <formula>3</formula>
    </cfRule>
  </conditionalFormatting>
  <conditionalFormatting sqref="T4">
    <cfRule type="expression" dxfId="3780" priority="699" stopIfTrue="1">
      <formula>$D$1&lt;T4</formula>
    </cfRule>
    <cfRule type="expression" dxfId="3779" priority="700" stopIfTrue="1">
      <formula>$D$1&gt;T4</formula>
    </cfRule>
  </conditionalFormatting>
  <conditionalFormatting sqref="T4">
    <cfRule type="expression" dxfId="3778" priority="697" stopIfTrue="1">
      <formula>$D$1&lt;T4</formula>
    </cfRule>
    <cfRule type="expression" dxfId="3777" priority="698" stopIfTrue="1">
      <formula>$D$1&gt;T4</formula>
    </cfRule>
  </conditionalFormatting>
  <conditionalFormatting sqref="T4">
    <cfRule type="expression" dxfId="3776" priority="695" stopIfTrue="1">
      <formula>$D$1&lt;T4</formula>
    </cfRule>
    <cfRule type="expression" dxfId="3775" priority="696" stopIfTrue="1">
      <formula>$D$1&gt;T4</formula>
    </cfRule>
  </conditionalFormatting>
  <conditionalFormatting sqref="I4">
    <cfRule type="expression" dxfId="3774" priority="693" stopIfTrue="1">
      <formula>$D$1&lt;I4</formula>
    </cfRule>
    <cfRule type="expression" dxfId="3773" priority="694" stopIfTrue="1">
      <formula>$D$1&gt;I4</formula>
    </cfRule>
  </conditionalFormatting>
  <conditionalFormatting sqref="I4">
    <cfRule type="expression" dxfId="3772" priority="691" stopIfTrue="1">
      <formula>$D$1&lt;I4</formula>
    </cfRule>
    <cfRule type="expression" dxfId="3771" priority="692" stopIfTrue="1">
      <formula>$D$1&gt;I4</formula>
    </cfRule>
  </conditionalFormatting>
  <conditionalFormatting sqref="I4">
    <cfRule type="expression" dxfId="3770" priority="689" stopIfTrue="1">
      <formula>$D$1&lt;I4</formula>
    </cfRule>
    <cfRule type="expression" dxfId="3769" priority="690" stopIfTrue="1">
      <formula>$D$1&gt;I4</formula>
    </cfRule>
  </conditionalFormatting>
  <conditionalFormatting sqref="I4">
    <cfRule type="expression" dxfId="3768" priority="687" stopIfTrue="1">
      <formula>$D$1&lt;I4</formula>
    </cfRule>
    <cfRule type="expression" dxfId="3767" priority="688" stopIfTrue="1">
      <formula>$D$1&gt;I4</formula>
    </cfRule>
  </conditionalFormatting>
  <conditionalFormatting sqref="I4">
    <cfRule type="expression" dxfId="3766" priority="685" stopIfTrue="1">
      <formula>$D$1&lt;I4</formula>
    </cfRule>
    <cfRule type="expression" dxfId="3765" priority="686" stopIfTrue="1">
      <formula>$D$1&gt;I4</formula>
    </cfRule>
  </conditionalFormatting>
  <conditionalFormatting sqref="I4">
    <cfRule type="expression" dxfId="3764" priority="683" stopIfTrue="1">
      <formula>$D$1&lt;I4</formula>
    </cfRule>
    <cfRule type="expression" dxfId="3763" priority="684" stopIfTrue="1">
      <formula>$D$1&gt;I4</formula>
    </cfRule>
  </conditionalFormatting>
  <conditionalFormatting sqref="I4">
    <cfRule type="expression" dxfId="3762" priority="681" stopIfTrue="1">
      <formula>$D$1&lt;I4</formula>
    </cfRule>
    <cfRule type="expression" dxfId="3761" priority="682" stopIfTrue="1">
      <formula>$D$1&gt;I4</formula>
    </cfRule>
  </conditionalFormatting>
  <conditionalFormatting sqref="I4">
    <cfRule type="expression" dxfId="3760" priority="679" stopIfTrue="1">
      <formula>$D$1&lt;I4</formula>
    </cfRule>
    <cfRule type="expression" dxfId="3759" priority="680" stopIfTrue="1">
      <formula>$D$1&gt;I4</formula>
    </cfRule>
  </conditionalFormatting>
  <conditionalFormatting sqref="I4">
    <cfRule type="expression" dxfId="3758" priority="677" stopIfTrue="1">
      <formula>$D$1&lt;I4</formula>
    </cfRule>
    <cfRule type="expression" dxfId="3757" priority="678" stopIfTrue="1">
      <formula>$D$1&gt;I4</formula>
    </cfRule>
  </conditionalFormatting>
  <conditionalFormatting sqref="I4">
    <cfRule type="expression" dxfId="3756" priority="675" stopIfTrue="1">
      <formula>$D$1&lt;I4</formula>
    </cfRule>
    <cfRule type="expression" dxfId="3755" priority="676" stopIfTrue="1">
      <formula>$D$1&gt;I4</formula>
    </cfRule>
  </conditionalFormatting>
  <conditionalFormatting sqref="I4">
    <cfRule type="expression" dxfId="3754" priority="673" stopIfTrue="1">
      <formula>$D$1&lt;I4</formula>
    </cfRule>
    <cfRule type="expression" dxfId="3753" priority="674" stopIfTrue="1">
      <formula>$D$1&gt;I4</formula>
    </cfRule>
  </conditionalFormatting>
  <conditionalFormatting sqref="I4">
    <cfRule type="expression" dxfId="3752" priority="671" stopIfTrue="1">
      <formula>$D$1&lt;I4</formula>
    </cfRule>
    <cfRule type="expression" dxfId="3751" priority="672" stopIfTrue="1">
      <formula>$D$1&gt;I4</formula>
    </cfRule>
  </conditionalFormatting>
  <conditionalFormatting sqref="I4">
    <cfRule type="expression" dxfId="3750" priority="669" stopIfTrue="1">
      <formula>$D$1&lt;I4</formula>
    </cfRule>
    <cfRule type="expression" dxfId="3749" priority="670" stopIfTrue="1">
      <formula>$D$1&gt;I4</formula>
    </cfRule>
  </conditionalFormatting>
  <conditionalFormatting sqref="I4">
    <cfRule type="expression" dxfId="3748" priority="667" stopIfTrue="1">
      <formula>$D$1&lt;I4</formula>
    </cfRule>
    <cfRule type="expression" dxfId="3747" priority="668" stopIfTrue="1">
      <formula>$D$1&gt;I4</formula>
    </cfRule>
  </conditionalFormatting>
  <conditionalFormatting sqref="I4">
    <cfRule type="expression" dxfId="3746" priority="665" stopIfTrue="1">
      <formula>$D$1&lt;I4</formula>
    </cfRule>
    <cfRule type="expression" dxfId="3745" priority="666" stopIfTrue="1">
      <formula>$D$1&gt;I4</formula>
    </cfRule>
  </conditionalFormatting>
  <conditionalFormatting sqref="I4">
    <cfRule type="expression" dxfId="3744" priority="663" stopIfTrue="1">
      <formula>$D$1&lt;I4</formula>
    </cfRule>
    <cfRule type="expression" dxfId="3743" priority="664" stopIfTrue="1">
      <formula>$D$1&gt;I4</formula>
    </cfRule>
  </conditionalFormatting>
  <conditionalFormatting sqref="I4">
    <cfRule type="expression" dxfId="3742" priority="661" stopIfTrue="1">
      <formula>$D$1&lt;I4</formula>
    </cfRule>
    <cfRule type="expression" dxfId="3741" priority="662" stopIfTrue="1">
      <formula>$D$1&gt;I4</formula>
    </cfRule>
  </conditionalFormatting>
  <conditionalFormatting sqref="I4">
    <cfRule type="expression" dxfId="3740" priority="659" stopIfTrue="1">
      <formula>$D$1&lt;I4</formula>
    </cfRule>
    <cfRule type="expression" dxfId="3739" priority="660" stopIfTrue="1">
      <formula>$D$1&gt;I4</formula>
    </cfRule>
  </conditionalFormatting>
  <conditionalFormatting sqref="I4">
    <cfRule type="expression" dxfId="3738" priority="657" stopIfTrue="1">
      <formula>$D$1&lt;I4</formula>
    </cfRule>
    <cfRule type="expression" dxfId="3737" priority="658" stopIfTrue="1">
      <formula>$D$1&gt;I4</formula>
    </cfRule>
  </conditionalFormatting>
  <conditionalFormatting sqref="I4">
    <cfRule type="expression" dxfId="3736" priority="655" stopIfTrue="1">
      <formula>$D$1&lt;I4</formula>
    </cfRule>
    <cfRule type="expression" dxfId="3735" priority="656" stopIfTrue="1">
      <formula>$D$1&gt;I4</formula>
    </cfRule>
  </conditionalFormatting>
  <conditionalFormatting sqref="I4">
    <cfRule type="expression" dxfId="3734" priority="653" stopIfTrue="1">
      <formula>$D$1&lt;I4</formula>
    </cfRule>
    <cfRule type="expression" dxfId="3733" priority="654" stopIfTrue="1">
      <formula>$D$1&gt;I4</formula>
    </cfRule>
  </conditionalFormatting>
  <conditionalFormatting sqref="I4">
    <cfRule type="expression" dxfId="3732" priority="651" stopIfTrue="1">
      <formula>$D$1&lt;I4</formula>
    </cfRule>
    <cfRule type="expression" dxfId="3731" priority="652" stopIfTrue="1">
      <formula>$D$1&gt;I4</formula>
    </cfRule>
  </conditionalFormatting>
  <conditionalFormatting sqref="I5">
    <cfRule type="cellIs" dxfId="3730" priority="648" stopIfTrue="1" operator="equal">
      <formula>5</formula>
    </cfRule>
    <cfRule type="cellIs" dxfId="3729" priority="649" stopIfTrue="1" operator="equal">
      <formula>4</formula>
    </cfRule>
    <cfRule type="cellIs" dxfId="3728" priority="650" stopIfTrue="1" operator="equal">
      <formula>3</formula>
    </cfRule>
  </conditionalFormatting>
  <conditionalFormatting sqref="I5">
    <cfRule type="cellIs" dxfId="3727" priority="645" stopIfTrue="1" operator="equal">
      <formula>5</formula>
    </cfRule>
    <cfRule type="cellIs" dxfId="3726" priority="646" stopIfTrue="1" operator="equal">
      <formula>4</formula>
    </cfRule>
    <cfRule type="cellIs" dxfId="3725" priority="647" stopIfTrue="1" operator="equal">
      <formula>3</formula>
    </cfRule>
  </conditionalFormatting>
  <conditionalFormatting sqref="J5">
    <cfRule type="cellIs" dxfId="3724" priority="642" stopIfTrue="1" operator="equal">
      <formula>5</formula>
    </cfRule>
    <cfRule type="cellIs" dxfId="3723" priority="643" stopIfTrue="1" operator="equal">
      <formula>4</formula>
    </cfRule>
    <cfRule type="cellIs" dxfId="3722" priority="644" stopIfTrue="1" operator="equal">
      <formula>3</formula>
    </cfRule>
  </conditionalFormatting>
  <conditionalFormatting sqref="J5">
    <cfRule type="cellIs" dxfId="3721" priority="639" stopIfTrue="1" operator="equal">
      <formula>5</formula>
    </cfRule>
    <cfRule type="cellIs" dxfId="3720" priority="640" stopIfTrue="1" operator="equal">
      <formula>4</formula>
    </cfRule>
    <cfRule type="cellIs" dxfId="3719" priority="641" stopIfTrue="1" operator="equal">
      <formula>3</formula>
    </cfRule>
  </conditionalFormatting>
  <conditionalFormatting sqref="J4">
    <cfRule type="expression" dxfId="3718" priority="637" stopIfTrue="1">
      <formula>$D$1&lt;J4</formula>
    </cfRule>
    <cfRule type="expression" dxfId="3717" priority="638" stopIfTrue="1">
      <formula>$D$1&gt;J4</formula>
    </cfRule>
  </conditionalFormatting>
  <conditionalFormatting sqref="J4">
    <cfRule type="expression" dxfId="3716" priority="635" stopIfTrue="1">
      <formula>$D$1&lt;J4</formula>
    </cfRule>
    <cfRule type="expression" dxfId="3715" priority="636" stopIfTrue="1">
      <formula>$D$1&gt;J4</formula>
    </cfRule>
  </conditionalFormatting>
  <conditionalFormatting sqref="J4">
    <cfRule type="expression" dxfId="3714" priority="633" stopIfTrue="1">
      <formula>$D$1&lt;J4</formula>
    </cfRule>
    <cfRule type="expression" dxfId="3713" priority="634" stopIfTrue="1">
      <formula>$D$1&gt;J4</formula>
    </cfRule>
  </conditionalFormatting>
  <conditionalFormatting sqref="K4">
    <cfRule type="expression" dxfId="3712" priority="625" stopIfTrue="1">
      <formula>$D$1&lt;K4</formula>
    </cfRule>
    <cfRule type="expression" dxfId="3711" priority="626" stopIfTrue="1">
      <formula>$D$1&gt;K4</formula>
    </cfRule>
  </conditionalFormatting>
  <conditionalFormatting sqref="K4">
    <cfRule type="expression" dxfId="3710" priority="615" stopIfTrue="1">
      <formula>$D$1&lt;K4</formula>
    </cfRule>
    <cfRule type="expression" dxfId="3709" priority="616" stopIfTrue="1">
      <formula>$D$1&gt;K4</formula>
    </cfRule>
  </conditionalFormatting>
  <conditionalFormatting sqref="K4">
    <cfRule type="expression" dxfId="3708" priority="613" stopIfTrue="1">
      <formula>$D$1&lt;K4</formula>
    </cfRule>
    <cfRule type="expression" dxfId="3707" priority="614" stopIfTrue="1">
      <formula>$D$1&gt;K4</formula>
    </cfRule>
  </conditionalFormatting>
  <conditionalFormatting sqref="K4">
    <cfRule type="expression" dxfId="3706" priority="611" stopIfTrue="1">
      <formula>$D$1&lt;K4</formula>
    </cfRule>
    <cfRule type="expression" dxfId="3705" priority="612" stopIfTrue="1">
      <formula>$D$1&gt;K4</formula>
    </cfRule>
  </conditionalFormatting>
  <conditionalFormatting sqref="K4">
    <cfRule type="expression" dxfId="3704" priority="609" stopIfTrue="1">
      <formula>$D$1&lt;K4</formula>
    </cfRule>
    <cfRule type="expression" dxfId="3703" priority="610" stopIfTrue="1">
      <formula>$D$1&gt;K4</formula>
    </cfRule>
  </conditionalFormatting>
  <conditionalFormatting sqref="K4">
    <cfRule type="expression" dxfId="3702" priority="607" stopIfTrue="1">
      <formula>$D$1&lt;K4</formula>
    </cfRule>
    <cfRule type="expression" dxfId="3701" priority="608" stopIfTrue="1">
      <formula>$D$1&gt;K4</formula>
    </cfRule>
  </conditionalFormatting>
  <conditionalFormatting sqref="K4">
    <cfRule type="expression" dxfId="3700" priority="593" stopIfTrue="1">
      <formula>$D$1&lt;K4</formula>
    </cfRule>
    <cfRule type="expression" dxfId="3699" priority="594" stopIfTrue="1">
      <formula>$D$1&gt;K4</formula>
    </cfRule>
  </conditionalFormatting>
  <conditionalFormatting sqref="K4">
    <cfRule type="expression" dxfId="3698" priority="619" stopIfTrue="1">
      <formula>$D$1&lt;K4</formula>
    </cfRule>
    <cfRule type="expression" dxfId="3697" priority="620" stopIfTrue="1">
      <formula>$D$1&gt;K4</formula>
    </cfRule>
  </conditionalFormatting>
  <conditionalFormatting sqref="K4">
    <cfRule type="expression" dxfId="3696" priority="621" stopIfTrue="1">
      <formula>$D$1&lt;K4</formula>
    </cfRule>
    <cfRule type="expression" dxfId="3695" priority="622" stopIfTrue="1">
      <formula>$D$1&gt;K4</formula>
    </cfRule>
  </conditionalFormatting>
  <conditionalFormatting sqref="K4">
    <cfRule type="expression" dxfId="3694" priority="631" stopIfTrue="1">
      <formula>$D$1&lt;K4</formula>
    </cfRule>
    <cfRule type="expression" dxfId="3693" priority="632" stopIfTrue="1">
      <formula>$D$1&gt;K4</formula>
    </cfRule>
  </conditionalFormatting>
  <conditionalFormatting sqref="K4">
    <cfRule type="expression" dxfId="3692" priority="629" stopIfTrue="1">
      <formula>$D$1&lt;K4</formula>
    </cfRule>
    <cfRule type="expression" dxfId="3691" priority="630" stopIfTrue="1">
      <formula>$D$1&gt;K4</formula>
    </cfRule>
  </conditionalFormatting>
  <conditionalFormatting sqref="K4">
    <cfRule type="expression" dxfId="3690" priority="627" stopIfTrue="1">
      <formula>$D$1&lt;K4</formula>
    </cfRule>
    <cfRule type="expression" dxfId="3689" priority="628" stopIfTrue="1">
      <formula>$D$1&gt;K4</formula>
    </cfRule>
  </conditionalFormatting>
  <conditionalFormatting sqref="K4">
    <cfRule type="expression" dxfId="3688" priority="623" stopIfTrue="1">
      <formula>$D$1&lt;K4</formula>
    </cfRule>
    <cfRule type="expression" dxfId="3687" priority="624" stopIfTrue="1">
      <formula>$D$1&gt;K4</formula>
    </cfRule>
  </conditionalFormatting>
  <conditionalFormatting sqref="K4">
    <cfRule type="expression" dxfId="3686" priority="617" stopIfTrue="1">
      <formula>$D$1&lt;K4</formula>
    </cfRule>
    <cfRule type="expression" dxfId="3685" priority="618" stopIfTrue="1">
      <formula>$D$1&gt;K4</formula>
    </cfRule>
  </conditionalFormatting>
  <conditionalFormatting sqref="K4">
    <cfRule type="expression" dxfId="3684" priority="605" stopIfTrue="1">
      <formula>$D$1&lt;K4</formula>
    </cfRule>
    <cfRule type="expression" dxfId="3683" priority="606" stopIfTrue="1">
      <formula>$D$1&gt;K4</formula>
    </cfRule>
  </conditionalFormatting>
  <conditionalFormatting sqref="K4">
    <cfRule type="expression" dxfId="3682" priority="603" stopIfTrue="1">
      <formula>$D$1&lt;K4</formula>
    </cfRule>
    <cfRule type="expression" dxfId="3681" priority="604" stopIfTrue="1">
      <formula>$D$1&gt;K4</formula>
    </cfRule>
  </conditionalFormatting>
  <conditionalFormatting sqref="K4">
    <cfRule type="expression" dxfId="3680" priority="601" stopIfTrue="1">
      <formula>$D$1&lt;K4</formula>
    </cfRule>
    <cfRule type="expression" dxfId="3679" priority="602" stopIfTrue="1">
      <formula>$D$1&gt;K4</formula>
    </cfRule>
  </conditionalFormatting>
  <conditionalFormatting sqref="K4">
    <cfRule type="expression" dxfId="3678" priority="599" stopIfTrue="1">
      <formula>$D$1&lt;K4</formula>
    </cfRule>
    <cfRule type="expression" dxfId="3677" priority="600" stopIfTrue="1">
      <formula>$D$1&gt;K4</formula>
    </cfRule>
  </conditionalFormatting>
  <conditionalFormatting sqref="K4">
    <cfRule type="expression" dxfId="3676" priority="597" stopIfTrue="1">
      <formula>$D$1&lt;K4</formula>
    </cfRule>
    <cfRule type="expression" dxfId="3675" priority="598" stopIfTrue="1">
      <formula>$D$1&gt;K4</formula>
    </cfRule>
  </conditionalFormatting>
  <conditionalFormatting sqref="K4">
    <cfRule type="expression" dxfId="3674" priority="595" stopIfTrue="1">
      <formula>$D$1&lt;K4</formula>
    </cfRule>
    <cfRule type="expression" dxfId="3673" priority="596" stopIfTrue="1">
      <formula>$D$1&gt;K4</formula>
    </cfRule>
  </conditionalFormatting>
  <conditionalFormatting sqref="K4">
    <cfRule type="expression" dxfId="3672" priority="591" stopIfTrue="1">
      <formula>$D$1&lt;K4</formula>
    </cfRule>
    <cfRule type="expression" dxfId="3671" priority="592" stopIfTrue="1">
      <formula>$D$1&gt;K4</formula>
    </cfRule>
  </conditionalFormatting>
  <conditionalFormatting sqref="K4">
    <cfRule type="expression" dxfId="3670" priority="589" stopIfTrue="1">
      <formula>$D$1&lt;K4</formula>
    </cfRule>
    <cfRule type="expression" dxfId="3669" priority="590" stopIfTrue="1">
      <formula>$D$1&gt;K4</formula>
    </cfRule>
  </conditionalFormatting>
  <conditionalFormatting sqref="K4">
    <cfRule type="expression" dxfId="3668" priority="587" stopIfTrue="1">
      <formula>$D$1&lt;K4</formula>
    </cfRule>
    <cfRule type="expression" dxfId="3667" priority="588" stopIfTrue="1">
      <formula>$D$1&gt;K4</formula>
    </cfRule>
  </conditionalFormatting>
  <conditionalFormatting sqref="K4">
    <cfRule type="expression" dxfId="3666" priority="585" stopIfTrue="1">
      <formula>$D$1&lt;K4</formula>
    </cfRule>
    <cfRule type="expression" dxfId="3665" priority="586" stopIfTrue="1">
      <formula>$D$1&gt;K4</formula>
    </cfRule>
  </conditionalFormatting>
  <conditionalFormatting sqref="K4">
    <cfRule type="expression" dxfId="3664" priority="583" stopIfTrue="1">
      <formula>$D$1&lt;K4</formula>
    </cfRule>
    <cfRule type="expression" dxfId="3663" priority="584" stopIfTrue="1">
      <formula>$D$1&gt;K4</formula>
    </cfRule>
  </conditionalFormatting>
  <conditionalFormatting sqref="K4">
    <cfRule type="expression" dxfId="3662" priority="581" stopIfTrue="1">
      <formula>$D$1&lt;K4</formula>
    </cfRule>
    <cfRule type="expression" dxfId="3661" priority="582" stopIfTrue="1">
      <formula>$D$1&gt;K4</formula>
    </cfRule>
  </conditionalFormatting>
  <conditionalFormatting sqref="K4">
    <cfRule type="expression" dxfId="3660" priority="579" stopIfTrue="1">
      <formula>$D$1&lt;K4</formula>
    </cfRule>
    <cfRule type="expression" dxfId="3659" priority="580" stopIfTrue="1">
      <formula>$D$1&gt;K4</formula>
    </cfRule>
  </conditionalFormatting>
  <conditionalFormatting sqref="K5">
    <cfRule type="cellIs" dxfId="3658" priority="576" stopIfTrue="1" operator="equal">
      <formula>5</formula>
    </cfRule>
    <cfRule type="cellIs" dxfId="3657" priority="577" stopIfTrue="1" operator="equal">
      <formula>4</formula>
    </cfRule>
    <cfRule type="cellIs" dxfId="3656" priority="578" stopIfTrue="1" operator="equal">
      <formula>3</formula>
    </cfRule>
  </conditionalFormatting>
  <conditionalFormatting sqref="K5">
    <cfRule type="cellIs" dxfId="3655" priority="573" stopIfTrue="1" operator="equal">
      <formula>5</formula>
    </cfRule>
    <cfRule type="cellIs" dxfId="3654" priority="574" stopIfTrue="1" operator="equal">
      <formula>4</formula>
    </cfRule>
    <cfRule type="cellIs" dxfId="3653" priority="575" stopIfTrue="1" operator="equal">
      <formula>3</formula>
    </cfRule>
  </conditionalFormatting>
  <conditionalFormatting sqref="K5">
    <cfRule type="cellIs" dxfId="3652" priority="570" stopIfTrue="1" operator="equal">
      <formula>5</formula>
    </cfRule>
    <cfRule type="cellIs" dxfId="3651" priority="571" stopIfTrue="1" operator="equal">
      <formula>4</formula>
    </cfRule>
    <cfRule type="cellIs" dxfId="3650" priority="572" stopIfTrue="1" operator="equal">
      <formula>3</formula>
    </cfRule>
  </conditionalFormatting>
  <conditionalFormatting sqref="K5">
    <cfRule type="cellIs" dxfId="3649" priority="567" stopIfTrue="1" operator="equal">
      <formula>5</formula>
    </cfRule>
    <cfRule type="cellIs" dxfId="3648" priority="568" stopIfTrue="1" operator="equal">
      <formula>4</formula>
    </cfRule>
    <cfRule type="cellIs" dxfId="3647" priority="569" stopIfTrue="1" operator="equal">
      <formula>3</formula>
    </cfRule>
  </conditionalFormatting>
  <conditionalFormatting sqref="N4">
    <cfRule type="expression" dxfId="3646" priority="565" stopIfTrue="1">
      <formula>$D$1&lt;N4</formula>
    </cfRule>
    <cfRule type="expression" dxfId="3645" priority="566" stopIfTrue="1">
      <formula>$D$1&gt;N4</formula>
    </cfRule>
  </conditionalFormatting>
  <conditionalFormatting sqref="N4">
    <cfRule type="expression" dxfId="3644" priority="563" stopIfTrue="1">
      <formula>$D$1&lt;N4</formula>
    </cfRule>
    <cfRule type="expression" dxfId="3643" priority="564" stopIfTrue="1">
      <formula>$D$1&gt;N4</formula>
    </cfRule>
  </conditionalFormatting>
  <conditionalFormatting sqref="N4">
    <cfRule type="expression" dxfId="3642" priority="561" stopIfTrue="1">
      <formula>$D$1&lt;N4</formula>
    </cfRule>
    <cfRule type="expression" dxfId="3641" priority="562" stopIfTrue="1">
      <formula>$D$1&gt;N4</formula>
    </cfRule>
  </conditionalFormatting>
  <conditionalFormatting sqref="N4">
    <cfRule type="expression" dxfId="3640" priority="557" stopIfTrue="1">
      <formula>$D$1&lt;N4</formula>
    </cfRule>
    <cfRule type="expression" dxfId="3639" priority="558" stopIfTrue="1">
      <formula>$D$1&gt;N4</formula>
    </cfRule>
  </conditionalFormatting>
  <conditionalFormatting sqref="N4">
    <cfRule type="expression" dxfId="3638" priority="559" stopIfTrue="1">
      <formula>$D$1&lt;N4</formula>
    </cfRule>
    <cfRule type="expression" dxfId="3637" priority="560" stopIfTrue="1">
      <formula>$D$1&gt;N4</formula>
    </cfRule>
  </conditionalFormatting>
  <conditionalFormatting sqref="N4">
    <cfRule type="expression" dxfId="3636" priority="555" stopIfTrue="1">
      <formula>$D$1&lt;N4</formula>
    </cfRule>
    <cfRule type="expression" dxfId="3635" priority="556" stopIfTrue="1">
      <formula>$D$1&gt;N4</formula>
    </cfRule>
  </conditionalFormatting>
  <conditionalFormatting sqref="N5">
    <cfRule type="expression" dxfId="3634" priority="553" stopIfTrue="1">
      <formula>$D$1&lt;N5</formula>
    </cfRule>
    <cfRule type="expression" dxfId="3633" priority="554" stopIfTrue="1">
      <formula>$D$1&gt;N5</formula>
    </cfRule>
  </conditionalFormatting>
  <conditionalFormatting sqref="N5">
    <cfRule type="expression" dxfId="3632" priority="551" stopIfTrue="1">
      <formula>$D$1&lt;N5</formula>
    </cfRule>
    <cfRule type="expression" dxfId="3631" priority="552" stopIfTrue="1">
      <formula>$D$1&gt;N5</formula>
    </cfRule>
  </conditionalFormatting>
  <conditionalFormatting sqref="N5">
    <cfRule type="expression" dxfId="3630" priority="549" stopIfTrue="1">
      <formula>$D$1&lt;N5</formula>
    </cfRule>
    <cfRule type="expression" dxfId="3629" priority="550" stopIfTrue="1">
      <formula>$D$1&gt;N5</formula>
    </cfRule>
  </conditionalFormatting>
  <conditionalFormatting sqref="N4">
    <cfRule type="expression" dxfId="3628" priority="544" stopIfTrue="1">
      <formula>$D$1&lt;N4</formula>
    </cfRule>
    <cfRule type="expression" dxfId="3627" priority="545" stopIfTrue="1">
      <formula>$D$1&gt;N4</formula>
    </cfRule>
  </conditionalFormatting>
  <conditionalFormatting sqref="N5">
    <cfRule type="cellIs" dxfId="3626" priority="546" stopIfTrue="1" operator="equal">
      <formula>5</formula>
    </cfRule>
    <cfRule type="cellIs" dxfId="3625" priority="547" stopIfTrue="1" operator="equal">
      <formula>4</formula>
    </cfRule>
    <cfRule type="cellIs" dxfId="3624" priority="548" stopIfTrue="1" operator="equal">
      <formula>3</formula>
    </cfRule>
  </conditionalFormatting>
  <conditionalFormatting sqref="N5">
    <cfRule type="cellIs" dxfId="3623" priority="541" stopIfTrue="1" operator="equal">
      <formula>5</formula>
    </cfRule>
    <cfRule type="cellIs" dxfId="3622" priority="542" stopIfTrue="1" operator="equal">
      <formula>4</formula>
    </cfRule>
    <cfRule type="cellIs" dxfId="3621" priority="543" stopIfTrue="1" operator="equal">
      <formula>3</formula>
    </cfRule>
  </conditionalFormatting>
  <conditionalFormatting sqref="N4">
    <cfRule type="expression" dxfId="3620" priority="539" stopIfTrue="1">
      <formula>$D$1&lt;N4</formula>
    </cfRule>
    <cfRule type="expression" dxfId="3619" priority="540" stopIfTrue="1">
      <formula>$D$1&gt;N4</formula>
    </cfRule>
  </conditionalFormatting>
  <conditionalFormatting sqref="N5">
    <cfRule type="cellIs" dxfId="3618" priority="536" stopIfTrue="1" operator="equal">
      <formula>5</formula>
    </cfRule>
    <cfRule type="cellIs" dxfId="3617" priority="537" stopIfTrue="1" operator="equal">
      <formula>4</formula>
    </cfRule>
    <cfRule type="cellIs" dxfId="3616" priority="538" stopIfTrue="1" operator="equal">
      <formula>3</formula>
    </cfRule>
  </conditionalFormatting>
  <conditionalFormatting sqref="N4">
    <cfRule type="expression" dxfId="3615" priority="534" stopIfTrue="1">
      <formula>$D$1&lt;N4</formula>
    </cfRule>
    <cfRule type="expression" dxfId="3614" priority="535" stopIfTrue="1">
      <formula>$D$1&gt;N4</formula>
    </cfRule>
  </conditionalFormatting>
  <conditionalFormatting sqref="O4">
    <cfRule type="expression" dxfId="3613" priority="532" stopIfTrue="1">
      <formula>$D$1&lt;O4</formula>
    </cfRule>
    <cfRule type="expression" dxfId="3612" priority="533" stopIfTrue="1">
      <formula>$D$1&gt;O4</formula>
    </cfRule>
  </conditionalFormatting>
  <conditionalFormatting sqref="O4">
    <cfRule type="expression" dxfId="3611" priority="530" stopIfTrue="1">
      <formula>$D$1&lt;O4</formula>
    </cfRule>
    <cfRule type="expression" dxfId="3610" priority="531" stopIfTrue="1">
      <formula>$D$1&gt;O4</formula>
    </cfRule>
  </conditionalFormatting>
  <conditionalFormatting sqref="O5">
    <cfRule type="expression" dxfId="3609" priority="528" stopIfTrue="1">
      <formula>$D$1&lt;O5</formula>
    </cfRule>
    <cfRule type="expression" dxfId="3608" priority="529" stopIfTrue="1">
      <formula>$D$1&gt;O5</formula>
    </cfRule>
  </conditionalFormatting>
  <conditionalFormatting sqref="O5">
    <cfRule type="expression" dxfId="3607" priority="526" stopIfTrue="1">
      <formula>$D$1&lt;O5</formula>
    </cfRule>
    <cfRule type="expression" dxfId="3606" priority="527" stopIfTrue="1">
      <formula>$D$1&gt;O5</formula>
    </cfRule>
  </conditionalFormatting>
  <conditionalFormatting sqref="O5">
    <cfRule type="expression" dxfId="3605" priority="524" stopIfTrue="1">
      <formula>$D$1&lt;O5</formula>
    </cfRule>
    <cfRule type="expression" dxfId="3604" priority="525" stopIfTrue="1">
      <formula>$D$1&gt;O5</formula>
    </cfRule>
  </conditionalFormatting>
  <conditionalFormatting sqref="O5">
    <cfRule type="expression" dxfId="3603" priority="512" stopIfTrue="1">
      <formula>$D$1&lt;O5</formula>
    </cfRule>
    <cfRule type="expression" dxfId="3602" priority="513" stopIfTrue="1">
      <formula>$D$1&gt;O5</formula>
    </cfRule>
  </conditionalFormatting>
  <conditionalFormatting sqref="O5">
    <cfRule type="expression" dxfId="3601" priority="510" stopIfTrue="1">
      <formula>$D$1&lt;O5</formula>
    </cfRule>
    <cfRule type="expression" dxfId="3600" priority="511" stopIfTrue="1">
      <formula>$D$1&gt;O5</formula>
    </cfRule>
  </conditionalFormatting>
  <conditionalFormatting sqref="O5">
    <cfRule type="expression" dxfId="3599" priority="508" stopIfTrue="1">
      <formula>$D$1&lt;O5</formula>
    </cfRule>
    <cfRule type="expression" dxfId="3598" priority="509" stopIfTrue="1">
      <formula>$D$1&gt;O5</formula>
    </cfRule>
  </conditionalFormatting>
  <conditionalFormatting sqref="O5">
    <cfRule type="expression" dxfId="3597" priority="522" stopIfTrue="1">
      <formula>$D$1&lt;O5</formula>
    </cfRule>
    <cfRule type="expression" dxfId="3596" priority="523" stopIfTrue="1">
      <formula>$D$1&gt;O5</formula>
    </cfRule>
  </conditionalFormatting>
  <conditionalFormatting sqref="O5">
    <cfRule type="expression" dxfId="3595" priority="520" stopIfTrue="1">
      <formula>$D$1&lt;O5</formula>
    </cfRule>
    <cfRule type="expression" dxfId="3594" priority="521" stopIfTrue="1">
      <formula>$D$1&gt;O5</formula>
    </cfRule>
  </conditionalFormatting>
  <conditionalFormatting sqref="O5">
    <cfRule type="expression" dxfId="3593" priority="518" stopIfTrue="1">
      <formula>$D$1&lt;O5</formula>
    </cfRule>
    <cfRule type="expression" dxfId="3592" priority="519" stopIfTrue="1">
      <formula>$D$1&gt;O5</formula>
    </cfRule>
  </conditionalFormatting>
  <conditionalFormatting sqref="O5">
    <cfRule type="expression" dxfId="3591" priority="516" stopIfTrue="1">
      <formula>$D$1&lt;O5</formula>
    </cfRule>
    <cfRule type="expression" dxfId="3590" priority="517" stopIfTrue="1">
      <formula>$D$1&gt;O5</formula>
    </cfRule>
  </conditionalFormatting>
  <conditionalFormatting sqref="O5">
    <cfRule type="expression" dxfId="3589" priority="514" stopIfTrue="1">
      <formula>$D$1&lt;O5</formula>
    </cfRule>
    <cfRule type="expression" dxfId="3588" priority="515" stopIfTrue="1">
      <formula>$D$1&gt;O5</formula>
    </cfRule>
  </conditionalFormatting>
  <conditionalFormatting sqref="O5">
    <cfRule type="expression" dxfId="3587" priority="496" stopIfTrue="1">
      <formula>$D$1&lt;O5</formula>
    </cfRule>
    <cfRule type="expression" dxfId="3586" priority="497" stopIfTrue="1">
      <formula>$D$1&gt;O5</formula>
    </cfRule>
  </conditionalFormatting>
  <conditionalFormatting sqref="O5">
    <cfRule type="expression" dxfId="3585" priority="494" stopIfTrue="1">
      <formula>$D$1&lt;O5</formula>
    </cfRule>
    <cfRule type="expression" dxfId="3584" priority="495" stopIfTrue="1">
      <formula>$D$1&gt;O5</formula>
    </cfRule>
  </conditionalFormatting>
  <conditionalFormatting sqref="O5">
    <cfRule type="expression" dxfId="3583" priority="490" stopIfTrue="1">
      <formula>$D$1&lt;O5</formula>
    </cfRule>
    <cfRule type="expression" dxfId="3582" priority="491" stopIfTrue="1">
      <formula>$D$1&gt;O5</formula>
    </cfRule>
  </conditionalFormatting>
  <conditionalFormatting sqref="O5">
    <cfRule type="expression" dxfId="3581" priority="506" stopIfTrue="1">
      <formula>$D$1&lt;O5</formula>
    </cfRule>
    <cfRule type="expression" dxfId="3580" priority="507" stopIfTrue="1">
      <formula>$D$1&gt;O5</formula>
    </cfRule>
  </conditionalFormatting>
  <conditionalFormatting sqref="O5">
    <cfRule type="expression" dxfId="3579" priority="504" stopIfTrue="1">
      <formula>$D$1&lt;O5</formula>
    </cfRule>
    <cfRule type="expression" dxfId="3578" priority="505" stopIfTrue="1">
      <formula>$D$1&gt;O5</formula>
    </cfRule>
  </conditionalFormatting>
  <conditionalFormatting sqref="O5">
    <cfRule type="expression" dxfId="3577" priority="502" stopIfTrue="1">
      <formula>$D$1&lt;O5</formula>
    </cfRule>
    <cfRule type="expression" dxfId="3576" priority="503" stopIfTrue="1">
      <formula>$D$1&gt;O5</formula>
    </cfRule>
  </conditionalFormatting>
  <conditionalFormatting sqref="O5">
    <cfRule type="expression" dxfId="3575" priority="500" stopIfTrue="1">
      <formula>$D$1&lt;O5</formula>
    </cfRule>
    <cfRule type="expression" dxfId="3574" priority="501" stopIfTrue="1">
      <formula>$D$1&gt;O5</formula>
    </cfRule>
  </conditionalFormatting>
  <conditionalFormatting sqref="O5">
    <cfRule type="expression" dxfId="3573" priority="498" stopIfTrue="1">
      <formula>$D$1&lt;O5</formula>
    </cfRule>
    <cfRule type="expression" dxfId="3572" priority="499" stopIfTrue="1">
      <formula>$D$1&gt;O5</formula>
    </cfRule>
  </conditionalFormatting>
  <conditionalFormatting sqref="O5">
    <cfRule type="expression" dxfId="3571" priority="492" stopIfTrue="1">
      <formula>$D$1&lt;O5</formula>
    </cfRule>
    <cfRule type="expression" dxfId="3570" priority="493" stopIfTrue="1">
      <formula>$D$1&gt;O5</formula>
    </cfRule>
  </conditionalFormatting>
  <conditionalFormatting sqref="O5">
    <cfRule type="expression" dxfId="3569" priority="488" stopIfTrue="1">
      <formula>$D$1&lt;O5</formula>
    </cfRule>
    <cfRule type="expression" dxfId="3568" priority="489" stopIfTrue="1">
      <formula>$D$1&gt;O5</formula>
    </cfRule>
  </conditionalFormatting>
  <conditionalFormatting sqref="O4">
    <cfRule type="expression" dxfId="3567" priority="486" stopIfTrue="1">
      <formula>$D$1&lt;O4</formula>
    </cfRule>
    <cfRule type="expression" dxfId="3566" priority="487" stopIfTrue="1">
      <formula>$D$1&gt;O4</formula>
    </cfRule>
  </conditionalFormatting>
  <conditionalFormatting sqref="O4">
    <cfRule type="expression" dxfId="3565" priority="484" stopIfTrue="1">
      <formula>$D$1&lt;O4</formula>
    </cfRule>
    <cfRule type="expression" dxfId="3564" priority="485" stopIfTrue="1">
      <formula>$D$1&gt;O4</formula>
    </cfRule>
  </conditionalFormatting>
  <conditionalFormatting sqref="O4">
    <cfRule type="expression" dxfId="3563" priority="482" stopIfTrue="1">
      <formula>$D$1&lt;O4</formula>
    </cfRule>
    <cfRule type="expression" dxfId="3562" priority="483" stopIfTrue="1">
      <formula>$D$1&gt;O4</formula>
    </cfRule>
  </conditionalFormatting>
  <conditionalFormatting sqref="O4">
    <cfRule type="expression" dxfId="3561" priority="480" stopIfTrue="1">
      <formula>$D$1&lt;O4</formula>
    </cfRule>
    <cfRule type="expression" dxfId="3560" priority="481" stopIfTrue="1">
      <formula>$D$1&gt;O4</formula>
    </cfRule>
  </conditionalFormatting>
  <conditionalFormatting sqref="O5">
    <cfRule type="cellIs" dxfId="3559" priority="477" stopIfTrue="1" operator="equal">
      <formula>5</formula>
    </cfRule>
    <cfRule type="cellIs" dxfId="3558" priority="478" stopIfTrue="1" operator="equal">
      <formula>4</formula>
    </cfRule>
    <cfRule type="cellIs" dxfId="3557" priority="479" stopIfTrue="1" operator="equal">
      <formula>3</formula>
    </cfRule>
  </conditionalFormatting>
  <conditionalFormatting sqref="O4">
    <cfRule type="expression" dxfId="3556" priority="475" stopIfTrue="1">
      <formula>$D$1&lt;O4</formula>
    </cfRule>
    <cfRule type="expression" dxfId="3555" priority="476" stopIfTrue="1">
      <formula>$D$1&gt;O4</formula>
    </cfRule>
  </conditionalFormatting>
  <conditionalFormatting sqref="O4">
    <cfRule type="expression" dxfId="3554" priority="473" stopIfTrue="1">
      <formula>$D$1&lt;O4</formula>
    </cfRule>
    <cfRule type="expression" dxfId="3553" priority="474" stopIfTrue="1">
      <formula>$D$1&gt;O4</formula>
    </cfRule>
  </conditionalFormatting>
  <conditionalFormatting sqref="O4">
    <cfRule type="expression" dxfId="3552" priority="471" stopIfTrue="1">
      <formula>$D$1&lt;O4</formula>
    </cfRule>
    <cfRule type="expression" dxfId="3551" priority="472" stopIfTrue="1">
      <formula>$D$1&gt;O4</formula>
    </cfRule>
  </conditionalFormatting>
  <conditionalFormatting sqref="O4">
    <cfRule type="expression" dxfId="3550" priority="469" stopIfTrue="1">
      <formula>$D$1&lt;O4</formula>
    </cfRule>
    <cfRule type="expression" dxfId="3549" priority="470" stopIfTrue="1">
      <formula>$D$1&gt;O4</formula>
    </cfRule>
  </conditionalFormatting>
  <conditionalFormatting sqref="O5">
    <cfRule type="cellIs" dxfId="3548" priority="466" stopIfTrue="1" operator="equal">
      <formula>5</formula>
    </cfRule>
    <cfRule type="cellIs" dxfId="3547" priority="467" stopIfTrue="1" operator="equal">
      <formula>4</formula>
    </cfRule>
    <cfRule type="cellIs" dxfId="3546" priority="468" stopIfTrue="1" operator="equal">
      <formula>3</formula>
    </cfRule>
  </conditionalFormatting>
  <conditionalFormatting sqref="O5">
    <cfRule type="cellIs" dxfId="3545" priority="463" stopIfTrue="1" operator="equal">
      <formula>5</formula>
    </cfRule>
    <cfRule type="cellIs" dxfId="3544" priority="464" stopIfTrue="1" operator="equal">
      <formula>4</formula>
    </cfRule>
    <cfRule type="cellIs" dxfId="3543" priority="465" stopIfTrue="1" operator="equal">
      <formula>3</formula>
    </cfRule>
  </conditionalFormatting>
  <conditionalFormatting sqref="O4">
    <cfRule type="expression" dxfId="3542" priority="445" stopIfTrue="1">
      <formula>$D$1&lt;O4</formula>
    </cfRule>
    <cfRule type="expression" dxfId="3541" priority="446" stopIfTrue="1">
      <formula>$D$1&gt;O4</formula>
    </cfRule>
  </conditionalFormatting>
  <conditionalFormatting sqref="O4">
    <cfRule type="expression" dxfId="3540" priority="443" stopIfTrue="1">
      <formula>$D$1&lt;O4</formula>
    </cfRule>
    <cfRule type="expression" dxfId="3539" priority="444" stopIfTrue="1">
      <formula>$D$1&gt;O4</formula>
    </cfRule>
  </conditionalFormatting>
  <conditionalFormatting sqref="O4">
    <cfRule type="expression" dxfId="3538" priority="439" stopIfTrue="1">
      <formula>$D$1&lt;O4</formula>
    </cfRule>
    <cfRule type="expression" dxfId="3537" priority="440" stopIfTrue="1">
      <formula>$D$1&gt;O4</formula>
    </cfRule>
  </conditionalFormatting>
  <conditionalFormatting sqref="O4">
    <cfRule type="expression" dxfId="3536" priority="461" stopIfTrue="1">
      <formula>$D$1&lt;O4</formula>
    </cfRule>
    <cfRule type="expression" dxfId="3535" priority="462" stopIfTrue="1">
      <formula>$D$1&gt;O4</formula>
    </cfRule>
  </conditionalFormatting>
  <conditionalFormatting sqref="O4">
    <cfRule type="expression" dxfId="3534" priority="459" stopIfTrue="1">
      <formula>$D$1&lt;O4</formula>
    </cfRule>
    <cfRule type="expression" dxfId="3533" priority="460" stopIfTrue="1">
      <formula>$D$1&gt;O4</formula>
    </cfRule>
  </conditionalFormatting>
  <conditionalFormatting sqref="O4">
    <cfRule type="expression" dxfId="3532" priority="457" stopIfTrue="1">
      <formula>$D$1&lt;O4</formula>
    </cfRule>
    <cfRule type="expression" dxfId="3531" priority="458" stopIfTrue="1">
      <formula>$D$1&gt;O4</formula>
    </cfRule>
  </conditionalFormatting>
  <conditionalFormatting sqref="O4">
    <cfRule type="expression" dxfId="3530" priority="455" stopIfTrue="1">
      <formula>$D$1&lt;O4</formula>
    </cfRule>
    <cfRule type="expression" dxfId="3529" priority="456" stopIfTrue="1">
      <formula>$D$1&gt;O4</formula>
    </cfRule>
  </conditionalFormatting>
  <conditionalFormatting sqref="O4">
    <cfRule type="expression" dxfId="3528" priority="453" stopIfTrue="1">
      <formula>$D$1&lt;O4</formula>
    </cfRule>
    <cfRule type="expression" dxfId="3527" priority="454" stopIfTrue="1">
      <formula>$D$1&gt;O4</formula>
    </cfRule>
  </conditionalFormatting>
  <conditionalFormatting sqref="O4">
    <cfRule type="expression" dxfId="3526" priority="451" stopIfTrue="1">
      <formula>$D$1&lt;O4</formula>
    </cfRule>
    <cfRule type="expression" dxfId="3525" priority="452" stopIfTrue="1">
      <formula>$D$1&gt;O4</formula>
    </cfRule>
  </conditionalFormatting>
  <conditionalFormatting sqref="O4">
    <cfRule type="expression" dxfId="3524" priority="449" stopIfTrue="1">
      <formula>$D$1&lt;O4</formula>
    </cfRule>
    <cfRule type="expression" dxfId="3523" priority="450" stopIfTrue="1">
      <formula>$D$1&gt;O4</formula>
    </cfRule>
  </conditionalFormatting>
  <conditionalFormatting sqref="O4">
    <cfRule type="expression" dxfId="3522" priority="447" stopIfTrue="1">
      <formula>$D$1&lt;O4</formula>
    </cfRule>
    <cfRule type="expression" dxfId="3521" priority="448" stopIfTrue="1">
      <formula>$D$1&gt;O4</formula>
    </cfRule>
  </conditionalFormatting>
  <conditionalFormatting sqref="O4">
    <cfRule type="expression" dxfId="3520" priority="441" stopIfTrue="1">
      <formula>$D$1&lt;O4</formula>
    </cfRule>
    <cfRule type="expression" dxfId="3519" priority="442" stopIfTrue="1">
      <formula>$D$1&gt;O4</formula>
    </cfRule>
  </conditionalFormatting>
  <conditionalFormatting sqref="O5">
    <cfRule type="cellIs" dxfId="3518" priority="436" stopIfTrue="1" operator="equal">
      <formula>5</formula>
    </cfRule>
    <cfRule type="cellIs" dxfId="3517" priority="437" stopIfTrue="1" operator="equal">
      <formula>4</formula>
    </cfRule>
    <cfRule type="cellIs" dxfId="3516" priority="438" stopIfTrue="1" operator="equal">
      <formula>3</formula>
    </cfRule>
  </conditionalFormatting>
  <conditionalFormatting sqref="O4">
    <cfRule type="expression" dxfId="3515" priority="434" stopIfTrue="1">
      <formula>$D$1&lt;O4</formula>
    </cfRule>
    <cfRule type="expression" dxfId="3514" priority="435" stopIfTrue="1">
      <formula>$D$1&gt;O4</formula>
    </cfRule>
  </conditionalFormatting>
  <conditionalFormatting sqref="O5">
    <cfRule type="cellIs" dxfId="3513" priority="431" stopIfTrue="1" operator="equal">
      <formula>5</formula>
    </cfRule>
    <cfRule type="cellIs" dxfId="3512" priority="432" stopIfTrue="1" operator="equal">
      <formula>4</formula>
    </cfRule>
    <cfRule type="cellIs" dxfId="3511" priority="433" stopIfTrue="1" operator="equal">
      <formula>3</formula>
    </cfRule>
  </conditionalFormatting>
  <conditionalFormatting sqref="Q4">
    <cfRule type="expression" dxfId="3510" priority="429" stopIfTrue="1">
      <formula>$D$1&lt;Q4</formula>
    </cfRule>
    <cfRule type="expression" dxfId="3509" priority="430" stopIfTrue="1">
      <formula>$D$1&gt;Q4</formula>
    </cfRule>
  </conditionalFormatting>
  <conditionalFormatting sqref="Q4">
    <cfRule type="expression" dxfId="3508" priority="413" stopIfTrue="1">
      <formula>$D$1&lt;Q4</formula>
    </cfRule>
    <cfRule type="expression" dxfId="3507" priority="414" stopIfTrue="1">
      <formula>$D$1&gt;Q4</formula>
    </cfRule>
  </conditionalFormatting>
  <conditionalFormatting sqref="Q4">
    <cfRule type="expression" dxfId="3506" priority="411" stopIfTrue="1">
      <formula>$D$1&lt;Q4</formula>
    </cfRule>
    <cfRule type="expression" dxfId="3505" priority="412" stopIfTrue="1">
      <formula>$D$1&gt;Q4</formula>
    </cfRule>
  </conditionalFormatting>
  <conditionalFormatting sqref="Q4">
    <cfRule type="expression" dxfId="3504" priority="409" stopIfTrue="1">
      <formula>$D$1&lt;Q4</formula>
    </cfRule>
    <cfRule type="expression" dxfId="3503" priority="410" stopIfTrue="1">
      <formula>$D$1&gt;Q4</formula>
    </cfRule>
  </conditionalFormatting>
  <conditionalFormatting sqref="Q4">
    <cfRule type="expression" dxfId="3502" priority="427" stopIfTrue="1">
      <formula>$D$1&lt;Q4</formula>
    </cfRule>
    <cfRule type="expression" dxfId="3501" priority="428" stopIfTrue="1">
      <formula>$D$1&gt;Q4</formula>
    </cfRule>
  </conditionalFormatting>
  <conditionalFormatting sqref="Q4">
    <cfRule type="expression" dxfId="3500" priority="425" stopIfTrue="1">
      <formula>$D$1&lt;Q4</formula>
    </cfRule>
    <cfRule type="expression" dxfId="3499" priority="426" stopIfTrue="1">
      <formula>$D$1&gt;Q4</formula>
    </cfRule>
  </conditionalFormatting>
  <conditionalFormatting sqref="Q4">
    <cfRule type="expression" dxfId="3498" priority="423" stopIfTrue="1">
      <formula>$D$1&lt;Q4</formula>
    </cfRule>
    <cfRule type="expression" dxfId="3497" priority="424" stopIfTrue="1">
      <formula>$D$1&gt;Q4</formula>
    </cfRule>
  </conditionalFormatting>
  <conditionalFormatting sqref="Q4">
    <cfRule type="expression" dxfId="3496" priority="421" stopIfTrue="1">
      <formula>$D$1&lt;Q4</formula>
    </cfRule>
    <cfRule type="expression" dxfId="3495" priority="422" stopIfTrue="1">
      <formula>$D$1&gt;Q4</formula>
    </cfRule>
  </conditionalFormatting>
  <conditionalFormatting sqref="Q4">
    <cfRule type="expression" dxfId="3494" priority="419" stopIfTrue="1">
      <formula>$D$1&lt;Q4</formula>
    </cfRule>
    <cfRule type="expression" dxfId="3493" priority="420" stopIfTrue="1">
      <formula>$D$1&gt;Q4</formula>
    </cfRule>
  </conditionalFormatting>
  <conditionalFormatting sqref="Q4">
    <cfRule type="expression" dxfId="3492" priority="417" stopIfTrue="1">
      <formula>$D$1&lt;Q4</formula>
    </cfRule>
    <cfRule type="expression" dxfId="3491" priority="418" stopIfTrue="1">
      <formula>$D$1&gt;Q4</formula>
    </cfRule>
  </conditionalFormatting>
  <conditionalFormatting sqref="Q4">
    <cfRule type="expression" dxfId="3490" priority="415" stopIfTrue="1">
      <formula>$D$1&lt;Q4</formula>
    </cfRule>
    <cfRule type="expression" dxfId="3489" priority="416" stopIfTrue="1">
      <formula>$D$1&gt;Q4</formula>
    </cfRule>
  </conditionalFormatting>
  <conditionalFormatting sqref="Q4">
    <cfRule type="expression" dxfId="3488" priority="407" stopIfTrue="1">
      <formula>$D$1&lt;Q4</formula>
    </cfRule>
    <cfRule type="expression" dxfId="3487" priority="408" stopIfTrue="1">
      <formula>$D$1&gt;Q4</formula>
    </cfRule>
  </conditionalFormatting>
  <conditionalFormatting sqref="Q4">
    <cfRule type="expression" dxfId="3486" priority="403" stopIfTrue="1">
      <formula>$D$1&lt;Q4</formula>
    </cfRule>
    <cfRule type="expression" dxfId="3485" priority="404" stopIfTrue="1">
      <formula>$D$1&gt;Q4</formula>
    </cfRule>
  </conditionalFormatting>
  <conditionalFormatting sqref="Q4">
    <cfRule type="expression" dxfId="3484" priority="401" stopIfTrue="1">
      <formula>$D$1&lt;Q4</formula>
    </cfRule>
    <cfRule type="expression" dxfId="3483" priority="402" stopIfTrue="1">
      <formula>$D$1&gt;Q4</formula>
    </cfRule>
  </conditionalFormatting>
  <conditionalFormatting sqref="Q4">
    <cfRule type="expression" dxfId="3482" priority="399" stopIfTrue="1">
      <formula>$D$1&lt;Q4</formula>
    </cfRule>
    <cfRule type="expression" dxfId="3481" priority="400" stopIfTrue="1">
      <formula>$D$1&gt;Q4</formula>
    </cfRule>
  </conditionalFormatting>
  <conditionalFormatting sqref="Q4">
    <cfRule type="expression" dxfId="3480" priority="397" stopIfTrue="1">
      <formula>$D$1&lt;Q4</formula>
    </cfRule>
    <cfRule type="expression" dxfId="3479" priority="398" stopIfTrue="1">
      <formula>$D$1&gt;Q4</formula>
    </cfRule>
  </conditionalFormatting>
  <conditionalFormatting sqref="Q4">
    <cfRule type="expression" dxfId="3478" priority="395" stopIfTrue="1">
      <formula>$D$1&lt;Q4</formula>
    </cfRule>
    <cfRule type="expression" dxfId="3477" priority="396" stopIfTrue="1">
      <formula>$D$1&gt;Q4</formula>
    </cfRule>
  </conditionalFormatting>
  <conditionalFormatting sqref="Q4">
    <cfRule type="expression" dxfId="3476" priority="387" stopIfTrue="1">
      <formula>$D$1&lt;Q4</formula>
    </cfRule>
    <cfRule type="expression" dxfId="3475" priority="388" stopIfTrue="1">
      <formula>$D$1&gt;Q4</formula>
    </cfRule>
  </conditionalFormatting>
  <conditionalFormatting sqref="Q4">
    <cfRule type="expression" dxfId="3474" priority="385" stopIfTrue="1">
      <formula>$D$1&lt;Q4</formula>
    </cfRule>
    <cfRule type="expression" dxfId="3473" priority="386" stopIfTrue="1">
      <formula>$D$1&gt;Q4</formula>
    </cfRule>
  </conditionalFormatting>
  <conditionalFormatting sqref="Q4">
    <cfRule type="expression" dxfId="3472" priority="383" stopIfTrue="1">
      <formula>$D$1&lt;Q4</formula>
    </cfRule>
    <cfRule type="expression" dxfId="3471" priority="384" stopIfTrue="1">
      <formula>$D$1&gt;Q4</formula>
    </cfRule>
  </conditionalFormatting>
  <conditionalFormatting sqref="Q4">
    <cfRule type="expression" dxfId="3470" priority="381" stopIfTrue="1">
      <formula>$D$1&lt;Q4</formula>
    </cfRule>
    <cfRule type="expression" dxfId="3469" priority="382" stopIfTrue="1">
      <formula>$D$1&gt;Q4</formula>
    </cfRule>
  </conditionalFormatting>
  <conditionalFormatting sqref="P4">
    <cfRule type="expression" dxfId="3468" priority="377" stopIfTrue="1">
      <formula>$D$1&lt;P4</formula>
    </cfRule>
    <cfRule type="expression" dxfId="3467" priority="378" stopIfTrue="1">
      <formula>$D$1&gt;P4</formula>
    </cfRule>
  </conditionalFormatting>
  <conditionalFormatting sqref="P4">
    <cfRule type="expression" dxfId="3466" priority="361" stopIfTrue="1">
      <formula>$D$1&lt;P4</formula>
    </cfRule>
    <cfRule type="expression" dxfId="3465" priority="362" stopIfTrue="1">
      <formula>$D$1&gt;P4</formula>
    </cfRule>
  </conditionalFormatting>
  <conditionalFormatting sqref="P4">
    <cfRule type="expression" dxfId="3464" priority="359" stopIfTrue="1">
      <formula>$D$1&lt;P4</formula>
    </cfRule>
    <cfRule type="expression" dxfId="3463" priority="360" stopIfTrue="1">
      <formula>$D$1&gt;P4</formula>
    </cfRule>
  </conditionalFormatting>
  <conditionalFormatting sqref="P4">
    <cfRule type="expression" dxfId="3462" priority="375" stopIfTrue="1">
      <formula>$D$1&lt;P4</formula>
    </cfRule>
    <cfRule type="expression" dxfId="3461" priority="376" stopIfTrue="1">
      <formula>$D$1&gt;P4</formula>
    </cfRule>
  </conditionalFormatting>
  <conditionalFormatting sqref="P4">
    <cfRule type="expression" dxfId="3460" priority="373" stopIfTrue="1">
      <formula>$D$1&lt;P4</formula>
    </cfRule>
    <cfRule type="expression" dxfId="3459" priority="374" stopIfTrue="1">
      <formula>$D$1&gt;P4</formula>
    </cfRule>
  </conditionalFormatting>
  <conditionalFormatting sqref="P4">
    <cfRule type="expression" dxfId="3458" priority="371" stopIfTrue="1">
      <formula>$D$1&lt;P4</formula>
    </cfRule>
    <cfRule type="expression" dxfId="3457" priority="372" stopIfTrue="1">
      <formula>$D$1&gt;P4</formula>
    </cfRule>
  </conditionalFormatting>
  <conditionalFormatting sqref="P4">
    <cfRule type="expression" dxfId="3456" priority="365" stopIfTrue="1">
      <formula>$D$1&lt;P4</formula>
    </cfRule>
    <cfRule type="expression" dxfId="3455" priority="366" stopIfTrue="1">
      <formula>$D$1&gt;P4</formula>
    </cfRule>
  </conditionalFormatting>
  <conditionalFormatting sqref="P4">
    <cfRule type="expression" dxfId="3454" priority="363" stopIfTrue="1">
      <formula>$D$1&lt;P4</formula>
    </cfRule>
    <cfRule type="expression" dxfId="3453" priority="364" stopIfTrue="1">
      <formula>$D$1&gt;P4</formula>
    </cfRule>
  </conditionalFormatting>
  <conditionalFormatting sqref="P4">
    <cfRule type="expression" dxfId="3452" priority="355" stopIfTrue="1">
      <formula>$D$1&lt;P4</formula>
    </cfRule>
    <cfRule type="expression" dxfId="3451" priority="356" stopIfTrue="1">
      <formula>$D$1&gt;P4</formula>
    </cfRule>
  </conditionalFormatting>
  <conditionalFormatting sqref="P4">
    <cfRule type="expression" dxfId="3450" priority="353" stopIfTrue="1">
      <formula>$D$1&lt;P4</formula>
    </cfRule>
    <cfRule type="expression" dxfId="3449" priority="354" stopIfTrue="1">
      <formula>$D$1&gt;P4</formula>
    </cfRule>
  </conditionalFormatting>
  <conditionalFormatting sqref="P4">
    <cfRule type="expression" dxfId="3448" priority="351" stopIfTrue="1">
      <formula>$D$1&lt;P4</formula>
    </cfRule>
    <cfRule type="expression" dxfId="3447" priority="352" stopIfTrue="1">
      <formula>$D$1&gt;P4</formula>
    </cfRule>
  </conditionalFormatting>
  <conditionalFormatting sqref="P4">
    <cfRule type="expression" dxfId="3446" priority="349" stopIfTrue="1">
      <formula>$D$1&lt;P4</formula>
    </cfRule>
    <cfRule type="expression" dxfId="3445" priority="350" stopIfTrue="1">
      <formula>$D$1&gt;P4</formula>
    </cfRule>
  </conditionalFormatting>
  <conditionalFormatting sqref="P4">
    <cfRule type="expression" dxfId="3444" priority="347" stopIfTrue="1">
      <formula>$D$1&lt;P4</formula>
    </cfRule>
    <cfRule type="expression" dxfId="3443" priority="348" stopIfTrue="1">
      <formula>$D$1&gt;P4</formula>
    </cfRule>
  </conditionalFormatting>
  <conditionalFormatting sqref="P4">
    <cfRule type="expression" dxfId="3442" priority="345" stopIfTrue="1">
      <formula>$D$1&lt;P4</formula>
    </cfRule>
    <cfRule type="expression" dxfId="3441" priority="346" stopIfTrue="1">
      <formula>$D$1&gt;P4</formula>
    </cfRule>
  </conditionalFormatting>
  <conditionalFormatting sqref="P4">
    <cfRule type="expression" dxfId="3440" priority="343" stopIfTrue="1">
      <formula>$D$1&lt;P4</formula>
    </cfRule>
    <cfRule type="expression" dxfId="3439" priority="344" stopIfTrue="1">
      <formula>$D$1&gt;P4</formula>
    </cfRule>
  </conditionalFormatting>
  <conditionalFormatting sqref="P4">
    <cfRule type="expression" dxfId="3438" priority="341" stopIfTrue="1">
      <formula>$D$1&lt;P4</formula>
    </cfRule>
    <cfRule type="expression" dxfId="3437" priority="342" stopIfTrue="1">
      <formula>$D$1&gt;P4</formula>
    </cfRule>
  </conditionalFormatting>
  <conditionalFormatting sqref="P4">
    <cfRule type="expression" dxfId="3436" priority="339" stopIfTrue="1">
      <formula>$D$1&lt;P4</formula>
    </cfRule>
    <cfRule type="expression" dxfId="3435" priority="340" stopIfTrue="1">
      <formula>$D$1&gt;P4</formula>
    </cfRule>
  </conditionalFormatting>
  <conditionalFormatting sqref="P4">
    <cfRule type="expression" dxfId="3434" priority="337" stopIfTrue="1">
      <formula>$D$1&lt;P4</formula>
    </cfRule>
    <cfRule type="expression" dxfId="3433" priority="338" stopIfTrue="1">
      <formula>$D$1&gt;P4</formula>
    </cfRule>
  </conditionalFormatting>
  <conditionalFormatting sqref="P4">
    <cfRule type="expression" dxfId="3432" priority="335" stopIfTrue="1">
      <formula>$D$1&lt;P4</formula>
    </cfRule>
    <cfRule type="expression" dxfId="3431" priority="336" stopIfTrue="1">
      <formula>$D$1&gt;P4</formula>
    </cfRule>
  </conditionalFormatting>
  <conditionalFormatting sqref="P4">
    <cfRule type="expression" dxfId="3430" priority="333" stopIfTrue="1">
      <formula>$D$1&lt;P4</formula>
    </cfRule>
    <cfRule type="expression" dxfId="3429" priority="334" stopIfTrue="1">
      <formula>$D$1&gt;P4</formula>
    </cfRule>
  </conditionalFormatting>
  <conditionalFormatting sqref="P4">
    <cfRule type="expression" dxfId="3428" priority="331" stopIfTrue="1">
      <formula>$D$1&lt;P4</formula>
    </cfRule>
    <cfRule type="expression" dxfId="3427" priority="332" stopIfTrue="1">
      <formula>$D$1&gt;P4</formula>
    </cfRule>
  </conditionalFormatting>
  <conditionalFormatting sqref="P4">
    <cfRule type="expression" dxfId="3426" priority="327" stopIfTrue="1">
      <formula>$D$1&lt;P4</formula>
    </cfRule>
    <cfRule type="expression" dxfId="3425" priority="328" stopIfTrue="1">
      <formula>$D$1&gt;P4</formula>
    </cfRule>
  </conditionalFormatting>
  <conditionalFormatting sqref="P5">
    <cfRule type="cellIs" dxfId="3424" priority="324" stopIfTrue="1" operator="equal">
      <formula>5</formula>
    </cfRule>
    <cfRule type="cellIs" dxfId="3423" priority="325" stopIfTrue="1" operator="equal">
      <formula>4</formula>
    </cfRule>
    <cfRule type="cellIs" dxfId="3422" priority="326" stopIfTrue="1" operator="equal">
      <formula>3</formula>
    </cfRule>
  </conditionalFormatting>
  <conditionalFormatting sqref="P5">
    <cfRule type="cellIs" dxfId="3421" priority="321" stopIfTrue="1" operator="equal">
      <formula>5</formula>
    </cfRule>
    <cfRule type="cellIs" dxfId="3420" priority="322" stopIfTrue="1" operator="equal">
      <formula>4</formula>
    </cfRule>
    <cfRule type="cellIs" dxfId="3419" priority="323" stopIfTrue="1" operator="equal">
      <formula>3</formula>
    </cfRule>
  </conditionalFormatting>
  <conditionalFormatting sqref="P5">
    <cfRule type="cellIs" dxfId="3418" priority="318" stopIfTrue="1" operator="equal">
      <formula>5</formula>
    </cfRule>
    <cfRule type="cellIs" dxfId="3417" priority="319" stopIfTrue="1" operator="equal">
      <formula>4</formula>
    </cfRule>
    <cfRule type="cellIs" dxfId="3416" priority="320" stopIfTrue="1" operator="equal">
      <formula>3</formula>
    </cfRule>
  </conditionalFormatting>
  <conditionalFormatting sqref="P5">
    <cfRule type="cellIs" dxfId="3415" priority="315" stopIfTrue="1" operator="equal">
      <formula>5</formula>
    </cfRule>
    <cfRule type="cellIs" dxfId="3414" priority="316" stopIfTrue="1" operator="equal">
      <formula>4</formula>
    </cfRule>
    <cfRule type="cellIs" dxfId="3413" priority="317" stopIfTrue="1" operator="equal">
      <formula>3</formula>
    </cfRule>
  </conditionalFormatting>
  <conditionalFormatting sqref="Q5">
    <cfRule type="cellIs" dxfId="3412" priority="312" stopIfTrue="1" operator="equal">
      <formula>5</formula>
    </cfRule>
    <cfRule type="cellIs" dxfId="3411" priority="313" stopIfTrue="1" operator="equal">
      <formula>4</formula>
    </cfRule>
    <cfRule type="cellIs" dxfId="3410" priority="314" stopIfTrue="1" operator="equal">
      <formula>3</formula>
    </cfRule>
  </conditionalFormatting>
  <conditionalFormatting sqref="Q5">
    <cfRule type="cellIs" dxfId="3409" priority="309" stopIfTrue="1" operator="equal">
      <formula>5</formula>
    </cfRule>
    <cfRule type="cellIs" dxfId="3408" priority="310" stopIfTrue="1" operator="equal">
      <formula>4</formula>
    </cfRule>
    <cfRule type="cellIs" dxfId="3407" priority="311" stopIfTrue="1" operator="equal">
      <formula>3</formula>
    </cfRule>
  </conditionalFormatting>
  <conditionalFormatting sqref="Q5">
    <cfRule type="cellIs" dxfId="3406" priority="306" stopIfTrue="1" operator="equal">
      <formula>5</formula>
    </cfRule>
    <cfRule type="cellIs" dxfId="3405" priority="307" stopIfTrue="1" operator="equal">
      <formula>4</formula>
    </cfRule>
    <cfRule type="cellIs" dxfId="3404" priority="308" stopIfTrue="1" operator="equal">
      <formula>3</formula>
    </cfRule>
  </conditionalFormatting>
  <conditionalFormatting sqref="Q5">
    <cfRule type="cellIs" dxfId="3403" priority="303" stopIfTrue="1" operator="equal">
      <formula>5</formula>
    </cfRule>
    <cfRule type="cellIs" dxfId="3402" priority="304" stopIfTrue="1" operator="equal">
      <formula>4</formula>
    </cfRule>
    <cfRule type="cellIs" dxfId="3401" priority="305" stopIfTrue="1" operator="equal">
      <formula>3</formula>
    </cfRule>
  </conditionalFormatting>
  <conditionalFormatting sqref="Q5">
    <cfRule type="cellIs" dxfId="3400" priority="300" stopIfTrue="1" operator="equal">
      <formula>5</formula>
    </cfRule>
    <cfRule type="cellIs" dxfId="3399" priority="301" stopIfTrue="1" operator="equal">
      <formula>4</formula>
    </cfRule>
    <cfRule type="cellIs" dxfId="3398" priority="302" stopIfTrue="1" operator="equal">
      <formula>3</formula>
    </cfRule>
  </conditionalFormatting>
  <conditionalFormatting sqref="Q5">
    <cfRule type="cellIs" dxfId="3397" priority="297" stopIfTrue="1" operator="equal">
      <formula>5</formula>
    </cfRule>
    <cfRule type="cellIs" dxfId="3396" priority="298" stopIfTrue="1" operator="equal">
      <formula>4</formula>
    </cfRule>
    <cfRule type="cellIs" dxfId="3395" priority="299" stopIfTrue="1" operator="equal">
      <formula>3</formula>
    </cfRule>
  </conditionalFormatting>
  <conditionalFormatting sqref="Q5">
    <cfRule type="cellIs" dxfId="3394" priority="294" stopIfTrue="1" operator="equal">
      <formula>5</formula>
    </cfRule>
    <cfRule type="cellIs" dxfId="3393" priority="295" stopIfTrue="1" operator="equal">
      <formula>4</formula>
    </cfRule>
    <cfRule type="cellIs" dxfId="3392" priority="296" stopIfTrue="1" operator="equal">
      <formula>3</formula>
    </cfRule>
  </conditionalFormatting>
  <conditionalFormatting sqref="Q4">
    <cfRule type="expression" dxfId="3391" priority="292" stopIfTrue="1">
      <formula>$D$1&lt;Q4</formula>
    </cfRule>
    <cfRule type="expression" dxfId="3390" priority="293" stopIfTrue="1">
      <formula>$D$1&gt;Q4</formula>
    </cfRule>
  </conditionalFormatting>
  <conditionalFormatting sqref="Q4">
    <cfRule type="expression" dxfId="3389" priority="290" stopIfTrue="1">
      <formula>$D$1&lt;Q4</formula>
    </cfRule>
    <cfRule type="expression" dxfId="3388" priority="291" stopIfTrue="1">
      <formula>$D$1&gt;Q4</formula>
    </cfRule>
  </conditionalFormatting>
  <conditionalFormatting sqref="Q4">
    <cfRule type="expression" dxfId="3387" priority="284" stopIfTrue="1">
      <formula>$D$1&lt;Q4</formula>
    </cfRule>
    <cfRule type="expression" dxfId="3386" priority="285" stopIfTrue="1">
      <formula>$D$1&gt;Q4</formula>
    </cfRule>
  </conditionalFormatting>
  <conditionalFormatting sqref="Q4">
    <cfRule type="expression" dxfId="3385" priority="282" stopIfTrue="1">
      <formula>$D$1&lt;Q4</formula>
    </cfRule>
    <cfRule type="expression" dxfId="3384" priority="283" stopIfTrue="1">
      <formula>$D$1&gt;Q4</formula>
    </cfRule>
  </conditionalFormatting>
  <conditionalFormatting sqref="Q4">
    <cfRule type="expression" dxfId="3383" priority="280" stopIfTrue="1">
      <formula>$D$1&lt;Q4</formula>
    </cfRule>
    <cfRule type="expression" dxfId="3382" priority="281" stopIfTrue="1">
      <formula>$D$1&gt;Q4</formula>
    </cfRule>
  </conditionalFormatting>
  <conditionalFormatting sqref="N4">
    <cfRule type="expression" dxfId="3381" priority="278" stopIfTrue="1">
      <formula>$D$1&lt;N4</formula>
    </cfRule>
    <cfRule type="expression" dxfId="3380" priority="279" stopIfTrue="1">
      <formula>$D$1&gt;N4</formula>
    </cfRule>
  </conditionalFormatting>
  <conditionalFormatting sqref="N5">
    <cfRule type="expression" dxfId="3379" priority="274" stopIfTrue="1">
      <formula>$D$1&lt;N5</formula>
    </cfRule>
    <cfRule type="expression" dxfId="3378" priority="275" stopIfTrue="1">
      <formula>$D$1&gt;N5</formula>
    </cfRule>
  </conditionalFormatting>
  <conditionalFormatting sqref="N5">
    <cfRule type="expression" dxfId="3377" priority="272" stopIfTrue="1">
      <formula>$D$1&lt;N5</formula>
    </cfRule>
    <cfRule type="expression" dxfId="3376" priority="273" stopIfTrue="1">
      <formula>$D$1&gt;N5</formula>
    </cfRule>
  </conditionalFormatting>
  <conditionalFormatting sqref="N5">
    <cfRule type="expression" dxfId="3375" priority="270" stopIfTrue="1">
      <formula>$D$1&lt;N5</formula>
    </cfRule>
    <cfRule type="expression" dxfId="3374" priority="271" stopIfTrue="1">
      <formula>$D$1&gt;N5</formula>
    </cfRule>
  </conditionalFormatting>
  <conditionalFormatting sqref="N5">
    <cfRule type="expression" dxfId="3373" priority="258" stopIfTrue="1">
      <formula>$D$1&lt;N5</formula>
    </cfRule>
    <cfRule type="expression" dxfId="3372" priority="259" stopIfTrue="1">
      <formula>$D$1&gt;N5</formula>
    </cfRule>
  </conditionalFormatting>
  <conditionalFormatting sqref="N5">
    <cfRule type="expression" dxfId="3371" priority="256" stopIfTrue="1">
      <formula>$D$1&lt;N5</formula>
    </cfRule>
    <cfRule type="expression" dxfId="3370" priority="257" stopIfTrue="1">
      <formula>$D$1&gt;N5</formula>
    </cfRule>
  </conditionalFormatting>
  <conditionalFormatting sqref="N5">
    <cfRule type="expression" dxfId="3369" priority="268" stopIfTrue="1">
      <formula>$D$1&lt;N5</formula>
    </cfRule>
    <cfRule type="expression" dxfId="3368" priority="269" stopIfTrue="1">
      <formula>$D$1&gt;N5</formula>
    </cfRule>
  </conditionalFormatting>
  <conditionalFormatting sqref="N5">
    <cfRule type="expression" dxfId="3367" priority="262" stopIfTrue="1">
      <formula>$D$1&lt;N5</formula>
    </cfRule>
    <cfRule type="expression" dxfId="3366" priority="263" stopIfTrue="1">
      <formula>$D$1&gt;N5</formula>
    </cfRule>
  </conditionalFormatting>
  <conditionalFormatting sqref="N5">
    <cfRule type="expression" dxfId="3365" priority="260" stopIfTrue="1">
      <formula>$D$1&lt;N5</formula>
    </cfRule>
    <cfRule type="expression" dxfId="3364" priority="261" stopIfTrue="1">
      <formula>$D$1&gt;N5</formula>
    </cfRule>
  </conditionalFormatting>
  <conditionalFormatting sqref="N5">
    <cfRule type="expression" dxfId="3363" priority="242" stopIfTrue="1">
      <formula>$D$1&lt;N5</formula>
    </cfRule>
    <cfRule type="expression" dxfId="3362" priority="243" stopIfTrue="1">
      <formula>$D$1&gt;N5</formula>
    </cfRule>
  </conditionalFormatting>
  <conditionalFormatting sqref="N5">
    <cfRule type="expression" dxfId="3361" priority="240" stopIfTrue="1">
      <formula>$D$1&lt;N5</formula>
    </cfRule>
    <cfRule type="expression" dxfId="3360" priority="241" stopIfTrue="1">
      <formula>$D$1&gt;N5</formula>
    </cfRule>
  </conditionalFormatting>
  <conditionalFormatting sqref="N5">
    <cfRule type="expression" dxfId="3359" priority="236" stopIfTrue="1">
      <formula>$D$1&lt;N5</formula>
    </cfRule>
    <cfRule type="expression" dxfId="3358" priority="237" stopIfTrue="1">
      <formula>$D$1&gt;N5</formula>
    </cfRule>
  </conditionalFormatting>
  <conditionalFormatting sqref="N5">
    <cfRule type="expression" dxfId="3357" priority="252" stopIfTrue="1">
      <formula>$D$1&lt;N5</formula>
    </cfRule>
    <cfRule type="expression" dxfId="3356" priority="253" stopIfTrue="1">
      <formula>$D$1&gt;N5</formula>
    </cfRule>
  </conditionalFormatting>
  <conditionalFormatting sqref="N5">
    <cfRule type="expression" dxfId="3355" priority="250" stopIfTrue="1">
      <formula>$D$1&lt;N5</formula>
    </cfRule>
    <cfRule type="expression" dxfId="3354" priority="251" stopIfTrue="1">
      <formula>$D$1&gt;N5</formula>
    </cfRule>
  </conditionalFormatting>
  <conditionalFormatting sqref="N5">
    <cfRule type="expression" dxfId="3353" priority="248" stopIfTrue="1">
      <formula>$D$1&lt;N5</formula>
    </cfRule>
    <cfRule type="expression" dxfId="3352" priority="249" stopIfTrue="1">
      <formula>$D$1&gt;N5</formula>
    </cfRule>
  </conditionalFormatting>
  <conditionalFormatting sqref="N5">
    <cfRule type="expression" dxfId="3351" priority="246" stopIfTrue="1">
      <formula>$D$1&lt;N5</formula>
    </cfRule>
    <cfRule type="expression" dxfId="3350" priority="247" stopIfTrue="1">
      <formula>$D$1&gt;N5</formula>
    </cfRule>
  </conditionalFormatting>
  <conditionalFormatting sqref="N5">
    <cfRule type="expression" dxfId="3349" priority="244" stopIfTrue="1">
      <formula>$D$1&lt;N5</formula>
    </cfRule>
    <cfRule type="expression" dxfId="3348" priority="245" stopIfTrue="1">
      <formula>$D$1&gt;N5</formula>
    </cfRule>
  </conditionalFormatting>
  <conditionalFormatting sqref="N5">
    <cfRule type="expression" dxfId="3347" priority="238" stopIfTrue="1">
      <formula>$D$1&lt;N5</formula>
    </cfRule>
    <cfRule type="expression" dxfId="3346" priority="239" stopIfTrue="1">
      <formula>$D$1&gt;N5</formula>
    </cfRule>
  </conditionalFormatting>
  <conditionalFormatting sqref="N5">
    <cfRule type="expression" dxfId="3345" priority="234" stopIfTrue="1">
      <formula>$D$1&lt;N5</formula>
    </cfRule>
    <cfRule type="expression" dxfId="3344" priority="235" stopIfTrue="1">
      <formula>$D$1&gt;N5</formula>
    </cfRule>
  </conditionalFormatting>
  <conditionalFormatting sqref="N4">
    <cfRule type="expression" dxfId="3343" priority="232" stopIfTrue="1">
      <formula>$D$1&lt;N4</formula>
    </cfRule>
    <cfRule type="expression" dxfId="3342" priority="233" stopIfTrue="1">
      <formula>$D$1&gt;N4</formula>
    </cfRule>
  </conditionalFormatting>
  <conditionalFormatting sqref="N4">
    <cfRule type="expression" dxfId="3341" priority="230" stopIfTrue="1">
      <formula>$D$1&lt;N4</formula>
    </cfRule>
    <cfRule type="expression" dxfId="3340" priority="231" stopIfTrue="1">
      <formula>$D$1&gt;N4</formula>
    </cfRule>
  </conditionalFormatting>
  <conditionalFormatting sqref="N4">
    <cfRule type="expression" dxfId="3339" priority="228" stopIfTrue="1">
      <formula>$D$1&lt;N4</formula>
    </cfRule>
    <cfRule type="expression" dxfId="3338" priority="229" stopIfTrue="1">
      <formula>$D$1&gt;N4</formula>
    </cfRule>
  </conditionalFormatting>
  <conditionalFormatting sqref="N4">
    <cfRule type="expression" dxfId="3337" priority="226" stopIfTrue="1">
      <formula>$D$1&lt;N4</formula>
    </cfRule>
    <cfRule type="expression" dxfId="3336" priority="227" stopIfTrue="1">
      <formula>$D$1&gt;N4</formula>
    </cfRule>
  </conditionalFormatting>
  <conditionalFormatting sqref="N5">
    <cfRule type="cellIs" dxfId="3335" priority="223" stopIfTrue="1" operator="equal">
      <formula>5</formula>
    </cfRule>
    <cfRule type="cellIs" dxfId="3334" priority="224" stopIfTrue="1" operator="equal">
      <formula>4</formula>
    </cfRule>
    <cfRule type="cellIs" dxfId="3333" priority="225" stopIfTrue="1" operator="equal">
      <formula>3</formula>
    </cfRule>
  </conditionalFormatting>
  <conditionalFormatting sqref="N4">
    <cfRule type="expression" dxfId="3332" priority="221" stopIfTrue="1">
      <formula>$D$1&lt;N4</formula>
    </cfRule>
    <cfRule type="expression" dxfId="3331" priority="222" stopIfTrue="1">
      <formula>$D$1&gt;N4</formula>
    </cfRule>
  </conditionalFormatting>
  <conditionalFormatting sqref="N4">
    <cfRule type="expression" dxfId="3330" priority="219" stopIfTrue="1">
      <formula>$D$1&lt;N4</formula>
    </cfRule>
    <cfRule type="expression" dxfId="3329" priority="220" stopIfTrue="1">
      <formula>$D$1&gt;N4</formula>
    </cfRule>
  </conditionalFormatting>
  <conditionalFormatting sqref="N4">
    <cfRule type="expression" dxfId="3328" priority="217" stopIfTrue="1">
      <formula>$D$1&lt;N4</formula>
    </cfRule>
    <cfRule type="expression" dxfId="3327" priority="218" stopIfTrue="1">
      <formula>$D$1&gt;N4</formula>
    </cfRule>
  </conditionalFormatting>
  <conditionalFormatting sqref="N4">
    <cfRule type="expression" dxfId="3326" priority="215" stopIfTrue="1">
      <formula>$D$1&lt;N4</formula>
    </cfRule>
    <cfRule type="expression" dxfId="3325" priority="216" stopIfTrue="1">
      <formula>$D$1&gt;N4</formula>
    </cfRule>
  </conditionalFormatting>
  <conditionalFormatting sqref="N5">
    <cfRule type="cellIs" dxfId="3324" priority="212" stopIfTrue="1" operator="equal">
      <formula>5</formula>
    </cfRule>
    <cfRule type="cellIs" dxfId="3323" priority="213" stopIfTrue="1" operator="equal">
      <formula>4</formula>
    </cfRule>
    <cfRule type="cellIs" dxfId="3322" priority="214" stopIfTrue="1" operator="equal">
      <formula>3</formula>
    </cfRule>
  </conditionalFormatting>
  <conditionalFormatting sqref="N4">
    <cfRule type="expression" dxfId="3321" priority="191" stopIfTrue="1">
      <formula>$D$1&lt;N4</formula>
    </cfRule>
    <cfRule type="expression" dxfId="3320" priority="192" stopIfTrue="1">
      <formula>$D$1&gt;N4</formula>
    </cfRule>
  </conditionalFormatting>
  <conditionalFormatting sqref="N4">
    <cfRule type="expression" dxfId="3319" priority="189" stopIfTrue="1">
      <formula>$D$1&lt;N4</formula>
    </cfRule>
    <cfRule type="expression" dxfId="3318" priority="190" stopIfTrue="1">
      <formula>$D$1&gt;N4</formula>
    </cfRule>
  </conditionalFormatting>
  <conditionalFormatting sqref="N4">
    <cfRule type="expression" dxfId="3317" priority="185" stopIfTrue="1">
      <formula>$D$1&lt;N4</formula>
    </cfRule>
    <cfRule type="expression" dxfId="3316" priority="186" stopIfTrue="1">
      <formula>$D$1&gt;N4</formula>
    </cfRule>
  </conditionalFormatting>
  <conditionalFormatting sqref="N4">
    <cfRule type="expression" dxfId="3315" priority="207" stopIfTrue="1">
      <formula>$D$1&lt;N4</formula>
    </cfRule>
    <cfRule type="expression" dxfId="3314" priority="208" stopIfTrue="1">
      <formula>$D$1&gt;N4</formula>
    </cfRule>
  </conditionalFormatting>
  <conditionalFormatting sqref="N4">
    <cfRule type="expression" dxfId="3313" priority="205" stopIfTrue="1">
      <formula>$D$1&lt;N4</formula>
    </cfRule>
    <cfRule type="expression" dxfId="3312" priority="206" stopIfTrue="1">
      <formula>$D$1&gt;N4</formula>
    </cfRule>
  </conditionalFormatting>
  <conditionalFormatting sqref="N4">
    <cfRule type="expression" dxfId="3311" priority="203" stopIfTrue="1">
      <formula>$D$1&lt;N4</formula>
    </cfRule>
    <cfRule type="expression" dxfId="3310" priority="204" stopIfTrue="1">
      <formula>$D$1&gt;N4</formula>
    </cfRule>
  </conditionalFormatting>
  <conditionalFormatting sqref="N4">
    <cfRule type="expression" dxfId="3309" priority="201" stopIfTrue="1">
      <formula>$D$1&lt;N4</formula>
    </cfRule>
    <cfRule type="expression" dxfId="3308" priority="202" stopIfTrue="1">
      <formula>$D$1&gt;N4</formula>
    </cfRule>
  </conditionalFormatting>
  <conditionalFormatting sqref="N4">
    <cfRule type="expression" dxfId="3307" priority="199" stopIfTrue="1">
      <formula>$D$1&lt;N4</formula>
    </cfRule>
    <cfRule type="expression" dxfId="3306" priority="200" stopIfTrue="1">
      <formula>$D$1&gt;N4</formula>
    </cfRule>
  </conditionalFormatting>
  <conditionalFormatting sqref="N4">
    <cfRule type="expression" dxfId="3305" priority="197" stopIfTrue="1">
      <formula>$D$1&lt;N4</formula>
    </cfRule>
    <cfRule type="expression" dxfId="3304" priority="198" stopIfTrue="1">
      <formula>$D$1&gt;N4</formula>
    </cfRule>
  </conditionalFormatting>
  <conditionalFormatting sqref="N4">
    <cfRule type="expression" dxfId="3303" priority="195" stopIfTrue="1">
      <formula>$D$1&lt;N4</formula>
    </cfRule>
    <cfRule type="expression" dxfId="3302" priority="196" stopIfTrue="1">
      <formula>$D$1&gt;N4</formula>
    </cfRule>
  </conditionalFormatting>
  <conditionalFormatting sqref="N4">
    <cfRule type="expression" dxfId="3301" priority="193" stopIfTrue="1">
      <formula>$D$1&lt;N4</formula>
    </cfRule>
    <cfRule type="expression" dxfId="3300" priority="194" stopIfTrue="1">
      <formula>$D$1&gt;N4</formula>
    </cfRule>
  </conditionalFormatting>
  <conditionalFormatting sqref="N4">
    <cfRule type="expression" dxfId="3299" priority="187" stopIfTrue="1">
      <formula>$D$1&lt;N4</formula>
    </cfRule>
    <cfRule type="expression" dxfId="3298" priority="188" stopIfTrue="1">
      <formula>$D$1&gt;N4</formula>
    </cfRule>
  </conditionalFormatting>
  <conditionalFormatting sqref="N5">
    <cfRule type="cellIs" dxfId="3297" priority="182" stopIfTrue="1" operator="equal">
      <formula>5</formula>
    </cfRule>
    <cfRule type="cellIs" dxfId="3296" priority="183" stopIfTrue="1" operator="equal">
      <formula>4</formula>
    </cfRule>
    <cfRule type="cellIs" dxfId="3295" priority="184" stopIfTrue="1" operator="equal">
      <formula>3</formula>
    </cfRule>
  </conditionalFormatting>
  <conditionalFormatting sqref="N4">
    <cfRule type="expression" dxfId="3294" priority="180" stopIfTrue="1">
      <formula>$D$1&lt;N4</formula>
    </cfRule>
    <cfRule type="expression" dxfId="3293" priority="181" stopIfTrue="1">
      <formula>$D$1&gt;N4</formula>
    </cfRule>
  </conditionalFormatting>
  <conditionalFormatting sqref="N5">
    <cfRule type="cellIs" dxfId="3292" priority="177" stopIfTrue="1" operator="equal">
      <formula>5</formula>
    </cfRule>
    <cfRule type="cellIs" dxfId="3291" priority="178" stopIfTrue="1" operator="equal">
      <formula>4</formula>
    </cfRule>
    <cfRule type="cellIs" dxfId="3290" priority="179" stopIfTrue="1" operator="equal">
      <formula>3</formula>
    </cfRule>
  </conditionalFormatting>
  <conditionalFormatting sqref="P4">
    <cfRule type="expression" dxfId="3289" priority="175" stopIfTrue="1">
      <formula>$D$1&lt;P4</formula>
    </cfRule>
    <cfRule type="expression" dxfId="3288" priority="176" stopIfTrue="1">
      <formula>$D$1&gt;P4</formula>
    </cfRule>
  </conditionalFormatting>
  <conditionalFormatting sqref="P4">
    <cfRule type="expression" dxfId="3287" priority="159" stopIfTrue="1">
      <formula>$D$1&lt;P4</formula>
    </cfRule>
    <cfRule type="expression" dxfId="3286" priority="160" stopIfTrue="1">
      <formula>$D$1&gt;P4</formula>
    </cfRule>
  </conditionalFormatting>
  <conditionalFormatting sqref="P4">
    <cfRule type="expression" dxfId="3285" priority="157" stopIfTrue="1">
      <formula>$D$1&lt;P4</formula>
    </cfRule>
    <cfRule type="expression" dxfId="3284" priority="158" stopIfTrue="1">
      <formula>$D$1&gt;P4</formula>
    </cfRule>
  </conditionalFormatting>
  <conditionalFormatting sqref="P4">
    <cfRule type="expression" dxfId="3283" priority="155" stopIfTrue="1">
      <formula>$D$1&lt;P4</formula>
    </cfRule>
    <cfRule type="expression" dxfId="3282" priority="156" stopIfTrue="1">
      <formula>$D$1&gt;P4</formula>
    </cfRule>
  </conditionalFormatting>
  <conditionalFormatting sqref="P4">
    <cfRule type="expression" dxfId="3281" priority="173" stopIfTrue="1">
      <formula>$D$1&lt;P4</formula>
    </cfRule>
    <cfRule type="expression" dxfId="3280" priority="174" stopIfTrue="1">
      <formula>$D$1&gt;P4</formula>
    </cfRule>
  </conditionalFormatting>
  <conditionalFormatting sqref="P4">
    <cfRule type="expression" dxfId="3279" priority="171" stopIfTrue="1">
      <formula>$D$1&lt;P4</formula>
    </cfRule>
    <cfRule type="expression" dxfId="3278" priority="172" stopIfTrue="1">
      <formula>$D$1&gt;P4</formula>
    </cfRule>
  </conditionalFormatting>
  <conditionalFormatting sqref="P4">
    <cfRule type="expression" dxfId="3277" priority="169" stopIfTrue="1">
      <formula>$D$1&lt;P4</formula>
    </cfRule>
    <cfRule type="expression" dxfId="3276" priority="170" stopIfTrue="1">
      <formula>$D$1&gt;P4</formula>
    </cfRule>
  </conditionalFormatting>
  <conditionalFormatting sqref="P4">
    <cfRule type="expression" dxfId="3275" priority="167" stopIfTrue="1">
      <formula>$D$1&lt;P4</formula>
    </cfRule>
    <cfRule type="expression" dxfId="3274" priority="168" stopIfTrue="1">
      <formula>$D$1&gt;P4</formula>
    </cfRule>
  </conditionalFormatting>
  <conditionalFormatting sqref="P4">
    <cfRule type="expression" dxfId="3273" priority="165" stopIfTrue="1">
      <formula>$D$1&lt;P4</formula>
    </cfRule>
    <cfRule type="expression" dxfId="3272" priority="166" stopIfTrue="1">
      <formula>$D$1&gt;P4</formula>
    </cfRule>
  </conditionalFormatting>
  <conditionalFormatting sqref="P4">
    <cfRule type="expression" dxfId="3271" priority="163" stopIfTrue="1">
      <formula>$D$1&lt;P4</formula>
    </cfRule>
    <cfRule type="expression" dxfId="3270" priority="164" stopIfTrue="1">
      <formula>$D$1&gt;P4</formula>
    </cfRule>
  </conditionalFormatting>
  <conditionalFormatting sqref="P4">
    <cfRule type="expression" dxfId="3269" priority="161" stopIfTrue="1">
      <formula>$D$1&lt;P4</formula>
    </cfRule>
    <cfRule type="expression" dxfId="3268" priority="162" stopIfTrue="1">
      <formula>$D$1&gt;P4</formula>
    </cfRule>
  </conditionalFormatting>
  <conditionalFormatting sqref="P4">
    <cfRule type="expression" dxfId="3267" priority="153" stopIfTrue="1">
      <formula>$D$1&lt;P4</formula>
    </cfRule>
    <cfRule type="expression" dxfId="3266" priority="154" stopIfTrue="1">
      <formula>$D$1&gt;P4</formula>
    </cfRule>
  </conditionalFormatting>
  <conditionalFormatting sqref="P4">
    <cfRule type="expression" dxfId="3265" priority="151" stopIfTrue="1">
      <formula>$D$1&lt;P4</formula>
    </cfRule>
    <cfRule type="expression" dxfId="3264" priority="152" stopIfTrue="1">
      <formula>$D$1&gt;P4</formula>
    </cfRule>
  </conditionalFormatting>
  <conditionalFormatting sqref="P4">
    <cfRule type="expression" dxfId="3263" priority="149" stopIfTrue="1">
      <formula>$D$1&lt;P4</formula>
    </cfRule>
    <cfRule type="expression" dxfId="3262" priority="150" stopIfTrue="1">
      <formula>$D$1&gt;P4</formula>
    </cfRule>
  </conditionalFormatting>
  <conditionalFormatting sqref="P4">
    <cfRule type="expression" dxfId="3261" priority="147" stopIfTrue="1">
      <formula>$D$1&lt;P4</formula>
    </cfRule>
    <cfRule type="expression" dxfId="3260" priority="148" stopIfTrue="1">
      <formula>$D$1&gt;P4</formula>
    </cfRule>
  </conditionalFormatting>
  <conditionalFormatting sqref="P4">
    <cfRule type="expression" dxfId="3259" priority="145" stopIfTrue="1">
      <formula>$D$1&lt;P4</formula>
    </cfRule>
    <cfRule type="expression" dxfId="3258" priority="146" stopIfTrue="1">
      <formula>$D$1&gt;P4</formula>
    </cfRule>
  </conditionalFormatting>
  <conditionalFormatting sqref="P4">
    <cfRule type="expression" dxfId="3257" priority="143" stopIfTrue="1">
      <formula>$D$1&lt;P4</formula>
    </cfRule>
    <cfRule type="expression" dxfId="3256" priority="144" stopIfTrue="1">
      <formula>$D$1&gt;P4</formula>
    </cfRule>
  </conditionalFormatting>
  <conditionalFormatting sqref="P4">
    <cfRule type="expression" dxfId="3255" priority="141" stopIfTrue="1">
      <formula>$D$1&lt;P4</formula>
    </cfRule>
    <cfRule type="expression" dxfId="3254" priority="142" stopIfTrue="1">
      <formula>$D$1&gt;P4</formula>
    </cfRule>
  </conditionalFormatting>
  <conditionalFormatting sqref="P4">
    <cfRule type="expression" dxfId="3253" priority="139" stopIfTrue="1">
      <formula>$D$1&lt;P4</formula>
    </cfRule>
    <cfRule type="expression" dxfId="3252" priority="140" stopIfTrue="1">
      <formula>$D$1&gt;P4</formula>
    </cfRule>
  </conditionalFormatting>
  <conditionalFormatting sqref="P4">
    <cfRule type="expression" dxfId="3251" priority="137" stopIfTrue="1">
      <formula>$D$1&lt;P4</formula>
    </cfRule>
    <cfRule type="expression" dxfId="3250" priority="138" stopIfTrue="1">
      <formula>$D$1&gt;P4</formula>
    </cfRule>
  </conditionalFormatting>
  <conditionalFormatting sqref="P4">
    <cfRule type="expression" dxfId="3249" priority="135" stopIfTrue="1">
      <formula>$D$1&lt;P4</formula>
    </cfRule>
    <cfRule type="expression" dxfId="3248" priority="136" stopIfTrue="1">
      <formula>$D$1&gt;P4</formula>
    </cfRule>
  </conditionalFormatting>
  <conditionalFormatting sqref="P4">
    <cfRule type="expression" dxfId="3247" priority="133" stopIfTrue="1">
      <formula>$D$1&lt;P4</formula>
    </cfRule>
    <cfRule type="expression" dxfId="3246" priority="134" stopIfTrue="1">
      <formula>$D$1&gt;P4</formula>
    </cfRule>
  </conditionalFormatting>
  <conditionalFormatting sqref="P4">
    <cfRule type="expression" dxfId="3245" priority="131" stopIfTrue="1">
      <formula>$D$1&lt;P4</formula>
    </cfRule>
    <cfRule type="expression" dxfId="3244" priority="132" stopIfTrue="1">
      <formula>$D$1&gt;P4</formula>
    </cfRule>
  </conditionalFormatting>
  <conditionalFormatting sqref="P4">
    <cfRule type="expression" dxfId="3243" priority="129" stopIfTrue="1">
      <formula>$D$1&lt;P4</formula>
    </cfRule>
    <cfRule type="expression" dxfId="3242" priority="130" stopIfTrue="1">
      <formula>$D$1&gt;P4</formula>
    </cfRule>
  </conditionalFormatting>
  <conditionalFormatting sqref="P4">
    <cfRule type="expression" dxfId="3241" priority="127" stopIfTrue="1">
      <formula>$D$1&lt;P4</formula>
    </cfRule>
    <cfRule type="expression" dxfId="3240" priority="128" stopIfTrue="1">
      <formula>$D$1&gt;P4</formula>
    </cfRule>
  </conditionalFormatting>
  <conditionalFormatting sqref="P4">
    <cfRule type="expression" dxfId="3239" priority="125" stopIfTrue="1">
      <formula>$D$1&lt;P4</formula>
    </cfRule>
    <cfRule type="expression" dxfId="3238" priority="126" stopIfTrue="1">
      <formula>$D$1&gt;P4</formula>
    </cfRule>
  </conditionalFormatting>
  <conditionalFormatting sqref="O4">
    <cfRule type="expression" dxfId="3237" priority="123" stopIfTrue="1">
      <formula>$D$1&lt;O4</formula>
    </cfRule>
    <cfRule type="expression" dxfId="3236" priority="124" stopIfTrue="1">
      <formula>$D$1&gt;O4</formula>
    </cfRule>
  </conditionalFormatting>
  <conditionalFormatting sqref="O4">
    <cfRule type="expression" dxfId="3235" priority="107" stopIfTrue="1">
      <formula>$D$1&lt;O4</formula>
    </cfRule>
    <cfRule type="expression" dxfId="3234" priority="108" stopIfTrue="1">
      <formula>$D$1&gt;O4</formula>
    </cfRule>
  </conditionalFormatting>
  <conditionalFormatting sqref="O4">
    <cfRule type="expression" dxfId="3233" priority="105" stopIfTrue="1">
      <formula>$D$1&lt;O4</formula>
    </cfRule>
    <cfRule type="expression" dxfId="3232" priority="106" stopIfTrue="1">
      <formula>$D$1&gt;O4</formula>
    </cfRule>
  </conditionalFormatting>
  <conditionalFormatting sqref="O4">
    <cfRule type="expression" dxfId="3231" priority="103" stopIfTrue="1">
      <formula>$D$1&lt;O4</formula>
    </cfRule>
    <cfRule type="expression" dxfId="3230" priority="104" stopIfTrue="1">
      <formula>$D$1&gt;O4</formula>
    </cfRule>
  </conditionalFormatting>
  <conditionalFormatting sqref="O4">
    <cfRule type="expression" dxfId="3229" priority="121" stopIfTrue="1">
      <formula>$D$1&lt;O4</formula>
    </cfRule>
    <cfRule type="expression" dxfId="3228" priority="122" stopIfTrue="1">
      <formula>$D$1&gt;O4</formula>
    </cfRule>
  </conditionalFormatting>
  <conditionalFormatting sqref="O4">
    <cfRule type="expression" dxfId="3227" priority="119" stopIfTrue="1">
      <formula>$D$1&lt;O4</formula>
    </cfRule>
    <cfRule type="expression" dxfId="3226" priority="120" stopIfTrue="1">
      <formula>$D$1&gt;O4</formula>
    </cfRule>
  </conditionalFormatting>
  <conditionalFormatting sqref="O4">
    <cfRule type="expression" dxfId="3225" priority="117" stopIfTrue="1">
      <formula>$D$1&lt;O4</formula>
    </cfRule>
    <cfRule type="expression" dxfId="3224" priority="118" stopIfTrue="1">
      <formula>$D$1&gt;O4</formula>
    </cfRule>
  </conditionalFormatting>
  <conditionalFormatting sqref="O4">
    <cfRule type="expression" dxfId="3223" priority="115" stopIfTrue="1">
      <formula>$D$1&lt;O4</formula>
    </cfRule>
    <cfRule type="expression" dxfId="3222" priority="116" stopIfTrue="1">
      <formula>$D$1&gt;O4</formula>
    </cfRule>
  </conditionalFormatting>
  <conditionalFormatting sqref="O4">
    <cfRule type="expression" dxfId="3221" priority="113" stopIfTrue="1">
      <formula>$D$1&lt;O4</formula>
    </cfRule>
    <cfRule type="expression" dxfId="3220" priority="114" stopIfTrue="1">
      <formula>$D$1&gt;O4</formula>
    </cfRule>
  </conditionalFormatting>
  <conditionalFormatting sqref="O4">
    <cfRule type="expression" dxfId="3219" priority="111" stopIfTrue="1">
      <formula>$D$1&lt;O4</formula>
    </cfRule>
    <cfRule type="expression" dxfId="3218" priority="112" stopIfTrue="1">
      <formula>$D$1&gt;O4</formula>
    </cfRule>
  </conditionalFormatting>
  <conditionalFormatting sqref="O4">
    <cfRule type="expression" dxfId="3217" priority="109" stopIfTrue="1">
      <formula>$D$1&lt;O4</formula>
    </cfRule>
    <cfRule type="expression" dxfId="3216" priority="110" stopIfTrue="1">
      <formula>$D$1&gt;O4</formula>
    </cfRule>
  </conditionalFormatting>
  <conditionalFormatting sqref="O4">
    <cfRule type="expression" dxfId="3215" priority="101" stopIfTrue="1">
      <formula>$D$1&lt;O4</formula>
    </cfRule>
    <cfRule type="expression" dxfId="3214" priority="102" stopIfTrue="1">
      <formula>$D$1&gt;O4</formula>
    </cfRule>
  </conditionalFormatting>
  <conditionalFormatting sqref="O4">
    <cfRule type="expression" dxfId="3213" priority="99" stopIfTrue="1">
      <formula>$D$1&lt;O4</formula>
    </cfRule>
    <cfRule type="expression" dxfId="3212" priority="100" stopIfTrue="1">
      <formula>$D$1&gt;O4</formula>
    </cfRule>
  </conditionalFormatting>
  <conditionalFormatting sqref="O4">
    <cfRule type="expression" dxfId="3211" priority="97" stopIfTrue="1">
      <formula>$D$1&lt;O4</formula>
    </cfRule>
    <cfRule type="expression" dxfId="3210" priority="98" stopIfTrue="1">
      <formula>$D$1&gt;O4</formula>
    </cfRule>
  </conditionalFormatting>
  <conditionalFormatting sqref="O4">
    <cfRule type="expression" dxfId="3209" priority="95" stopIfTrue="1">
      <formula>$D$1&lt;O4</formula>
    </cfRule>
    <cfRule type="expression" dxfId="3208" priority="96" stopIfTrue="1">
      <formula>$D$1&gt;O4</formula>
    </cfRule>
  </conditionalFormatting>
  <conditionalFormatting sqref="O4">
    <cfRule type="expression" dxfId="3207" priority="93" stopIfTrue="1">
      <formula>$D$1&lt;O4</formula>
    </cfRule>
    <cfRule type="expression" dxfId="3206" priority="94" stopIfTrue="1">
      <formula>$D$1&gt;O4</formula>
    </cfRule>
  </conditionalFormatting>
  <conditionalFormatting sqref="O4">
    <cfRule type="expression" dxfId="3205" priority="91" stopIfTrue="1">
      <formula>$D$1&lt;O4</formula>
    </cfRule>
    <cfRule type="expression" dxfId="3204" priority="92" stopIfTrue="1">
      <formula>$D$1&gt;O4</formula>
    </cfRule>
  </conditionalFormatting>
  <conditionalFormatting sqref="O4">
    <cfRule type="expression" dxfId="3203" priority="89" stopIfTrue="1">
      <formula>$D$1&lt;O4</formula>
    </cfRule>
    <cfRule type="expression" dxfId="3202" priority="90" stopIfTrue="1">
      <formula>$D$1&gt;O4</formula>
    </cfRule>
  </conditionalFormatting>
  <conditionalFormatting sqref="O4">
    <cfRule type="expression" dxfId="3201" priority="87" stopIfTrue="1">
      <formula>$D$1&lt;O4</formula>
    </cfRule>
    <cfRule type="expression" dxfId="3200" priority="88" stopIfTrue="1">
      <formula>$D$1&gt;O4</formula>
    </cfRule>
  </conditionalFormatting>
  <conditionalFormatting sqref="O4">
    <cfRule type="expression" dxfId="3199" priority="85" stopIfTrue="1">
      <formula>$D$1&lt;O4</formula>
    </cfRule>
    <cfRule type="expression" dxfId="3198" priority="86" stopIfTrue="1">
      <formula>$D$1&gt;O4</formula>
    </cfRule>
  </conditionalFormatting>
  <conditionalFormatting sqref="O4">
    <cfRule type="expression" dxfId="3197" priority="83" stopIfTrue="1">
      <formula>$D$1&lt;O4</formula>
    </cfRule>
    <cfRule type="expression" dxfId="3196" priority="84" stopIfTrue="1">
      <formula>$D$1&gt;O4</formula>
    </cfRule>
  </conditionalFormatting>
  <conditionalFormatting sqref="O4">
    <cfRule type="expression" dxfId="3195" priority="81" stopIfTrue="1">
      <formula>$D$1&lt;O4</formula>
    </cfRule>
    <cfRule type="expression" dxfId="3194" priority="82" stopIfTrue="1">
      <formula>$D$1&gt;O4</formula>
    </cfRule>
  </conditionalFormatting>
  <conditionalFormatting sqref="O4">
    <cfRule type="expression" dxfId="3193" priority="79" stopIfTrue="1">
      <formula>$D$1&lt;O4</formula>
    </cfRule>
    <cfRule type="expression" dxfId="3192" priority="80" stopIfTrue="1">
      <formula>$D$1&gt;O4</formula>
    </cfRule>
  </conditionalFormatting>
  <conditionalFormatting sqref="O4">
    <cfRule type="expression" dxfId="3191" priority="77" stopIfTrue="1">
      <formula>$D$1&lt;O4</formula>
    </cfRule>
    <cfRule type="expression" dxfId="3190" priority="78" stopIfTrue="1">
      <formula>$D$1&gt;O4</formula>
    </cfRule>
  </conditionalFormatting>
  <conditionalFormatting sqref="O4">
    <cfRule type="expression" dxfId="3189" priority="75" stopIfTrue="1">
      <formula>$D$1&lt;O4</formula>
    </cfRule>
    <cfRule type="expression" dxfId="3188" priority="76" stopIfTrue="1">
      <formula>$D$1&gt;O4</formula>
    </cfRule>
  </conditionalFormatting>
  <conditionalFormatting sqref="O4">
    <cfRule type="expression" dxfId="3187" priority="73" stopIfTrue="1">
      <formula>$D$1&lt;O4</formula>
    </cfRule>
    <cfRule type="expression" dxfId="3186" priority="74" stopIfTrue="1">
      <formula>$D$1&gt;O4</formula>
    </cfRule>
  </conditionalFormatting>
  <conditionalFormatting sqref="O5">
    <cfRule type="cellIs" dxfId="3185" priority="70" stopIfTrue="1" operator="equal">
      <formula>5</formula>
    </cfRule>
    <cfRule type="cellIs" dxfId="3184" priority="71" stopIfTrue="1" operator="equal">
      <formula>4</formula>
    </cfRule>
    <cfRule type="cellIs" dxfId="3183" priority="72" stopIfTrue="1" operator="equal">
      <formula>3</formula>
    </cfRule>
  </conditionalFormatting>
  <conditionalFormatting sqref="O5">
    <cfRule type="cellIs" dxfId="3182" priority="67" stopIfTrue="1" operator="equal">
      <formula>5</formula>
    </cfRule>
    <cfRule type="cellIs" dxfId="3181" priority="68" stopIfTrue="1" operator="equal">
      <formula>4</formula>
    </cfRule>
    <cfRule type="cellIs" dxfId="3180" priority="69" stopIfTrue="1" operator="equal">
      <formula>3</formula>
    </cfRule>
  </conditionalFormatting>
  <conditionalFormatting sqref="O5">
    <cfRule type="cellIs" dxfId="3179" priority="64" stopIfTrue="1" operator="equal">
      <formula>5</formula>
    </cfRule>
    <cfRule type="cellIs" dxfId="3178" priority="65" stopIfTrue="1" operator="equal">
      <formula>4</formula>
    </cfRule>
    <cfRule type="cellIs" dxfId="3177" priority="66" stopIfTrue="1" operator="equal">
      <formula>3</formula>
    </cfRule>
  </conditionalFormatting>
  <conditionalFormatting sqref="O5">
    <cfRule type="cellIs" dxfId="3176" priority="61" stopIfTrue="1" operator="equal">
      <formula>5</formula>
    </cfRule>
    <cfRule type="cellIs" dxfId="3175" priority="62" stopIfTrue="1" operator="equal">
      <formula>4</formula>
    </cfRule>
    <cfRule type="cellIs" dxfId="3174" priority="63" stopIfTrue="1" operator="equal">
      <formula>3</formula>
    </cfRule>
  </conditionalFormatting>
  <conditionalFormatting sqref="P5">
    <cfRule type="cellIs" dxfId="3173" priority="58" stopIfTrue="1" operator="equal">
      <formula>5</formula>
    </cfRule>
    <cfRule type="cellIs" dxfId="3172" priority="59" stopIfTrue="1" operator="equal">
      <formula>4</formula>
    </cfRule>
    <cfRule type="cellIs" dxfId="3171" priority="60" stopIfTrue="1" operator="equal">
      <formula>3</formula>
    </cfRule>
  </conditionalFormatting>
  <conditionalFormatting sqref="P5">
    <cfRule type="cellIs" dxfId="3170" priority="55" stopIfTrue="1" operator="equal">
      <formula>5</formula>
    </cfRule>
    <cfRule type="cellIs" dxfId="3169" priority="56" stopIfTrue="1" operator="equal">
      <formula>4</formula>
    </cfRule>
    <cfRule type="cellIs" dxfId="3168" priority="57" stopIfTrue="1" operator="equal">
      <formula>3</formula>
    </cfRule>
  </conditionalFormatting>
  <conditionalFormatting sqref="P5">
    <cfRule type="cellIs" dxfId="3167" priority="52" stopIfTrue="1" operator="equal">
      <formula>5</formula>
    </cfRule>
    <cfRule type="cellIs" dxfId="3166" priority="53" stopIfTrue="1" operator="equal">
      <formula>4</formula>
    </cfRule>
    <cfRule type="cellIs" dxfId="3165" priority="54" stopIfTrue="1" operator="equal">
      <formula>3</formula>
    </cfRule>
  </conditionalFormatting>
  <conditionalFormatting sqref="P5">
    <cfRule type="cellIs" dxfId="3164" priority="49" stopIfTrue="1" operator="equal">
      <formula>5</formula>
    </cfRule>
    <cfRule type="cellIs" dxfId="3163" priority="50" stopIfTrue="1" operator="equal">
      <formula>4</formula>
    </cfRule>
    <cfRule type="cellIs" dxfId="3162" priority="51" stopIfTrue="1" operator="equal">
      <formula>3</formula>
    </cfRule>
  </conditionalFormatting>
  <conditionalFormatting sqref="P5">
    <cfRule type="cellIs" dxfId="3161" priority="46" stopIfTrue="1" operator="equal">
      <formula>5</formula>
    </cfRule>
    <cfRule type="cellIs" dxfId="3160" priority="47" stopIfTrue="1" operator="equal">
      <formula>4</formula>
    </cfRule>
    <cfRule type="cellIs" dxfId="3159" priority="48" stopIfTrue="1" operator="equal">
      <formula>3</formula>
    </cfRule>
  </conditionalFormatting>
  <conditionalFormatting sqref="P5">
    <cfRule type="cellIs" dxfId="3158" priority="43" stopIfTrue="1" operator="equal">
      <formula>5</formula>
    </cfRule>
    <cfRule type="cellIs" dxfId="3157" priority="44" stopIfTrue="1" operator="equal">
      <formula>4</formula>
    </cfRule>
    <cfRule type="cellIs" dxfId="3156" priority="45" stopIfTrue="1" operator="equal">
      <formula>3</formula>
    </cfRule>
  </conditionalFormatting>
  <conditionalFormatting sqref="P5">
    <cfRule type="cellIs" dxfId="3155" priority="40" stopIfTrue="1" operator="equal">
      <formula>5</formula>
    </cfRule>
    <cfRule type="cellIs" dxfId="3154" priority="41" stopIfTrue="1" operator="equal">
      <formula>4</formula>
    </cfRule>
    <cfRule type="cellIs" dxfId="3153" priority="42" stopIfTrue="1" operator="equal">
      <formula>3</formula>
    </cfRule>
  </conditionalFormatting>
  <conditionalFormatting sqref="Q5">
    <cfRule type="cellIs" dxfId="3152" priority="37" stopIfTrue="1" operator="equal">
      <formula>5</formula>
    </cfRule>
    <cfRule type="cellIs" dxfId="3151" priority="38" stopIfTrue="1" operator="equal">
      <formula>4</formula>
    </cfRule>
    <cfRule type="cellIs" dxfId="3150" priority="39" stopIfTrue="1" operator="equal">
      <formula>3</formula>
    </cfRule>
  </conditionalFormatting>
  <conditionalFormatting sqref="Q5">
    <cfRule type="cellIs" dxfId="3149" priority="34" stopIfTrue="1" operator="equal">
      <formula>5</formula>
    </cfRule>
    <cfRule type="cellIs" dxfId="3148" priority="35" stopIfTrue="1" operator="equal">
      <formula>4</formula>
    </cfRule>
    <cfRule type="cellIs" dxfId="3147" priority="36" stopIfTrue="1" operator="equal">
      <formula>3</formula>
    </cfRule>
  </conditionalFormatting>
  <conditionalFormatting sqref="L5">
    <cfRule type="cellIs" dxfId="3146" priority="13" stopIfTrue="1" operator="equal">
      <formula>5</formula>
    </cfRule>
    <cfRule type="cellIs" dxfId="3145" priority="14" stopIfTrue="1" operator="equal">
      <formula>4</formula>
    </cfRule>
    <cfRule type="cellIs" dxfId="3144" priority="15" stopIfTrue="1" operator="equal">
      <formula>3</formula>
    </cfRule>
  </conditionalFormatting>
  <conditionalFormatting sqref="L4">
    <cfRule type="expression" dxfId="3143" priority="32" stopIfTrue="1">
      <formula>$D$1&lt;L4</formula>
    </cfRule>
    <cfRule type="expression" dxfId="3142" priority="33" stopIfTrue="1">
      <formula>$D$1&gt;L4</formula>
    </cfRule>
  </conditionalFormatting>
  <conditionalFormatting sqref="L4">
    <cfRule type="expression" dxfId="3141" priority="30" stopIfTrue="1">
      <formula>$D$1&lt;L4</formula>
    </cfRule>
    <cfRule type="expression" dxfId="3140" priority="31" stopIfTrue="1">
      <formula>$D$1&gt;L4</formula>
    </cfRule>
  </conditionalFormatting>
  <conditionalFormatting sqref="L4">
    <cfRule type="expression" dxfId="3139" priority="28" stopIfTrue="1">
      <formula>$D$1&lt;L4</formula>
    </cfRule>
    <cfRule type="expression" dxfId="3138" priority="29" stopIfTrue="1">
      <formula>$D$1&gt;L4</formula>
    </cfRule>
  </conditionalFormatting>
  <conditionalFormatting sqref="L4">
    <cfRule type="expression" dxfId="3137" priority="24" stopIfTrue="1">
      <formula>$D$1&lt;L4</formula>
    </cfRule>
    <cfRule type="expression" dxfId="3136" priority="25" stopIfTrue="1">
      <formula>$D$1&gt;L4</formula>
    </cfRule>
  </conditionalFormatting>
  <conditionalFormatting sqref="L4">
    <cfRule type="expression" dxfId="3135" priority="26" stopIfTrue="1">
      <formula>$D$1&lt;L4</formula>
    </cfRule>
    <cfRule type="expression" dxfId="3134" priority="27" stopIfTrue="1">
      <formula>$D$1&gt;L4</formula>
    </cfRule>
  </conditionalFormatting>
  <conditionalFormatting sqref="L4">
    <cfRule type="expression" dxfId="3133" priority="22" stopIfTrue="1">
      <formula>$D$1&lt;L4</formula>
    </cfRule>
    <cfRule type="expression" dxfId="3132" priority="23" stopIfTrue="1">
      <formula>$D$1&gt;L4</formula>
    </cfRule>
  </conditionalFormatting>
  <conditionalFormatting sqref="L5">
    <cfRule type="expression" dxfId="3131" priority="20" stopIfTrue="1">
      <formula>$D$1&lt;L5</formula>
    </cfRule>
    <cfRule type="expression" dxfId="3130" priority="21" stopIfTrue="1">
      <formula>$D$1&gt;L5</formula>
    </cfRule>
  </conditionalFormatting>
  <conditionalFormatting sqref="L5">
    <cfRule type="expression" dxfId="3129" priority="18" stopIfTrue="1">
      <formula>$D$1&lt;L5</formula>
    </cfRule>
    <cfRule type="expression" dxfId="3128" priority="19" stopIfTrue="1">
      <formula>$D$1&gt;L5</formula>
    </cfRule>
  </conditionalFormatting>
  <conditionalFormatting sqref="L5">
    <cfRule type="expression" dxfId="3127" priority="16" stopIfTrue="1">
      <formula>$D$1&lt;L5</formula>
    </cfRule>
    <cfRule type="expression" dxfId="3126" priority="17" stopIfTrue="1">
      <formula>$D$1&gt;L5</formula>
    </cfRule>
  </conditionalFormatting>
  <conditionalFormatting sqref="L4">
    <cfRule type="expression" dxfId="3125" priority="11" stopIfTrue="1">
      <formula>$D$1&lt;L4</formula>
    </cfRule>
    <cfRule type="expression" dxfId="3124" priority="12" stopIfTrue="1">
      <formula>$D$1&gt;L4</formula>
    </cfRule>
  </conditionalFormatting>
  <conditionalFormatting sqref="L5">
    <cfRule type="cellIs" dxfId="3123" priority="8" stopIfTrue="1" operator="equal">
      <formula>5</formula>
    </cfRule>
    <cfRule type="cellIs" dxfId="3122" priority="9" stopIfTrue="1" operator="equal">
      <formula>4</formula>
    </cfRule>
    <cfRule type="cellIs" dxfId="3121" priority="10" stopIfTrue="1" operator="equal">
      <formula>3</formula>
    </cfRule>
  </conditionalFormatting>
  <conditionalFormatting sqref="L4">
    <cfRule type="expression" dxfId="3120" priority="6" stopIfTrue="1">
      <formula>$D$1&lt;L4</formula>
    </cfRule>
    <cfRule type="expression" dxfId="3119" priority="7" stopIfTrue="1">
      <formula>$D$1&gt;L4</formula>
    </cfRule>
  </conditionalFormatting>
  <conditionalFormatting sqref="L5">
    <cfRule type="cellIs" dxfId="3118" priority="3" stopIfTrue="1" operator="equal">
      <formula>5</formula>
    </cfRule>
    <cfRule type="cellIs" dxfId="3117" priority="4" stopIfTrue="1" operator="equal">
      <formula>4</formula>
    </cfRule>
    <cfRule type="cellIs" dxfId="3116" priority="5" stopIfTrue="1" operator="equal">
      <formula>3</formula>
    </cfRule>
  </conditionalFormatting>
  <conditionalFormatting sqref="L4">
    <cfRule type="expression" dxfId="3115" priority="1" stopIfTrue="1">
      <formula>$D$1&lt;L4</formula>
    </cfRule>
    <cfRule type="expression" dxfId="3114" priority="2" stopIfTrue="1">
      <formula>$D$1&gt;L4</formula>
    </cfRule>
  </conditionalFormatting>
  <pageMargins left="0.70866141732283472" right="0" top="0.74803149606299213" bottom="0" header="0.31496062992125984" footer="0.31496062992125984"/>
  <pageSetup paperSize="9" scale="67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C1" zoomScale="85" zoomScaleSheetLayoutView="85" workbookViewId="0">
      <selection activeCell="H26" sqref="H26:O2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5.42578125" style="13" customWidth="1"/>
    <col min="5" max="5" width="7" style="13" hidden="1" customWidth="1"/>
    <col min="6" max="7" width="7.42578125" hidden="1" customWidth="1"/>
    <col min="8" max="12" width="7.42578125" customWidth="1"/>
    <col min="13" max="13" width="7.42578125" hidden="1" customWidth="1"/>
    <col min="14" max="15" width="7.42578125" customWidth="1"/>
    <col min="16" max="16" width="8" customWidth="1"/>
    <col min="17" max="17" width="7.28515625" customWidth="1"/>
    <col min="18" max="19" width="6.7109375" hidden="1" customWidth="1"/>
    <col min="20" max="20" width="7.85546875" customWidth="1"/>
    <col min="21" max="21" width="6.57031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00"/>
      <c r="Z1" s="300"/>
      <c r="AA1" s="300"/>
      <c r="AB1" s="300"/>
      <c r="AC1" s="300"/>
      <c r="AD1" s="300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85" t="s">
        <v>539</v>
      </c>
      <c r="G2" s="385"/>
      <c r="H2" s="539" t="s">
        <v>537</v>
      </c>
      <c r="I2" s="540"/>
      <c r="J2" s="540"/>
      <c r="K2" s="540"/>
      <c r="L2" s="541"/>
      <c r="N2" s="539" t="s">
        <v>545</v>
      </c>
      <c r="O2" s="540"/>
      <c r="P2" s="540"/>
      <c r="Q2" s="540"/>
      <c r="R2" s="540"/>
      <c r="S2" s="336"/>
      <c r="T2" s="341" t="s">
        <v>540</v>
      </c>
      <c r="U2" s="210"/>
      <c r="V2" s="7"/>
      <c r="W2" s="8"/>
      <c r="X2" s="8"/>
      <c r="Y2" s="300"/>
      <c r="Z2" s="300"/>
      <c r="AA2" s="300"/>
      <c r="AB2" s="300"/>
      <c r="AC2" s="300"/>
      <c r="AD2" s="300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15" customHeight="1" x14ac:dyDescent="0.2">
      <c r="A3" s="528">
        <v>2342</v>
      </c>
      <c r="B3" s="528"/>
      <c r="C3" s="528"/>
      <c r="D3" s="211" t="s">
        <v>0</v>
      </c>
      <c r="E3" s="212"/>
      <c r="F3" s="168"/>
      <c r="G3" s="168"/>
      <c r="H3" s="168">
        <v>42825</v>
      </c>
      <c r="I3" s="168">
        <v>42927</v>
      </c>
      <c r="J3" s="168">
        <v>42926</v>
      </c>
      <c r="K3" s="168">
        <v>42917</v>
      </c>
      <c r="L3" s="168">
        <v>42921</v>
      </c>
      <c r="M3" s="168"/>
      <c r="N3" s="213">
        <v>42938</v>
      </c>
      <c r="O3" s="168">
        <v>42943</v>
      </c>
      <c r="P3" s="168">
        <v>42931</v>
      </c>
      <c r="Q3" s="214">
        <v>42933</v>
      </c>
      <c r="R3" s="67"/>
      <c r="S3" s="67"/>
      <c r="T3" s="168">
        <v>42905</v>
      </c>
      <c r="U3" s="213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00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6.75" customHeight="1" x14ac:dyDescent="0.2">
      <c r="A4" s="528"/>
      <c r="B4" s="528"/>
      <c r="C4" s="528"/>
      <c r="D4" s="220" t="s">
        <v>1</v>
      </c>
      <c r="E4" s="212"/>
      <c r="F4" s="171"/>
      <c r="G4" s="312"/>
      <c r="H4" s="221" t="s">
        <v>1408</v>
      </c>
      <c r="I4" s="221" t="s">
        <v>1422</v>
      </c>
      <c r="J4" s="171" t="s">
        <v>1423</v>
      </c>
      <c r="K4" s="221" t="s">
        <v>1425</v>
      </c>
      <c r="L4" s="171" t="s">
        <v>1434</v>
      </c>
      <c r="M4" s="221"/>
      <c r="N4" s="268" t="s">
        <v>1418</v>
      </c>
      <c r="O4" s="221" t="s">
        <v>1419</v>
      </c>
      <c r="P4" s="221" t="s">
        <v>1420</v>
      </c>
      <c r="Q4" s="221" t="s">
        <v>1421</v>
      </c>
      <c r="R4" s="221"/>
      <c r="S4" s="171"/>
      <c r="T4" s="171" t="s">
        <v>1434</v>
      </c>
      <c r="U4" s="312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00"/>
      <c r="AG4" s="300"/>
      <c r="AH4" s="300"/>
      <c r="AI4" s="300"/>
      <c r="AJ4" s="300"/>
      <c r="AK4" s="300"/>
      <c r="AL4" s="300"/>
      <c r="AM4" s="300"/>
      <c r="AN4" s="300"/>
      <c r="AO4" s="300"/>
      <c r="AP4" s="300"/>
      <c r="AQ4" s="300"/>
      <c r="AR4" s="300"/>
      <c r="AS4" s="300"/>
      <c r="AT4" s="300"/>
      <c r="AU4" s="300"/>
      <c r="AV4" s="300"/>
      <c r="AW4" s="9"/>
      <c r="AX4" s="298"/>
      <c r="AY4" s="298"/>
      <c r="AZ4" s="298"/>
      <c r="BA4" s="298"/>
      <c r="BB4" s="298"/>
      <c r="BC4" s="298"/>
      <c r="BD4" s="298"/>
      <c r="BE4" s="298"/>
      <c r="BF4" s="298"/>
      <c r="BG4" s="298"/>
      <c r="BH4" s="298"/>
      <c r="BI4" s="298"/>
      <c r="BJ4" s="298"/>
      <c r="BK4" s="298"/>
      <c r="BL4" s="298"/>
      <c r="BM4" s="298"/>
      <c r="BN4" s="11"/>
      <c r="BO4" s="11"/>
      <c r="BP4" s="298"/>
      <c r="BQ4" s="298"/>
      <c r="BR4" s="298"/>
      <c r="BS4" s="298"/>
      <c r="BT4" s="298"/>
      <c r="BU4" s="298"/>
      <c r="BV4" s="298"/>
      <c r="BW4" s="298"/>
      <c r="BX4" s="298"/>
      <c r="BY4" s="298"/>
      <c r="BZ4" s="298"/>
      <c r="CA4" s="298"/>
      <c r="CB4" s="298"/>
      <c r="CC4" s="298"/>
      <c r="CD4" s="298"/>
      <c r="CE4" s="298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68.25" customHeight="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/>
      <c r="G5" s="271"/>
      <c r="H5" s="271" t="s">
        <v>1409</v>
      </c>
      <c r="I5" s="291" t="s">
        <v>1426</v>
      </c>
      <c r="J5" s="271" t="s">
        <v>1432</v>
      </c>
      <c r="K5" s="271" t="s">
        <v>1427</v>
      </c>
      <c r="L5" s="271" t="s">
        <v>1435</v>
      </c>
      <c r="M5" s="271"/>
      <c r="N5" s="275" t="s">
        <v>1433</v>
      </c>
      <c r="O5" s="271" t="s">
        <v>1429</v>
      </c>
      <c r="P5" s="291" t="s">
        <v>1430</v>
      </c>
      <c r="Q5" s="271" t="s">
        <v>1431</v>
      </c>
      <c r="R5" s="271"/>
      <c r="S5" s="397"/>
      <c r="T5" s="271" t="s">
        <v>1435</v>
      </c>
      <c r="U5" s="271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8.75" x14ac:dyDescent="0.2">
      <c r="A6" s="295">
        <v>1</v>
      </c>
      <c r="B6" s="245" t="s">
        <v>28</v>
      </c>
      <c r="C6" s="302" t="s">
        <v>34</v>
      </c>
      <c r="D6" s="333" t="s">
        <v>890</v>
      </c>
      <c r="E6" s="238">
        <v>2342</v>
      </c>
      <c r="F6" s="91"/>
      <c r="G6" s="91"/>
      <c r="H6" s="91">
        <v>3</v>
      </c>
      <c r="I6" s="91">
        <v>4</v>
      </c>
      <c r="J6" s="91">
        <v>4</v>
      </c>
      <c r="K6" s="91">
        <v>3</v>
      </c>
      <c r="L6" s="91">
        <v>5</v>
      </c>
      <c r="M6" s="91"/>
      <c r="N6" s="91">
        <v>4</v>
      </c>
      <c r="O6" s="91">
        <v>4</v>
      </c>
      <c r="P6" s="23">
        <v>3</v>
      </c>
      <c r="Q6" s="23">
        <v>5</v>
      </c>
      <c r="R6" s="23"/>
      <c r="S6" s="23"/>
      <c r="T6" s="23">
        <v>3</v>
      </c>
      <c r="U6" s="23"/>
      <c r="V6" s="35">
        <f t="shared" ref="V6:V37" si="0">IF(AC6&gt;0,IF(SUM(X6:Y6)/AC6&gt;0,2,IF(AND(SUM(X6:Y6)/AC6=0,Z6/AC6&gt;0),3,IF(AND((AB6/AC6+AA6/AC6)=1,AA6/AC6&gt;0),4,5))),0)</f>
        <v>3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4</v>
      </c>
      <c r="AA6" s="276">
        <f t="shared" ref="AA6:AA34" si="5">COUNTIF(AG6:AV6,AA$5)</f>
        <v>4</v>
      </c>
      <c r="AB6" s="276">
        <f t="shared" ref="AB6:AB34" si="6">COUNTIF(AG6:AV6,AB$5)</f>
        <v>2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3.8</v>
      </c>
      <c r="AE6" s="278">
        <f t="shared" ref="AE6:AE34" si="8">IF(AX6=5,0.5,IF(AX6=4,0.25,IF(AX6&lt;=3,0)))</f>
        <v>0</v>
      </c>
      <c r="AF6" s="279"/>
      <c r="AG6" s="280" t="str">
        <f t="shared" ref="AG6:AV6" si="9">IF(ISERROR(VALUE(LEFT(F6))),LEFT(F6),VALUE(LEFT(F6)))</f>
        <v/>
      </c>
      <c r="AH6" s="280" t="str">
        <f t="shared" si="9"/>
        <v/>
      </c>
      <c r="AI6" s="280">
        <f t="shared" si="9"/>
        <v>3</v>
      </c>
      <c r="AJ6" s="280">
        <f t="shared" si="9"/>
        <v>4</v>
      </c>
      <c r="AK6" s="280">
        <f t="shared" si="9"/>
        <v>4</v>
      </c>
      <c r="AL6" s="280">
        <f t="shared" si="9"/>
        <v>3</v>
      </c>
      <c r="AM6" s="280">
        <f t="shared" si="9"/>
        <v>5</v>
      </c>
      <c r="AN6" s="280" t="str">
        <f t="shared" si="9"/>
        <v/>
      </c>
      <c r="AO6" s="280">
        <f t="shared" si="9"/>
        <v>4</v>
      </c>
      <c r="AP6" s="280">
        <f t="shared" si="9"/>
        <v>4</v>
      </c>
      <c r="AQ6" s="280">
        <f t="shared" si="9"/>
        <v>3</v>
      </c>
      <c r="AR6" s="280">
        <f t="shared" si="9"/>
        <v>5</v>
      </c>
      <c r="AS6" s="280" t="str">
        <f t="shared" si="9"/>
        <v/>
      </c>
      <c r="AT6" s="280" t="str">
        <f t="shared" si="9"/>
        <v/>
      </c>
      <c r="AU6" s="280">
        <f t="shared" si="9"/>
        <v>3</v>
      </c>
      <c r="AV6" s="280" t="str">
        <f t="shared" si="9"/>
        <v/>
      </c>
      <c r="AW6" s="35">
        <f t="shared" ref="AW6:AW37" si="10">COUNTIF(AG6:AV6,"з")</f>
        <v>0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8.75" x14ac:dyDescent="0.2">
      <c r="A7" s="295">
        <v>2</v>
      </c>
      <c r="B7" s="245" t="s">
        <v>28</v>
      </c>
      <c r="C7" s="302" t="s">
        <v>34</v>
      </c>
      <c r="D7" s="333" t="s">
        <v>891</v>
      </c>
      <c r="E7" s="238">
        <v>2342</v>
      </c>
      <c r="F7" s="91"/>
      <c r="G7" s="91"/>
      <c r="H7" s="91">
        <v>3</v>
      </c>
      <c r="I7" s="91">
        <v>3</v>
      </c>
      <c r="J7" s="91">
        <v>4</v>
      </c>
      <c r="K7" s="91">
        <v>4</v>
      </c>
      <c r="L7" s="91">
        <v>3</v>
      </c>
      <c r="M7" s="91"/>
      <c r="N7" s="91">
        <v>4</v>
      </c>
      <c r="O7" s="91">
        <v>4</v>
      </c>
      <c r="P7" s="23">
        <v>3</v>
      </c>
      <c r="Q7" s="23">
        <v>5</v>
      </c>
      <c r="R7" s="23"/>
      <c r="S7" s="138"/>
      <c r="T7" s="23">
        <v>3</v>
      </c>
      <c r="U7" s="23"/>
      <c r="V7" s="35">
        <f t="shared" si="0"/>
        <v>3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5</v>
      </c>
      <c r="AA7" s="276">
        <f t="shared" si="5"/>
        <v>4</v>
      </c>
      <c r="AB7" s="276">
        <f t="shared" si="6"/>
        <v>1</v>
      </c>
      <c r="AC7" s="276">
        <f t="shared" si="7"/>
        <v>10</v>
      </c>
      <c r="AD7" s="277">
        <f t="shared" ref="AD7:AD37" si="11">IF(ISERROR(((X7+Y7)*2+Z7*3+AA7*4+AB7*5)/SUM(X7,Y7:AB7)),"",((X7+Y7)*2+Z7*3+AA7*4+AB7*5)/SUM(X7,Y7:AB7))</f>
        <v>3.6</v>
      </c>
      <c r="AE7" s="278">
        <f t="shared" si="8"/>
        <v>0</v>
      </c>
      <c r="AF7" s="279"/>
      <c r="AG7" s="280" t="str">
        <f t="shared" ref="AG7:AV22" si="12">IF(ISERROR(VALUE(LEFT(F7))),LEFT(F7),VALUE(LEFT(F7)))</f>
        <v/>
      </c>
      <c r="AH7" s="280" t="str">
        <f t="shared" si="12"/>
        <v/>
      </c>
      <c r="AI7" s="280">
        <f t="shared" si="12"/>
        <v>3</v>
      </c>
      <c r="AJ7" s="280">
        <f t="shared" si="12"/>
        <v>3</v>
      </c>
      <c r="AK7" s="280">
        <f t="shared" si="12"/>
        <v>4</v>
      </c>
      <c r="AL7" s="280">
        <f t="shared" si="12"/>
        <v>4</v>
      </c>
      <c r="AM7" s="280">
        <f t="shared" si="12"/>
        <v>3</v>
      </c>
      <c r="AN7" s="280" t="str">
        <f t="shared" si="12"/>
        <v/>
      </c>
      <c r="AO7" s="280">
        <f t="shared" si="12"/>
        <v>4</v>
      </c>
      <c r="AP7" s="280">
        <f t="shared" si="12"/>
        <v>4</v>
      </c>
      <c r="AQ7" s="280">
        <f t="shared" si="12"/>
        <v>3</v>
      </c>
      <c r="AR7" s="280">
        <f t="shared" si="12"/>
        <v>5</v>
      </c>
      <c r="AS7" s="280" t="str">
        <f t="shared" si="12"/>
        <v/>
      </c>
      <c r="AT7" s="280" t="str">
        <f t="shared" si="12"/>
        <v/>
      </c>
      <c r="AU7" s="280">
        <f t="shared" si="12"/>
        <v>3</v>
      </c>
      <c r="AV7" s="280" t="str">
        <f t="shared" si="12"/>
        <v/>
      </c>
      <c r="AW7" s="35">
        <f t="shared" ref="AW7:AW31" si="13">COUNTIF(AG7:AV7,"з")</f>
        <v>0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8.75" x14ac:dyDescent="0.2">
      <c r="A8" s="295">
        <v>3</v>
      </c>
      <c r="B8" s="245" t="s">
        <v>28</v>
      </c>
      <c r="C8" s="302" t="s">
        <v>34</v>
      </c>
      <c r="D8" s="333" t="s">
        <v>892</v>
      </c>
      <c r="E8" s="238">
        <v>2342</v>
      </c>
      <c r="F8" s="91"/>
      <c r="G8" s="91"/>
      <c r="H8" s="91">
        <v>4</v>
      </c>
      <c r="I8" s="91">
        <v>4</v>
      </c>
      <c r="J8" s="91">
        <v>5</v>
      </c>
      <c r="K8" s="91">
        <v>4</v>
      </c>
      <c r="L8" s="91">
        <v>4</v>
      </c>
      <c r="M8" s="91"/>
      <c r="N8" s="91">
        <v>4</v>
      </c>
      <c r="O8" s="91">
        <v>4</v>
      </c>
      <c r="P8" s="23">
        <v>4</v>
      </c>
      <c r="Q8" s="23">
        <v>5</v>
      </c>
      <c r="R8" s="23"/>
      <c r="S8" s="23"/>
      <c r="T8" s="23">
        <v>4</v>
      </c>
      <c r="U8" s="23"/>
      <c r="V8" s="35">
        <f t="shared" si="0"/>
        <v>4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0</v>
      </c>
      <c r="AA8" s="276">
        <f t="shared" si="5"/>
        <v>8</v>
      </c>
      <c r="AB8" s="276">
        <f t="shared" si="6"/>
        <v>2</v>
      </c>
      <c r="AC8" s="276">
        <f t="shared" si="7"/>
        <v>10</v>
      </c>
      <c r="AD8" s="277">
        <f t="shared" si="11"/>
        <v>4.2</v>
      </c>
      <c r="AE8" s="278">
        <f t="shared" si="8"/>
        <v>0</v>
      </c>
      <c r="AF8" s="279"/>
      <c r="AG8" s="280" t="str">
        <f t="shared" si="12"/>
        <v/>
      </c>
      <c r="AH8" s="280" t="str">
        <f t="shared" si="12"/>
        <v/>
      </c>
      <c r="AI8" s="280">
        <f t="shared" si="12"/>
        <v>4</v>
      </c>
      <c r="AJ8" s="280">
        <f t="shared" si="12"/>
        <v>4</v>
      </c>
      <c r="AK8" s="280">
        <f t="shared" si="12"/>
        <v>5</v>
      </c>
      <c r="AL8" s="280">
        <f t="shared" si="12"/>
        <v>4</v>
      </c>
      <c r="AM8" s="280">
        <f t="shared" si="12"/>
        <v>4</v>
      </c>
      <c r="AN8" s="280" t="str">
        <f t="shared" si="12"/>
        <v/>
      </c>
      <c r="AO8" s="280">
        <f t="shared" si="12"/>
        <v>4</v>
      </c>
      <c r="AP8" s="280">
        <f t="shared" si="12"/>
        <v>4</v>
      </c>
      <c r="AQ8" s="280">
        <f t="shared" si="12"/>
        <v>4</v>
      </c>
      <c r="AR8" s="280">
        <f t="shared" si="12"/>
        <v>5</v>
      </c>
      <c r="AS8" s="280" t="str">
        <f t="shared" si="12"/>
        <v/>
      </c>
      <c r="AT8" s="280" t="str">
        <f t="shared" si="12"/>
        <v/>
      </c>
      <c r="AU8" s="280">
        <f t="shared" si="12"/>
        <v>4</v>
      </c>
      <c r="AV8" s="280" t="str">
        <f t="shared" si="12"/>
        <v/>
      </c>
      <c r="AW8" s="35">
        <f t="shared" si="13"/>
        <v>0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8.75" x14ac:dyDescent="0.2">
      <c r="A9" s="295">
        <v>4</v>
      </c>
      <c r="B9" s="245" t="s">
        <v>28</v>
      </c>
      <c r="C9" s="343" t="s">
        <v>34</v>
      </c>
      <c r="D9" s="419" t="s">
        <v>893</v>
      </c>
      <c r="E9" s="238">
        <v>2342</v>
      </c>
      <c r="F9" s="91"/>
      <c r="G9" s="91"/>
      <c r="H9" s="91">
        <v>4</v>
      </c>
      <c r="I9" s="91">
        <v>5</v>
      </c>
      <c r="J9" s="91">
        <v>5</v>
      </c>
      <c r="K9" s="91">
        <v>5</v>
      </c>
      <c r="L9" s="91">
        <v>4</v>
      </c>
      <c r="M9" s="91"/>
      <c r="N9" s="91">
        <v>5</v>
      </c>
      <c r="O9" s="91">
        <v>5</v>
      </c>
      <c r="P9" s="23">
        <v>5</v>
      </c>
      <c r="Q9" s="23">
        <v>5</v>
      </c>
      <c r="R9" s="23"/>
      <c r="S9" s="23"/>
      <c r="T9" s="23">
        <v>5</v>
      </c>
      <c r="U9" s="23"/>
      <c r="V9" s="35">
        <f t="shared" si="0"/>
        <v>4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0</v>
      </c>
      <c r="AA9" s="276">
        <f t="shared" si="5"/>
        <v>2</v>
      </c>
      <c r="AB9" s="276">
        <f t="shared" si="6"/>
        <v>8</v>
      </c>
      <c r="AC9" s="276">
        <f t="shared" si="7"/>
        <v>10</v>
      </c>
      <c r="AD9" s="277">
        <f t="shared" si="11"/>
        <v>4.8</v>
      </c>
      <c r="AE9" s="278">
        <f t="shared" si="8"/>
        <v>0</v>
      </c>
      <c r="AF9" s="279"/>
      <c r="AG9" s="280" t="str">
        <f t="shared" si="12"/>
        <v/>
      </c>
      <c r="AH9" s="280" t="str">
        <f t="shared" si="12"/>
        <v/>
      </c>
      <c r="AI9" s="280">
        <f t="shared" si="12"/>
        <v>4</v>
      </c>
      <c r="AJ9" s="280">
        <f t="shared" si="12"/>
        <v>5</v>
      </c>
      <c r="AK9" s="280">
        <f t="shared" si="12"/>
        <v>5</v>
      </c>
      <c r="AL9" s="280">
        <f t="shared" si="12"/>
        <v>5</v>
      </c>
      <c r="AM9" s="280">
        <f t="shared" si="12"/>
        <v>4</v>
      </c>
      <c r="AN9" s="280" t="str">
        <f t="shared" si="12"/>
        <v/>
      </c>
      <c r="AO9" s="280">
        <f t="shared" si="12"/>
        <v>5</v>
      </c>
      <c r="AP9" s="280">
        <f t="shared" si="12"/>
        <v>5</v>
      </c>
      <c r="AQ9" s="280">
        <f t="shared" si="12"/>
        <v>5</v>
      </c>
      <c r="AR9" s="280">
        <f t="shared" si="12"/>
        <v>5</v>
      </c>
      <c r="AS9" s="280" t="str">
        <f t="shared" si="12"/>
        <v/>
      </c>
      <c r="AT9" s="280" t="str">
        <f t="shared" si="12"/>
        <v/>
      </c>
      <c r="AU9" s="280">
        <f t="shared" si="12"/>
        <v>5</v>
      </c>
      <c r="AV9" s="280" t="str">
        <f t="shared" si="12"/>
        <v/>
      </c>
      <c r="AW9" s="35">
        <f t="shared" si="13"/>
        <v>0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8.75" x14ac:dyDescent="0.2">
      <c r="A10" s="295">
        <v>5</v>
      </c>
      <c r="B10" s="245" t="s">
        <v>28</v>
      </c>
      <c r="C10" s="302" t="s">
        <v>34</v>
      </c>
      <c r="D10" s="333" t="s">
        <v>894</v>
      </c>
      <c r="E10" s="238">
        <v>2342</v>
      </c>
      <c r="F10" s="91"/>
      <c r="G10" s="91"/>
      <c r="H10" s="91">
        <v>4</v>
      </c>
      <c r="I10" s="91">
        <v>5</v>
      </c>
      <c r="J10" s="91">
        <v>5</v>
      </c>
      <c r="K10" s="91">
        <v>4</v>
      </c>
      <c r="L10" s="91">
        <v>4</v>
      </c>
      <c r="M10" s="91"/>
      <c r="N10" s="91">
        <v>5</v>
      </c>
      <c r="O10" s="91">
        <v>4</v>
      </c>
      <c r="P10" s="23">
        <v>5</v>
      </c>
      <c r="Q10" s="23">
        <v>5</v>
      </c>
      <c r="R10" s="23"/>
      <c r="S10" s="23"/>
      <c r="T10" s="23">
        <v>4</v>
      </c>
      <c r="U10" s="23"/>
      <c r="V10" s="35">
        <f t="shared" si="0"/>
        <v>4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0</v>
      </c>
      <c r="AA10" s="276">
        <f t="shared" si="5"/>
        <v>5</v>
      </c>
      <c r="AB10" s="276">
        <f t="shared" si="6"/>
        <v>5</v>
      </c>
      <c r="AC10" s="276">
        <f t="shared" si="7"/>
        <v>10</v>
      </c>
      <c r="AD10" s="277">
        <f t="shared" si="11"/>
        <v>4.5</v>
      </c>
      <c r="AE10" s="278">
        <f t="shared" si="8"/>
        <v>0</v>
      </c>
      <c r="AF10" s="279"/>
      <c r="AG10" s="280" t="str">
        <f t="shared" si="12"/>
        <v/>
      </c>
      <c r="AH10" s="280" t="str">
        <f t="shared" si="12"/>
        <v/>
      </c>
      <c r="AI10" s="280">
        <f t="shared" si="12"/>
        <v>4</v>
      </c>
      <c r="AJ10" s="280">
        <f t="shared" si="12"/>
        <v>5</v>
      </c>
      <c r="AK10" s="280">
        <f t="shared" si="12"/>
        <v>5</v>
      </c>
      <c r="AL10" s="280">
        <f t="shared" si="12"/>
        <v>4</v>
      </c>
      <c r="AM10" s="280">
        <f t="shared" si="12"/>
        <v>4</v>
      </c>
      <c r="AN10" s="280" t="str">
        <f t="shared" si="12"/>
        <v/>
      </c>
      <c r="AO10" s="280">
        <f t="shared" si="12"/>
        <v>5</v>
      </c>
      <c r="AP10" s="280">
        <f t="shared" si="12"/>
        <v>4</v>
      </c>
      <c r="AQ10" s="280">
        <f t="shared" si="12"/>
        <v>5</v>
      </c>
      <c r="AR10" s="280">
        <f t="shared" si="12"/>
        <v>5</v>
      </c>
      <c r="AS10" s="280" t="str">
        <f t="shared" si="12"/>
        <v/>
      </c>
      <c r="AT10" s="280" t="str">
        <f t="shared" si="12"/>
        <v/>
      </c>
      <c r="AU10" s="280">
        <f t="shared" si="12"/>
        <v>4</v>
      </c>
      <c r="AV10" s="280" t="str">
        <f t="shared" si="12"/>
        <v/>
      </c>
      <c r="AW10" s="35">
        <f t="shared" si="13"/>
        <v>0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8.75" x14ac:dyDescent="0.2">
      <c r="A11" s="295">
        <v>6</v>
      </c>
      <c r="B11" s="245" t="s">
        <v>28</v>
      </c>
      <c r="C11" s="302" t="s">
        <v>34</v>
      </c>
      <c r="D11" s="333" t="s">
        <v>895</v>
      </c>
      <c r="E11" s="238">
        <v>2342</v>
      </c>
      <c r="F11" s="91"/>
      <c r="G11" s="91"/>
      <c r="H11" s="91">
        <v>4</v>
      </c>
      <c r="I11" s="91">
        <v>5</v>
      </c>
      <c r="J11" s="91">
        <v>5</v>
      </c>
      <c r="K11" s="91">
        <v>4</v>
      </c>
      <c r="L11" s="91">
        <v>4</v>
      </c>
      <c r="M11" s="91"/>
      <c r="N11" s="91">
        <v>4</v>
      </c>
      <c r="O11" s="91">
        <v>5</v>
      </c>
      <c r="P11" s="91">
        <v>4</v>
      </c>
      <c r="Q11" s="23">
        <v>5</v>
      </c>
      <c r="R11" s="91"/>
      <c r="S11" s="91"/>
      <c r="T11" s="91">
        <v>4</v>
      </c>
      <c r="U11" s="91"/>
      <c r="V11" s="35">
        <f t="shared" si="0"/>
        <v>4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0</v>
      </c>
      <c r="AA11" s="286">
        <f t="shared" si="5"/>
        <v>6</v>
      </c>
      <c r="AB11" s="286">
        <f t="shared" si="6"/>
        <v>4</v>
      </c>
      <c r="AC11" s="276">
        <f t="shared" si="7"/>
        <v>10</v>
      </c>
      <c r="AD11" s="277">
        <f t="shared" si="11"/>
        <v>4.4000000000000004</v>
      </c>
      <c r="AE11" s="287">
        <f t="shared" si="8"/>
        <v>0</v>
      </c>
      <c r="AG11" s="280" t="str">
        <f t="shared" si="12"/>
        <v/>
      </c>
      <c r="AH11" s="280" t="str">
        <f t="shared" si="12"/>
        <v/>
      </c>
      <c r="AI11" s="280">
        <f t="shared" si="12"/>
        <v>4</v>
      </c>
      <c r="AJ11" s="280">
        <f t="shared" si="12"/>
        <v>5</v>
      </c>
      <c r="AK11" s="280">
        <f t="shared" si="12"/>
        <v>5</v>
      </c>
      <c r="AL11" s="280">
        <f t="shared" si="12"/>
        <v>4</v>
      </c>
      <c r="AM11" s="280">
        <f t="shared" si="12"/>
        <v>4</v>
      </c>
      <c r="AN11" s="280" t="str">
        <f t="shared" si="12"/>
        <v/>
      </c>
      <c r="AO11" s="280">
        <f t="shared" si="12"/>
        <v>4</v>
      </c>
      <c r="AP11" s="280">
        <f t="shared" si="12"/>
        <v>5</v>
      </c>
      <c r="AQ11" s="280">
        <f t="shared" si="12"/>
        <v>4</v>
      </c>
      <c r="AR11" s="280">
        <f t="shared" si="12"/>
        <v>5</v>
      </c>
      <c r="AS11" s="280" t="str">
        <f t="shared" si="12"/>
        <v/>
      </c>
      <c r="AT11" s="280" t="str">
        <f t="shared" si="12"/>
        <v/>
      </c>
      <c r="AU11" s="280">
        <f t="shared" si="12"/>
        <v>4</v>
      </c>
      <c r="AV11" s="280" t="str">
        <f t="shared" si="12"/>
        <v/>
      </c>
      <c r="AW11" s="35">
        <f t="shared" si="13"/>
        <v>0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8.75" x14ac:dyDescent="0.2">
      <c r="A12" s="295">
        <v>7</v>
      </c>
      <c r="B12" s="245" t="s">
        <v>28</v>
      </c>
      <c r="C12" s="302" t="s">
        <v>34</v>
      </c>
      <c r="D12" s="333" t="s">
        <v>896</v>
      </c>
      <c r="E12" s="238">
        <v>2342</v>
      </c>
      <c r="F12" s="91"/>
      <c r="G12" s="91"/>
      <c r="H12" s="91">
        <v>3</v>
      </c>
      <c r="I12" s="91">
        <v>4</v>
      </c>
      <c r="J12" s="91">
        <v>4</v>
      </c>
      <c r="K12" s="91">
        <v>3</v>
      </c>
      <c r="L12" s="91">
        <v>3</v>
      </c>
      <c r="M12" s="91"/>
      <c r="N12" s="91">
        <v>4</v>
      </c>
      <c r="O12" s="91">
        <v>4</v>
      </c>
      <c r="P12" s="23">
        <v>4</v>
      </c>
      <c r="Q12" s="23">
        <v>5</v>
      </c>
      <c r="R12" s="23"/>
      <c r="S12" s="23"/>
      <c r="T12" s="23">
        <v>3</v>
      </c>
      <c r="U12" s="23"/>
      <c r="V12" s="35">
        <f t="shared" si="0"/>
        <v>3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4</v>
      </c>
      <c r="AA12" s="276">
        <f t="shared" si="5"/>
        <v>5</v>
      </c>
      <c r="AB12" s="276">
        <f t="shared" si="6"/>
        <v>1</v>
      </c>
      <c r="AC12" s="276">
        <f t="shared" si="7"/>
        <v>10</v>
      </c>
      <c r="AD12" s="277">
        <f t="shared" si="11"/>
        <v>3.7</v>
      </c>
      <c r="AE12" s="278">
        <f t="shared" si="8"/>
        <v>0</v>
      </c>
      <c r="AF12" s="279"/>
      <c r="AG12" s="280" t="str">
        <f t="shared" si="12"/>
        <v/>
      </c>
      <c r="AH12" s="280" t="str">
        <f t="shared" si="12"/>
        <v/>
      </c>
      <c r="AI12" s="280">
        <f t="shared" si="12"/>
        <v>3</v>
      </c>
      <c r="AJ12" s="280">
        <f t="shared" si="12"/>
        <v>4</v>
      </c>
      <c r="AK12" s="280">
        <f t="shared" si="12"/>
        <v>4</v>
      </c>
      <c r="AL12" s="280">
        <f t="shared" si="12"/>
        <v>3</v>
      </c>
      <c r="AM12" s="280">
        <f t="shared" si="12"/>
        <v>3</v>
      </c>
      <c r="AN12" s="280" t="str">
        <f t="shared" si="12"/>
        <v/>
      </c>
      <c r="AO12" s="280">
        <f t="shared" si="12"/>
        <v>4</v>
      </c>
      <c r="AP12" s="280">
        <f t="shared" si="12"/>
        <v>4</v>
      </c>
      <c r="AQ12" s="280">
        <f t="shared" si="12"/>
        <v>4</v>
      </c>
      <c r="AR12" s="280">
        <f t="shared" si="12"/>
        <v>5</v>
      </c>
      <c r="AS12" s="280" t="str">
        <f t="shared" si="12"/>
        <v/>
      </c>
      <c r="AT12" s="280" t="str">
        <f t="shared" si="12"/>
        <v/>
      </c>
      <c r="AU12" s="280">
        <f t="shared" si="12"/>
        <v>3</v>
      </c>
      <c r="AV12" s="280" t="str">
        <f t="shared" si="12"/>
        <v/>
      </c>
      <c r="AW12" s="35">
        <f t="shared" si="13"/>
        <v>0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8.75" x14ac:dyDescent="0.2">
      <c r="A13" s="295">
        <v>8</v>
      </c>
      <c r="B13" s="245" t="s">
        <v>28</v>
      </c>
      <c r="C13" s="302" t="s">
        <v>34</v>
      </c>
      <c r="D13" s="333" t="s">
        <v>897</v>
      </c>
      <c r="E13" s="238">
        <v>2342</v>
      </c>
      <c r="F13" s="91"/>
      <c r="G13" s="91"/>
      <c r="H13" s="91">
        <v>4</v>
      </c>
      <c r="I13" s="91">
        <v>4</v>
      </c>
      <c r="J13" s="91">
        <v>5</v>
      </c>
      <c r="K13" s="91">
        <v>4</v>
      </c>
      <c r="L13" s="91">
        <v>4</v>
      </c>
      <c r="M13" s="91"/>
      <c r="N13" s="91">
        <v>5</v>
      </c>
      <c r="O13" s="91">
        <v>5</v>
      </c>
      <c r="P13" s="23">
        <v>4</v>
      </c>
      <c r="Q13" s="23">
        <v>5</v>
      </c>
      <c r="R13" s="23"/>
      <c r="S13" s="23"/>
      <c r="T13" s="23">
        <v>4</v>
      </c>
      <c r="U13" s="23"/>
      <c r="V13" s="35">
        <f t="shared" si="0"/>
        <v>4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0</v>
      </c>
      <c r="AA13" s="276">
        <f t="shared" si="5"/>
        <v>6</v>
      </c>
      <c r="AB13" s="276">
        <f t="shared" si="6"/>
        <v>4</v>
      </c>
      <c r="AC13" s="276">
        <f t="shared" si="7"/>
        <v>10</v>
      </c>
      <c r="AD13" s="277">
        <f t="shared" si="11"/>
        <v>4.4000000000000004</v>
      </c>
      <c r="AE13" s="278">
        <f t="shared" si="8"/>
        <v>0</v>
      </c>
      <c r="AF13" s="279"/>
      <c r="AG13" s="280" t="str">
        <f t="shared" si="12"/>
        <v/>
      </c>
      <c r="AH13" s="280" t="str">
        <f t="shared" si="12"/>
        <v/>
      </c>
      <c r="AI13" s="280">
        <f t="shared" si="12"/>
        <v>4</v>
      </c>
      <c r="AJ13" s="280">
        <f t="shared" si="12"/>
        <v>4</v>
      </c>
      <c r="AK13" s="280">
        <f t="shared" si="12"/>
        <v>5</v>
      </c>
      <c r="AL13" s="280">
        <f t="shared" si="12"/>
        <v>4</v>
      </c>
      <c r="AM13" s="280">
        <f t="shared" si="12"/>
        <v>4</v>
      </c>
      <c r="AN13" s="280" t="str">
        <f t="shared" si="12"/>
        <v/>
      </c>
      <c r="AO13" s="280">
        <f t="shared" si="12"/>
        <v>5</v>
      </c>
      <c r="AP13" s="280">
        <f t="shared" si="12"/>
        <v>5</v>
      </c>
      <c r="AQ13" s="280">
        <f t="shared" si="12"/>
        <v>4</v>
      </c>
      <c r="AR13" s="280">
        <f t="shared" si="12"/>
        <v>5</v>
      </c>
      <c r="AS13" s="280" t="str">
        <f t="shared" si="12"/>
        <v/>
      </c>
      <c r="AT13" s="280" t="str">
        <f t="shared" si="12"/>
        <v/>
      </c>
      <c r="AU13" s="280">
        <f t="shared" si="12"/>
        <v>4</v>
      </c>
      <c r="AV13" s="280" t="str">
        <f t="shared" si="12"/>
        <v/>
      </c>
      <c r="AW13" s="35">
        <f t="shared" si="13"/>
        <v>0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8.75" x14ac:dyDescent="0.2">
      <c r="A14" s="295">
        <v>9</v>
      </c>
      <c r="B14" s="243"/>
      <c r="C14" s="343" t="s">
        <v>34</v>
      </c>
      <c r="D14" s="344" t="s">
        <v>898</v>
      </c>
      <c r="E14" s="238">
        <v>2342</v>
      </c>
      <c r="F14" s="91"/>
      <c r="G14" s="91"/>
      <c r="H14" s="91">
        <v>5</v>
      </c>
      <c r="I14" s="91">
        <v>5</v>
      </c>
      <c r="J14" s="91">
        <v>5</v>
      </c>
      <c r="K14" s="91">
        <v>5</v>
      </c>
      <c r="L14" s="91">
        <v>5</v>
      </c>
      <c r="M14" s="91"/>
      <c r="N14" s="91">
        <v>5</v>
      </c>
      <c r="O14" s="91">
        <v>5</v>
      </c>
      <c r="P14" s="91">
        <v>5</v>
      </c>
      <c r="Q14" s="23">
        <v>5</v>
      </c>
      <c r="R14" s="24"/>
      <c r="S14" s="23"/>
      <c r="T14" s="23">
        <v>5</v>
      </c>
      <c r="U14" s="23"/>
      <c r="V14" s="18">
        <f t="shared" si="0"/>
        <v>5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0</v>
      </c>
      <c r="AA14" s="92">
        <f t="shared" si="5"/>
        <v>0</v>
      </c>
      <c r="AB14" s="92">
        <f t="shared" si="6"/>
        <v>10</v>
      </c>
      <c r="AC14" s="92">
        <f t="shared" si="7"/>
        <v>10</v>
      </c>
      <c r="AD14" s="225">
        <f t="shared" si="11"/>
        <v>5</v>
      </c>
      <c r="AE14" s="16">
        <f t="shared" si="8"/>
        <v>0</v>
      </c>
      <c r="AF14" s="9"/>
      <c r="AG14" s="280" t="str">
        <f t="shared" si="12"/>
        <v/>
      </c>
      <c r="AH14" s="280" t="str">
        <f t="shared" si="12"/>
        <v/>
      </c>
      <c r="AI14" s="280">
        <f t="shared" si="12"/>
        <v>5</v>
      </c>
      <c r="AJ14" s="280">
        <f t="shared" si="12"/>
        <v>5</v>
      </c>
      <c r="AK14" s="280">
        <f t="shared" si="12"/>
        <v>5</v>
      </c>
      <c r="AL14" s="280">
        <f t="shared" si="12"/>
        <v>5</v>
      </c>
      <c r="AM14" s="280">
        <f t="shared" si="12"/>
        <v>5</v>
      </c>
      <c r="AN14" s="280" t="str">
        <f t="shared" si="12"/>
        <v/>
      </c>
      <c r="AO14" s="280">
        <f t="shared" si="12"/>
        <v>5</v>
      </c>
      <c r="AP14" s="280">
        <f t="shared" si="12"/>
        <v>5</v>
      </c>
      <c r="AQ14" s="280">
        <f t="shared" si="12"/>
        <v>5</v>
      </c>
      <c r="AR14" s="280">
        <f t="shared" si="12"/>
        <v>5</v>
      </c>
      <c r="AS14" s="280" t="str">
        <f t="shared" si="12"/>
        <v/>
      </c>
      <c r="AT14" s="280" t="str">
        <f t="shared" si="12"/>
        <v/>
      </c>
      <c r="AU14" s="280">
        <f t="shared" si="12"/>
        <v>5</v>
      </c>
      <c r="AV14" s="280" t="str">
        <f t="shared" si="12"/>
        <v/>
      </c>
      <c r="AW14" s="35">
        <f t="shared" si="13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295">
        <v>10</v>
      </c>
      <c r="B15" s="243"/>
      <c r="C15" s="302" t="s">
        <v>34</v>
      </c>
      <c r="D15" s="333" t="s">
        <v>899</v>
      </c>
      <c r="E15" s="238">
        <v>2342</v>
      </c>
      <c r="F15" s="91"/>
      <c r="G15" s="91"/>
      <c r="H15" s="91">
        <v>3</v>
      </c>
      <c r="I15" s="91">
        <v>4</v>
      </c>
      <c r="J15" s="91">
        <v>4</v>
      </c>
      <c r="K15" s="91">
        <v>4</v>
      </c>
      <c r="L15" s="91">
        <v>3</v>
      </c>
      <c r="M15" s="91"/>
      <c r="N15" s="91">
        <v>4</v>
      </c>
      <c r="O15" s="91">
        <v>5</v>
      </c>
      <c r="P15" s="91">
        <v>4</v>
      </c>
      <c r="Q15" s="23">
        <v>5</v>
      </c>
      <c r="R15" s="24"/>
      <c r="S15" s="23"/>
      <c r="T15" s="23">
        <v>3</v>
      </c>
      <c r="U15" s="23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3</v>
      </c>
      <c r="AA15" s="92">
        <f t="shared" si="5"/>
        <v>5</v>
      </c>
      <c r="AB15" s="92">
        <f t="shared" si="6"/>
        <v>2</v>
      </c>
      <c r="AC15" s="92">
        <f t="shared" si="7"/>
        <v>10</v>
      </c>
      <c r="AD15" s="225">
        <f t="shared" si="11"/>
        <v>3.9</v>
      </c>
      <c r="AE15" s="16">
        <f t="shared" si="8"/>
        <v>0</v>
      </c>
      <c r="AF15" s="9"/>
      <c r="AG15" s="280" t="str">
        <f t="shared" si="12"/>
        <v/>
      </c>
      <c r="AH15" s="280" t="str">
        <f t="shared" si="12"/>
        <v/>
      </c>
      <c r="AI15" s="280">
        <f t="shared" si="12"/>
        <v>3</v>
      </c>
      <c r="AJ15" s="280">
        <f t="shared" si="12"/>
        <v>4</v>
      </c>
      <c r="AK15" s="280">
        <f t="shared" si="12"/>
        <v>4</v>
      </c>
      <c r="AL15" s="280">
        <f t="shared" si="12"/>
        <v>4</v>
      </c>
      <c r="AM15" s="280">
        <f t="shared" si="12"/>
        <v>3</v>
      </c>
      <c r="AN15" s="280" t="str">
        <f t="shared" si="12"/>
        <v/>
      </c>
      <c r="AO15" s="280">
        <f t="shared" si="12"/>
        <v>4</v>
      </c>
      <c r="AP15" s="280">
        <f t="shared" si="12"/>
        <v>5</v>
      </c>
      <c r="AQ15" s="280">
        <f t="shared" si="12"/>
        <v>4</v>
      </c>
      <c r="AR15" s="280">
        <f t="shared" si="12"/>
        <v>5</v>
      </c>
      <c r="AS15" s="280" t="str">
        <f t="shared" si="12"/>
        <v/>
      </c>
      <c r="AT15" s="280" t="str">
        <f t="shared" si="12"/>
        <v/>
      </c>
      <c r="AU15" s="280">
        <f t="shared" si="12"/>
        <v>3</v>
      </c>
      <c r="AV15" s="280" t="str">
        <f t="shared" si="12"/>
        <v/>
      </c>
      <c r="AW15" s="35">
        <f t="shared" si="13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95">
        <v>11</v>
      </c>
      <c r="B16" s="243"/>
      <c r="C16" s="302" t="s">
        <v>34</v>
      </c>
      <c r="D16" s="333" t="s">
        <v>900</v>
      </c>
      <c r="E16" s="238">
        <v>2342</v>
      </c>
      <c r="F16" s="91"/>
      <c r="G16" s="91"/>
      <c r="H16" s="91">
        <v>4</v>
      </c>
      <c r="I16" s="91">
        <v>5</v>
      </c>
      <c r="J16" s="91">
        <v>4</v>
      </c>
      <c r="K16" s="91">
        <v>4</v>
      </c>
      <c r="L16" s="91">
        <v>3</v>
      </c>
      <c r="M16" s="91"/>
      <c r="N16" s="91">
        <v>4</v>
      </c>
      <c r="O16" s="91">
        <v>5</v>
      </c>
      <c r="P16" s="91">
        <v>4</v>
      </c>
      <c r="Q16" s="23">
        <v>5</v>
      </c>
      <c r="R16" s="24"/>
      <c r="S16" s="23"/>
      <c r="T16" s="23">
        <v>3</v>
      </c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2</v>
      </c>
      <c r="AA16" s="92">
        <f t="shared" si="5"/>
        <v>5</v>
      </c>
      <c r="AB16" s="92">
        <f t="shared" si="6"/>
        <v>3</v>
      </c>
      <c r="AC16" s="92">
        <f t="shared" si="7"/>
        <v>10</v>
      </c>
      <c r="AD16" s="225">
        <f t="shared" si="11"/>
        <v>4.0999999999999996</v>
      </c>
      <c r="AE16" s="16">
        <f t="shared" si="8"/>
        <v>0</v>
      </c>
      <c r="AF16" s="9"/>
      <c r="AG16" s="280" t="str">
        <f t="shared" si="12"/>
        <v/>
      </c>
      <c r="AH16" s="280" t="str">
        <f t="shared" si="12"/>
        <v/>
      </c>
      <c r="AI16" s="280">
        <f t="shared" si="12"/>
        <v>4</v>
      </c>
      <c r="AJ16" s="280">
        <f t="shared" si="12"/>
        <v>5</v>
      </c>
      <c r="AK16" s="280">
        <f t="shared" si="12"/>
        <v>4</v>
      </c>
      <c r="AL16" s="280">
        <f t="shared" si="12"/>
        <v>4</v>
      </c>
      <c r="AM16" s="280">
        <f t="shared" si="12"/>
        <v>3</v>
      </c>
      <c r="AN16" s="280" t="str">
        <f t="shared" si="12"/>
        <v/>
      </c>
      <c r="AO16" s="280">
        <f t="shared" si="12"/>
        <v>4</v>
      </c>
      <c r="AP16" s="280">
        <f t="shared" si="12"/>
        <v>5</v>
      </c>
      <c r="AQ16" s="280">
        <f t="shared" si="12"/>
        <v>4</v>
      </c>
      <c r="AR16" s="280">
        <f t="shared" si="12"/>
        <v>5</v>
      </c>
      <c r="AS16" s="280" t="str">
        <f t="shared" si="12"/>
        <v/>
      </c>
      <c r="AT16" s="280" t="str">
        <f t="shared" si="12"/>
        <v/>
      </c>
      <c r="AU16" s="280">
        <f t="shared" si="12"/>
        <v>3</v>
      </c>
      <c r="AV16" s="280" t="str">
        <f t="shared" si="12"/>
        <v/>
      </c>
      <c r="AW16" s="35">
        <f t="shared" si="13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95">
        <v>12</v>
      </c>
      <c r="B17" s="240"/>
      <c r="C17" s="302" t="s">
        <v>34</v>
      </c>
      <c r="D17" s="333" t="s">
        <v>901</v>
      </c>
      <c r="E17" s="238">
        <v>2342</v>
      </c>
      <c r="F17" s="91"/>
      <c r="G17" s="91"/>
      <c r="H17" s="91">
        <v>4</v>
      </c>
      <c r="I17" s="91">
        <v>5</v>
      </c>
      <c r="J17" s="91">
        <v>5</v>
      </c>
      <c r="K17" s="91">
        <v>5</v>
      </c>
      <c r="L17" s="91">
        <v>4</v>
      </c>
      <c r="M17" s="91"/>
      <c r="N17" s="91">
        <v>5</v>
      </c>
      <c r="O17" s="91">
        <v>5</v>
      </c>
      <c r="P17" s="91">
        <v>4</v>
      </c>
      <c r="Q17" s="23">
        <v>5</v>
      </c>
      <c r="R17" s="24"/>
      <c r="S17" s="23"/>
      <c r="T17" s="23">
        <v>5</v>
      </c>
      <c r="U17" s="23"/>
      <c r="V17" s="18">
        <f t="shared" si="0"/>
        <v>4</v>
      </c>
      <c r="W17" s="92">
        <f t="shared" si="1"/>
        <v>0</v>
      </c>
      <c r="X17" s="92">
        <f t="shared" ref="X17:X34" si="14">COUNTIF(AF17:AU17,"д")</f>
        <v>0</v>
      </c>
      <c r="Y17" s="92">
        <f t="shared" si="3"/>
        <v>0</v>
      </c>
      <c r="Z17" s="92">
        <f t="shared" si="4"/>
        <v>0</v>
      </c>
      <c r="AA17" s="92">
        <f t="shared" si="5"/>
        <v>3</v>
      </c>
      <c r="AB17" s="92">
        <f t="shared" si="6"/>
        <v>7</v>
      </c>
      <c r="AC17" s="92">
        <f t="shared" si="7"/>
        <v>10</v>
      </c>
      <c r="AD17" s="225">
        <f t="shared" si="11"/>
        <v>4.7</v>
      </c>
      <c r="AE17" s="16">
        <f t="shared" si="8"/>
        <v>0</v>
      </c>
      <c r="AF17" s="9"/>
      <c r="AG17" s="280" t="str">
        <f t="shared" si="12"/>
        <v/>
      </c>
      <c r="AH17" s="280" t="str">
        <f t="shared" si="12"/>
        <v/>
      </c>
      <c r="AI17" s="280">
        <f t="shared" si="12"/>
        <v>4</v>
      </c>
      <c r="AJ17" s="280">
        <f t="shared" si="12"/>
        <v>5</v>
      </c>
      <c r="AK17" s="280">
        <f t="shared" si="12"/>
        <v>5</v>
      </c>
      <c r="AL17" s="280">
        <f t="shared" si="12"/>
        <v>5</v>
      </c>
      <c r="AM17" s="280">
        <f t="shared" si="12"/>
        <v>4</v>
      </c>
      <c r="AN17" s="280" t="str">
        <f t="shared" si="12"/>
        <v/>
      </c>
      <c r="AO17" s="280">
        <f t="shared" si="12"/>
        <v>5</v>
      </c>
      <c r="AP17" s="280">
        <f t="shared" si="12"/>
        <v>5</v>
      </c>
      <c r="AQ17" s="280">
        <f t="shared" si="12"/>
        <v>4</v>
      </c>
      <c r="AR17" s="280">
        <f t="shared" si="12"/>
        <v>5</v>
      </c>
      <c r="AS17" s="280" t="str">
        <f t="shared" si="12"/>
        <v/>
      </c>
      <c r="AT17" s="280" t="str">
        <f t="shared" si="12"/>
        <v/>
      </c>
      <c r="AU17" s="280">
        <f t="shared" si="12"/>
        <v>5</v>
      </c>
      <c r="AV17" s="280" t="str">
        <f t="shared" si="12"/>
        <v/>
      </c>
      <c r="AW17" s="35">
        <f t="shared" si="13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95">
        <v>13</v>
      </c>
      <c r="B18" s="178"/>
      <c r="C18" s="302" t="s">
        <v>34</v>
      </c>
      <c r="D18" s="333" t="s">
        <v>902</v>
      </c>
      <c r="E18" s="238">
        <v>2342</v>
      </c>
      <c r="F18" s="91"/>
      <c r="G18" s="91"/>
      <c r="H18" s="91">
        <v>3</v>
      </c>
      <c r="I18" s="91">
        <v>4</v>
      </c>
      <c r="J18" s="91">
        <v>5</v>
      </c>
      <c r="K18" s="91">
        <v>4</v>
      </c>
      <c r="L18" s="91">
        <v>4</v>
      </c>
      <c r="M18" s="91"/>
      <c r="N18" s="91">
        <v>5</v>
      </c>
      <c r="O18" s="91">
        <v>5</v>
      </c>
      <c r="P18" s="91">
        <v>4</v>
      </c>
      <c r="Q18" s="23">
        <v>5</v>
      </c>
      <c r="R18" s="24"/>
      <c r="S18" s="23"/>
      <c r="T18" s="23">
        <v>5</v>
      </c>
      <c r="U18" s="23"/>
      <c r="V18" s="18">
        <f t="shared" si="0"/>
        <v>3</v>
      </c>
      <c r="W18" s="92">
        <f t="shared" si="1"/>
        <v>0</v>
      </c>
      <c r="X18" s="92">
        <f t="shared" si="14"/>
        <v>0</v>
      </c>
      <c r="Y18" s="92">
        <f t="shared" si="3"/>
        <v>0</v>
      </c>
      <c r="Z18" s="92">
        <f t="shared" si="4"/>
        <v>1</v>
      </c>
      <c r="AA18" s="92">
        <f t="shared" si="5"/>
        <v>4</v>
      </c>
      <c r="AB18" s="92">
        <f t="shared" si="6"/>
        <v>5</v>
      </c>
      <c r="AC18" s="92">
        <f t="shared" si="7"/>
        <v>10</v>
      </c>
      <c r="AD18" s="225">
        <f t="shared" si="11"/>
        <v>4.4000000000000004</v>
      </c>
      <c r="AE18" s="16">
        <f t="shared" si="8"/>
        <v>0</v>
      </c>
      <c r="AF18" s="9"/>
      <c r="AG18" s="280" t="str">
        <f t="shared" si="12"/>
        <v/>
      </c>
      <c r="AH18" s="280" t="str">
        <f t="shared" si="12"/>
        <v/>
      </c>
      <c r="AI18" s="280">
        <f t="shared" si="12"/>
        <v>3</v>
      </c>
      <c r="AJ18" s="280">
        <f t="shared" si="12"/>
        <v>4</v>
      </c>
      <c r="AK18" s="280">
        <f t="shared" si="12"/>
        <v>5</v>
      </c>
      <c r="AL18" s="280">
        <f t="shared" si="12"/>
        <v>4</v>
      </c>
      <c r="AM18" s="280">
        <f t="shared" si="12"/>
        <v>4</v>
      </c>
      <c r="AN18" s="280" t="str">
        <f t="shared" si="12"/>
        <v/>
      </c>
      <c r="AO18" s="280">
        <f t="shared" si="12"/>
        <v>5</v>
      </c>
      <c r="AP18" s="280">
        <f t="shared" si="12"/>
        <v>5</v>
      </c>
      <c r="AQ18" s="280">
        <f t="shared" si="12"/>
        <v>4</v>
      </c>
      <c r="AR18" s="280">
        <f t="shared" si="12"/>
        <v>5</v>
      </c>
      <c r="AS18" s="280" t="str">
        <f t="shared" si="12"/>
        <v/>
      </c>
      <c r="AT18" s="280" t="str">
        <f t="shared" si="12"/>
        <v/>
      </c>
      <c r="AU18" s="280">
        <f t="shared" si="12"/>
        <v>5</v>
      </c>
      <c r="AV18" s="280" t="str">
        <f t="shared" si="12"/>
        <v/>
      </c>
      <c r="AW18" s="35">
        <f t="shared" si="13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95">
        <v>14</v>
      </c>
      <c r="B19" s="178"/>
      <c r="C19" s="302" t="s">
        <v>34</v>
      </c>
      <c r="D19" s="333" t="s">
        <v>903</v>
      </c>
      <c r="E19" s="238">
        <v>2342</v>
      </c>
      <c r="F19" s="91"/>
      <c r="G19" s="91"/>
      <c r="H19" s="91">
        <v>3</v>
      </c>
      <c r="I19" s="91">
        <v>4</v>
      </c>
      <c r="J19" s="91">
        <v>4</v>
      </c>
      <c r="K19" s="91">
        <v>4</v>
      </c>
      <c r="L19" s="91">
        <v>4</v>
      </c>
      <c r="M19" s="91"/>
      <c r="N19" s="91">
        <v>5</v>
      </c>
      <c r="O19" s="91">
        <v>5</v>
      </c>
      <c r="P19" s="91">
        <v>4</v>
      </c>
      <c r="Q19" s="23">
        <v>5</v>
      </c>
      <c r="R19" s="23"/>
      <c r="S19" s="23"/>
      <c r="T19" s="23">
        <v>4</v>
      </c>
      <c r="U19" s="23"/>
      <c r="V19" s="18">
        <f t="shared" si="0"/>
        <v>3</v>
      </c>
      <c r="W19" s="92">
        <f t="shared" si="1"/>
        <v>0</v>
      </c>
      <c r="X19" s="92">
        <f t="shared" si="14"/>
        <v>0</v>
      </c>
      <c r="Y19" s="92">
        <f t="shared" si="3"/>
        <v>0</v>
      </c>
      <c r="Z19" s="92">
        <f t="shared" si="4"/>
        <v>1</v>
      </c>
      <c r="AA19" s="92">
        <f t="shared" si="5"/>
        <v>6</v>
      </c>
      <c r="AB19" s="92">
        <f t="shared" si="6"/>
        <v>3</v>
      </c>
      <c r="AC19" s="92">
        <f t="shared" si="7"/>
        <v>10</v>
      </c>
      <c r="AD19" s="225">
        <f t="shared" si="11"/>
        <v>4.2</v>
      </c>
      <c r="AE19" s="16">
        <f t="shared" si="8"/>
        <v>0</v>
      </c>
      <c r="AF19" s="9"/>
      <c r="AG19" s="280" t="str">
        <f t="shared" si="12"/>
        <v/>
      </c>
      <c r="AH19" s="280" t="str">
        <f t="shared" si="12"/>
        <v/>
      </c>
      <c r="AI19" s="280">
        <f t="shared" si="12"/>
        <v>3</v>
      </c>
      <c r="AJ19" s="280">
        <f t="shared" si="12"/>
        <v>4</v>
      </c>
      <c r="AK19" s="280">
        <f t="shared" si="12"/>
        <v>4</v>
      </c>
      <c r="AL19" s="280">
        <f t="shared" si="12"/>
        <v>4</v>
      </c>
      <c r="AM19" s="280">
        <f t="shared" si="12"/>
        <v>4</v>
      </c>
      <c r="AN19" s="280" t="str">
        <f t="shared" si="12"/>
        <v/>
      </c>
      <c r="AO19" s="280">
        <f t="shared" si="12"/>
        <v>5</v>
      </c>
      <c r="AP19" s="280">
        <f t="shared" si="12"/>
        <v>5</v>
      </c>
      <c r="AQ19" s="280">
        <f t="shared" si="12"/>
        <v>4</v>
      </c>
      <c r="AR19" s="280">
        <f t="shared" si="12"/>
        <v>5</v>
      </c>
      <c r="AS19" s="280" t="str">
        <f t="shared" si="12"/>
        <v/>
      </c>
      <c r="AT19" s="280" t="str">
        <f t="shared" si="12"/>
        <v/>
      </c>
      <c r="AU19" s="280">
        <f t="shared" si="12"/>
        <v>4</v>
      </c>
      <c r="AV19" s="280" t="str">
        <f t="shared" si="12"/>
        <v/>
      </c>
      <c r="AW19" s="35">
        <f t="shared" si="13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95">
        <v>15</v>
      </c>
      <c r="B20" s="178"/>
      <c r="C20" s="302" t="s">
        <v>34</v>
      </c>
      <c r="D20" s="333" t="s">
        <v>904</v>
      </c>
      <c r="E20" s="238">
        <v>2342</v>
      </c>
      <c r="F20" s="91"/>
      <c r="G20" s="91"/>
      <c r="H20" s="91">
        <v>4</v>
      </c>
      <c r="I20" s="91">
        <v>5</v>
      </c>
      <c r="J20" s="91">
        <v>5</v>
      </c>
      <c r="K20" s="91">
        <v>5</v>
      </c>
      <c r="L20" s="91">
        <v>5</v>
      </c>
      <c r="M20" s="91"/>
      <c r="N20" s="91">
        <v>5</v>
      </c>
      <c r="O20" s="91">
        <v>5</v>
      </c>
      <c r="P20" s="91">
        <v>5</v>
      </c>
      <c r="Q20" s="23">
        <v>5</v>
      </c>
      <c r="R20" s="24"/>
      <c r="S20" s="23"/>
      <c r="T20" s="23">
        <v>4</v>
      </c>
      <c r="U20" s="23"/>
      <c r="V20" s="18">
        <f t="shared" si="0"/>
        <v>4</v>
      </c>
      <c r="W20" s="92">
        <f t="shared" si="1"/>
        <v>0</v>
      </c>
      <c r="X20" s="92">
        <f t="shared" si="14"/>
        <v>0</v>
      </c>
      <c r="Y20" s="92">
        <f t="shared" si="3"/>
        <v>0</v>
      </c>
      <c r="Z20" s="92">
        <f t="shared" si="4"/>
        <v>0</v>
      </c>
      <c r="AA20" s="92">
        <f t="shared" si="5"/>
        <v>2</v>
      </c>
      <c r="AB20" s="92">
        <f t="shared" si="6"/>
        <v>8</v>
      </c>
      <c r="AC20" s="92">
        <f t="shared" si="7"/>
        <v>10</v>
      </c>
      <c r="AD20" s="225">
        <f t="shared" si="11"/>
        <v>4.8</v>
      </c>
      <c r="AE20" s="16">
        <f t="shared" si="8"/>
        <v>0</v>
      </c>
      <c r="AF20" s="9"/>
      <c r="AG20" s="280" t="str">
        <f t="shared" si="12"/>
        <v/>
      </c>
      <c r="AH20" s="280" t="str">
        <f t="shared" si="12"/>
        <v/>
      </c>
      <c r="AI20" s="280">
        <f t="shared" si="12"/>
        <v>4</v>
      </c>
      <c r="AJ20" s="280">
        <f t="shared" si="12"/>
        <v>5</v>
      </c>
      <c r="AK20" s="280">
        <f t="shared" si="12"/>
        <v>5</v>
      </c>
      <c r="AL20" s="280">
        <f t="shared" si="12"/>
        <v>5</v>
      </c>
      <c r="AM20" s="280">
        <f t="shared" si="12"/>
        <v>5</v>
      </c>
      <c r="AN20" s="280" t="str">
        <f t="shared" si="12"/>
        <v/>
      </c>
      <c r="AO20" s="280">
        <f t="shared" si="12"/>
        <v>5</v>
      </c>
      <c r="AP20" s="280">
        <f t="shared" si="12"/>
        <v>5</v>
      </c>
      <c r="AQ20" s="280">
        <f t="shared" si="12"/>
        <v>5</v>
      </c>
      <c r="AR20" s="280">
        <f t="shared" si="12"/>
        <v>5</v>
      </c>
      <c r="AS20" s="280" t="str">
        <f t="shared" si="12"/>
        <v/>
      </c>
      <c r="AT20" s="280" t="str">
        <f t="shared" si="12"/>
        <v/>
      </c>
      <c r="AU20" s="280">
        <f t="shared" si="12"/>
        <v>4</v>
      </c>
      <c r="AV20" s="280" t="str">
        <f t="shared" si="12"/>
        <v/>
      </c>
      <c r="AW20" s="35">
        <f t="shared" si="13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95">
        <v>16</v>
      </c>
      <c r="B21" s="178"/>
      <c r="C21" s="302" t="s">
        <v>34</v>
      </c>
      <c r="D21" s="333" t="s">
        <v>905</v>
      </c>
      <c r="E21" s="238">
        <v>2342</v>
      </c>
      <c r="F21" s="91"/>
      <c r="G21" s="91"/>
      <c r="H21" s="91">
        <v>4</v>
      </c>
      <c r="I21" s="91">
        <v>3</v>
      </c>
      <c r="J21" s="91">
        <v>5</v>
      </c>
      <c r="K21" s="91">
        <v>4</v>
      </c>
      <c r="L21" s="91">
        <v>4</v>
      </c>
      <c r="M21" s="91"/>
      <c r="N21" s="91">
        <v>4</v>
      </c>
      <c r="O21" s="91">
        <v>4</v>
      </c>
      <c r="P21" s="91">
        <v>4</v>
      </c>
      <c r="Q21" s="23">
        <v>5</v>
      </c>
      <c r="R21" s="24"/>
      <c r="S21" s="23"/>
      <c r="T21" s="23">
        <v>4</v>
      </c>
      <c r="U21" s="23"/>
      <c r="V21" s="18">
        <f t="shared" si="0"/>
        <v>3</v>
      </c>
      <c r="W21" s="92">
        <f t="shared" si="1"/>
        <v>0</v>
      </c>
      <c r="X21" s="92">
        <f t="shared" si="14"/>
        <v>0</v>
      </c>
      <c r="Y21" s="92">
        <f t="shared" si="3"/>
        <v>0</v>
      </c>
      <c r="Z21" s="92">
        <f t="shared" si="4"/>
        <v>1</v>
      </c>
      <c r="AA21" s="92">
        <f t="shared" si="5"/>
        <v>7</v>
      </c>
      <c r="AB21" s="92">
        <f t="shared" si="6"/>
        <v>2</v>
      </c>
      <c r="AC21" s="92">
        <f t="shared" si="7"/>
        <v>10</v>
      </c>
      <c r="AD21" s="225">
        <f t="shared" si="11"/>
        <v>4.0999999999999996</v>
      </c>
      <c r="AE21" s="16">
        <f t="shared" si="8"/>
        <v>0</v>
      </c>
      <c r="AF21" s="9"/>
      <c r="AG21" s="280" t="str">
        <f t="shared" si="12"/>
        <v/>
      </c>
      <c r="AH21" s="280" t="str">
        <f t="shared" si="12"/>
        <v/>
      </c>
      <c r="AI21" s="280">
        <f t="shared" si="12"/>
        <v>4</v>
      </c>
      <c r="AJ21" s="280">
        <f t="shared" si="12"/>
        <v>3</v>
      </c>
      <c r="AK21" s="280">
        <f t="shared" si="12"/>
        <v>5</v>
      </c>
      <c r="AL21" s="280">
        <f t="shared" si="12"/>
        <v>4</v>
      </c>
      <c r="AM21" s="280">
        <f t="shared" si="12"/>
        <v>4</v>
      </c>
      <c r="AN21" s="280" t="str">
        <f t="shared" si="12"/>
        <v/>
      </c>
      <c r="AO21" s="280">
        <f t="shared" si="12"/>
        <v>4</v>
      </c>
      <c r="AP21" s="280">
        <f t="shared" si="12"/>
        <v>4</v>
      </c>
      <c r="AQ21" s="280">
        <f t="shared" si="12"/>
        <v>4</v>
      </c>
      <c r="AR21" s="280">
        <f t="shared" si="12"/>
        <v>5</v>
      </c>
      <c r="AS21" s="280" t="str">
        <f t="shared" si="12"/>
        <v/>
      </c>
      <c r="AT21" s="280" t="str">
        <f t="shared" si="12"/>
        <v/>
      </c>
      <c r="AU21" s="280">
        <f t="shared" si="12"/>
        <v>4</v>
      </c>
      <c r="AV21" s="280" t="str">
        <f t="shared" si="12"/>
        <v/>
      </c>
      <c r="AW21" s="35">
        <f t="shared" si="13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95">
        <v>17</v>
      </c>
      <c r="B22" s="178"/>
      <c r="C22" s="302" t="s">
        <v>34</v>
      </c>
      <c r="D22" s="333" t="s">
        <v>906</v>
      </c>
      <c r="E22" s="238">
        <v>2342</v>
      </c>
      <c r="F22" s="91"/>
      <c r="G22" s="91"/>
      <c r="H22" s="91">
        <v>3</v>
      </c>
      <c r="I22" s="91">
        <v>3</v>
      </c>
      <c r="J22" s="91">
        <v>4</v>
      </c>
      <c r="K22" s="91">
        <v>3</v>
      </c>
      <c r="L22" s="91" t="s">
        <v>1493</v>
      </c>
      <c r="M22" s="91"/>
      <c r="N22" s="91">
        <v>4</v>
      </c>
      <c r="O22" s="91">
        <v>3</v>
      </c>
      <c r="P22" s="91">
        <v>3</v>
      </c>
      <c r="Q22" s="23">
        <v>5</v>
      </c>
      <c r="R22" s="24"/>
      <c r="S22" s="23"/>
      <c r="T22" s="23">
        <v>3</v>
      </c>
      <c r="U22" s="23"/>
      <c r="V22" s="18">
        <f t="shared" si="0"/>
        <v>2</v>
      </c>
      <c r="W22" s="92">
        <f t="shared" si="1"/>
        <v>0</v>
      </c>
      <c r="X22" s="92">
        <f t="shared" si="14"/>
        <v>0</v>
      </c>
      <c r="Y22" s="92">
        <f t="shared" si="3"/>
        <v>1</v>
      </c>
      <c r="Z22" s="92">
        <f t="shared" si="4"/>
        <v>6</v>
      </c>
      <c r="AA22" s="92">
        <f t="shared" si="5"/>
        <v>2</v>
      </c>
      <c r="AB22" s="92">
        <f t="shared" si="6"/>
        <v>1</v>
      </c>
      <c r="AC22" s="92">
        <f t="shared" si="7"/>
        <v>10</v>
      </c>
      <c r="AD22" s="225">
        <f t="shared" si="11"/>
        <v>3.3</v>
      </c>
      <c r="AE22" s="16">
        <f t="shared" si="8"/>
        <v>0</v>
      </c>
      <c r="AF22" s="9"/>
      <c r="AG22" s="280" t="str">
        <f t="shared" si="12"/>
        <v/>
      </c>
      <c r="AH22" s="280" t="str">
        <f t="shared" si="12"/>
        <v/>
      </c>
      <c r="AI22" s="280">
        <f t="shared" si="12"/>
        <v>3</v>
      </c>
      <c r="AJ22" s="280">
        <f t="shared" si="12"/>
        <v>3</v>
      </c>
      <c r="AK22" s="280">
        <f t="shared" si="12"/>
        <v>4</v>
      </c>
      <c r="AL22" s="280">
        <f t="shared" si="12"/>
        <v>3</v>
      </c>
      <c r="AM22" s="280">
        <f t="shared" si="12"/>
        <v>2</v>
      </c>
      <c r="AN22" s="280" t="str">
        <f t="shared" si="12"/>
        <v/>
      </c>
      <c r="AO22" s="280">
        <f t="shared" si="12"/>
        <v>4</v>
      </c>
      <c r="AP22" s="280">
        <f t="shared" si="12"/>
        <v>3</v>
      </c>
      <c r="AQ22" s="280">
        <f t="shared" si="12"/>
        <v>3</v>
      </c>
      <c r="AR22" s="280">
        <f t="shared" si="12"/>
        <v>5</v>
      </c>
      <c r="AS22" s="280" t="str">
        <f t="shared" si="12"/>
        <v/>
      </c>
      <c r="AT22" s="280" t="str">
        <f t="shared" si="12"/>
        <v/>
      </c>
      <c r="AU22" s="280">
        <f t="shared" si="12"/>
        <v>3</v>
      </c>
      <c r="AV22" s="280" t="str">
        <f t="shared" ref="AG22:AV31" si="15">IF(ISERROR(VALUE(LEFT(U22))),LEFT(U22),VALUE(LEFT(U22)))</f>
        <v/>
      </c>
      <c r="AW22" s="35">
        <f t="shared" si="13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95">
        <v>18</v>
      </c>
      <c r="B23" s="178"/>
      <c r="C23" s="302" t="s">
        <v>34</v>
      </c>
      <c r="D23" s="333" t="s">
        <v>907</v>
      </c>
      <c r="E23" s="238">
        <v>2342</v>
      </c>
      <c r="F23" s="91"/>
      <c r="G23" s="91"/>
      <c r="H23" s="91">
        <v>3</v>
      </c>
      <c r="I23" s="91">
        <v>5</v>
      </c>
      <c r="J23" s="91">
        <v>4</v>
      </c>
      <c r="K23" s="91">
        <v>4</v>
      </c>
      <c r="L23" s="91">
        <v>4</v>
      </c>
      <c r="M23" s="91"/>
      <c r="N23" s="91">
        <v>4</v>
      </c>
      <c r="O23" s="91">
        <v>5</v>
      </c>
      <c r="P23" s="91">
        <v>4</v>
      </c>
      <c r="Q23" s="23">
        <v>5</v>
      </c>
      <c r="R23" s="24"/>
      <c r="S23" s="23"/>
      <c r="T23" s="23">
        <v>4</v>
      </c>
      <c r="U23" s="23"/>
      <c r="V23" s="18">
        <f t="shared" si="0"/>
        <v>3</v>
      </c>
      <c r="W23" s="92">
        <f t="shared" si="1"/>
        <v>0</v>
      </c>
      <c r="X23" s="92">
        <f t="shared" si="14"/>
        <v>0</v>
      </c>
      <c r="Y23" s="92">
        <f t="shared" si="3"/>
        <v>0</v>
      </c>
      <c r="Z23" s="92">
        <f t="shared" si="4"/>
        <v>1</v>
      </c>
      <c r="AA23" s="92">
        <f t="shared" si="5"/>
        <v>6</v>
      </c>
      <c r="AB23" s="92">
        <f t="shared" si="6"/>
        <v>3</v>
      </c>
      <c r="AC23" s="92">
        <f t="shared" si="7"/>
        <v>10</v>
      </c>
      <c r="AD23" s="225">
        <f t="shared" si="11"/>
        <v>4.2</v>
      </c>
      <c r="AE23" s="16">
        <f t="shared" si="8"/>
        <v>0</v>
      </c>
      <c r="AF23" s="9"/>
      <c r="AG23" s="280" t="str">
        <f t="shared" si="15"/>
        <v/>
      </c>
      <c r="AH23" s="280" t="str">
        <f t="shared" si="15"/>
        <v/>
      </c>
      <c r="AI23" s="280">
        <f t="shared" si="15"/>
        <v>3</v>
      </c>
      <c r="AJ23" s="280">
        <f t="shared" si="15"/>
        <v>5</v>
      </c>
      <c r="AK23" s="280">
        <f t="shared" si="15"/>
        <v>4</v>
      </c>
      <c r="AL23" s="280">
        <f t="shared" si="15"/>
        <v>4</v>
      </c>
      <c r="AM23" s="280">
        <f t="shared" si="15"/>
        <v>4</v>
      </c>
      <c r="AN23" s="280" t="str">
        <f t="shared" si="15"/>
        <v/>
      </c>
      <c r="AO23" s="280">
        <f t="shared" si="15"/>
        <v>4</v>
      </c>
      <c r="AP23" s="280">
        <f t="shared" si="15"/>
        <v>5</v>
      </c>
      <c r="AQ23" s="280">
        <f t="shared" si="15"/>
        <v>4</v>
      </c>
      <c r="AR23" s="280">
        <f t="shared" si="15"/>
        <v>5</v>
      </c>
      <c r="AS23" s="280" t="str">
        <f t="shared" si="15"/>
        <v/>
      </c>
      <c r="AT23" s="280" t="str">
        <f t="shared" si="15"/>
        <v/>
      </c>
      <c r="AU23" s="280">
        <f t="shared" si="15"/>
        <v>4</v>
      </c>
      <c r="AV23" s="280" t="str">
        <f t="shared" si="15"/>
        <v/>
      </c>
      <c r="AW23" s="35">
        <f t="shared" si="13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95">
        <v>19</v>
      </c>
      <c r="B24" s="178"/>
      <c r="C24" s="302" t="s">
        <v>34</v>
      </c>
      <c r="D24" s="333" t="s">
        <v>908</v>
      </c>
      <c r="E24" s="238">
        <v>2342</v>
      </c>
      <c r="F24" s="91"/>
      <c r="G24" s="91"/>
      <c r="H24" s="91">
        <v>3</v>
      </c>
      <c r="I24" s="91">
        <v>3</v>
      </c>
      <c r="J24" s="91">
        <v>4</v>
      </c>
      <c r="K24" s="91">
        <v>3</v>
      </c>
      <c r="L24" s="91">
        <v>3</v>
      </c>
      <c r="M24" s="91"/>
      <c r="N24" s="91">
        <v>3</v>
      </c>
      <c r="O24" s="91">
        <v>4</v>
      </c>
      <c r="P24" s="91">
        <v>3</v>
      </c>
      <c r="Q24" s="23">
        <v>5</v>
      </c>
      <c r="R24" s="24"/>
      <c r="S24" s="23"/>
      <c r="T24" s="23">
        <v>4</v>
      </c>
      <c r="U24" s="23"/>
      <c r="V24" s="18">
        <f t="shared" si="0"/>
        <v>3</v>
      </c>
      <c r="W24" s="92">
        <f t="shared" si="1"/>
        <v>0</v>
      </c>
      <c r="X24" s="92">
        <f t="shared" si="14"/>
        <v>0</v>
      </c>
      <c r="Y24" s="92">
        <f t="shared" si="3"/>
        <v>0</v>
      </c>
      <c r="Z24" s="92">
        <f t="shared" si="4"/>
        <v>6</v>
      </c>
      <c r="AA24" s="92">
        <f t="shared" si="5"/>
        <v>3</v>
      </c>
      <c r="AB24" s="92">
        <f t="shared" si="6"/>
        <v>1</v>
      </c>
      <c r="AC24" s="92">
        <f t="shared" si="7"/>
        <v>10</v>
      </c>
      <c r="AD24" s="225">
        <f t="shared" si="11"/>
        <v>3.5</v>
      </c>
      <c r="AE24" s="16">
        <f t="shared" si="8"/>
        <v>0</v>
      </c>
      <c r="AF24" s="9"/>
      <c r="AG24" s="280" t="str">
        <f t="shared" si="15"/>
        <v/>
      </c>
      <c r="AH24" s="280" t="str">
        <f t="shared" si="15"/>
        <v/>
      </c>
      <c r="AI24" s="280">
        <f t="shared" si="15"/>
        <v>3</v>
      </c>
      <c r="AJ24" s="280">
        <f t="shared" si="15"/>
        <v>3</v>
      </c>
      <c r="AK24" s="280">
        <f t="shared" si="15"/>
        <v>4</v>
      </c>
      <c r="AL24" s="280">
        <f t="shared" si="15"/>
        <v>3</v>
      </c>
      <c r="AM24" s="280">
        <f t="shared" si="15"/>
        <v>3</v>
      </c>
      <c r="AN24" s="280" t="str">
        <f t="shared" si="15"/>
        <v/>
      </c>
      <c r="AO24" s="280">
        <f t="shared" si="15"/>
        <v>3</v>
      </c>
      <c r="AP24" s="280">
        <f t="shared" si="15"/>
        <v>4</v>
      </c>
      <c r="AQ24" s="280">
        <f t="shared" si="15"/>
        <v>3</v>
      </c>
      <c r="AR24" s="280">
        <f t="shared" si="15"/>
        <v>5</v>
      </c>
      <c r="AS24" s="280" t="str">
        <f t="shared" si="15"/>
        <v/>
      </c>
      <c r="AT24" s="280" t="str">
        <f t="shared" si="15"/>
        <v/>
      </c>
      <c r="AU24" s="280">
        <f t="shared" si="15"/>
        <v>4</v>
      </c>
      <c r="AV24" s="280" t="str">
        <f t="shared" si="15"/>
        <v/>
      </c>
      <c r="AW24" s="35">
        <f t="shared" si="13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95">
        <v>20</v>
      </c>
      <c r="B25" s="178"/>
      <c r="C25" s="302" t="s">
        <v>34</v>
      </c>
      <c r="D25" s="333" t="s">
        <v>909</v>
      </c>
      <c r="E25" s="238">
        <v>2342</v>
      </c>
      <c r="F25" s="91"/>
      <c r="G25" s="91"/>
      <c r="H25" s="91">
        <v>3</v>
      </c>
      <c r="I25" s="91">
        <v>4</v>
      </c>
      <c r="J25" s="91">
        <v>4</v>
      </c>
      <c r="K25" s="91">
        <v>4</v>
      </c>
      <c r="L25" s="91">
        <v>3</v>
      </c>
      <c r="M25" s="91"/>
      <c r="N25" s="91">
        <v>4</v>
      </c>
      <c r="O25" s="91">
        <v>5</v>
      </c>
      <c r="P25" s="91">
        <v>4</v>
      </c>
      <c r="Q25" s="23">
        <v>5</v>
      </c>
      <c r="R25" s="24"/>
      <c r="S25" s="23"/>
      <c r="T25" s="23">
        <v>3</v>
      </c>
      <c r="U25" s="23"/>
      <c r="V25" s="18">
        <f t="shared" si="0"/>
        <v>3</v>
      </c>
      <c r="W25" s="92">
        <f t="shared" si="1"/>
        <v>0</v>
      </c>
      <c r="X25" s="92">
        <f t="shared" si="14"/>
        <v>0</v>
      </c>
      <c r="Y25" s="92">
        <f t="shared" si="3"/>
        <v>0</v>
      </c>
      <c r="Z25" s="92">
        <f t="shared" si="4"/>
        <v>3</v>
      </c>
      <c r="AA25" s="92">
        <f t="shared" si="5"/>
        <v>5</v>
      </c>
      <c r="AB25" s="92">
        <f t="shared" si="6"/>
        <v>2</v>
      </c>
      <c r="AC25" s="92">
        <f t="shared" si="7"/>
        <v>10</v>
      </c>
      <c r="AD25" s="225">
        <f t="shared" si="11"/>
        <v>3.9</v>
      </c>
      <c r="AE25" s="16">
        <f t="shared" si="8"/>
        <v>0</v>
      </c>
      <c r="AF25" s="9"/>
      <c r="AG25" s="280" t="str">
        <f t="shared" si="15"/>
        <v/>
      </c>
      <c r="AH25" s="280" t="str">
        <f t="shared" si="15"/>
        <v/>
      </c>
      <c r="AI25" s="280">
        <f t="shared" si="15"/>
        <v>3</v>
      </c>
      <c r="AJ25" s="280">
        <f t="shared" si="15"/>
        <v>4</v>
      </c>
      <c r="AK25" s="280">
        <f t="shared" si="15"/>
        <v>4</v>
      </c>
      <c r="AL25" s="280">
        <f t="shared" si="15"/>
        <v>4</v>
      </c>
      <c r="AM25" s="280">
        <f t="shared" si="15"/>
        <v>3</v>
      </c>
      <c r="AN25" s="280" t="str">
        <f t="shared" si="15"/>
        <v/>
      </c>
      <c r="AO25" s="280">
        <f t="shared" si="15"/>
        <v>4</v>
      </c>
      <c r="AP25" s="280">
        <f t="shared" si="15"/>
        <v>5</v>
      </c>
      <c r="AQ25" s="280">
        <f t="shared" si="15"/>
        <v>4</v>
      </c>
      <c r="AR25" s="280">
        <f t="shared" si="15"/>
        <v>5</v>
      </c>
      <c r="AS25" s="280" t="str">
        <f t="shared" si="15"/>
        <v/>
      </c>
      <c r="AT25" s="280" t="str">
        <f t="shared" si="15"/>
        <v/>
      </c>
      <c r="AU25" s="280">
        <f t="shared" si="15"/>
        <v>3</v>
      </c>
      <c r="AV25" s="280" t="str">
        <f t="shared" si="15"/>
        <v/>
      </c>
      <c r="AW25" s="35">
        <f t="shared" si="13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295">
        <v>21</v>
      </c>
      <c r="B26" s="178"/>
      <c r="C26" s="343" t="s">
        <v>34</v>
      </c>
      <c r="D26" s="344" t="s">
        <v>910</v>
      </c>
      <c r="E26" s="238">
        <v>2342</v>
      </c>
      <c r="F26" s="91"/>
      <c r="G26" s="91"/>
      <c r="H26" s="91">
        <v>5</v>
      </c>
      <c r="I26" s="91">
        <v>5</v>
      </c>
      <c r="J26" s="91">
        <v>5</v>
      </c>
      <c r="K26" s="91">
        <v>5</v>
      </c>
      <c r="L26" s="91">
        <v>5</v>
      </c>
      <c r="M26" s="91"/>
      <c r="N26" s="91">
        <v>5</v>
      </c>
      <c r="O26" s="91">
        <v>5</v>
      </c>
      <c r="P26" s="91">
        <v>4</v>
      </c>
      <c r="Q26" s="23">
        <v>5</v>
      </c>
      <c r="R26" s="24"/>
      <c r="S26" s="23"/>
      <c r="T26" s="23">
        <v>5</v>
      </c>
      <c r="U26" s="23"/>
      <c r="V26" s="18">
        <f t="shared" si="0"/>
        <v>4</v>
      </c>
      <c r="W26" s="92">
        <f t="shared" si="1"/>
        <v>0</v>
      </c>
      <c r="X26" s="92">
        <f t="shared" si="14"/>
        <v>0</v>
      </c>
      <c r="Y26" s="92">
        <f t="shared" si="3"/>
        <v>0</v>
      </c>
      <c r="Z26" s="92">
        <f t="shared" si="4"/>
        <v>0</v>
      </c>
      <c r="AA26" s="92">
        <f t="shared" si="5"/>
        <v>1</v>
      </c>
      <c r="AB26" s="92">
        <f t="shared" si="6"/>
        <v>9</v>
      </c>
      <c r="AC26" s="92">
        <f t="shared" si="7"/>
        <v>10</v>
      </c>
      <c r="AD26" s="225">
        <f t="shared" si="11"/>
        <v>4.9000000000000004</v>
      </c>
      <c r="AE26" s="16">
        <f t="shared" si="8"/>
        <v>0</v>
      </c>
      <c r="AF26" s="9"/>
      <c r="AG26" s="280" t="str">
        <f t="shared" si="15"/>
        <v/>
      </c>
      <c r="AH26" s="280" t="str">
        <f t="shared" si="15"/>
        <v/>
      </c>
      <c r="AI26" s="280">
        <f t="shared" si="15"/>
        <v>5</v>
      </c>
      <c r="AJ26" s="280">
        <f t="shared" si="15"/>
        <v>5</v>
      </c>
      <c r="AK26" s="280">
        <f t="shared" si="15"/>
        <v>5</v>
      </c>
      <c r="AL26" s="280">
        <f t="shared" si="15"/>
        <v>5</v>
      </c>
      <c r="AM26" s="280">
        <f t="shared" si="15"/>
        <v>5</v>
      </c>
      <c r="AN26" s="280" t="str">
        <f t="shared" si="15"/>
        <v/>
      </c>
      <c r="AO26" s="280">
        <f t="shared" si="15"/>
        <v>5</v>
      </c>
      <c r="AP26" s="280">
        <f t="shared" si="15"/>
        <v>5</v>
      </c>
      <c r="AQ26" s="280">
        <f t="shared" si="15"/>
        <v>4</v>
      </c>
      <c r="AR26" s="280">
        <f t="shared" si="15"/>
        <v>5</v>
      </c>
      <c r="AS26" s="280" t="str">
        <f t="shared" si="15"/>
        <v/>
      </c>
      <c r="AT26" s="280" t="str">
        <f t="shared" si="15"/>
        <v/>
      </c>
      <c r="AU26" s="280">
        <f t="shared" si="15"/>
        <v>5</v>
      </c>
      <c r="AV26" s="280" t="str">
        <f t="shared" si="15"/>
        <v/>
      </c>
      <c r="AW26" s="35">
        <f t="shared" si="13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295">
        <v>22</v>
      </c>
      <c r="B27" s="178"/>
      <c r="C27" s="302" t="s">
        <v>34</v>
      </c>
      <c r="D27" s="333" t="s">
        <v>911</v>
      </c>
      <c r="E27" s="238">
        <v>2342</v>
      </c>
      <c r="F27" s="91"/>
      <c r="G27" s="91"/>
      <c r="H27" s="91">
        <v>5</v>
      </c>
      <c r="I27" s="91">
        <v>4</v>
      </c>
      <c r="J27" s="91">
        <v>4</v>
      </c>
      <c r="K27" s="91">
        <v>3</v>
      </c>
      <c r="L27" s="91">
        <v>4</v>
      </c>
      <c r="M27" s="91"/>
      <c r="N27" s="91">
        <v>4</v>
      </c>
      <c r="O27" s="91">
        <v>4</v>
      </c>
      <c r="P27" s="91">
        <v>4</v>
      </c>
      <c r="Q27" s="23">
        <v>5</v>
      </c>
      <c r="R27" s="24"/>
      <c r="S27" s="23"/>
      <c r="T27" s="23">
        <v>3</v>
      </c>
      <c r="U27" s="23"/>
      <c r="V27" s="18">
        <f t="shared" si="0"/>
        <v>3</v>
      </c>
      <c r="W27" s="92">
        <f t="shared" si="1"/>
        <v>0</v>
      </c>
      <c r="X27" s="92">
        <f t="shared" si="14"/>
        <v>0</v>
      </c>
      <c r="Y27" s="92">
        <f t="shared" si="3"/>
        <v>0</v>
      </c>
      <c r="Z27" s="92">
        <f t="shared" si="4"/>
        <v>2</v>
      </c>
      <c r="AA27" s="92">
        <f t="shared" si="5"/>
        <v>6</v>
      </c>
      <c r="AB27" s="92">
        <f t="shared" si="6"/>
        <v>2</v>
      </c>
      <c r="AC27" s="92">
        <f t="shared" si="7"/>
        <v>10</v>
      </c>
      <c r="AD27" s="225">
        <f t="shared" si="11"/>
        <v>4</v>
      </c>
      <c r="AE27" s="16">
        <f t="shared" si="8"/>
        <v>0</v>
      </c>
      <c r="AF27" s="9"/>
      <c r="AG27" s="280" t="str">
        <f t="shared" si="15"/>
        <v/>
      </c>
      <c r="AH27" s="280" t="str">
        <f t="shared" si="15"/>
        <v/>
      </c>
      <c r="AI27" s="280">
        <f t="shared" si="15"/>
        <v>5</v>
      </c>
      <c r="AJ27" s="280">
        <f t="shared" si="15"/>
        <v>4</v>
      </c>
      <c r="AK27" s="280">
        <f t="shared" si="15"/>
        <v>4</v>
      </c>
      <c r="AL27" s="280">
        <f t="shared" si="15"/>
        <v>3</v>
      </c>
      <c r="AM27" s="280">
        <f t="shared" si="15"/>
        <v>4</v>
      </c>
      <c r="AN27" s="280" t="str">
        <f t="shared" si="15"/>
        <v/>
      </c>
      <c r="AO27" s="280">
        <f t="shared" si="15"/>
        <v>4</v>
      </c>
      <c r="AP27" s="280">
        <f t="shared" si="15"/>
        <v>4</v>
      </c>
      <c r="AQ27" s="280">
        <f t="shared" si="15"/>
        <v>4</v>
      </c>
      <c r="AR27" s="280">
        <f t="shared" si="15"/>
        <v>5</v>
      </c>
      <c r="AS27" s="280" t="str">
        <f t="shared" si="15"/>
        <v/>
      </c>
      <c r="AT27" s="280" t="str">
        <f t="shared" si="15"/>
        <v/>
      </c>
      <c r="AU27" s="280">
        <f t="shared" si="15"/>
        <v>3</v>
      </c>
      <c r="AV27" s="280" t="str">
        <f t="shared" si="15"/>
        <v/>
      </c>
      <c r="AW27" s="35">
        <f t="shared" si="13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295">
        <v>23</v>
      </c>
      <c r="B28" s="178"/>
      <c r="C28" s="302" t="s">
        <v>34</v>
      </c>
      <c r="D28" s="333" t="s">
        <v>912</v>
      </c>
      <c r="E28" s="238">
        <v>2342</v>
      </c>
      <c r="F28" s="91"/>
      <c r="G28" s="91"/>
      <c r="H28" s="91">
        <v>4</v>
      </c>
      <c r="I28" s="91">
        <v>4</v>
      </c>
      <c r="J28" s="91">
        <v>4</v>
      </c>
      <c r="K28" s="91">
        <v>4</v>
      </c>
      <c r="L28" s="91">
        <v>4</v>
      </c>
      <c r="M28" s="91"/>
      <c r="N28" s="91">
        <v>5</v>
      </c>
      <c r="O28" s="91">
        <v>4</v>
      </c>
      <c r="P28" s="91">
        <v>4</v>
      </c>
      <c r="Q28" s="91">
        <v>5</v>
      </c>
      <c r="R28" s="24"/>
      <c r="S28" s="23"/>
      <c r="T28" s="23">
        <v>4</v>
      </c>
      <c r="U28" s="23"/>
      <c r="V28" s="18">
        <f t="shared" si="0"/>
        <v>4</v>
      </c>
      <c r="W28" s="92">
        <f t="shared" si="1"/>
        <v>0</v>
      </c>
      <c r="X28" s="92">
        <f t="shared" si="14"/>
        <v>0</v>
      </c>
      <c r="Y28" s="92">
        <f t="shared" si="3"/>
        <v>0</v>
      </c>
      <c r="Z28" s="92">
        <f t="shared" si="4"/>
        <v>0</v>
      </c>
      <c r="AA28" s="92">
        <f t="shared" si="5"/>
        <v>8</v>
      </c>
      <c r="AB28" s="92">
        <f t="shared" si="6"/>
        <v>2</v>
      </c>
      <c r="AC28" s="92">
        <f t="shared" si="7"/>
        <v>10</v>
      </c>
      <c r="AD28" s="225">
        <f t="shared" si="11"/>
        <v>4.2</v>
      </c>
      <c r="AE28" s="16">
        <f t="shared" si="8"/>
        <v>0</v>
      </c>
      <c r="AF28" s="9"/>
      <c r="AG28" s="280" t="str">
        <f t="shared" si="15"/>
        <v/>
      </c>
      <c r="AH28" s="280" t="str">
        <f t="shared" si="15"/>
        <v/>
      </c>
      <c r="AI28" s="280">
        <f t="shared" si="15"/>
        <v>4</v>
      </c>
      <c r="AJ28" s="280">
        <f t="shared" si="15"/>
        <v>4</v>
      </c>
      <c r="AK28" s="280">
        <f t="shared" si="15"/>
        <v>4</v>
      </c>
      <c r="AL28" s="280">
        <f t="shared" si="15"/>
        <v>4</v>
      </c>
      <c r="AM28" s="280">
        <f t="shared" si="15"/>
        <v>4</v>
      </c>
      <c r="AN28" s="280" t="str">
        <f t="shared" si="15"/>
        <v/>
      </c>
      <c r="AO28" s="280">
        <f t="shared" si="15"/>
        <v>5</v>
      </c>
      <c r="AP28" s="280">
        <f t="shared" si="15"/>
        <v>4</v>
      </c>
      <c r="AQ28" s="280">
        <f t="shared" si="15"/>
        <v>4</v>
      </c>
      <c r="AR28" s="280">
        <f t="shared" si="15"/>
        <v>5</v>
      </c>
      <c r="AS28" s="280" t="str">
        <f t="shared" si="15"/>
        <v/>
      </c>
      <c r="AT28" s="280" t="str">
        <f t="shared" si="15"/>
        <v/>
      </c>
      <c r="AU28" s="280">
        <f t="shared" si="15"/>
        <v>4</v>
      </c>
      <c r="AV28" s="280" t="str">
        <f t="shared" si="15"/>
        <v/>
      </c>
      <c r="AW28" s="35">
        <f t="shared" si="13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295"/>
      <c r="B29" s="176"/>
      <c r="E29" s="238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24"/>
      <c r="S29" s="23"/>
      <c r="T29" s="23"/>
      <c r="U29" s="23"/>
      <c r="V29" s="18">
        <f t="shared" si="0"/>
        <v>0</v>
      </c>
      <c r="W29" s="92">
        <f t="shared" si="1"/>
        <v>0</v>
      </c>
      <c r="X29" s="92">
        <f t="shared" si="14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0</v>
      </c>
      <c r="AC29" s="92">
        <f t="shared" si="7"/>
        <v>0</v>
      </c>
      <c r="AD29" s="225" t="str">
        <f t="shared" si="11"/>
        <v/>
      </c>
      <c r="AE29" s="16">
        <f t="shared" si="8"/>
        <v>0</v>
      </c>
      <c r="AF29" s="9"/>
      <c r="AG29" s="280" t="str">
        <f t="shared" si="15"/>
        <v/>
      </c>
      <c r="AH29" s="280" t="str">
        <f t="shared" si="15"/>
        <v/>
      </c>
      <c r="AI29" s="280" t="str">
        <f t="shared" si="15"/>
        <v/>
      </c>
      <c r="AJ29" s="280" t="str">
        <f t="shared" si="15"/>
        <v/>
      </c>
      <c r="AK29" s="280" t="str">
        <f t="shared" si="15"/>
        <v/>
      </c>
      <c r="AL29" s="280" t="str">
        <f t="shared" si="15"/>
        <v/>
      </c>
      <c r="AM29" s="280" t="str">
        <f t="shared" si="15"/>
        <v/>
      </c>
      <c r="AN29" s="280" t="str">
        <f t="shared" si="15"/>
        <v/>
      </c>
      <c r="AO29" s="280" t="str">
        <f t="shared" si="15"/>
        <v/>
      </c>
      <c r="AP29" s="280" t="str">
        <f t="shared" si="15"/>
        <v/>
      </c>
      <c r="AQ29" s="280" t="str">
        <f t="shared" si="15"/>
        <v/>
      </c>
      <c r="AR29" s="280" t="str">
        <f t="shared" si="15"/>
        <v/>
      </c>
      <c r="AS29" s="280" t="str">
        <f t="shared" si="15"/>
        <v/>
      </c>
      <c r="AT29" s="280" t="str">
        <f t="shared" si="15"/>
        <v/>
      </c>
      <c r="AU29" s="280" t="str">
        <f t="shared" si="15"/>
        <v/>
      </c>
      <c r="AV29" s="280" t="str">
        <f t="shared" si="15"/>
        <v/>
      </c>
      <c r="AW29" s="35">
        <f t="shared" si="13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295">
        <v>25</v>
      </c>
      <c r="B30" s="176"/>
      <c r="E30" s="238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24"/>
      <c r="S30" s="23"/>
      <c r="T30" s="23"/>
      <c r="U30" s="23"/>
      <c r="V30" s="18">
        <f t="shared" si="0"/>
        <v>0</v>
      </c>
      <c r="W30" s="92">
        <f t="shared" si="1"/>
        <v>0</v>
      </c>
      <c r="X30" s="92">
        <f t="shared" si="14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25" t="str">
        <f t="shared" si="11"/>
        <v/>
      </c>
      <c r="AE30" s="16">
        <f t="shared" si="8"/>
        <v>0</v>
      </c>
      <c r="AF30" s="9"/>
      <c r="AG30" s="280" t="str">
        <f t="shared" si="15"/>
        <v/>
      </c>
      <c r="AH30" s="280" t="str">
        <f t="shared" si="15"/>
        <v/>
      </c>
      <c r="AI30" s="280" t="str">
        <f t="shared" si="15"/>
        <v/>
      </c>
      <c r="AJ30" s="280" t="str">
        <f t="shared" si="15"/>
        <v/>
      </c>
      <c r="AK30" s="280" t="str">
        <f t="shared" si="15"/>
        <v/>
      </c>
      <c r="AL30" s="280" t="str">
        <f t="shared" si="15"/>
        <v/>
      </c>
      <c r="AM30" s="280" t="str">
        <f t="shared" si="15"/>
        <v/>
      </c>
      <c r="AN30" s="280" t="str">
        <f t="shared" si="15"/>
        <v/>
      </c>
      <c r="AO30" s="280" t="str">
        <f t="shared" si="15"/>
        <v/>
      </c>
      <c r="AP30" s="280" t="str">
        <f t="shared" si="15"/>
        <v/>
      </c>
      <c r="AQ30" s="280" t="str">
        <f t="shared" si="15"/>
        <v/>
      </c>
      <c r="AR30" s="280" t="str">
        <f t="shared" si="15"/>
        <v/>
      </c>
      <c r="AS30" s="280" t="str">
        <f t="shared" si="15"/>
        <v/>
      </c>
      <c r="AT30" s="280" t="str">
        <f t="shared" si="15"/>
        <v/>
      </c>
      <c r="AU30" s="280" t="str">
        <f t="shared" si="15"/>
        <v/>
      </c>
      <c r="AV30" s="280" t="str">
        <f t="shared" si="15"/>
        <v/>
      </c>
      <c r="AW30" s="35">
        <f t="shared" si="13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295">
        <v>26</v>
      </c>
      <c r="B31" s="176"/>
      <c r="E31" s="238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24"/>
      <c r="S31" s="23"/>
      <c r="T31" s="23"/>
      <c r="U31" s="23"/>
      <c r="V31" s="18">
        <f t="shared" si="0"/>
        <v>0</v>
      </c>
      <c r="W31" s="92">
        <f t="shared" si="1"/>
        <v>0</v>
      </c>
      <c r="X31" s="92">
        <f t="shared" si="14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25" t="str">
        <f t="shared" si="11"/>
        <v/>
      </c>
      <c r="AE31" s="16">
        <f t="shared" si="8"/>
        <v>0</v>
      </c>
      <c r="AF31" s="9"/>
      <c r="AG31" s="280" t="str">
        <f t="shared" si="15"/>
        <v/>
      </c>
      <c r="AH31" s="280" t="str">
        <f t="shared" si="15"/>
        <v/>
      </c>
      <c r="AI31" s="280" t="str">
        <f t="shared" si="15"/>
        <v/>
      </c>
      <c r="AJ31" s="280" t="str">
        <f t="shared" si="15"/>
        <v/>
      </c>
      <c r="AK31" s="280" t="str">
        <f t="shared" si="15"/>
        <v/>
      </c>
      <c r="AL31" s="280" t="str">
        <f t="shared" si="15"/>
        <v/>
      </c>
      <c r="AM31" s="280" t="str">
        <f t="shared" si="15"/>
        <v/>
      </c>
      <c r="AN31" s="280" t="str">
        <f t="shared" si="15"/>
        <v/>
      </c>
      <c r="AO31" s="280" t="str">
        <f t="shared" si="15"/>
        <v/>
      </c>
      <c r="AP31" s="280" t="str">
        <f t="shared" si="15"/>
        <v/>
      </c>
      <c r="AQ31" s="280" t="str">
        <f t="shared" si="15"/>
        <v/>
      </c>
      <c r="AR31" s="280" t="str">
        <f t="shared" si="15"/>
        <v/>
      </c>
      <c r="AS31" s="280" t="str">
        <f t="shared" si="15"/>
        <v/>
      </c>
      <c r="AT31" s="280" t="str">
        <f t="shared" si="15"/>
        <v/>
      </c>
      <c r="AU31" s="280" t="str">
        <f t="shared" si="15"/>
        <v/>
      </c>
      <c r="AV31" s="280" t="str">
        <f t="shared" si="15"/>
        <v/>
      </c>
      <c r="AW31" s="35">
        <f t="shared" si="13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295"/>
      <c r="B32" s="226"/>
      <c r="C32" s="226"/>
      <c r="D32" s="226"/>
      <c r="E32" s="23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4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25" t="str">
        <f t="shared" si="11"/>
        <v/>
      </c>
      <c r="AE32" s="16">
        <f t="shared" si="8"/>
        <v>0</v>
      </c>
      <c r="AF32" s="9"/>
      <c r="AG32" s="17" t="str">
        <f t="shared" ref="AG32:AV37" si="16">IF(ISERROR(VALUE(LEFT(F32))),LEFT(F32),VALUE(LEFT(F32)))</f>
        <v/>
      </c>
      <c r="AH32" s="17" t="str">
        <f t="shared" si="16"/>
        <v/>
      </c>
      <c r="AI32" s="17" t="str">
        <f t="shared" si="16"/>
        <v/>
      </c>
      <c r="AJ32" s="17" t="str">
        <f t="shared" si="16"/>
        <v/>
      </c>
      <c r="AK32" s="17" t="str">
        <f t="shared" si="16"/>
        <v/>
      </c>
      <c r="AL32" s="17" t="str">
        <f t="shared" si="16"/>
        <v/>
      </c>
      <c r="AM32" s="17" t="str">
        <f t="shared" si="16"/>
        <v/>
      </c>
      <c r="AN32" s="17" t="str">
        <f t="shared" si="16"/>
        <v/>
      </c>
      <c r="AO32" s="17" t="str">
        <f t="shared" si="16"/>
        <v/>
      </c>
      <c r="AP32" s="17" t="str">
        <f t="shared" si="16"/>
        <v/>
      </c>
      <c r="AQ32" s="17" t="str">
        <f t="shared" si="16"/>
        <v/>
      </c>
      <c r="AR32" s="17" t="str">
        <f t="shared" si="16"/>
        <v/>
      </c>
      <c r="AS32" s="17" t="str">
        <f t="shared" si="16"/>
        <v/>
      </c>
      <c r="AT32" s="17" t="str">
        <f t="shared" si="16"/>
        <v/>
      </c>
      <c r="AU32" s="17" t="str">
        <f t="shared" si="16"/>
        <v/>
      </c>
      <c r="AV32" s="17" t="str">
        <f t="shared" si="16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295"/>
      <c r="B33" s="226"/>
      <c r="C33" s="226"/>
      <c r="D33" s="226"/>
      <c r="E33" s="23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4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25" t="str">
        <f t="shared" si="11"/>
        <v/>
      </c>
      <c r="AE33" s="16">
        <f t="shared" si="8"/>
        <v>0</v>
      </c>
      <c r="AF33" s="9"/>
      <c r="AG33" s="17" t="str">
        <f t="shared" si="16"/>
        <v/>
      </c>
      <c r="AH33" s="17" t="str">
        <f t="shared" si="16"/>
        <v/>
      </c>
      <c r="AI33" s="17" t="str">
        <f t="shared" si="16"/>
        <v/>
      </c>
      <c r="AJ33" s="17" t="str">
        <f t="shared" si="16"/>
        <v/>
      </c>
      <c r="AK33" s="17" t="str">
        <f t="shared" si="16"/>
        <v/>
      </c>
      <c r="AL33" s="17" t="str">
        <f t="shared" si="16"/>
        <v/>
      </c>
      <c r="AM33" s="17" t="str">
        <f t="shared" si="16"/>
        <v/>
      </c>
      <c r="AN33" s="17" t="str">
        <f t="shared" si="16"/>
        <v/>
      </c>
      <c r="AO33" s="17" t="str">
        <f t="shared" si="16"/>
        <v/>
      </c>
      <c r="AP33" s="17" t="str">
        <f t="shared" si="16"/>
        <v/>
      </c>
      <c r="AQ33" s="17" t="str">
        <f t="shared" si="16"/>
        <v/>
      </c>
      <c r="AR33" s="17" t="str">
        <f t="shared" si="16"/>
        <v/>
      </c>
      <c r="AS33" s="17" t="str">
        <f t="shared" si="16"/>
        <v/>
      </c>
      <c r="AT33" s="17" t="str">
        <f t="shared" si="16"/>
        <v/>
      </c>
      <c r="AU33" s="17" t="str">
        <f t="shared" si="16"/>
        <v/>
      </c>
      <c r="AV33" s="17" t="str">
        <f t="shared" si="16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295"/>
      <c r="B34" s="227"/>
      <c r="C34" s="228"/>
      <c r="D34" s="229"/>
      <c r="E34" s="238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4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17" t="str">
        <f t="shared" si="16"/>
        <v/>
      </c>
      <c r="AH34" s="17" t="str">
        <f t="shared" si="16"/>
        <v/>
      </c>
      <c r="AI34" s="17" t="str">
        <f t="shared" si="16"/>
        <v/>
      </c>
      <c r="AJ34" s="17" t="str">
        <f t="shared" si="16"/>
        <v/>
      </c>
      <c r="AK34" s="17" t="str">
        <f t="shared" si="16"/>
        <v/>
      </c>
      <c r="AL34" s="17" t="str">
        <f t="shared" si="16"/>
        <v/>
      </c>
      <c r="AM34" s="17" t="str">
        <f t="shared" si="16"/>
        <v/>
      </c>
      <c r="AN34" s="17" t="str">
        <f t="shared" si="16"/>
        <v/>
      </c>
      <c r="AO34" s="17" t="str">
        <f t="shared" si="16"/>
        <v/>
      </c>
      <c r="AP34" s="17" t="str">
        <f t="shared" si="16"/>
        <v/>
      </c>
      <c r="AQ34" s="17" t="str">
        <f t="shared" si="16"/>
        <v/>
      </c>
      <c r="AR34" s="17" t="str">
        <f t="shared" si="16"/>
        <v/>
      </c>
      <c r="AS34" s="17" t="str">
        <f t="shared" si="16"/>
        <v/>
      </c>
      <c r="AT34" s="17" t="str">
        <f t="shared" si="16"/>
        <v/>
      </c>
      <c r="AU34" s="17" t="str">
        <f t="shared" si="16"/>
        <v/>
      </c>
      <c r="AV34" s="17" t="str">
        <f t="shared" si="16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295"/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17" t="str">
        <f t="shared" si="16"/>
        <v/>
      </c>
      <c r="AH35" s="17" t="str">
        <f t="shared" si="16"/>
        <v/>
      </c>
      <c r="AI35" s="17" t="str">
        <f t="shared" si="16"/>
        <v/>
      </c>
      <c r="AJ35" s="17" t="str">
        <f t="shared" si="16"/>
        <v/>
      </c>
      <c r="AK35" s="17" t="str">
        <f t="shared" si="16"/>
        <v/>
      </c>
      <c r="AL35" s="17" t="str">
        <f t="shared" si="16"/>
        <v/>
      </c>
      <c r="AM35" s="17" t="str">
        <f t="shared" si="16"/>
        <v/>
      </c>
      <c r="AN35" s="17" t="str">
        <f t="shared" si="16"/>
        <v/>
      </c>
      <c r="AO35" s="17" t="str">
        <f t="shared" si="16"/>
        <v/>
      </c>
      <c r="AP35" s="17" t="str">
        <f t="shared" si="16"/>
        <v/>
      </c>
      <c r="AQ35" s="17" t="str">
        <f t="shared" si="16"/>
        <v/>
      </c>
      <c r="AR35" s="17" t="str">
        <f t="shared" si="16"/>
        <v/>
      </c>
      <c r="AS35" s="17" t="str">
        <f t="shared" si="16"/>
        <v/>
      </c>
      <c r="AT35" s="17" t="str">
        <f t="shared" si="16"/>
        <v/>
      </c>
      <c r="AU35" s="17" t="str">
        <f t="shared" si="16"/>
        <v/>
      </c>
      <c r="AV35" s="17" t="str">
        <f t="shared" si="16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295"/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17" t="str">
        <f t="shared" si="16"/>
        <v/>
      </c>
      <c r="AH36" s="17" t="str">
        <f t="shared" si="16"/>
        <v/>
      </c>
      <c r="AI36" s="17" t="str">
        <f t="shared" si="16"/>
        <v/>
      </c>
      <c r="AJ36" s="17" t="str">
        <f t="shared" si="16"/>
        <v/>
      </c>
      <c r="AK36" s="17" t="str">
        <f t="shared" si="16"/>
        <v/>
      </c>
      <c r="AL36" s="17" t="str">
        <f t="shared" si="16"/>
        <v/>
      </c>
      <c r="AM36" s="17" t="str">
        <f t="shared" si="16"/>
        <v/>
      </c>
      <c r="AN36" s="17" t="str">
        <f t="shared" si="16"/>
        <v/>
      </c>
      <c r="AO36" s="17" t="str">
        <f t="shared" si="16"/>
        <v/>
      </c>
      <c r="AP36" s="17" t="str">
        <f t="shared" si="16"/>
        <v/>
      </c>
      <c r="AQ36" s="17" t="str">
        <f t="shared" si="16"/>
        <v/>
      </c>
      <c r="AR36" s="17" t="str">
        <f t="shared" si="16"/>
        <v/>
      </c>
      <c r="AS36" s="17" t="str">
        <f t="shared" si="16"/>
        <v/>
      </c>
      <c r="AT36" s="17" t="str">
        <f t="shared" si="16"/>
        <v/>
      </c>
      <c r="AU36" s="17" t="str">
        <f t="shared" si="16"/>
        <v/>
      </c>
      <c r="AV36" s="17" t="str">
        <f t="shared" si="16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COUNTIF(E6:E36,"2342")</f>
        <v>23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si="16"/>
        <v/>
      </c>
      <c r="AH37" s="17" t="str">
        <f t="shared" si="16"/>
        <v/>
      </c>
      <c r="AI37" s="17" t="str">
        <f t="shared" si="16"/>
        <v/>
      </c>
      <c r="AJ37" s="17" t="str">
        <f t="shared" si="16"/>
        <v/>
      </c>
      <c r="AK37" s="17" t="str">
        <f t="shared" si="16"/>
        <v/>
      </c>
      <c r="AL37" s="17" t="str">
        <f t="shared" si="16"/>
        <v/>
      </c>
      <c r="AM37" s="17" t="str">
        <f t="shared" si="16"/>
        <v/>
      </c>
      <c r="AN37" s="17" t="str">
        <f t="shared" si="16"/>
        <v/>
      </c>
      <c r="AO37" s="17" t="str">
        <f t="shared" si="16"/>
        <v/>
      </c>
      <c r="AP37" s="17" t="str">
        <f t="shared" si="16"/>
        <v/>
      </c>
      <c r="AQ37" s="17" t="str">
        <f t="shared" si="16"/>
        <v/>
      </c>
      <c r="AR37" s="17" t="str">
        <f t="shared" si="16"/>
        <v/>
      </c>
      <c r="AS37" s="17" t="str">
        <f t="shared" si="16"/>
        <v/>
      </c>
      <c r="AT37" s="17" t="str">
        <f t="shared" si="16"/>
        <v/>
      </c>
      <c r="AU37" s="17" t="str">
        <f t="shared" si="16"/>
        <v/>
      </c>
      <c r="AV37" s="17" t="str">
        <f t="shared" ref="AV37" si="17">IF(ISERROR(VALUE(LEFT(U37))),LEFT(U37),VALUE(LEFT(U37)))</f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 t="str">
        <f t="array" ref="F38:U45">AG38:AV45</f>
        <v xml:space="preserve"> </v>
      </c>
      <c r="G38" s="196" t="str">
        <v xml:space="preserve"> </v>
      </c>
      <c r="H38" s="196">
        <v>3.6956521739130435</v>
      </c>
      <c r="I38" s="196">
        <v>4.2173913043478262</v>
      </c>
      <c r="J38" s="196">
        <v>4.4782608695652177</v>
      </c>
      <c r="K38" s="196">
        <v>4</v>
      </c>
      <c r="L38" s="196">
        <v>3.8260869565217392</v>
      </c>
      <c r="M38" s="196" t="str">
        <v xml:space="preserve"> </v>
      </c>
      <c r="N38" s="196">
        <v>4.3913043478260869</v>
      </c>
      <c r="O38" s="231">
        <v>4.5217391304347823</v>
      </c>
      <c r="P38" s="198">
        <v>4</v>
      </c>
      <c r="Q38" s="198">
        <v>5</v>
      </c>
      <c r="R38" s="198" t="str">
        <v xml:space="preserve"> </v>
      </c>
      <c r="S38" s="196" t="str">
        <v xml:space="preserve"> </v>
      </c>
      <c r="T38" s="196">
        <v>3.8695652173913042</v>
      </c>
      <c r="U38" s="196" t="str">
        <v xml:space="preserve"> </v>
      </c>
      <c r="V38" s="18">
        <f>сводн.!T38</f>
        <v>3</v>
      </c>
      <c r="W38" s="92">
        <f>SUM(W6:W37)</f>
        <v>0</v>
      </c>
      <c r="X38" s="92">
        <f>SUM(X6:X37)</f>
        <v>0</v>
      </c>
      <c r="Y38" s="92">
        <f>SUM(Y6:Y37)-X38</f>
        <v>1</v>
      </c>
      <c r="Z38" s="92">
        <f>SUM(Z6:Z37)</f>
        <v>39</v>
      </c>
      <c r="AA38" s="92">
        <f>SUM(AA6:AA37)</f>
        <v>103</v>
      </c>
      <c r="AB38" s="92">
        <f>SUM(AB6:AB37)</f>
        <v>87</v>
      </c>
      <c r="AC38" s="92">
        <f t="shared" si="7"/>
        <v>230</v>
      </c>
      <c r="AD38" s="225">
        <f>IF(ISERROR(((X38+Y38)*2+Z38*3+AA38*4+AB38*5)/SUM(X38,Y38:AB38)),"",((X38+Y38)*2+Z38*3+AA38*4+AB38*5)/SUM(X38,Y38:AB38))</f>
        <v>4.2</v>
      </c>
      <c r="AE38" s="32"/>
      <c r="AF38" s="9"/>
      <c r="AG38" s="33" t="str">
        <f t="shared" ref="AG38:AV38" si="18">IF(COUNT(AG6:AG37)=0," ",SUM(AG6:AG37)/COUNT(AG6:AG37))</f>
        <v xml:space="preserve"> </v>
      </c>
      <c r="AH38" s="33" t="str">
        <f t="shared" si="18"/>
        <v xml:space="preserve"> </v>
      </c>
      <c r="AI38" s="33">
        <f t="shared" si="18"/>
        <v>3.6956521739130435</v>
      </c>
      <c r="AJ38" s="33">
        <f t="shared" si="18"/>
        <v>4.2173913043478262</v>
      </c>
      <c r="AK38" s="33">
        <f t="shared" si="18"/>
        <v>4.4782608695652177</v>
      </c>
      <c r="AL38" s="33">
        <f t="shared" si="18"/>
        <v>4</v>
      </c>
      <c r="AM38" s="33">
        <f t="shared" si="18"/>
        <v>3.8260869565217392</v>
      </c>
      <c r="AN38" s="33" t="str">
        <f t="shared" si="18"/>
        <v xml:space="preserve"> </v>
      </c>
      <c r="AO38" s="33">
        <f t="shared" si="18"/>
        <v>4.3913043478260869</v>
      </c>
      <c r="AP38" s="33">
        <f t="shared" si="18"/>
        <v>4.5217391304347823</v>
      </c>
      <c r="AQ38" s="33">
        <f t="shared" si="18"/>
        <v>4</v>
      </c>
      <c r="AR38" s="33">
        <f t="shared" si="18"/>
        <v>5</v>
      </c>
      <c r="AS38" s="33" t="str">
        <f t="shared" si="18"/>
        <v xml:space="preserve"> </v>
      </c>
      <c r="AT38" s="33" t="str">
        <f t="shared" si="18"/>
        <v xml:space="preserve"> </v>
      </c>
      <c r="AU38" s="33">
        <f t="shared" si="18"/>
        <v>3.8695652173913042</v>
      </c>
      <c r="AV38" s="34" t="str">
        <f t="shared" si="18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 t="str">
        <v>0</v>
      </c>
      <c r="G39" s="95" t="str">
        <v>0</v>
      </c>
      <c r="H39" s="95">
        <v>3</v>
      </c>
      <c r="I39" s="95">
        <v>9</v>
      </c>
      <c r="J39" s="95">
        <v>11</v>
      </c>
      <c r="K39" s="95">
        <v>5</v>
      </c>
      <c r="L39" s="95">
        <v>4</v>
      </c>
      <c r="M39" s="95" t="str">
        <v>0</v>
      </c>
      <c r="N39" s="95">
        <v>10</v>
      </c>
      <c r="O39" s="96">
        <v>13</v>
      </c>
      <c r="P39" s="96">
        <v>4</v>
      </c>
      <c r="Q39" s="96">
        <v>23</v>
      </c>
      <c r="R39" s="96" t="str">
        <v>0</v>
      </c>
      <c r="S39" s="95" t="str">
        <v>0</v>
      </c>
      <c r="T39" s="95">
        <v>5</v>
      </c>
      <c r="U39" s="95" t="str">
        <v xml:space="preserve"> </v>
      </c>
      <c r="V39" s="232">
        <f>IF(COUNTIF(V6:V37,5)=0,"0",COUNTIF(V6:V37,5))</f>
        <v>1</v>
      </c>
      <c r="W39" s="192"/>
      <c r="X39" s="527">
        <f>SUM(X38:AB38)</f>
        <v>230</v>
      </c>
      <c r="Y39" s="527"/>
      <c r="Z39" s="527"/>
      <c r="AA39" s="527"/>
      <c r="AB39" s="527"/>
      <c r="AC39" s="299"/>
      <c r="AD39" s="225">
        <f t="shared" ref="AD39" si="19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20">IF(COUNTIF(AG6:AG37,5)=0,"0",COUNTIF(AG6:AG37,5))</f>
        <v>0</v>
      </c>
      <c r="AH39" s="38" t="str">
        <f t="shared" si="20"/>
        <v>0</v>
      </c>
      <c r="AI39" s="38">
        <f t="shared" si="20"/>
        <v>3</v>
      </c>
      <c r="AJ39" s="38">
        <f t="shared" si="20"/>
        <v>9</v>
      </c>
      <c r="AK39" s="38">
        <f t="shared" si="20"/>
        <v>11</v>
      </c>
      <c r="AL39" s="38">
        <f t="shared" si="20"/>
        <v>5</v>
      </c>
      <c r="AM39" s="38">
        <f t="shared" si="20"/>
        <v>4</v>
      </c>
      <c r="AN39" s="38" t="str">
        <f t="shared" si="20"/>
        <v>0</v>
      </c>
      <c r="AO39" s="38">
        <f t="shared" si="20"/>
        <v>10</v>
      </c>
      <c r="AP39" s="38">
        <f t="shared" si="20"/>
        <v>13</v>
      </c>
      <c r="AQ39" s="38">
        <f t="shared" si="20"/>
        <v>4</v>
      </c>
      <c r="AR39" s="38">
        <f t="shared" si="20"/>
        <v>23</v>
      </c>
      <c r="AS39" s="38" t="str">
        <f t="shared" si="20"/>
        <v>0</v>
      </c>
      <c r="AT39" s="38" t="str">
        <f t="shared" si="20"/>
        <v>0</v>
      </c>
      <c r="AU39" s="38">
        <f t="shared" si="20"/>
        <v>5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 t="str">
        <v>0</v>
      </c>
      <c r="G40" s="97" t="str">
        <v>0</v>
      </c>
      <c r="H40" s="97">
        <v>10</v>
      </c>
      <c r="I40" s="97">
        <v>10</v>
      </c>
      <c r="J40" s="97">
        <v>12</v>
      </c>
      <c r="K40" s="97">
        <v>13</v>
      </c>
      <c r="L40" s="97">
        <v>12</v>
      </c>
      <c r="M40" s="97" t="str">
        <v>0</v>
      </c>
      <c r="N40" s="97">
        <v>12</v>
      </c>
      <c r="O40" s="98">
        <v>9</v>
      </c>
      <c r="P40" s="98">
        <v>15</v>
      </c>
      <c r="Q40" s="98" t="str">
        <v>0</v>
      </c>
      <c r="R40" s="98" t="str">
        <v>0</v>
      </c>
      <c r="S40" s="97" t="str">
        <v>0</v>
      </c>
      <c r="T40" s="97">
        <v>10</v>
      </c>
      <c r="U40" s="97" t="str">
        <v xml:space="preserve"> </v>
      </c>
      <c r="V40" s="233">
        <f>IF(COUNTIF(V6:V37,4)=0,"0",COUNTIF(V6:V37,4))</f>
        <v>9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3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21">IF(COUNTIF(AG6:AG37,4)=0,"0",COUNTIF(AG6:AG37,4))</f>
        <v>0</v>
      </c>
      <c r="AH40" s="44" t="str">
        <f t="shared" si="21"/>
        <v>0</v>
      </c>
      <c r="AI40" s="44">
        <f t="shared" si="21"/>
        <v>10</v>
      </c>
      <c r="AJ40" s="44">
        <f t="shared" si="21"/>
        <v>10</v>
      </c>
      <c r="AK40" s="44">
        <f t="shared" si="21"/>
        <v>12</v>
      </c>
      <c r="AL40" s="44">
        <f t="shared" si="21"/>
        <v>13</v>
      </c>
      <c r="AM40" s="44">
        <f t="shared" si="21"/>
        <v>12</v>
      </c>
      <c r="AN40" s="44" t="str">
        <f t="shared" si="21"/>
        <v>0</v>
      </c>
      <c r="AO40" s="44">
        <f t="shared" si="21"/>
        <v>12</v>
      </c>
      <c r="AP40" s="44">
        <f t="shared" si="21"/>
        <v>9</v>
      </c>
      <c r="AQ40" s="44">
        <f t="shared" si="21"/>
        <v>15</v>
      </c>
      <c r="AR40" s="44" t="str">
        <f t="shared" si="21"/>
        <v>0</v>
      </c>
      <c r="AS40" s="44" t="str">
        <f t="shared" si="21"/>
        <v>0</v>
      </c>
      <c r="AT40" s="44" t="str">
        <f t="shared" si="21"/>
        <v>0</v>
      </c>
      <c r="AU40" s="44">
        <f t="shared" si="21"/>
        <v>10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 t="str">
        <v>0</v>
      </c>
      <c r="H41" s="99">
        <v>10</v>
      </c>
      <c r="I41" s="99">
        <v>4</v>
      </c>
      <c r="J41" s="99" t="str">
        <v>0</v>
      </c>
      <c r="K41" s="99">
        <v>5</v>
      </c>
      <c r="L41" s="99">
        <v>6</v>
      </c>
      <c r="M41" s="99" t="str">
        <v>0</v>
      </c>
      <c r="N41" s="99">
        <v>1</v>
      </c>
      <c r="O41" s="100">
        <v>1</v>
      </c>
      <c r="P41" s="100">
        <v>4</v>
      </c>
      <c r="Q41" s="100" t="str">
        <v>0</v>
      </c>
      <c r="R41" s="100" t="str">
        <v>0</v>
      </c>
      <c r="S41" s="99" t="str">
        <v>0</v>
      </c>
      <c r="T41" s="99">
        <v>8</v>
      </c>
      <c r="U41" s="99" t="str">
        <v xml:space="preserve"> </v>
      </c>
      <c r="V41" s="234">
        <f>IF(COUNTIF(V6:V37,3)=0,"0",COUNTIF(V6:V37,3))</f>
        <v>12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2</v>
      </c>
      <c r="AA41" s="52">
        <f>IF(COUNTIF(AA6:AA37,3)=0," ",COUNTIF(AA6:AA37,3))</f>
        <v>2</v>
      </c>
      <c r="AB41" s="52">
        <f>IF(COUNTIF(AB6:AB37,3)=0," ",COUNTIF(AB6:AB37,3))</f>
        <v>3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2">IF(COUNTIF(AG6:AG37,3)=0,"0",COUNTIF(AG6:AG37,3))</f>
        <v>0</v>
      </c>
      <c r="AH41" s="52" t="str">
        <f t="shared" si="22"/>
        <v>0</v>
      </c>
      <c r="AI41" s="52">
        <f t="shared" si="22"/>
        <v>10</v>
      </c>
      <c r="AJ41" s="52">
        <f t="shared" si="22"/>
        <v>4</v>
      </c>
      <c r="AK41" s="52" t="str">
        <f t="shared" si="22"/>
        <v>0</v>
      </c>
      <c r="AL41" s="52">
        <f t="shared" si="22"/>
        <v>5</v>
      </c>
      <c r="AM41" s="52">
        <f t="shared" si="22"/>
        <v>6</v>
      </c>
      <c r="AN41" s="52" t="str">
        <f t="shared" si="22"/>
        <v>0</v>
      </c>
      <c r="AO41" s="52">
        <f t="shared" si="22"/>
        <v>1</v>
      </c>
      <c r="AP41" s="52">
        <f t="shared" si="22"/>
        <v>1</v>
      </c>
      <c r="AQ41" s="52">
        <f t="shared" si="22"/>
        <v>4</v>
      </c>
      <c r="AR41" s="52" t="str">
        <f t="shared" si="22"/>
        <v>0</v>
      </c>
      <c r="AS41" s="52" t="str">
        <f t="shared" si="22"/>
        <v>0</v>
      </c>
      <c r="AT41" s="52" t="str">
        <f t="shared" si="22"/>
        <v>0</v>
      </c>
      <c r="AU41" s="52">
        <f t="shared" si="22"/>
        <v>8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1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2</v>
      </c>
      <c r="AA42" s="35">
        <f>IF(COUNTIF(AA6:AA37,2)=0," ",COUNTIF(AA6:AA37,2))</f>
        <v>3</v>
      </c>
      <c r="AB42" s="35">
        <f>IF(COUNTIF(AB6:AB37,2)=0," ",COUNTIF(AB6:AB37,2))</f>
        <v>7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3">COUNTIF(AG6:AG36,2)+COUNTIF(AG6:AG36,"д")</f>
        <v>0</v>
      </c>
      <c r="AH42" s="35">
        <f t="shared" si="23"/>
        <v>0</v>
      </c>
      <c r="AI42" s="35">
        <f t="shared" si="23"/>
        <v>0</v>
      </c>
      <c r="AJ42" s="35">
        <f t="shared" si="23"/>
        <v>0</v>
      </c>
      <c r="AK42" s="35">
        <f t="shared" si="23"/>
        <v>0</v>
      </c>
      <c r="AL42" s="35">
        <f t="shared" si="23"/>
        <v>0</v>
      </c>
      <c r="AM42" s="35">
        <f t="shared" si="23"/>
        <v>1</v>
      </c>
      <c r="AN42" s="35">
        <f t="shared" si="23"/>
        <v>0</v>
      </c>
      <c r="AO42" s="35">
        <f t="shared" si="23"/>
        <v>0</v>
      </c>
      <c r="AP42" s="35">
        <f t="shared" si="23"/>
        <v>0</v>
      </c>
      <c r="AQ42" s="35">
        <f t="shared" si="23"/>
        <v>0</v>
      </c>
      <c r="AR42" s="35">
        <f t="shared" si="23"/>
        <v>0</v>
      </c>
      <c r="AS42" s="35">
        <f t="shared" si="23"/>
        <v>0</v>
      </c>
      <c r="AT42" s="35">
        <f t="shared" si="23"/>
        <v>0</v>
      </c>
      <c r="AU42" s="35">
        <f t="shared" si="23"/>
        <v>0</v>
      </c>
      <c r="AV42" s="35">
        <f t="shared" si="23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4">COUNTBLANK(V6:V26)</f>
        <v>0</v>
      </c>
      <c r="W43" s="35">
        <f t="shared" si="24"/>
        <v>0</v>
      </c>
      <c r="X43" s="35">
        <f t="shared" si="24"/>
        <v>0</v>
      </c>
      <c r="Y43" s="35">
        <f t="shared" si="24"/>
        <v>0</v>
      </c>
      <c r="Z43" s="35">
        <f t="shared" si="24"/>
        <v>0</v>
      </c>
      <c r="AA43" s="35">
        <f t="shared" si="24"/>
        <v>0</v>
      </c>
      <c r="AB43" s="35">
        <f t="shared" si="24"/>
        <v>0</v>
      </c>
      <c r="AC43" s="35"/>
      <c r="AD43" s="35">
        <f>COUNTBLANK(AD6:AD28)</f>
        <v>0</v>
      </c>
      <c r="AE43" s="61" t="str">
        <f>IF(COUNTIF(AE6:AE37,"б")=0," ",COUNTIF(AE6:AE37,"б"))</f>
        <v xml:space="preserve"> </v>
      </c>
      <c r="AF43" s="60">
        <f t="shared" ref="AF43:CB43" si="25">IF(COUNTIF(AF6:AF37,"б")=0+COUNTIF(AF6:AF37,"а")=0,"0",COUNTIF(AF6:AF37,"б")+COUNTIF(AF6:AF37,"а"))</f>
        <v>0</v>
      </c>
      <c r="AG43" s="60">
        <f t="shared" si="25"/>
        <v>0</v>
      </c>
      <c r="AH43" s="60">
        <f t="shared" si="25"/>
        <v>0</v>
      </c>
      <c r="AI43" s="60">
        <f t="shared" si="25"/>
        <v>0</v>
      </c>
      <c r="AJ43" s="60">
        <f t="shared" si="25"/>
        <v>0</v>
      </c>
      <c r="AK43" s="60">
        <f t="shared" si="25"/>
        <v>0</v>
      </c>
      <c r="AL43" s="60">
        <f t="shared" si="25"/>
        <v>0</v>
      </c>
      <c r="AM43" s="60">
        <f t="shared" si="25"/>
        <v>0</v>
      </c>
      <c r="AN43" s="60">
        <f t="shared" si="25"/>
        <v>0</v>
      </c>
      <c r="AO43" s="60">
        <f t="shared" si="25"/>
        <v>0</v>
      </c>
      <c r="AP43" s="60">
        <f t="shared" si="25"/>
        <v>0</v>
      </c>
      <c r="AQ43" s="60">
        <f t="shared" si="25"/>
        <v>0</v>
      </c>
      <c r="AR43" s="60">
        <f t="shared" si="25"/>
        <v>0</v>
      </c>
      <c r="AS43" s="60">
        <f t="shared" si="25"/>
        <v>0</v>
      </c>
      <c r="AT43" s="60">
        <f t="shared" si="25"/>
        <v>0</v>
      </c>
      <c r="AU43" s="60">
        <f t="shared" si="25"/>
        <v>0</v>
      </c>
      <c r="AV43" s="60">
        <f t="shared" si="25"/>
        <v>0</v>
      </c>
      <c r="AW43" s="60">
        <f t="shared" si="25"/>
        <v>0</v>
      </c>
      <c r="AX43" s="60">
        <f t="shared" si="25"/>
        <v>0</v>
      </c>
      <c r="AY43" s="60">
        <f t="shared" si="25"/>
        <v>0</v>
      </c>
      <c r="AZ43" s="60">
        <f t="shared" si="25"/>
        <v>0</v>
      </c>
      <c r="BA43" s="60">
        <f t="shared" si="25"/>
        <v>0</v>
      </c>
      <c r="BB43" s="60">
        <f t="shared" si="25"/>
        <v>0</v>
      </c>
      <c r="BC43" s="60">
        <f t="shared" si="25"/>
        <v>0</v>
      </c>
      <c r="BD43" s="60">
        <f t="shared" si="25"/>
        <v>0</v>
      </c>
      <c r="BE43" s="60">
        <f t="shared" si="25"/>
        <v>0</v>
      </c>
      <c r="BF43" s="60">
        <f t="shared" si="25"/>
        <v>0</v>
      </c>
      <c r="BG43" s="60">
        <f t="shared" si="25"/>
        <v>0</v>
      </c>
      <c r="BH43" s="60">
        <f t="shared" si="25"/>
        <v>0</v>
      </c>
      <c r="BI43" s="60">
        <f t="shared" si="25"/>
        <v>0</v>
      </c>
      <c r="BJ43" s="60">
        <f t="shared" si="25"/>
        <v>0</v>
      </c>
      <c r="BK43" s="60">
        <f t="shared" si="25"/>
        <v>0</v>
      </c>
      <c r="BL43" s="60">
        <f t="shared" si="25"/>
        <v>0</v>
      </c>
      <c r="BM43" s="60">
        <f t="shared" si="25"/>
        <v>0</v>
      </c>
      <c r="BN43" s="60">
        <f t="shared" si="25"/>
        <v>0</v>
      </c>
      <c r="BO43" s="60">
        <f t="shared" si="25"/>
        <v>0</v>
      </c>
      <c r="BP43" s="60">
        <f t="shared" si="25"/>
        <v>0</v>
      </c>
      <c r="BQ43" s="60">
        <f t="shared" si="25"/>
        <v>0</v>
      </c>
      <c r="BR43" s="60">
        <f t="shared" si="25"/>
        <v>0</v>
      </c>
      <c r="BS43" s="60">
        <f t="shared" si="25"/>
        <v>0</v>
      </c>
      <c r="BT43" s="60">
        <f t="shared" si="25"/>
        <v>0</v>
      </c>
      <c r="BU43" s="60">
        <f t="shared" si="25"/>
        <v>0</v>
      </c>
      <c r="BV43" s="60">
        <f t="shared" si="25"/>
        <v>0</v>
      </c>
      <c r="BW43" s="60">
        <f t="shared" si="25"/>
        <v>0</v>
      </c>
      <c r="BX43" s="60">
        <f t="shared" si="25"/>
        <v>0</v>
      </c>
      <c r="BY43" s="60">
        <f t="shared" si="25"/>
        <v>0</v>
      </c>
      <c r="BZ43" s="60">
        <f t="shared" si="25"/>
        <v>0</v>
      </c>
      <c r="CA43" s="60">
        <f t="shared" si="25"/>
        <v>0</v>
      </c>
      <c r="CB43" s="60">
        <f t="shared" si="2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6">IF(COUNTIF(AG6:AG37,"з")=0,"0",COUNTIF(AG6:AG37,"з"))</f>
        <v>0</v>
      </c>
      <c r="AH44" s="35" t="str">
        <f t="shared" si="26"/>
        <v>0</v>
      </c>
      <c r="AI44" s="35" t="str">
        <f t="shared" si="26"/>
        <v>0</v>
      </c>
      <c r="AJ44" s="35" t="str">
        <f t="shared" si="26"/>
        <v>0</v>
      </c>
      <c r="AK44" s="35" t="str">
        <f t="shared" si="26"/>
        <v>0</v>
      </c>
      <c r="AL44" s="35" t="str">
        <f t="shared" si="26"/>
        <v>0</v>
      </c>
      <c r="AM44" s="35" t="str">
        <f t="shared" si="26"/>
        <v>0</v>
      </c>
      <c r="AN44" s="35" t="str">
        <f t="shared" si="26"/>
        <v>0</v>
      </c>
      <c r="AO44" s="35" t="str">
        <f t="shared" si="26"/>
        <v>0</v>
      </c>
      <c r="AP44" s="35" t="str">
        <f t="shared" si="26"/>
        <v>0</v>
      </c>
      <c r="AQ44" s="35" t="str">
        <f t="shared" si="26"/>
        <v>0</v>
      </c>
      <c r="AR44" s="35" t="str">
        <f t="shared" si="26"/>
        <v>0</v>
      </c>
      <c r="AS44" s="35" t="str">
        <f t="shared" si="26"/>
        <v>0</v>
      </c>
      <c r="AT44" s="35" t="str">
        <f t="shared" si="26"/>
        <v>0</v>
      </c>
      <c r="AU44" s="35" t="str">
        <f t="shared" si="26"/>
        <v>0</v>
      </c>
      <c r="AV44" s="35" t="str">
        <f t="shared" si="26"/>
        <v>0</v>
      </c>
      <c r="AW44" s="35" t="str">
        <f t="shared" si="26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7">IF(COUNTIF(AG6:AG37,"н")=0,"0",COUNTIF(AG6:AG37,"н"))</f>
        <v>0</v>
      </c>
      <c r="AH45" s="35" t="str">
        <f t="shared" si="27"/>
        <v>0</v>
      </c>
      <c r="AI45" s="35" t="str">
        <f t="shared" si="27"/>
        <v>0</v>
      </c>
      <c r="AJ45" s="35" t="str">
        <f t="shared" si="27"/>
        <v>0</v>
      </c>
      <c r="AK45" s="35" t="str">
        <f t="shared" si="27"/>
        <v>0</v>
      </c>
      <c r="AL45" s="35" t="str">
        <f t="shared" si="27"/>
        <v>0</v>
      </c>
      <c r="AM45" s="35" t="str">
        <f t="shared" si="27"/>
        <v>0</v>
      </c>
      <c r="AN45" s="35" t="str">
        <f t="shared" si="27"/>
        <v>0</v>
      </c>
      <c r="AO45" s="35" t="str">
        <f t="shared" si="27"/>
        <v>0</v>
      </c>
      <c r="AP45" s="35" t="str">
        <f t="shared" si="27"/>
        <v>0</v>
      </c>
      <c r="AQ45" s="35" t="str">
        <f t="shared" si="27"/>
        <v>0</v>
      </c>
      <c r="AR45" s="35" t="str">
        <f t="shared" si="27"/>
        <v>0</v>
      </c>
      <c r="AS45" s="35" t="str">
        <f t="shared" si="27"/>
        <v>0</v>
      </c>
      <c r="AT45" s="35" t="str">
        <f t="shared" si="27"/>
        <v>0</v>
      </c>
      <c r="AU45" s="35" t="str">
        <f t="shared" si="27"/>
        <v>0</v>
      </c>
      <c r="AV45" s="35" t="str">
        <f t="shared" si="27"/>
        <v>0</v>
      </c>
      <c r="AW45" s="35" t="str">
        <f t="shared" si="27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00"/>
      <c r="X46" s="300"/>
      <c r="Y46" s="300"/>
      <c r="Z46" s="300"/>
      <c r="AA46" s="300"/>
      <c r="AB46" s="300"/>
      <c r="AC46" s="300"/>
      <c r="AD46" s="300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00"/>
      <c r="X47" s="300"/>
      <c r="Y47" s="300"/>
      <c r="Z47" s="300"/>
      <c r="AA47" s="300"/>
      <c r="AB47" s="300"/>
      <c r="AC47" s="300"/>
      <c r="AD47" s="300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00"/>
      <c r="X48" s="300"/>
      <c r="Y48" s="300"/>
      <c r="Z48" s="300"/>
      <c r="AA48" s="300"/>
      <c r="AB48" s="300"/>
      <c r="AC48" s="300"/>
      <c r="AD48" s="300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00"/>
      <c r="X49" s="300"/>
      <c r="Y49" s="300"/>
      <c r="Z49" s="300"/>
      <c r="AA49" s="300"/>
      <c r="AB49" s="300"/>
      <c r="AC49" s="300"/>
      <c r="AD49" s="300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00"/>
      <c r="X50" s="300"/>
      <c r="Y50" s="300"/>
      <c r="Z50" s="300"/>
      <c r="AA50" s="300"/>
      <c r="AB50" s="300"/>
      <c r="AC50" s="300"/>
      <c r="AD50" s="300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00"/>
      <c r="X51" s="300"/>
      <c r="Y51" s="300"/>
      <c r="Z51" s="300"/>
      <c r="AA51" s="300"/>
      <c r="AB51" s="300"/>
      <c r="AC51" s="300"/>
      <c r="AD51" s="300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00"/>
      <c r="X52" s="300"/>
      <c r="Y52" s="300"/>
      <c r="Z52" s="300"/>
      <c r="AA52" s="300"/>
      <c r="AB52" s="300"/>
      <c r="AC52" s="300"/>
      <c r="AD52" s="300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00"/>
      <c r="X53" s="300"/>
      <c r="Y53" s="300"/>
      <c r="Z53" s="300"/>
      <c r="AA53" s="300"/>
      <c r="AB53" s="300"/>
      <c r="AC53" s="300"/>
      <c r="AD53" s="300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00"/>
      <c r="X54" s="300"/>
      <c r="Y54" s="300"/>
      <c r="Z54" s="300"/>
      <c r="AA54" s="300"/>
      <c r="AB54" s="300"/>
      <c r="AC54" s="300"/>
      <c r="AD54" s="300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H2:L2"/>
    <mergeCell ref="BP3:CE3"/>
    <mergeCell ref="X39:AB39"/>
    <mergeCell ref="A3:C4"/>
    <mergeCell ref="AD3:AD5"/>
    <mergeCell ref="AG3:AW3"/>
    <mergeCell ref="AX3:BM3"/>
    <mergeCell ref="N2:R2"/>
  </mergeCells>
  <conditionalFormatting sqref="C5 Y5 AI5 AG5">
    <cfRule type="cellIs" dxfId="3113" priority="3278" stopIfTrue="1" operator="equal">
      <formula>5</formula>
    </cfRule>
    <cfRule type="cellIs" dxfId="3112" priority="3279" stopIfTrue="1" operator="equal">
      <formula>4</formula>
    </cfRule>
    <cfRule type="cellIs" dxfId="3111" priority="3280" stopIfTrue="1" operator="equal">
      <formula>3</formula>
    </cfRule>
  </conditionalFormatting>
  <conditionalFormatting sqref="E6:E45">
    <cfRule type="cellIs" dxfId="3110" priority="3276" stopIfTrue="1" operator="equal">
      <formula>4</formula>
    </cfRule>
    <cfRule type="cellIs" dxfId="3109" priority="3277" stopIfTrue="1" operator="equal">
      <formula>3</formula>
    </cfRule>
  </conditionalFormatting>
  <conditionalFormatting sqref="Z5:AC5 W40:AF43 AE6:AE39 W39 R6:V45 F34:Q45 AG43:CB43 W44:AW45 AG6:AW42 J6:P28 F29:H31 G6:G28 K6:Q31">
    <cfRule type="cellIs" dxfId="3108" priority="3273" stopIfTrue="1" operator="equal">
      <formula>5</formula>
    </cfRule>
    <cfRule type="cellIs" dxfId="3107" priority="3274" stopIfTrue="1" operator="equal">
      <formula>4</formula>
    </cfRule>
    <cfRule type="cellIs" dxfId="3106" priority="3275" stopIfTrue="1" operator="equal">
      <formula>3</formula>
    </cfRule>
  </conditionalFormatting>
  <conditionalFormatting sqref="AF6:AF37">
    <cfRule type="expression" dxfId="3105" priority="3271" stopIfTrue="1">
      <formula>VALUE(RIGHT(AF6))&gt;AE6</formula>
    </cfRule>
    <cfRule type="expression" dxfId="3104" priority="3272" stopIfTrue="1">
      <formula>EXACT(RIGHT(AF6,3),"зач")</formula>
    </cfRule>
  </conditionalFormatting>
  <conditionalFormatting sqref="AE3:AJ4 V3:AC4">
    <cfRule type="expression" dxfId="3103" priority="3269" stopIfTrue="1">
      <formula>$D$1&lt;V3</formula>
    </cfRule>
    <cfRule type="expression" dxfId="3102" priority="3270" stopIfTrue="1">
      <formula>$D$1&gt;V3</formula>
    </cfRule>
  </conditionalFormatting>
  <conditionalFormatting sqref="I29:J31 J6:J28">
    <cfRule type="cellIs" dxfId="3101" priority="3107" stopIfTrue="1" operator="equal">
      <formula>5</formula>
    </cfRule>
    <cfRule type="cellIs" dxfId="3100" priority="3108" stopIfTrue="1" operator="equal">
      <formula>4</formula>
    </cfRule>
    <cfRule type="cellIs" dxfId="3099" priority="3109" stopIfTrue="1" operator="equal">
      <formula>3</formula>
    </cfRule>
  </conditionalFormatting>
  <conditionalFormatting sqref="U3">
    <cfRule type="expression" dxfId="3098" priority="3057" stopIfTrue="1">
      <formula>$D$1&lt;U3</formula>
    </cfRule>
    <cfRule type="expression" dxfId="3097" priority="3058" stopIfTrue="1">
      <formula>$D$1&gt;U3</formula>
    </cfRule>
  </conditionalFormatting>
  <conditionalFormatting sqref="U4">
    <cfRule type="expression" dxfId="3096" priority="3055" stopIfTrue="1">
      <formula>$D$4&lt;U4</formula>
    </cfRule>
    <cfRule type="expression" dxfId="3095" priority="3056" stopIfTrue="1">
      <formula>$D$4&gt;U4</formula>
    </cfRule>
  </conditionalFormatting>
  <conditionalFormatting sqref="U4">
    <cfRule type="expression" dxfId="3094" priority="3053" stopIfTrue="1">
      <formula>$D$1&lt;U4</formula>
    </cfRule>
    <cfRule type="expression" dxfId="3093" priority="3054" stopIfTrue="1">
      <formula>$D$1&gt;U4</formula>
    </cfRule>
  </conditionalFormatting>
  <conditionalFormatting sqref="U4">
    <cfRule type="expression" dxfId="3092" priority="3051" stopIfTrue="1">
      <formula>$D$4&lt;U4</formula>
    </cfRule>
    <cfRule type="expression" dxfId="3091" priority="3052" stopIfTrue="1">
      <formula>$D$4&gt;U4</formula>
    </cfRule>
  </conditionalFormatting>
  <conditionalFormatting sqref="U5">
    <cfRule type="cellIs" dxfId="3090" priority="3048" stopIfTrue="1" operator="equal">
      <formula>5</formula>
    </cfRule>
    <cfRule type="cellIs" dxfId="3089" priority="3049" stopIfTrue="1" operator="equal">
      <formula>4</formula>
    </cfRule>
    <cfRule type="cellIs" dxfId="3088" priority="3050" stopIfTrue="1" operator="equal">
      <formula>3</formula>
    </cfRule>
  </conditionalFormatting>
  <conditionalFormatting sqref="H6:H28">
    <cfRule type="cellIs" dxfId="3087" priority="2311" stopIfTrue="1" operator="equal">
      <formula>5</formula>
    </cfRule>
    <cfRule type="cellIs" dxfId="3086" priority="2312" stopIfTrue="1" operator="equal">
      <formula>4</formula>
    </cfRule>
    <cfRule type="cellIs" dxfId="3085" priority="2313" stopIfTrue="1" operator="equal">
      <formula>3</formula>
    </cfRule>
  </conditionalFormatting>
  <conditionalFormatting sqref="I6:I28">
    <cfRule type="cellIs" dxfId="3084" priority="2233" stopIfTrue="1" operator="equal">
      <formula>5</formula>
    </cfRule>
    <cfRule type="cellIs" dxfId="3083" priority="2234" stopIfTrue="1" operator="equal">
      <formula>4</formula>
    </cfRule>
    <cfRule type="cellIs" dxfId="3082" priority="2235" stopIfTrue="1" operator="equal">
      <formula>3</formula>
    </cfRule>
  </conditionalFormatting>
  <conditionalFormatting sqref="I3:M3 O3:T3">
    <cfRule type="expression" dxfId="3081" priority="2179" stopIfTrue="1">
      <formula>$D$1&lt;I3</formula>
    </cfRule>
    <cfRule type="expression" dxfId="3080" priority="2180" stopIfTrue="1">
      <formula>$D$1&gt;I3</formula>
    </cfRule>
  </conditionalFormatting>
  <conditionalFormatting sqref="G3">
    <cfRule type="expression" dxfId="3079" priority="2177" stopIfTrue="1">
      <formula>$D$1&lt;G3</formula>
    </cfRule>
    <cfRule type="expression" dxfId="3078" priority="2178" stopIfTrue="1">
      <formula>$D$1&gt;G3</formula>
    </cfRule>
  </conditionalFormatting>
  <conditionalFormatting sqref="G3">
    <cfRule type="expression" dxfId="3077" priority="2175" stopIfTrue="1">
      <formula>$D$1&lt;G3</formula>
    </cfRule>
    <cfRule type="expression" dxfId="3076" priority="2176" stopIfTrue="1">
      <formula>$D$1&gt;G3</formula>
    </cfRule>
  </conditionalFormatting>
  <conditionalFormatting sqref="K3">
    <cfRule type="expression" dxfId="3075" priority="2173" stopIfTrue="1">
      <formula>$D$1&lt;K3</formula>
    </cfRule>
    <cfRule type="expression" dxfId="3074" priority="2174" stopIfTrue="1">
      <formula>$D$1&gt;K3</formula>
    </cfRule>
  </conditionalFormatting>
  <conditionalFormatting sqref="M3">
    <cfRule type="expression" dxfId="3073" priority="2171" stopIfTrue="1">
      <formula>$D$1&lt;M3</formula>
    </cfRule>
    <cfRule type="expression" dxfId="3072" priority="2172" stopIfTrue="1">
      <formula>$D$1&gt;M3</formula>
    </cfRule>
  </conditionalFormatting>
  <conditionalFormatting sqref="K3">
    <cfRule type="expression" dxfId="3071" priority="2169" stopIfTrue="1">
      <formula>$D$1&lt;K3</formula>
    </cfRule>
    <cfRule type="expression" dxfId="3070" priority="2170" stopIfTrue="1">
      <formula>$D$1&gt;K3</formula>
    </cfRule>
  </conditionalFormatting>
  <conditionalFormatting sqref="G3">
    <cfRule type="expression" dxfId="3069" priority="2167" stopIfTrue="1">
      <formula>$D$1&lt;G3</formula>
    </cfRule>
    <cfRule type="expression" dxfId="3068" priority="2168" stopIfTrue="1">
      <formula>$D$1&gt;G3</formula>
    </cfRule>
  </conditionalFormatting>
  <conditionalFormatting sqref="L3">
    <cfRule type="expression" dxfId="3067" priority="2165" stopIfTrue="1">
      <formula>$D$1&lt;L3</formula>
    </cfRule>
    <cfRule type="expression" dxfId="3066" priority="2166" stopIfTrue="1">
      <formula>$D$1&gt;L3</formula>
    </cfRule>
  </conditionalFormatting>
  <conditionalFormatting sqref="L3">
    <cfRule type="expression" dxfId="3065" priority="2163" stopIfTrue="1">
      <formula>$D$1&lt;L3</formula>
    </cfRule>
    <cfRule type="expression" dxfId="3064" priority="2164" stopIfTrue="1">
      <formula>$D$1&gt;L3</formula>
    </cfRule>
  </conditionalFormatting>
  <conditionalFormatting sqref="J3">
    <cfRule type="expression" dxfId="3063" priority="2155" stopIfTrue="1">
      <formula>$D$1&lt;J3</formula>
    </cfRule>
    <cfRule type="expression" dxfId="3062" priority="2156" stopIfTrue="1">
      <formula>$D$1&gt;J3</formula>
    </cfRule>
  </conditionalFormatting>
  <conditionalFormatting sqref="L3">
    <cfRule type="expression" dxfId="3061" priority="2153" stopIfTrue="1">
      <formula>$D$1&lt;L3</formula>
    </cfRule>
    <cfRule type="expression" dxfId="3060" priority="2154" stopIfTrue="1">
      <formula>$D$1&gt;L3</formula>
    </cfRule>
  </conditionalFormatting>
  <conditionalFormatting sqref="J3">
    <cfRule type="expression" dxfId="3059" priority="2151" stopIfTrue="1">
      <formula>$D$1&lt;J3</formula>
    </cfRule>
    <cfRule type="expression" dxfId="3058" priority="2152" stopIfTrue="1">
      <formula>$D$1&gt;J3</formula>
    </cfRule>
  </conditionalFormatting>
  <conditionalFormatting sqref="K3">
    <cfRule type="expression" dxfId="3057" priority="2149" stopIfTrue="1">
      <formula>$D$1&lt;K3</formula>
    </cfRule>
    <cfRule type="expression" dxfId="3056" priority="2150" stopIfTrue="1">
      <formula>$D$1&gt;K3</formula>
    </cfRule>
  </conditionalFormatting>
  <conditionalFormatting sqref="K3">
    <cfRule type="expression" dxfId="3055" priority="2147" stopIfTrue="1">
      <formula>$D$1&lt;K3</formula>
    </cfRule>
    <cfRule type="expression" dxfId="3054" priority="2148" stopIfTrue="1">
      <formula>$D$1&gt;K3</formula>
    </cfRule>
  </conditionalFormatting>
  <conditionalFormatting sqref="G4">
    <cfRule type="expression" dxfId="3053" priority="2137" stopIfTrue="1">
      <formula>$D$1&lt;G4</formula>
    </cfRule>
    <cfRule type="expression" dxfId="3052" priority="2138" stopIfTrue="1">
      <formula>$D$1&gt;G4</formula>
    </cfRule>
  </conditionalFormatting>
  <conditionalFormatting sqref="G4">
    <cfRule type="expression" dxfId="3051" priority="2135" stopIfTrue="1">
      <formula>$D$1&lt;G4</formula>
    </cfRule>
    <cfRule type="expression" dxfId="3050" priority="2136" stopIfTrue="1">
      <formula>$D$1&gt;G4</formula>
    </cfRule>
  </conditionalFormatting>
  <conditionalFormatting sqref="G4">
    <cfRule type="expression" dxfId="3049" priority="2125" stopIfTrue="1">
      <formula>$D$1&lt;G4</formula>
    </cfRule>
    <cfRule type="expression" dxfId="3048" priority="2126" stopIfTrue="1">
      <formula>$D$1&gt;G4</formula>
    </cfRule>
  </conditionalFormatting>
  <conditionalFormatting sqref="G5">
    <cfRule type="expression" dxfId="3047" priority="1933" stopIfTrue="1">
      <formula>$D$4&lt;G5</formula>
    </cfRule>
    <cfRule type="expression" dxfId="3046" priority="1934" stopIfTrue="1">
      <formula>$D$4&gt;G5</formula>
    </cfRule>
  </conditionalFormatting>
  <conditionalFormatting sqref="G4">
    <cfRule type="expression" dxfId="3045" priority="1584" stopIfTrue="1">
      <formula>$D$4&lt;G4</formula>
    </cfRule>
    <cfRule type="expression" dxfId="3044" priority="1585" stopIfTrue="1">
      <formula>$D$4&gt;G4</formula>
    </cfRule>
  </conditionalFormatting>
  <conditionalFormatting sqref="G5">
    <cfRule type="cellIs" dxfId="3043" priority="1586" stopIfTrue="1" operator="equal">
      <formula>5</formula>
    </cfRule>
    <cfRule type="cellIs" dxfId="3042" priority="1587" stopIfTrue="1" operator="equal">
      <formula>4</formula>
    </cfRule>
    <cfRule type="cellIs" dxfId="3041" priority="1588" stopIfTrue="1" operator="equal">
      <formula>3</formula>
    </cfRule>
  </conditionalFormatting>
  <conditionalFormatting sqref="H5">
    <cfRule type="cellIs" dxfId="3040" priority="1317" stopIfTrue="1" operator="equal">
      <formula>5</formula>
    </cfRule>
    <cfRule type="cellIs" dxfId="3039" priority="1318" stopIfTrue="1" operator="equal">
      <formula>4</formula>
    </cfRule>
    <cfRule type="cellIs" dxfId="3038" priority="1319" stopIfTrue="1" operator="equal">
      <formula>3</formula>
    </cfRule>
  </conditionalFormatting>
  <conditionalFormatting sqref="H3">
    <cfRule type="expression" dxfId="3037" priority="1324" stopIfTrue="1">
      <formula>$D$1&lt;H3</formula>
    </cfRule>
    <cfRule type="expression" dxfId="3036" priority="1325" stopIfTrue="1">
      <formula>$D$1&gt;H3</formula>
    </cfRule>
  </conditionalFormatting>
  <conditionalFormatting sqref="H3">
    <cfRule type="expression" dxfId="3035" priority="1322" stopIfTrue="1">
      <formula>$D$1&lt;H3</formula>
    </cfRule>
    <cfRule type="expression" dxfId="3034" priority="1323" stopIfTrue="1">
      <formula>$D$1&gt;H3</formula>
    </cfRule>
  </conditionalFormatting>
  <conditionalFormatting sqref="H3">
    <cfRule type="expression" dxfId="3033" priority="1320" stopIfTrue="1">
      <formula>$D$1&lt;H3</formula>
    </cfRule>
    <cfRule type="expression" dxfId="3032" priority="1321" stopIfTrue="1">
      <formula>$D$1&gt;H3</formula>
    </cfRule>
  </conditionalFormatting>
  <conditionalFormatting sqref="H5">
    <cfRule type="cellIs" dxfId="3031" priority="1312" stopIfTrue="1" operator="equal">
      <formula>5</formula>
    </cfRule>
    <cfRule type="cellIs" dxfId="3030" priority="1313" stopIfTrue="1" operator="equal">
      <formula>4</formula>
    </cfRule>
    <cfRule type="cellIs" dxfId="3029" priority="1314" stopIfTrue="1" operator="equal">
      <formula>3</formula>
    </cfRule>
  </conditionalFormatting>
  <conditionalFormatting sqref="H4">
    <cfRule type="expression" dxfId="3028" priority="1303" stopIfTrue="1">
      <formula>$D$1&lt;H4</formula>
    </cfRule>
    <cfRule type="expression" dxfId="3027" priority="1304" stopIfTrue="1">
      <formula>$D$1&gt;H4</formula>
    </cfRule>
  </conditionalFormatting>
  <conditionalFormatting sqref="H4">
    <cfRule type="expression" dxfId="3026" priority="1293" stopIfTrue="1">
      <formula>$D$1&lt;H4</formula>
    </cfRule>
    <cfRule type="expression" dxfId="3025" priority="1294" stopIfTrue="1">
      <formula>$D$1&gt;H4</formula>
    </cfRule>
  </conditionalFormatting>
  <conditionalFormatting sqref="H4">
    <cfRule type="expression" dxfId="3024" priority="1291" stopIfTrue="1">
      <formula>$D$1&lt;H4</formula>
    </cfRule>
    <cfRule type="expression" dxfId="3023" priority="1292" stopIfTrue="1">
      <formula>$D$1&gt;H4</formula>
    </cfRule>
  </conditionalFormatting>
  <conditionalFormatting sqref="H4">
    <cfRule type="expression" dxfId="3022" priority="1289" stopIfTrue="1">
      <formula>$D$1&lt;H4</formula>
    </cfRule>
    <cfRule type="expression" dxfId="3021" priority="1290" stopIfTrue="1">
      <formula>$D$1&gt;H4</formula>
    </cfRule>
  </conditionalFormatting>
  <conditionalFormatting sqref="H4">
    <cfRule type="expression" dxfId="3020" priority="1287" stopIfTrue="1">
      <formula>$D$1&lt;H4</formula>
    </cfRule>
    <cfRule type="expression" dxfId="3019" priority="1288" stopIfTrue="1">
      <formula>$D$1&gt;H4</formula>
    </cfRule>
  </conditionalFormatting>
  <conditionalFormatting sqref="H4">
    <cfRule type="expression" dxfId="3018" priority="1285" stopIfTrue="1">
      <formula>$D$1&lt;H4</formula>
    </cfRule>
    <cfRule type="expression" dxfId="3017" priority="1286" stopIfTrue="1">
      <formula>$D$1&gt;H4</formula>
    </cfRule>
  </conditionalFormatting>
  <conditionalFormatting sqref="H4">
    <cfRule type="expression" dxfId="3016" priority="1259" stopIfTrue="1">
      <formula>$D$1&lt;H4</formula>
    </cfRule>
    <cfRule type="expression" dxfId="3015" priority="1260" stopIfTrue="1">
      <formula>$D$1&gt;H4</formula>
    </cfRule>
  </conditionalFormatting>
  <conditionalFormatting sqref="H4">
    <cfRule type="expression" dxfId="3014" priority="1315" stopIfTrue="1">
      <formula>$D$1&lt;H4</formula>
    </cfRule>
    <cfRule type="expression" dxfId="3013" priority="1316" stopIfTrue="1">
      <formula>$D$1&gt;H4</formula>
    </cfRule>
  </conditionalFormatting>
  <conditionalFormatting sqref="H4">
    <cfRule type="expression" dxfId="3012" priority="1310" stopIfTrue="1">
      <formula>$D$1&lt;H4</formula>
    </cfRule>
    <cfRule type="expression" dxfId="3011" priority="1311" stopIfTrue="1">
      <formula>$D$1&gt;H4</formula>
    </cfRule>
  </conditionalFormatting>
  <conditionalFormatting sqref="H5">
    <cfRule type="cellIs" dxfId="3010" priority="1307" stopIfTrue="1" operator="equal">
      <formula>5</formula>
    </cfRule>
    <cfRule type="cellIs" dxfId="3009" priority="1308" stopIfTrue="1" operator="equal">
      <formula>4</formula>
    </cfRule>
    <cfRule type="cellIs" dxfId="3008" priority="1309" stopIfTrue="1" operator="equal">
      <formula>3</formula>
    </cfRule>
  </conditionalFormatting>
  <conditionalFormatting sqref="H4">
    <cfRule type="expression" dxfId="3007" priority="1305" stopIfTrue="1">
      <formula>$D$1&lt;H4</formula>
    </cfRule>
    <cfRule type="expression" dxfId="3006" priority="1306" stopIfTrue="1">
      <formula>$D$1&gt;H4</formula>
    </cfRule>
  </conditionalFormatting>
  <conditionalFormatting sqref="H4">
    <cfRule type="expression" dxfId="3005" priority="1301" stopIfTrue="1">
      <formula>$D$1&lt;H4</formula>
    </cfRule>
    <cfRule type="expression" dxfId="3004" priority="1302" stopIfTrue="1">
      <formula>$D$1&gt;H4</formula>
    </cfRule>
  </conditionalFormatting>
  <conditionalFormatting sqref="H4">
    <cfRule type="expression" dxfId="3003" priority="1299" stopIfTrue="1">
      <formula>$D$1&lt;H4</formula>
    </cfRule>
    <cfRule type="expression" dxfId="3002" priority="1300" stopIfTrue="1">
      <formula>$D$1&gt;H4</formula>
    </cfRule>
  </conditionalFormatting>
  <conditionalFormatting sqref="H4">
    <cfRule type="expression" dxfId="3001" priority="1297" stopIfTrue="1">
      <formula>$D$1&lt;H4</formula>
    </cfRule>
    <cfRule type="expression" dxfId="3000" priority="1298" stopIfTrue="1">
      <formula>$D$1&gt;H4</formula>
    </cfRule>
  </conditionalFormatting>
  <conditionalFormatting sqref="H4">
    <cfRule type="expression" dxfId="2999" priority="1295" stopIfTrue="1">
      <formula>$D$1&lt;H4</formula>
    </cfRule>
    <cfRule type="expression" dxfId="2998" priority="1296" stopIfTrue="1">
      <formula>$D$1&gt;H4</formula>
    </cfRule>
  </conditionalFormatting>
  <conditionalFormatting sqref="H5">
    <cfRule type="cellIs" dxfId="2997" priority="1282" stopIfTrue="1" operator="equal">
      <formula>5</formula>
    </cfRule>
    <cfRule type="cellIs" dxfId="2996" priority="1283" stopIfTrue="1" operator="equal">
      <formula>4</formula>
    </cfRule>
    <cfRule type="cellIs" dxfId="2995" priority="1284" stopIfTrue="1" operator="equal">
      <formula>3</formula>
    </cfRule>
  </conditionalFormatting>
  <conditionalFormatting sqref="H4">
    <cfRule type="expression" dxfId="2994" priority="1280" stopIfTrue="1">
      <formula>$D$1&lt;H4</formula>
    </cfRule>
    <cfRule type="expression" dxfId="2993" priority="1281" stopIfTrue="1">
      <formula>$D$1&gt;H4</formula>
    </cfRule>
  </conditionalFormatting>
  <conditionalFormatting sqref="H5">
    <cfRule type="cellIs" dxfId="2992" priority="1277" stopIfTrue="1" operator="equal">
      <formula>5</formula>
    </cfRule>
    <cfRule type="cellIs" dxfId="2991" priority="1278" stopIfTrue="1" operator="equal">
      <formula>4</formula>
    </cfRule>
    <cfRule type="cellIs" dxfId="2990" priority="1279" stopIfTrue="1" operator="equal">
      <formula>3</formula>
    </cfRule>
  </conditionalFormatting>
  <conditionalFormatting sqref="H4">
    <cfRule type="expression" dxfId="2989" priority="1275" stopIfTrue="1">
      <formula>$D$1&lt;H4</formula>
    </cfRule>
    <cfRule type="expression" dxfId="2988" priority="1276" stopIfTrue="1">
      <formula>$D$1&gt;H4</formula>
    </cfRule>
  </conditionalFormatting>
  <conditionalFormatting sqref="H5">
    <cfRule type="cellIs" dxfId="2987" priority="1272" stopIfTrue="1" operator="equal">
      <formula>5</formula>
    </cfRule>
    <cfRule type="cellIs" dxfId="2986" priority="1273" stopIfTrue="1" operator="equal">
      <formula>4</formula>
    </cfRule>
    <cfRule type="cellIs" dxfId="2985" priority="1274" stopIfTrue="1" operator="equal">
      <formula>3</formula>
    </cfRule>
  </conditionalFormatting>
  <conditionalFormatting sqref="H4">
    <cfRule type="expression" dxfId="2984" priority="1270" stopIfTrue="1">
      <formula>$D$1&lt;H4</formula>
    </cfRule>
    <cfRule type="expression" dxfId="2983" priority="1271" stopIfTrue="1">
      <formula>$D$1&gt;H4</formula>
    </cfRule>
  </conditionalFormatting>
  <conditionalFormatting sqref="H5">
    <cfRule type="cellIs" dxfId="2982" priority="1267" stopIfTrue="1" operator="equal">
      <formula>5</formula>
    </cfRule>
    <cfRule type="cellIs" dxfId="2981" priority="1268" stopIfTrue="1" operator="equal">
      <formula>4</formula>
    </cfRule>
    <cfRule type="cellIs" dxfId="2980" priority="1269" stopIfTrue="1" operator="equal">
      <formula>3</formula>
    </cfRule>
  </conditionalFormatting>
  <conditionalFormatting sqref="H4">
    <cfRule type="expression" dxfId="2979" priority="1265" stopIfTrue="1">
      <formula>$D$1&lt;H4</formula>
    </cfRule>
    <cfRule type="expression" dxfId="2978" priority="1266" stopIfTrue="1">
      <formula>$D$1&gt;H4</formula>
    </cfRule>
  </conditionalFormatting>
  <conditionalFormatting sqref="H4">
    <cfRule type="expression" dxfId="2977" priority="1263" stopIfTrue="1">
      <formula>$D$1&lt;H4</formula>
    </cfRule>
    <cfRule type="expression" dxfId="2976" priority="1264" stopIfTrue="1">
      <formula>$D$1&gt;H4</formula>
    </cfRule>
  </conditionalFormatting>
  <conditionalFormatting sqref="H4">
    <cfRule type="expression" dxfId="2975" priority="1261" stopIfTrue="1">
      <formula>$D$1&lt;H4</formula>
    </cfRule>
    <cfRule type="expression" dxfId="2974" priority="1262" stopIfTrue="1">
      <formula>$D$1&gt;H4</formula>
    </cfRule>
  </conditionalFormatting>
  <conditionalFormatting sqref="H4">
    <cfRule type="expression" dxfId="2973" priority="1257" stopIfTrue="1">
      <formula>$D$1&lt;H4</formula>
    </cfRule>
    <cfRule type="expression" dxfId="2972" priority="1258" stopIfTrue="1">
      <formula>$D$1&gt;H4</formula>
    </cfRule>
  </conditionalFormatting>
  <conditionalFormatting sqref="H4">
    <cfRule type="expression" dxfId="2971" priority="1255" stopIfTrue="1">
      <formula>$D$1&lt;H4</formula>
    </cfRule>
    <cfRule type="expression" dxfId="2970" priority="1256" stopIfTrue="1">
      <formula>$D$1&gt;H4</formula>
    </cfRule>
  </conditionalFormatting>
  <conditionalFormatting sqref="H4">
    <cfRule type="expression" dxfId="2969" priority="1253" stopIfTrue="1">
      <formula>$D$1&lt;H4</formula>
    </cfRule>
    <cfRule type="expression" dxfId="2968" priority="1254" stopIfTrue="1">
      <formula>$D$1&gt;H4</formula>
    </cfRule>
  </conditionalFormatting>
  <conditionalFormatting sqref="H4">
    <cfRule type="expression" dxfId="2967" priority="1251" stopIfTrue="1">
      <formula>$D$1&lt;H4</formula>
    </cfRule>
    <cfRule type="expression" dxfId="2966" priority="1252" stopIfTrue="1">
      <formula>$D$1&gt;H4</formula>
    </cfRule>
  </conditionalFormatting>
  <conditionalFormatting sqref="H4">
    <cfRule type="expression" dxfId="2965" priority="1249" stopIfTrue="1">
      <formula>$D$1&lt;H4</formula>
    </cfRule>
    <cfRule type="expression" dxfId="2964" priority="1250" stopIfTrue="1">
      <formula>$D$1&gt;H4</formula>
    </cfRule>
  </conditionalFormatting>
  <conditionalFormatting sqref="H4">
    <cfRule type="expression" dxfId="2963" priority="1247" stopIfTrue="1">
      <formula>$D$1&lt;H4</formula>
    </cfRule>
    <cfRule type="expression" dxfId="2962" priority="1248" stopIfTrue="1">
      <formula>$D$1&gt;H4</formula>
    </cfRule>
  </conditionalFormatting>
  <conditionalFormatting sqref="H4">
    <cfRule type="expression" dxfId="2961" priority="1245" stopIfTrue="1">
      <formula>$D$1&lt;H4</formula>
    </cfRule>
    <cfRule type="expression" dxfId="2960" priority="1246" stopIfTrue="1">
      <formula>$D$1&gt;H4</formula>
    </cfRule>
  </conditionalFormatting>
  <conditionalFormatting sqref="F6:F28">
    <cfRule type="cellIs" dxfId="2959" priority="1153" stopIfTrue="1" operator="equal">
      <formula>5</formula>
    </cfRule>
    <cfRule type="cellIs" dxfId="2958" priority="1154" stopIfTrue="1" operator="equal">
      <formula>4</formula>
    </cfRule>
    <cfRule type="cellIs" dxfId="2957" priority="1155" stopIfTrue="1" operator="equal">
      <formula>3</formula>
    </cfRule>
  </conditionalFormatting>
  <conditionalFormatting sqref="F3">
    <cfRule type="expression" dxfId="2956" priority="1151" stopIfTrue="1">
      <formula>$D$1&lt;F3</formula>
    </cfRule>
    <cfRule type="expression" dxfId="2955" priority="1152" stopIfTrue="1">
      <formula>$D$1&gt;F3</formula>
    </cfRule>
  </conditionalFormatting>
  <conditionalFormatting sqref="F4">
    <cfRule type="expression" dxfId="2954" priority="1149" stopIfTrue="1">
      <formula>$D$1&lt;F4</formula>
    </cfRule>
    <cfRule type="expression" dxfId="2953" priority="1150" stopIfTrue="1">
      <formula>$D$1&gt;F4</formula>
    </cfRule>
  </conditionalFormatting>
  <conditionalFormatting sqref="F5">
    <cfRule type="expression" dxfId="2952" priority="1145" stopIfTrue="1">
      <formula>$D$1&lt;F5</formula>
    </cfRule>
    <cfRule type="expression" dxfId="2951" priority="1146" stopIfTrue="1">
      <formula>$D$1&gt;F5</formula>
    </cfRule>
  </conditionalFormatting>
  <conditionalFormatting sqref="F5">
    <cfRule type="expression" dxfId="2950" priority="1147" stopIfTrue="1">
      <formula>$D$1&lt;F5</formula>
    </cfRule>
    <cfRule type="expression" dxfId="2949" priority="1148" stopIfTrue="1">
      <formula>$D$1&gt;F5</formula>
    </cfRule>
  </conditionalFormatting>
  <conditionalFormatting sqref="F5">
    <cfRule type="expression" dxfId="2948" priority="1143" stopIfTrue="1">
      <formula>$D$1&lt;F5</formula>
    </cfRule>
    <cfRule type="expression" dxfId="2947" priority="1144" stopIfTrue="1">
      <formula>$D$1&gt;F5</formula>
    </cfRule>
  </conditionalFormatting>
  <conditionalFormatting sqref="F4">
    <cfRule type="expression" dxfId="2946" priority="1133" stopIfTrue="1">
      <formula>$D$1&lt;F4</formula>
    </cfRule>
    <cfRule type="expression" dxfId="2945" priority="1134" stopIfTrue="1">
      <formula>$D$1&gt;F4</formula>
    </cfRule>
  </conditionalFormatting>
  <conditionalFormatting sqref="F5">
    <cfRule type="cellIs" dxfId="2944" priority="1140" stopIfTrue="1" operator="equal">
      <formula>5</formula>
    </cfRule>
    <cfRule type="cellIs" dxfId="2943" priority="1141" stopIfTrue="1" operator="equal">
      <formula>4</formula>
    </cfRule>
    <cfRule type="cellIs" dxfId="2942" priority="1142" stopIfTrue="1" operator="equal">
      <formula>3</formula>
    </cfRule>
  </conditionalFormatting>
  <conditionalFormatting sqref="F4">
    <cfRule type="expression" dxfId="2941" priority="1138" stopIfTrue="1">
      <formula>$D$1&lt;F4</formula>
    </cfRule>
    <cfRule type="expression" dxfId="2940" priority="1139" stopIfTrue="1">
      <formula>$D$1&gt;F4</formula>
    </cfRule>
  </conditionalFormatting>
  <conditionalFormatting sqref="F5">
    <cfRule type="cellIs" dxfId="2939" priority="1135" stopIfTrue="1" operator="equal">
      <formula>5</formula>
    </cfRule>
    <cfRule type="cellIs" dxfId="2938" priority="1136" stopIfTrue="1" operator="equal">
      <formula>4</formula>
    </cfRule>
    <cfRule type="cellIs" dxfId="2937" priority="1137" stopIfTrue="1" operator="equal">
      <formula>3</formula>
    </cfRule>
  </conditionalFormatting>
  <conditionalFormatting sqref="F5">
    <cfRule type="cellIs" dxfId="2936" priority="1130" stopIfTrue="1" operator="equal">
      <formula>5</formula>
    </cfRule>
    <cfRule type="cellIs" dxfId="2935" priority="1131" stopIfTrue="1" operator="equal">
      <formula>4</formula>
    </cfRule>
    <cfRule type="cellIs" dxfId="2934" priority="1132" stopIfTrue="1" operator="equal">
      <formula>3</formula>
    </cfRule>
  </conditionalFormatting>
  <conditionalFormatting sqref="F4">
    <cfRule type="expression" dxfId="2933" priority="1128" stopIfTrue="1">
      <formula>$D$1&lt;F4</formula>
    </cfRule>
    <cfRule type="expression" dxfId="2932" priority="1129" stopIfTrue="1">
      <formula>$D$1&gt;F4</formula>
    </cfRule>
  </conditionalFormatting>
  <conditionalFormatting sqref="N3">
    <cfRule type="expression" dxfId="2931" priority="1075" stopIfTrue="1">
      <formula>$D$1&lt;N3</formula>
    </cfRule>
    <cfRule type="expression" dxfId="2930" priority="1076" stopIfTrue="1">
      <formula>$D$1&gt;N3</formula>
    </cfRule>
  </conditionalFormatting>
  <conditionalFormatting sqref="S4">
    <cfRule type="expression" dxfId="2929" priority="822" stopIfTrue="1">
      <formula>$D$1&lt;S4</formula>
    </cfRule>
    <cfRule type="expression" dxfId="2928" priority="823" stopIfTrue="1">
      <formula>$D$1&gt;S4</formula>
    </cfRule>
  </conditionalFormatting>
  <conditionalFormatting sqref="S5">
    <cfRule type="cellIs" dxfId="2927" priority="824" stopIfTrue="1" operator="equal">
      <formula>5</formula>
    </cfRule>
    <cfRule type="cellIs" dxfId="2926" priority="825" stopIfTrue="1" operator="equal">
      <formula>4</formula>
    </cfRule>
    <cfRule type="cellIs" dxfId="2925" priority="826" stopIfTrue="1" operator="equal">
      <formula>3</formula>
    </cfRule>
  </conditionalFormatting>
  <conditionalFormatting sqref="S5">
    <cfRule type="cellIs" dxfId="2924" priority="819" stopIfTrue="1" operator="equal">
      <formula>5</formula>
    </cfRule>
    <cfRule type="cellIs" dxfId="2923" priority="820" stopIfTrue="1" operator="equal">
      <formula>4</formula>
    </cfRule>
    <cfRule type="cellIs" dxfId="2922" priority="821" stopIfTrue="1" operator="equal">
      <formula>3</formula>
    </cfRule>
  </conditionalFormatting>
  <conditionalFormatting sqref="T5">
    <cfRule type="cellIs" dxfId="2921" priority="816" stopIfTrue="1" operator="equal">
      <formula>5</formula>
    </cfRule>
    <cfRule type="cellIs" dxfId="2920" priority="817" stopIfTrue="1" operator="equal">
      <formula>4</formula>
    </cfRule>
    <cfRule type="cellIs" dxfId="2919" priority="818" stopIfTrue="1" operator="equal">
      <formula>3</formula>
    </cfRule>
  </conditionalFormatting>
  <conditionalFormatting sqref="T5">
    <cfRule type="cellIs" dxfId="2918" priority="813" stopIfTrue="1" operator="equal">
      <formula>5</formula>
    </cfRule>
    <cfRule type="cellIs" dxfId="2917" priority="814" stopIfTrue="1" operator="equal">
      <formula>4</formula>
    </cfRule>
    <cfRule type="cellIs" dxfId="2916" priority="815" stopIfTrue="1" operator="equal">
      <formula>3</formula>
    </cfRule>
  </conditionalFormatting>
  <conditionalFormatting sqref="S5">
    <cfRule type="cellIs" dxfId="2915" priority="810" stopIfTrue="1" operator="equal">
      <formula>5</formula>
    </cfRule>
    <cfRule type="cellIs" dxfId="2914" priority="811" stopIfTrue="1" operator="equal">
      <formula>4</formula>
    </cfRule>
    <cfRule type="cellIs" dxfId="2913" priority="812" stopIfTrue="1" operator="equal">
      <formula>3</formula>
    </cfRule>
  </conditionalFormatting>
  <conditionalFormatting sqref="R4">
    <cfRule type="expression" dxfId="2912" priority="808" stopIfTrue="1">
      <formula>$D$1&lt;R4</formula>
    </cfRule>
    <cfRule type="expression" dxfId="2911" priority="809" stopIfTrue="1">
      <formula>$D$1&gt;R4</formula>
    </cfRule>
  </conditionalFormatting>
  <conditionalFormatting sqref="I4">
    <cfRule type="expression" dxfId="2910" priority="800" stopIfTrue="1">
      <formula>$D$1&lt;I4</formula>
    </cfRule>
    <cfRule type="expression" dxfId="2909" priority="801" stopIfTrue="1">
      <formula>$D$1&gt;I4</formula>
    </cfRule>
  </conditionalFormatting>
  <conditionalFormatting sqref="I4">
    <cfRule type="expression" dxfId="2908" priority="790" stopIfTrue="1">
      <formula>$D$1&lt;I4</formula>
    </cfRule>
    <cfRule type="expression" dxfId="2907" priority="791" stopIfTrue="1">
      <formula>$D$1&gt;I4</formula>
    </cfRule>
  </conditionalFormatting>
  <conditionalFormatting sqref="I4">
    <cfRule type="expression" dxfId="2906" priority="788" stopIfTrue="1">
      <formula>$D$1&lt;I4</formula>
    </cfRule>
    <cfRule type="expression" dxfId="2905" priority="789" stopIfTrue="1">
      <formula>$D$1&gt;I4</formula>
    </cfRule>
  </conditionalFormatting>
  <conditionalFormatting sqref="I4">
    <cfRule type="expression" dxfId="2904" priority="786" stopIfTrue="1">
      <formula>$D$1&lt;I4</formula>
    </cfRule>
    <cfRule type="expression" dxfId="2903" priority="787" stopIfTrue="1">
      <formula>$D$1&gt;I4</formula>
    </cfRule>
  </conditionalFormatting>
  <conditionalFormatting sqref="I4">
    <cfRule type="expression" dxfId="2902" priority="784" stopIfTrue="1">
      <formula>$D$1&lt;I4</formula>
    </cfRule>
    <cfRule type="expression" dxfId="2901" priority="785" stopIfTrue="1">
      <formula>$D$1&gt;I4</formula>
    </cfRule>
  </conditionalFormatting>
  <conditionalFormatting sqref="I4">
    <cfRule type="expression" dxfId="2900" priority="782" stopIfTrue="1">
      <formula>$D$1&lt;I4</formula>
    </cfRule>
    <cfRule type="expression" dxfId="2899" priority="783" stopIfTrue="1">
      <formula>$D$1&gt;I4</formula>
    </cfRule>
  </conditionalFormatting>
  <conditionalFormatting sqref="I4">
    <cfRule type="expression" dxfId="2898" priority="768" stopIfTrue="1">
      <formula>$D$1&lt;I4</formula>
    </cfRule>
    <cfRule type="expression" dxfId="2897" priority="769" stopIfTrue="1">
      <formula>$D$1&gt;I4</formula>
    </cfRule>
  </conditionalFormatting>
  <conditionalFormatting sqref="I4">
    <cfRule type="expression" dxfId="2896" priority="794" stopIfTrue="1">
      <formula>$D$1&lt;I4</formula>
    </cfRule>
    <cfRule type="expression" dxfId="2895" priority="795" stopIfTrue="1">
      <formula>$D$1&gt;I4</formula>
    </cfRule>
  </conditionalFormatting>
  <conditionalFormatting sqref="I4">
    <cfRule type="expression" dxfId="2894" priority="796" stopIfTrue="1">
      <formula>$D$1&lt;I4</formula>
    </cfRule>
    <cfRule type="expression" dxfId="2893" priority="797" stopIfTrue="1">
      <formula>$D$1&gt;I4</formula>
    </cfRule>
  </conditionalFormatting>
  <conditionalFormatting sqref="I4">
    <cfRule type="expression" dxfId="2892" priority="806" stopIfTrue="1">
      <formula>$D$1&lt;I4</formula>
    </cfRule>
    <cfRule type="expression" dxfId="2891" priority="807" stopIfTrue="1">
      <formula>$D$1&gt;I4</formula>
    </cfRule>
  </conditionalFormatting>
  <conditionalFormatting sqref="I4">
    <cfRule type="expression" dxfId="2890" priority="804" stopIfTrue="1">
      <formula>$D$1&lt;I4</formula>
    </cfRule>
    <cfRule type="expression" dxfId="2889" priority="805" stopIfTrue="1">
      <formula>$D$1&gt;I4</formula>
    </cfRule>
  </conditionalFormatting>
  <conditionalFormatting sqref="I4">
    <cfRule type="expression" dxfId="2888" priority="802" stopIfTrue="1">
      <formula>$D$1&lt;I4</formula>
    </cfRule>
    <cfRule type="expression" dxfId="2887" priority="803" stopIfTrue="1">
      <formula>$D$1&gt;I4</formula>
    </cfRule>
  </conditionalFormatting>
  <conditionalFormatting sqref="I4">
    <cfRule type="expression" dxfId="2886" priority="798" stopIfTrue="1">
      <formula>$D$1&lt;I4</formula>
    </cfRule>
    <cfRule type="expression" dxfId="2885" priority="799" stopIfTrue="1">
      <formula>$D$1&gt;I4</formula>
    </cfRule>
  </conditionalFormatting>
  <conditionalFormatting sqref="I4">
    <cfRule type="expression" dxfId="2884" priority="792" stopIfTrue="1">
      <formula>$D$1&lt;I4</formula>
    </cfRule>
    <cfRule type="expression" dxfId="2883" priority="793" stopIfTrue="1">
      <formula>$D$1&gt;I4</formula>
    </cfRule>
  </conditionalFormatting>
  <conditionalFormatting sqref="I4">
    <cfRule type="expression" dxfId="2882" priority="780" stopIfTrue="1">
      <formula>$D$1&lt;I4</formula>
    </cfRule>
    <cfRule type="expression" dxfId="2881" priority="781" stopIfTrue="1">
      <formula>$D$1&gt;I4</formula>
    </cfRule>
  </conditionalFormatting>
  <conditionalFormatting sqref="I4">
    <cfRule type="expression" dxfId="2880" priority="778" stopIfTrue="1">
      <formula>$D$1&lt;I4</formula>
    </cfRule>
    <cfRule type="expression" dxfId="2879" priority="779" stopIfTrue="1">
      <formula>$D$1&gt;I4</formula>
    </cfRule>
  </conditionalFormatting>
  <conditionalFormatting sqref="I4">
    <cfRule type="expression" dxfId="2878" priority="776" stopIfTrue="1">
      <formula>$D$1&lt;I4</formula>
    </cfRule>
    <cfRule type="expression" dxfId="2877" priority="777" stopIfTrue="1">
      <formula>$D$1&gt;I4</formula>
    </cfRule>
  </conditionalFormatting>
  <conditionalFormatting sqref="I4">
    <cfRule type="expression" dxfId="2876" priority="774" stopIfTrue="1">
      <formula>$D$1&lt;I4</formula>
    </cfRule>
    <cfRule type="expression" dxfId="2875" priority="775" stopIfTrue="1">
      <formula>$D$1&gt;I4</formula>
    </cfRule>
  </conditionalFormatting>
  <conditionalFormatting sqref="I4">
    <cfRule type="expression" dxfId="2874" priority="772" stopIfTrue="1">
      <formula>$D$1&lt;I4</formula>
    </cfRule>
    <cfRule type="expression" dxfId="2873" priority="773" stopIfTrue="1">
      <formula>$D$1&gt;I4</formula>
    </cfRule>
  </conditionalFormatting>
  <conditionalFormatting sqref="I4">
    <cfRule type="expression" dxfId="2872" priority="770" stopIfTrue="1">
      <formula>$D$1&lt;I4</formula>
    </cfRule>
    <cfRule type="expression" dxfId="2871" priority="771" stopIfTrue="1">
      <formula>$D$1&gt;I4</formula>
    </cfRule>
  </conditionalFormatting>
  <conditionalFormatting sqref="I4">
    <cfRule type="expression" dxfId="2870" priority="766" stopIfTrue="1">
      <formula>$D$1&lt;I4</formula>
    </cfRule>
    <cfRule type="expression" dxfId="2869" priority="767" stopIfTrue="1">
      <formula>$D$1&gt;I4</formula>
    </cfRule>
  </conditionalFormatting>
  <conditionalFormatting sqref="I4">
    <cfRule type="expression" dxfId="2868" priority="764" stopIfTrue="1">
      <formula>$D$1&lt;I4</formula>
    </cfRule>
    <cfRule type="expression" dxfId="2867" priority="765" stopIfTrue="1">
      <formula>$D$1&gt;I4</formula>
    </cfRule>
  </conditionalFormatting>
  <conditionalFormatting sqref="I4">
    <cfRule type="expression" dxfId="2866" priority="762" stopIfTrue="1">
      <formula>$D$1&lt;I4</formula>
    </cfRule>
    <cfRule type="expression" dxfId="2865" priority="763" stopIfTrue="1">
      <formula>$D$1&gt;I4</formula>
    </cfRule>
  </conditionalFormatting>
  <conditionalFormatting sqref="I4">
    <cfRule type="expression" dxfId="2864" priority="760" stopIfTrue="1">
      <formula>$D$1&lt;I4</formula>
    </cfRule>
    <cfRule type="expression" dxfId="2863" priority="761" stopIfTrue="1">
      <formula>$D$1&gt;I4</formula>
    </cfRule>
  </conditionalFormatting>
  <conditionalFormatting sqref="I4">
    <cfRule type="expression" dxfId="2862" priority="758" stopIfTrue="1">
      <formula>$D$1&lt;I4</formula>
    </cfRule>
    <cfRule type="expression" dxfId="2861" priority="759" stopIfTrue="1">
      <formula>$D$1&gt;I4</formula>
    </cfRule>
  </conditionalFormatting>
  <conditionalFormatting sqref="I4">
    <cfRule type="expression" dxfId="2860" priority="756" stopIfTrue="1">
      <formula>$D$1&lt;I4</formula>
    </cfRule>
    <cfRule type="expression" dxfId="2859" priority="757" stopIfTrue="1">
      <formula>$D$1&gt;I4</formula>
    </cfRule>
  </conditionalFormatting>
  <conditionalFormatting sqref="I4">
    <cfRule type="expression" dxfId="2858" priority="754" stopIfTrue="1">
      <formula>$D$1&lt;I4</formula>
    </cfRule>
    <cfRule type="expression" dxfId="2857" priority="755" stopIfTrue="1">
      <formula>$D$1&gt;I4</formula>
    </cfRule>
  </conditionalFormatting>
  <conditionalFormatting sqref="R4">
    <cfRule type="expression" dxfId="2856" priority="752" stopIfTrue="1">
      <formula>$D$1&lt;R4</formula>
    </cfRule>
    <cfRule type="expression" dxfId="2855" priority="753" stopIfTrue="1">
      <formula>$D$1&gt;R4</formula>
    </cfRule>
  </conditionalFormatting>
  <conditionalFormatting sqref="R4">
    <cfRule type="expression" dxfId="2854" priority="750" stopIfTrue="1">
      <formula>$D$1&lt;R4</formula>
    </cfRule>
    <cfRule type="expression" dxfId="2853" priority="751" stopIfTrue="1">
      <formula>$D$1&gt;R4</formula>
    </cfRule>
  </conditionalFormatting>
  <conditionalFormatting sqref="R4">
    <cfRule type="expression" dxfId="2852" priority="748" stopIfTrue="1">
      <formula>$D$1&lt;R4</formula>
    </cfRule>
    <cfRule type="expression" dxfId="2851" priority="749" stopIfTrue="1">
      <formula>$D$1&gt;R4</formula>
    </cfRule>
  </conditionalFormatting>
  <conditionalFormatting sqref="R4">
    <cfRule type="expression" dxfId="2850" priority="746" stopIfTrue="1">
      <formula>$D$1&lt;R4</formula>
    </cfRule>
    <cfRule type="expression" dxfId="2849" priority="747" stopIfTrue="1">
      <formula>$D$1&gt;R4</formula>
    </cfRule>
  </conditionalFormatting>
  <conditionalFormatting sqref="R4">
    <cfRule type="expression" dxfId="2848" priority="744" stopIfTrue="1">
      <formula>$D$1&lt;R4</formula>
    </cfRule>
    <cfRule type="expression" dxfId="2847" priority="745" stopIfTrue="1">
      <formula>$D$1&gt;R4</formula>
    </cfRule>
  </conditionalFormatting>
  <conditionalFormatting sqref="R4">
    <cfRule type="expression" dxfId="2846" priority="742" stopIfTrue="1">
      <formula>$D$1&lt;R4</formula>
    </cfRule>
    <cfRule type="expression" dxfId="2845" priority="743" stopIfTrue="1">
      <formula>$D$1&gt;R4</formula>
    </cfRule>
  </conditionalFormatting>
  <conditionalFormatting sqref="J5">
    <cfRule type="cellIs" dxfId="2844" priority="721" stopIfTrue="1" operator="equal">
      <formula>5</formula>
    </cfRule>
    <cfRule type="cellIs" dxfId="2843" priority="722" stopIfTrue="1" operator="equal">
      <formula>4</formula>
    </cfRule>
    <cfRule type="cellIs" dxfId="2842" priority="723" stopIfTrue="1" operator="equal">
      <formula>3</formula>
    </cfRule>
  </conditionalFormatting>
  <conditionalFormatting sqref="J4">
    <cfRule type="expression" dxfId="2841" priority="740" stopIfTrue="1">
      <formula>$D$1&lt;J4</formula>
    </cfRule>
    <cfRule type="expression" dxfId="2840" priority="741" stopIfTrue="1">
      <formula>$D$1&gt;J4</formula>
    </cfRule>
  </conditionalFormatting>
  <conditionalFormatting sqref="J4">
    <cfRule type="expression" dxfId="2839" priority="738" stopIfTrue="1">
      <formula>$D$1&lt;J4</formula>
    </cfRule>
    <cfRule type="expression" dxfId="2838" priority="739" stopIfTrue="1">
      <formula>$D$1&gt;J4</formula>
    </cfRule>
  </conditionalFormatting>
  <conditionalFormatting sqref="J4">
    <cfRule type="expression" dxfId="2837" priority="736" stopIfTrue="1">
      <formula>$D$1&lt;J4</formula>
    </cfRule>
    <cfRule type="expression" dxfId="2836" priority="737" stopIfTrue="1">
      <formula>$D$1&gt;J4</formula>
    </cfRule>
  </conditionalFormatting>
  <conditionalFormatting sqref="J4">
    <cfRule type="expression" dxfId="2835" priority="732" stopIfTrue="1">
      <formula>$D$1&lt;J4</formula>
    </cfRule>
    <cfRule type="expression" dxfId="2834" priority="733" stopIfTrue="1">
      <formula>$D$1&gt;J4</formula>
    </cfRule>
  </conditionalFormatting>
  <conditionalFormatting sqref="J4">
    <cfRule type="expression" dxfId="2833" priority="734" stopIfTrue="1">
      <formula>$D$1&lt;J4</formula>
    </cfRule>
    <cfRule type="expression" dxfId="2832" priority="735" stopIfTrue="1">
      <formula>$D$1&gt;J4</formula>
    </cfRule>
  </conditionalFormatting>
  <conditionalFormatting sqref="J4">
    <cfRule type="expression" dxfId="2831" priority="730" stopIfTrue="1">
      <formula>$D$1&lt;J4</formula>
    </cfRule>
    <cfRule type="expression" dxfId="2830" priority="731" stopIfTrue="1">
      <formula>$D$1&gt;J4</formula>
    </cfRule>
  </conditionalFormatting>
  <conditionalFormatting sqref="J5">
    <cfRule type="expression" dxfId="2829" priority="728" stopIfTrue="1">
      <formula>$D$1&lt;J5</formula>
    </cfRule>
    <cfRule type="expression" dxfId="2828" priority="729" stopIfTrue="1">
      <formula>$D$1&gt;J5</formula>
    </cfRule>
  </conditionalFormatting>
  <conditionalFormatting sqref="J5">
    <cfRule type="expression" dxfId="2827" priority="726" stopIfTrue="1">
      <formula>$D$1&lt;J5</formula>
    </cfRule>
    <cfRule type="expression" dxfId="2826" priority="727" stopIfTrue="1">
      <formula>$D$1&gt;J5</formula>
    </cfRule>
  </conditionalFormatting>
  <conditionalFormatting sqref="J5">
    <cfRule type="expression" dxfId="2825" priority="724" stopIfTrue="1">
      <formula>$D$1&lt;J5</formula>
    </cfRule>
    <cfRule type="expression" dxfId="2824" priority="725" stopIfTrue="1">
      <formula>$D$1&gt;J5</formula>
    </cfRule>
  </conditionalFormatting>
  <conditionalFormatting sqref="J4">
    <cfRule type="expression" dxfId="2823" priority="719" stopIfTrue="1">
      <formula>$D$1&lt;J4</formula>
    </cfRule>
    <cfRule type="expression" dxfId="2822" priority="720" stopIfTrue="1">
      <formula>$D$1&gt;J4</formula>
    </cfRule>
  </conditionalFormatting>
  <conditionalFormatting sqref="J5">
    <cfRule type="cellIs" dxfId="2821" priority="716" stopIfTrue="1" operator="equal">
      <formula>5</formula>
    </cfRule>
    <cfRule type="cellIs" dxfId="2820" priority="717" stopIfTrue="1" operator="equal">
      <formula>4</formula>
    </cfRule>
    <cfRule type="cellIs" dxfId="2819" priority="718" stopIfTrue="1" operator="equal">
      <formula>3</formula>
    </cfRule>
  </conditionalFormatting>
  <conditionalFormatting sqref="J4">
    <cfRule type="expression" dxfId="2818" priority="714" stopIfTrue="1">
      <formula>$D$1&lt;J4</formula>
    </cfRule>
    <cfRule type="expression" dxfId="2817" priority="715" stopIfTrue="1">
      <formula>$D$1&gt;J4</formula>
    </cfRule>
  </conditionalFormatting>
  <conditionalFormatting sqref="J5">
    <cfRule type="cellIs" dxfId="2816" priority="711" stopIfTrue="1" operator="equal">
      <formula>5</formula>
    </cfRule>
    <cfRule type="cellIs" dxfId="2815" priority="712" stopIfTrue="1" operator="equal">
      <formula>4</formula>
    </cfRule>
    <cfRule type="cellIs" dxfId="2814" priority="713" stopIfTrue="1" operator="equal">
      <formula>3</formula>
    </cfRule>
  </conditionalFormatting>
  <conditionalFormatting sqref="J4">
    <cfRule type="expression" dxfId="2813" priority="709" stopIfTrue="1">
      <formula>$D$1&lt;J4</formula>
    </cfRule>
    <cfRule type="expression" dxfId="2812" priority="710" stopIfTrue="1">
      <formula>$D$1&gt;J4</formula>
    </cfRule>
  </conditionalFormatting>
  <conditionalFormatting sqref="M4">
    <cfRule type="expression" dxfId="2811" priority="663" stopIfTrue="1">
      <formula>$D$1&lt;M4</formula>
    </cfRule>
    <cfRule type="expression" dxfId="2810" priority="664" stopIfTrue="1">
      <formula>$D$1&gt;M4</formula>
    </cfRule>
  </conditionalFormatting>
  <conditionalFormatting sqref="M4">
    <cfRule type="expression" dxfId="2809" priority="643" stopIfTrue="1">
      <formula>$D$1&lt;M4</formula>
    </cfRule>
    <cfRule type="expression" dxfId="2808" priority="644" stopIfTrue="1">
      <formula>$D$1&gt;M4</formula>
    </cfRule>
  </conditionalFormatting>
  <conditionalFormatting sqref="M5">
    <cfRule type="cellIs" dxfId="2807" priority="632" stopIfTrue="1" operator="equal">
      <formula>5</formula>
    </cfRule>
    <cfRule type="cellIs" dxfId="2806" priority="633" stopIfTrue="1" operator="equal">
      <formula>4</formula>
    </cfRule>
    <cfRule type="cellIs" dxfId="2805" priority="634" stopIfTrue="1" operator="equal">
      <formula>3</formula>
    </cfRule>
  </conditionalFormatting>
  <conditionalFormatting sqref="M4">
    <cfRule type="expression" dxfId="2804" priority="661" stopIfTrue="1">
      <formula>$D$1&lt;M4</formula>
    </cfRule>
    <cfRule type="expression" dxfId="2803" priority="662" stopIfTrue="1">
      <formula>$D$1&gt;M4</formula>
    </cfRule>
  </conditionalFormatting>
  <conditionalFormatting sqref="M4">
    <cfRule type="expression" dxfId="2802" priority="641" stopIfTrue="1">
      <formula>$D$1&lt;M4</formula>
    </cfRule>
    <cfRule type="expression" dxfId="2801" priority="642" stopIfTrue="1">
      <formula>$D$1&gt;M4</formula>
    </cfRule>
  </conditionalFormatting>
  <conditionalFormatting sqref="M4">
    <cfRule type="expression" dxfId="2800" priority="639" stopIfTrue="1">
      <formula>$D$1&lt;M4</formula>
    </cfRule>
    <cfRule type="expression" dxfId="2799" priority="640" stopIfTrue="1">
      <formula>$D$1&gt;M4</formula>
    </cfRule>
  </conditionalFormatting>
  <conditionalFormatting sqref="M4">
    <cfRule type="expression" dxfId="2798" priority="659" stopIfTrue="1">
      <formula>$D$1&lt;M4</formula>
    </cfRule>
    <cfRule type="expression" dxfId="2797" priority="660" stopIfTrue="1">
      <formula>$D$1&gt;M4</formula>
    </cfRule>
  </conditionalFormatting>
  <conditionalFormatting sqref="M4">
    <cfRule type="expression" dxfId="2796" priority="657" stopIfTrue="1">
      <formula>$D$1&lt;M4</formula>
    </cfRule>
    <cfRule type="expression" dxfId="2795" priority="658" stopIfTrue="1">
      <formula>$D$1&gt;M4</formula>
    </cfRule>
  </conditionalFormatting>
  <conditionalFormatting sqref="M4">
    <cfRule type="expression" dxfId="2794" priority="655" stopIfTrue="1">
      <formula>$D$1&lt;M4</formula>
    </cfRule>
    <cfRule type="expression" dxfId="2793" priority="656" stopIfTrue="1">
      <formula>$D$1&gt;M4</formula>
    </cfRule>
  </conditionalFormatting>
  <conditionalFormatting sqref="M4">
    <cfRule type="expression" dxfId="2792" priority="653" stopIfTrue="1">
      <formula>$D$1&lt;M4</formula>
    </cfRule>
    <cfRule type="expression" dxfId="2791" priority="654" stopIfTrue="1">
      <formula>$D$1&gt;M4</formula>
    </cfRule>
  </conditionalFormatting>
  <conditionalFormatting sqref="M4">
    <cfRule type="expression" dxfId="2790" priority="651" stopIfTrue="1">
      <formula>$D$1&lt;M4</formula>
    </cfRule>
    <cfRule type="expression" dxfId="2789" priority="652" stopIfTrue="1">
      <formula>$D$1&gt;M4</formula>
    </cfRule>
  </conditionalFormatting>
  <conditionalFormatting sqref="M4">
    <cfRule type="expression" dxfId="2788" priority="649" stopIfTrue="1">
      <formula>$D$1&lt;M4</formula>
    </cfRule>
    <cfRule type="expression" dxfId="2787" priority="650" stopIfTrue="1">
      <formula>$D$1&gt;M4</formula>
    </cfRule>
  </conditionalFormatting>
  <conditionalFormatting sqref="M4">
    <cfRule type="expression" dxfId="2786" priority="647" stopIfTrue="1">
      <formula>$D$1&lt;M4</formula>
    </cfRule>
    <cfRule type="expression" dxfId="2785" priority="648" stopIfTrue="1">
      <formula>$D$1&gt;M4</formula>
    </cfRule>
  </conditionalFormatting>
  <conditionalFormatting sqref="M4">
    <cfRule type="expression" dxfId="2784" priority="645" stopIfTrue="1">
      <formula>$D$1&lt;M4</formula>
    </cfRule>
    <cfRule type="expression" dxfId="2783" priority="646" stopIfTrue="1">
      <formula>$D$1&gt;M4</formula>
    </cfRule>
  </conditionalFormatting>
  <conditionalFormatting sqref="M4">
    <cfRule type="expression" dxfId="2782" priority="637" stopIfTrue="1">
      <formula>$D$1&lt;M4</formula>
    </cfRule>
    <cfRule type="expression" dxfId="2781" priority="638" stopIfTrue="1">
      <formula>$D$1&gt;M4</formula>
    </cfRule>
  </conditionalFormatting>
  <conditionalFormatting sqref="M4">
    <cfRule type="expression" dxfId="2780" priority="635" stopIfTrue="1">
      <formula>$D$1&lt;M4</formula>
    </cfRule>
    <cfRule type="expression" dxfId="2779" priority="636" stopIfTrue="1">
      <formula>$D$1&gt;M4</formula>
    </cfRule>
  </conditionalFormatting>
  <conditionalFormatting sqref="N4">
    <cfRule type="expression" dxfId="2778" priority="630" stopIfTrue="1">
      <formula>$D$1&lt;N4</formula>
    </cfRule>
    <cfRule type="expression" dxfId="2777" priority="631" stopIfTrue="1">
      <formula>$D$1&gt;N4</formula>
    </cfRule>
  </conditionalFormatting>
  <conditionalFormatting sqref="N4">
    <cfRule type="expression" dxfId="2776" priority="628" stopIfTrue="1">
      <formula>$D$1&lt;N4</formula>
    </cfRule>
    <cfRule type="expression" dxfId="2775" priority="629" stopIfTrue="1">
      <formula>$D$1&gt;N4</formula>
    </cfRule>
  </conditionalFormatting>
  <conditionalFormatting sqref="N4">
    <cfRule type="expression" dxfId="2774" priority="626" stopIfTrue="1">
      <formula>$D$1&lt;N4</formula>
    </cfRule>
    <cfRule type="expression" dxfId="2773" priority="627" stopIfTrue="1">
      <formula>$D$1&gt;N4</formula>
    </cfRule>
  </conditionalFormatting>
  <conditionalFormatting sqref="N4">
    <cfRule type="expression" dxfId="2772" priority="622" stopIfTrue="1">
      <formula>$D$1&lt;N4</formula>
    </cfRule>
    <cfRule type="expression" dxfId="2771" priority="623" stopIfTrue="1">
      <formula>$D$1&gt;N4</formula>
    </cfRule>
  </conditionalFormatting>
  <conditionalFormatting sqref="N4">
    <cfRule type="expression" dxfId="2770" priority="624" stopIfTrue="1">
      <formula>$D$1&lt;N4</formula>
    </cfRule>
    <cfRule type="expression" dxfId="2769" priority="625" stopIfTrue="1">
      <formula>$D$1&gt;N4</formula>
    </cfRule>
  </conditionalFormatting>
  <conditionalFormatting sqref="N4">
    <cfRule type="expression" dxfId="2768" priority="620" stopIfTrue="1">
      <formula>$D$1&lt;N4</formula>
    </cfRule>
    <cfRule type="expression" dxfId="2767" priority="621" stopIfTrue="1">
      <formula>$D$1&gt;N4</formula>
    </cfRule>
  </conditionalFormatting>
  <conditionalFormatting sqref="N5">
    <cfRule type="expression" dxfId="2766" priority="618" stopIfTrue="1">
      <formula>$D$1&lt;N5</formula>
    </cfRule>
    <cfRule type="expression" dxfId="2765" priority="619" stopIfTrue="1">
      <formula>$D$1&gt;N5</formula>
    </cfRule>
  </conditionalFormatting>
  <conditionalFormatting sqref="N5">
    <cfRule type="expression" dxfId="2764" priority="616" stopIfTrue="1">
      <formula>$D$1&lt;N5</formula>
    </cfRule>
    <cfRule type="expression" dxfId="2763" priority="617" stopIfTrue="1">
      <formula>$D$1&gt;N5</formula>
    </cfRule>
  </conditionalFormatting>
  <conditionalFormatting sqref="N5">
    <cfRule type="expression" dxfId="2762" priority="614" stopIfTrue="1">
      <formula>$D$1&lt;N5</formula>
    </cfRule>
    <cfRule type="expression" dxfId="2761" priority="615" stopIfTrue="1">
      <formula>$D$1&gt;N5</formula>
    </cfRule>
  </conditionalFormatting>
  <conditionalFormatting sqref="N4">
    <cfRule type="expression" dxfId="2760" priority="609" stopIfTrue="1">
      <formula>$D$1&lt;N4</formula>
    </cfRule>
    <cfRule type="expression" dxfId="2759" priority="610" stopIfTrue="1">
      <formula>$D$1&gt;N4</formula>
    </cfRule>
  </conditionalFormatting>
  <conditionalFormatting sqref="N5">
    <cfRule type="cellIs" dxfId="2758" priority="611" stopIfTrue="1" operator="equal">
      <formula>5</formula>
    </cfRule>
    <cfRule type="cellIs" dxfId="2757" priority="612" stopIfTrue="1" operator="equal">
      <formula>4</formula>
    </cfRule>
    <cfRule type="cellIs" dxfId="2756" priority="613" stopIfTrue="1" operator="equal">
      <formula>3</formula>
    </cfRule>
  </conditionalFormatting>
  <conditionalFormatting sqref="N5">
    <cfRule type="cellIs" dxfId="2755" priority="606" stopIfTrue="1" operator="equal">
      <formula>5</formula>
    </cfRule>
    <cfRule type="cellIs" dxfId="2754" priority="607" stopIfTrue="1" operator="equal">
      <formula>4</formula>
    </cfRule>
    <cfRule type="cellIs" dxfId="2753" priority="608" stopIfTrue="1" operator="equal">
      <formula>3</formula>
    </cfRule>
  </conditionalFormatting>
  <conditionalFormatting sqref="N4">
    <cfRule type="expression" dxfId="2752" priority="604" stopIfTrue="1">
      <formula>$D$1&lt;N4</formula>
    </cfRule>
    <cfRule type="expression" dxfId="2751" priority="605" stopIfTrue="1">
      <formula>$D$1&gt;N4</formula>
    </cfRule>
  </conditionalFormatting>
  <conditionalFormatting sqref="N5">
    <cfRule type="cellIs" dxfId="2750" priority="601" stopIfTrue="1" operator="equal">
      <formula>5</formula>
    </cfRule>
    <cfRule type="cellIs" dxfId="2749" priority="602" stopIfTrue="1" operator="equal">
      <formula>4</formula>
    </cfRule>
    <cfRule type="cellIs" dxfId="2748" priority="603" stopIfTrue="1" operator="equal">
      <formula>3</formula>
    </cfRule>
  </conditionalFormatting>
  <conditionalFormatting sqref="N4">
    <cfRule type="expression" dxfId="2747" priority="599" stopIfTrue="1">
      <formula>$D$1&lt;N4</formula>
    </cfRule>
    <cfRule type="expression" dxfId="2746" priority="600" stopIfTrue="1">
      <formula>$D$1&gt;N4</formula>
    </cfRule>
  </conditionalFormatting>
  <conditionalFormatting sqref="O4">
    <cfRule type="expression" dxfId="2745" priority="597" stopIfTrue="1">
      <formula>$D$1&lt;O4</formula>
    </cfRule>
    <cfRule type="expression" dxfId="2744" priority="598" stopIfTrue="1">
      <formula>$D$1&gt;O4</formula>
    </cfRule>
  </conditionalFormatting>
  <conditionalFormatting sqref="O4">
    <cfRule type="expression" dxfId="2743" priority="595" stopIfTrue="1">
      <formula>$D$1&lt;O4</formula>
    </cfRule>
    <cfRule type="expression" dxfId="2742" priority="596" stopIfTrue="1">
      <formula>$D$1&gt;O4</formula>
    </cfRule>
  </conditionalFormatting>
  <conditionalFormatting sqref="O5">
    <cfRule type="expression" dxfId="2741" priority="593" stopIfTrue="1">
      <formula>$D$1&lt;O5</formula>
    </cfRule>
    <cfRule type="expression" dxfId="2740" priority="594" stopIfTrue="1">
      <formula>$D$1&gt;O5</formula>
    </cfRule>
  </conditionalFormatting>
  <conditionalFormatting sqref="O5">
    <cfRule type="expression" dxfId="2739" priority="591" stopIfTrue="1">
      <formula>$D$1&lt;O5</formula>
    </cfRule>
    <cfRule type="expression" dxfId="2738" priority="592" stopIfTrue="1">
      <formula>$D$1&gt;O5</formula>
    </cfRule>
  </conditionalFormatting>
  <conditionalFormatting sqref="O5">
    <cfRule type="expression" dxfId="2737" priority="589" stopIfTrue="1">
      <formula>$D$1&lt;O5</formula>
    </cfRule>
    <cfRule type="expression" dxfId="2736" priority="590" stopIfTrue="1">
      <formula>$D$1&gt;O5</formula>
    </cfRule>
  </conditionalFormatting>
  <conditionalFormatting sqref="O5">
    <cfRule type="expression" dxfId="2735" priority="577" stopIfTrue="1">
      <formula>$D$1&lt;O5</formula>
    </cfRule>
    <cfRule type="expression" dxfId="2734" priority="578" stopIfTrue="1">
      <formula>$D$1&gt;O5</formula>
    </cfRule>
  </conditionalFormatting>
  <conditionalFormatting sqref="O5">
    <cfRule type="expression" dxfId="2733" priority="575" stopIfTrue="1">
      <formula>$D$1&lt;O5</formula>
    </cfRule>
    <cfRule type="expression" dxfId="2732" priority="576" stopIfTrue="1">
      <formula>$D$1&gt;O5</formula>
    </cfRule>
  </conditionalFormatting>
  <conditionalFormatting sqref="O5">
    <cfRule type="expression" dxfId="2731" priority="573" stopIfTrue="1">
      <formula>$D$1&lt;O5</formula>
    </cfRule>
    <cfRule type="expression" dxfId="2730" priority="574" stopIfTrue="1">
      <formula>$D$1&gt;O5</formula>
    </cfRule>
  </conditionalFormatting>
  <conditionalFormatting sqref="O5">
    <cfRule type="expression" dxfId="2729" priority="587" stopIfTrue="1">
      <formula>$D$1&lt;O5</formula>
    </cfRule>
    <cfRule type="expression" dxfId="2728" priority="588" stopIfTrue="1">
      <formula>$D$1&gt;O5</formula>
    </cfRule>
  </conditionalFormatting>
  <conditionalFormatting sqref="O5">
    <cfRule type="expression" dxfId="2727" priority="585" stopIfTrue="1">
      <formula>$D$1&lt;O5</formula>
    </cfRule>
    <cfRule type="expression" dxfId="2726" priority="586" stopIfTrue="1">
      <formula>$D$1&gt;O5</formula>
    </cfRule>
  </conditionalFormatting>
  <conditionalFormatting sqref="O5">
    <cfRule type="expression" dxfId="2725" priority="583" stopIfTrue="1">
      <formula>$D$1&lt;O5</formula>
    </cfRule>
    <cfRule type="expression" dxfId="2724" priority="584" stopIfTrue="1">
      <formula>$D$1&gt;O5</formula>
    </cfRule>
  </conditionalFormatting>
  <conditionalFormatting sqref="O5">
    <cfRule type="expression" dxfId="2723" priority="581" stopIfTrue="1">
      <formula>$D$1&lt;O5</formula>
    </cfRule>
    <cfRule type="expression" dxfId="2722" priority="582" stopIfTrue="1">
      <formula>$D$1&gt;O5</formula>
    </cfRule>
  </conditionalFormatting>
  <conditionalFormatting sqref="O5">
    <cfRule type="expression" dxfId="2721" priority="579" stopIfTrue="1">
      <formula>$D$1&lt;O5</formula>
    </cfRule>
    <cfRule type="expression" dxfId="2720" priority="580" stopIfTrue="1">
      <formula>$D$1&gt;O5</formula>
    </cfRule>
  </conditionalFormatting>
  <conditionalFormatting sqref="O5">
    <cfRule type="expression" dxfId="2719" priority="561" stopIfTrue="1">
      <formula>$D$1&lt;O5</formula>
    </cfRule>
    <cfRule type="expression" dxfId="2718" priority="562" stopIfTrue="1">
      <formula>$D$1&gt;O5</formula>
    </cfRule>
  </conditionalFormatting>
  <conditionalFormatting sqref="O5">
    <cfRule type="expression" dxfId="2717" priority="559" stopIfTrue="1">
      <formula>$D$1&lt;O5</formula>
    </cfRule>
    <cfRule type="expression" dxfId="2716" priority="560" stopIfTrue="1">
      <formula>$D$1&gt;O5</formula>
    </cfRule>
  </conditionalFormatting>
  <conditionalFormatting sqref="O5">
    <cfRule type="expression" dxfId="2715" priority="555" stopIfTrue="1">
      <formula>$D$1&lt;O5</formula>
    </cfRule>
    <cfRule type="expression" dxfId="2714" priority="556" stopIfTrue="1">
      <formula>$D$1&gt;O5</formula>
    </cfRule>
  </conditionalFormatting>
  <conditionalFormatting sqref="O5">
    <cfRule type="expression" dxfId="2713" priority="571" stopIfTrue="1">
      <formula>$D$1&lt;O5</formula>
    </cfRule>
    <cfRule type="expression" dxfId="2712" priority="572" stopIfTrue="1">
      <formula>$D$1&gt;O5</formula>
    </cfRule>
  </conditionalFormatting>
  <conditionalFormatting sqref="O5">
    <cfRule type="expression" dxfId="2711" priority="569" stopIfTrue="1">
      <formula>$D$1&lt;O5</formula>
    </cfRule>
    <cfRule type="expression" dxfId="2710" priority="570" stopIfTrue="1">
      <formula>$D$1&gt;O5</formula>
    </cfRule>
  </conditionalFormatting>
  <conditionalFormatting sqref="O5">
    <cfRule type="expression" dxfId="2709" priority="567" stopIfTrue="1">
      <formula>$D$1&lt;O5</formula>
    </cfRule>
    <cfRule type="expression" dxfId="2708" priority="568" stopIfTrue="1">
      <formula>$D$1&gt;O5</formula>
    </cfRule>
  </conditionalFormatting>
  <conditionalFormatting sqref="O5">
    <cfRule type="expression" dxfId="2707" priority="565" stopIfTrue="1">
      <formula>$D$1&lt;O5</formula>
    </cfRule>
    <cfRule type="expression" dxfId="2706" priority="566" stopIfTrue="1">
      <formula>$D$1&gt;O5</formula>
    </cfRule>
  </conditionalFormatting>
  <conditionalFormatting sqref="O5">
    <cfRule type="expression" dxfId="2705" priority="563" stopIfTrue="1">
      <formula>$D$1&lt;O5</formula>
    </cfRule>
    <cfRule type="expression" dxfId="2704" priority="564" stopIfTrue="1">
      <formula>$D$1&gt;O5</formula>
    </cfRule>
  </conditionalFormatting>
  <conditionalFormatting sqref="O5">
    <cfRule type="expression" dxfId="2703" priority="557" stopIfTrue="1">
      <formula>$D$1&lt;O5</formula>
    </cfRule>
    <cfRule type="expression" dxfId="2702" priority="558" stopIfTrue="1">
      <formula>$D$1&gt;O5</formula>
    </cfRule>
  </conditionalFormatting>
  <conditionalFormatting sqref="O5">
    <cfRule type="expression" dxfId="2701" priority="553" stopIfTrue="1">
      <formula>$D$1&lt;O5</formula>
    </cfRule>
    <cfRule type="expression" dxfId="2700" priority="554" stopIfTrue="1">
      <formula>$D$1&gt;O5</formula>
    </cfRule>
  </conditionalFormatting>
  <conditionalFormatting sqref="O4">
    <cfRule type="expression" dxfId="2699" priority="551" stopIfTrue="1">
      <formula>$D$1&lt;O4</formula>
    </cfRule>
    <cfRule type="expression" dxfId="2698" priority="552" stopIfTrue="1">
      <formula>$D$1&gt;O4</formula>
    </cfRule>
  </conditionalFormatting>
  <conditionalFormatting sqref="O4">
    <cfRule type="expression" dxfId="2697" priority="549" stopIfTrue="1">
      <formula>$D$1&lt;O4</formula>
    </cfRule>
    <cfRule type="expression" dxfId="2696" priority="550" stopIfTrue="1">
      <formula>$D$1&gt;O4</formula>
    </cfRule>
  </conditionalFormatting>
  <conditionalFormatting sqref="O4">
    <cfRule type="expression" dxfId="2695" priority="547" stopIfTrue="1">
      <formula>$D$1&lt;O4</formula>
    </cfRule>
    <cfRule type="expression" dxfId="2694" priority="548" stopIfTrue="1">
      <formula>$D$1&gt;O4</formula>
    </cfRule>
  </conditionalFormatting>
  <conditionalFormatting sqref="O4">
    <cfRule type="expression" dxfId="2693" priority="545" stopIfTrue="1">
      <formula>$D$1&lt;O4</formula>
    </cfRule>
    <cfRule type="expression" dxfId="2692" priority="546" stopIfTrue="1">
      <formula>$D$1&gt;O4</formula>
    </cfRule>
  </conditionalFormatting>
  <conditionalFormatting sqref="O5">
    <cfRule type="cellIs" dxfId="2691" priority="542" stopIfTrue="1" operator="equal">
      <formula>5</formula>
    </cfRule>
    <cfRule type="cellIs" dxfId="2690" priority="543" stopIfTrue="1" operator="equal">
      <formula>4</formula>
    </cfRule>
    <cfRule type="cellIs" dxfId="2689" priority="544" stopIfTrue="1" operator="equal">
      <formula>3</formula>
    </cfRule>
  </conditionalFormatting>
  <conditionalFormatting sqref="O4">
    <cfRule type="expression" dxfId="2688" priority="540" stopIfTrue="1">
      <formula>$D$1&lt;O4</formula>
    </cfRule>
    <cfRule type="expression" dxfId="2687" priority="541" stopIfTrue="1">
      <formula>$D$1&gt;O4</formula>
    </cfRule>
  </conditionalFormatting>
  <conditionalFormatting sqref="O4">
    <cfRule type="expression" dxfId="2686" priority="538" stopIfTrue="1">
      <formula>$D$1&lt;O4</formula>
    </cfRule>
    <cfRule type="expression" dxfId="2685" priority="539" stopIfTrue="1">
      <formula>$D$1&gt;O4</formula>
    </cfRule>
  </conditionalFormatting>
  <conditionalFormatting sqref="O4">
    <cfRule type="expression" dxfId="2684" priority="536" stopIfTrue="1">
      <formula>$D$1&lt;O4</formula>
    </cfRule>
    <cfRule type="expression" dxfId="2683" priority="537" stopIfTrue="1">
      <formula>$D$1&gt;O4</formula>
    </cfRule>
  </conditionalFormatting>
  <conditionalFormatting sqref="O4">
    <cfRule type="expression" dxfId="2682" priority="534" stopIfTrue="1">
      <formula>$D$1&lt;O4</formula>
    </cfRule>
    <cfRule type="expression" dxfId="2681" priority="535" stopIfTrue="1">
      <formula>$D$1&gt;O4</formula>
    </cfRule>
  </conditionalFormatting>
  <conditionalFormatting sqref="O5">
    <cfRule type="cellIs" dxfId="2680" priority="531" stopIfTrue="1" operator="equal">
      <formula>5</formula>
    </cfRule>
    <cfRule type="cellIs" dxfId="2679" priority="532" stopIfTrue="1" operator="equal">
      <formula>4</formula>
    </cfRule>
    <cfRule type="cellIs" dxfId="2678" priority="533" stopIfTrue="1" operator="equal">
      <formula>3</formula>
    </cfRule>
  </conditionalFormatting>
  <conditionalFormatting sqref="O5">
    <cfRule type="cellIs" dxfId="2677" priority="528" stopIfTrue="1" operator="equal">
      <formula>5</formula>
    </cfRule>
    <cfRule type="cellIs" dxfId="2676" priority="529" stopIfTrue="1" operator="equal">
      <formula>4</formula>
    </cfRule>
    <cfRule type="cellIs" dxfId="2675" priority="530" stopIfTrue="1" operator="equal">
      <formula>3</formula>
    </cfRule>
  </conditionalFormatting>
  <conditionalFormatting sqref="O4">
    <cfRule type="expression" dxfId="2674" priority="510" stopIfTrue="1">
      <formula>$D$1&lt;O4</formula>
    </cfRule>
    <cfRule type="expression" dxfId="2673" priority="511" stopIfTrue="1">
      <formula>$D$1&gt;O4</formula>
    </cfRule>
  </conditionalFormatting>
  <conditionalFormatting sqref="O4">
    <cfRule type="expression" dxfId="2672" priority="508" stopIfTrue="1">
      <formula>$D$1&lt;O4</formula>
    </cfRule>
    <cfRule type="expression" dxfId="2671" priority="509" stopIfTrue="1">
      <formula>$D$1&gt;O4</formula>
    </cfRule>
  </conditionalFormatting>
  <conditionalFormatting sqref="O4">
    <cfRule type="expression" dxfId="2670" priority="504" stopIfTrue="1">
      <formula>$D$1&lt;O4</formula>
    </cfRule>
    <cfRule type="expression" dxfId="2669" priority="505" stopIfTrue="1">
      <formula>$D$1&gt;O4</formula>
    </cfRule>
  </conditionalFormatting>
  <conditionalFormatting sqref="O4">
    <cfRule type="expression" dxfId="2668" priority="526" stopIfTrue="1">
      <formula>$D$1&lt;O4</formula>
    </cfRule>
    <cfRule type="expression" dxfId="2667" priority="527" stopIfTrue="1">
      <formula>$D$1&gt;O4</formula>
    </cfRule>
  </conditionalFormatting>
  <conditionalFormatting sqref="O4">
    <cfRule type="expression" dxfId="2666" priority="524" stopIfTrue="1">
      <formula>$D$1&lt;O4</formula>
    </cfRule>
    <cfRule type="expression" dxfId="2665" priority="525" stopIfTrue="1">
      <formula>$D$1&gt;O4</formula>
    </cfRule>
  </conditionalFormatting>
  <conditionalFormatting sqref="O4">
    <cfRule type="expression" dxfId="2664" priority="522" stopIfTrue="1">
      <formula>$D$1&lt;O4</formula>
    </cfRule>
    <cfRule type="expression" dxfId="2663" priority="523" stopIfTrue="1">
      <formula>$D$1&gt;O4</formula>
    </cfRule>
  </conditionalFormatting>
  <conditionalFormatting sqref="O4">
    <cfRule type="expression" dxfId="2662" priority="520" stopIfTrue="1">
      <formula>$D$1&lt;O4</formula>
    </cfRule>
    <cfRule type="expression" dxfId="2661" priority="521" stopIfTrue="1">
      <formula>$D$1&gt;O4</formula>
    </cfRule>
  </conditionalFormatting>
  <conditionalFormatting sqref="O4">
    <cfRule type="expression" dxfId="2660" priority="518" stopIfTrue="1">
      <formula>$D$1&lt;O4</formula>
    </cfRule>
    <cfRule type="expression" dxfId="2659" priority="519" stopIfTrue="1">
      <formula>$D$1&gt;O4</formula>
    </cfRule>
  </conditionalFormatting>
  <conditionalFormatting sqref="O4">
    <cfRule type="expression" dxfId="2658" priority="516" stopIfTrue="1">
      <formula>$D$1&lt;O4</formula>
    </cfRule>
    <cfRule type="expression" dxfId="2657" priority="517" stopIfTrue="1">
      <formula>$D$1&gt;O4</formula>
    </cfRule>
  </conditionalFormatting>
  <conditionalFormatting sqref="O4">
    <cfRule type="expression" dxfId="2656" priority="514" stopIfTrue="1">
      <formula>$D$1&lt;O4</formula>
    </cfRule>
    <cfRule type="expression" dxfId="2655" priority="515" stopIfTrue="1">
      <formula>$D$1&gt;O4</formula>
    </cfRule>
  </conditionalFormatting>
  <conditionalFormatting sqref="O4">
    <cfRule type="expression" dxfId="2654" priority="512" stopIfTrue="1">
      <formula>$D$1&lt;O4</formula>
    </cfRule>
    <cfRule type="expression" dxfId="2653" priority="513" stopIfTrue="1">
      <formula>$D$1&gt;O4</formula>
    </cfRule>
  </conditionalFormatting>
  <conditionalFormatting sqref="O4">
    <cfRule type="expression" dxfId="2652" priority="506" stopIfTrue="1">
      <formula>$D$1&lt;O4</formula>
    </cfRule>
    <cfRule type="expression" dxfId="2651" priority="507" stopIfTrue="1">
      <formula>$D$1&gt;O4</formula>
    </cfRule>
  </conditionalFormatting>
  <conditionalFormatting sqref="O5">
    <cfRule type="cellIs" dxfId="2650" priority="501" stopIfTrue="1" operator="equal">
      <formula>5</formula>
    </cfRule>
    <cfRule type="cellIs" dxfId="2649" priority="502" stopIfTrue="1" operator="equal">
      <formula>4</formula>
    </cfRule>
    <cfRule type="cellIs" dxfId="2648" priority="503" stopIfTrue="1" operator="equal">
      <formula>3</formula>
    </cfRule>
  </conditionalFormatting>
  <conditionalFormatting sqref="O4">
    <cfRule type="expression" dxfId="2647" priority="499" stopIfTrue="1">
      <formula>$D$1&lt;O4</formula>
    </cfRule>
    <cfRule type="expression" dxfId="2646" priority="500" stopIfTrue="1">
      <formula>$D$1&gt;O4</formula>
    </cfRule>
  </conditionalFormatting>
  <conditionalFormatting sqref="O5">
    <cfRule type="cellIs" dxfId="2645" priority="496" stopIfTrue="1" operator="equal">
      <formula>5</formula>
    </cfRule>
    <cfRule type="cellIs" dxfId="2644" priority="497" stopIfTrue="1" operator="equal">
      <formula>4</formula>
    </cfRule>
    <cfRule type="cellIs" dxfId="2643" priority="498" stopIfTrue="1" operator="equal">
      <formula>3</formula>
    </cfRule>
  </conditionalFormatting>
  <conditionalFormatting sqref="Q4">
    <cfRule type="expression" dxfId="2642" priority="494" stopIfTrue="1">
      <formula>$D$1&lt;Q4</formula>
    </cfRule>
    <cfRule type="expression" dxfId="2641" priority="495" stopIfTrue="1">
      <formula>$D$1&gt;Q4</formula>
    </cfRule>
  </conditionalFormatting>
  <conditionalFormatting sqref="Q4">
    <cfRule type="expression" dxfId="2640" priority="478" stopIfTrue="1">
      <formula>$D$1&lt;Q4</formula>
    </cfRule>
    <cfRule type="expression" dxfId="2639" priority="479" stopIfTrue="1">
      <formula>$D$1&gt;Q4</formula>
    </cfRule>
  </conditionalFormatting>
  <conditionalFormatting sqref="Q4">
    <cfRule type="expression" dxfId="2638" priority="476" stopIfTrue="1">
      <formula>$D$1&lt;Q4</formula>
    </cfRule>
    <cfRule type="expression" dxfId="2637" priority="477" stopIfTrue="1">
      <formula>$D$1&gt;Q4</formula>
    </cfRule>
  </conditionalFormatting>
  <conditionalFormatting sqref="Q4">
    <cfRule type="expression" dxfId="2636" priority="474" stopIfTrue="1">
      <formula>$D$1&lt;Q4</formula>
    </cfRule>
    <cfRule type="expression" dxfId="2635" priority="475" stopIfTrue="1">
      <formula>$D$1&gt;Q4</formula>
    </cfRule>
  </conditionalFormatting>
  <conditionalFormatting sqref="Q4">
    <cfRule type="expression" dxfId="2634" priority="492" stopIfTrue="1">
      <formula>$D$1&lt;Q4</formula>
    </cfRule>
    <cfRule type="expression" dxfId="2633" priority="493" stopIfTrue="1">
      <formula>$D$1&gt;Q4</formula>
    </cfRule>
  </conditionalFormatting>
  <conditionalFormatting sqref="Q4">
    <cfRule type="expression" dxfId="2632" priority="490" stopIfTrue="1">
      <formula>$D$1&lt;Q4</formula>
    </cfRule>
    <cfRule type="expression" dxfId="2631" priority="491" stopIfTrue="1">
      <formula>$D$1&gt;Q4</formula>
    </cfRule>
  </conditionalFormatting>
  <conditionalFormatting sqref="Q4">
    <cfRule type="expression" dxfId="2630" priority="488" stopIfTrue="1">
      <formula>$D$1&lt;Q4</formula>
    </cfRule>
    <cfRule type="expression" dxfId="2629" priority="489" stopIfTrue="1">
      <formula>$D$1&gt;Q4</formula>
    </cfRule>
  </conditionalFormatting>
  <conditionalFormatting sqref="Q4">
    <cfRule type="expression" dxfId="2628" priority="486" stopIfTrue="1">
      <formula>$D$1&lt;Q4</formula>
    </cfRule>
    <cfRule type="expression" dxfId="2627" priority="487" stopIfTrue="1">
      <formula>$D$1&gt;Q4</formula>
    </cfRule>
  </conditionalFormatting>
  <conditionalFormatting sqref="Q4">
    <cfRule type="expression" dxfId="2626" priority="484" stopIfTrue="1">
      <formula>$D$1&lt;Q4</formula>
    </cfRule>
    <cfRule type="expression" dxfId="2625" priority="485" stopIfTrue="1">
      <formula>$D$1&gt;Q4</formula>
    </cfRule>
  </conditionalFormatting>
  <conditionalFormatting sqref="Q4">
    <cfRule type="expression" dxfId="2624" priority="482" stopIfTrue="1">
      <formula>$D$1&lt;Q4</formula>
    </cfRule>
    <cfRule type="expression" dxfId="2623" priority="483" stopIfTrue="1">
      <formula>$D$1&gt;Q4</formula>
    </cfRule>
  </conditionalFormatting>
  <conditionalFormatting sqref="Q4">
    <cfRule type="expression" dxfId="2622" priority="480" stopIfTrue="1">
      <formula>$D$1&lt;Q4</formula>
    </cfRule>
    <cfRule type="expression" dxfId="2621" priority="481" stopIfTrue="1">
      <formula>$D$1&gt;Q4</formula>
    </cfRule>
  </conditionalFormatting>
  <conditionalFormatting sqref="Q4">
    <cfRule type="expression" dxfId="2620" priority="472" stopIfTrue="1">
      <formula>$D$1&lt;Q4</formula>
    </cfRule>
    <cfRule type="expression" dxfId="2619" priority="473" stopIfTrue="1">
      <formula>$D$1&gt;Q4</formula>
    </cfRule>
  </conditionalFormatting>
  <conditionalFormatting sqref="Q4">
    <cfRule type="expression" dxfId="2618" priority="470" stopIfTrue="1">
      <formula>$D$1&lt;Q4</formula>
    </cfRule>
    <cfRule type="expression" dxfId="2617" priority="471" stopIfTrue="1">
      <formula>$D$1&gt;Q4</formula>
    </cfRule>
  </conditionalFormatting>
  <conditionalFormatting sqref="Q4">
    <cfRule type="expression" dxfId="2616" priority="468" stopIfTrue="1">
      <formula>$D$1&lt;Q4</formula>
    </cfRule>
    <cfRule type="expression" dxfId="2615" priority="469" stopIfTrue="1">
      <formula>$D$1&gt;Q4</formula>
    </cfRule>
  </conditionalFormatting>
  <conditionalFormatting sqref="Q4">
    <cfRule type="expression" dxfId="2614" priority="466" stopIfTrue="1">
      <formula>$D$1&lt;Q4</formula>
    </cfRule>
    <cfRule type="expression" dxfId="2613" priority="467" stopIfTrue="1">
      <formula>$D$1&gt;Q4</formula>
    </cfRule>
  </conditionalFormatting>
  <conditionalFormatting sqref="Q4">
    <cfRule type="expression" dxfId="2612" priority="464" stopIfTrue="1">
      <formula>$D$1&lt;Q4</formula>
    </cfRule>
    <cfRule type="expression" dxfId="2611" priority="465" stopIfTrue="1">
      <formula>$D$1&gt;Q4</formula>
    </cfRule>
  </conditionalFormatting>
  <conditionalFormatting sqref="Q4">
    <cfRule type="expression" dxfId="2610" priority="462" stopIfTrue="1">
      <formula>$D$1&lt;Q4</formula>
    </cfRule>
    <cfRule type="expression" dxfId="2609" priority="463" stopIfTrue="1">
      <formula>$D$1&gt;Q4</formula>
    </cfRule>
  </conditionalFormatting>
  <conditionalFormatting sqref="Q4">
    <cfRule type="expression" dxfId="2608" priority="460" stopIfTrue="1">
      <formula>$D$1&lt;Q4</formula>
    </cfRule>
    <cfRule type="expression" dxfId="2607" priority="461" stopIfTrue="1">
      <formula>$D$1&gt;Q4</formula>
    </cfRule>
  </conditionalFormatting>
  <conditionalFormatting sqref="Q4">
    <cfRule type="expression" dxfId="2606" priority="458" stopIfTrue="1">
      <formula>$D$1&lt;Q4</formula>
    </cfRule>
    <cfRule type="expression" dxfId="2605" priority="459" stopIfTrue="1">
      <formula>$D$1&gt;Q4</formula>
    </cfRule>
  </conditionalFormatting>
  <conditionalFormatting sqref="Q4">
    <cfRule type="expression" dxfId="2604" priority="456" stopIfTrue="1">
      <formula>$D$1&lt;Q4</formula>
    </cfRule>
    <cfRule type="expression" dxfId="2603" priority="457" stopIfTrue="1">
      <formula>$D$1&gt;Q4</formula>
    </cfRule>
  </conditionalFormatting>
  <conditionalFormatting sqref="Q4">
    <cfRule type="expression" dxfId="2602" priority="454" stopIfTrue="1">
      <formula>$D$1&lt;Q4</formula>
    </cfRule>
    <cfRule type="expression" dxfId="2601" priority="455" stopIfTrue="1">
      <formula>$D$1&gt;Q4</formula>
    </cfRule>
  </conditionalFormatting>
  <conditionalFormatting sqref="Q4">
    <cfRule type="expression" dxfId="2600" priority="452" stopIfTrue="1">
      <formula>$D$1&lt;Q4</formula>
    </cfRule>
    <cfRule type="expression" dxfId="2599" priority="453" stopIfTrue="1">
      <formula>$D$1&gt;Q4</formula>
    </cfRule>
  </conditionalFormatting>
  <conditionalFormatting sqref="Q4">
    <cfRule type="expression" dxfId="2598" priority="450" stopIfTrue="1">
      <formula>$D$1&lt;Q4</formula>
    </cfRule>
    <cfRule type="expression" dxfId="2597" priority="451" stopIfTrue="1">
      <formula>$D$1&gt;Q4</formula>
    </cfRule>
  </conditionalFormatting>
  <conditionalFormatting sqref="Q4">
    <cfRule type="expression" dxfId="2596" priority="448" stopIfTrue="1">
      <formula>$D$1&lt;Q4</formula>
    </cfRule>
    <cfRule type="expression" dxfId="2595" priority="449" stopIfTrue="1">
      <formula>$D$1&gt;Q4</formula>
    </cfRule>
  </conditionalFormatting>
  <conditionalFormatting sqref="Q4">
    <cfRule type="expression" dxfId="2594" priority="446" stopIfTrue="1">
      <formula>$D$1&lt;Q4</formula>
    </cfRule>
    <cfRule type="expression" dxfId="2593" priority="447" stopIfTrue="1">
      <formula>$D$1&gt;Q4</formula>
    </cfRule>
  </conditionalFormatting>
  <conditionalFormatting sqref="Q4">
    <cfRule type="expression" dxfId="2592" priority="444" stopIfTrue="1">
      <formula>$D$1&lt;Q4</formula>
    </cfRule>
    <cfRule type="expression" dxfId="2591" priority="445" stopIfTrue="1">
      <formula>$D$1&gt;Q4</formula>
    </cfRule>
  </conditionalFormatting>
  <conditionalFormatting sqref="P4">
    <cfRule type="expression" dxfId="2590" priority="442" stopIfTrue="1">
      <formula>$D$1&lt;P4</formula>
    </cfRule>
    <cfRule type="expression" dxfId="2589" priority="443" stopIfTrue="1">
      <formula>$D$1&gt;P4</formula>
    </cfRule>
  </conditionalFormatting>
  <conditionalFormatting sqref="P4">
    <cfRule type="expression" dxfId="2588" priority="426" stopIfTrue="1">
      <formula>$D$1&lt;P4</formula>
    </cfRule>
    <cfRule type="expression" dxfId="2587" priority="427" stopIfTrue="1">
      <formula>$D$1&gt;P4</formula>
    </cfRule>
  </conditionalFormatting>
  <conditionalFormatting sqref="P4">
    <cfRule type="expression" dxfId="2586" priority="424" stopIfTrue="1">
      <formula>$D$1&lt;P4</formula>
    </cfRule>
    <cfRule type="expression" dxfId="2585" priority="425" stopIfTrue="1">
      <formula>$D$1&gt;P4</formula>
    </cfRule>
  </conditionalFormatting>
  <conditionalFormatting sqref="P4">
    <cfRule type="expression" dxfId="2584" priority="422" stopIfTrue="1">
      <formula>$D$1&lt;P4</formula>
    </cfRule>
    <cfRule type="expression" dxfId="2583" priority="423" stopIfTrue="1">
      <formula>$D$1&gt;P4</formula>
    </cfRule>
  </conditionalFormatting>
  <conditionalFormatting sqref="P4">
    <cfRule type="expression" dxfId="2582" priority="440" stopIfTrue="1">
      <formula>$D$1&lt;P4</formula>
    </cfRule>
    <cfRule type="expression" dxfId="2581" priority="441" stopIfTrue="1">
      <formula>$D$1&gt;P4</formula>
    </cfRule>
  </conditionalFormatting>
  <conditionalFormatting sqref="P4">
    <cfRule type="expression" dxfId="2580" priority="438" stopIfTrue="1">
      <formula>$D$1&lt;P4</formula>
    </cfRule>
    <cfRule type="expression" dxfId="2579" priority="439" stopIfTrue="1">
      <formula>$D$1&gt;P4</formula>
    </cfRule>
  </conditionalFormatting>
  <conditionalFormatting sqref="P4">
    <cfRule type="expression" dxfId="2578" priority="436" stopIfTrue="1">
      <formula>$D$1&lt;P4</formula>
    </cfRule>
    <cfRule type="expression" dxfId="2577" priority="437" stopIfTrue="1">
      <formula>$D$1&gt;P4</formula>
    </cfRule>
  </conditionalFormatting>
  <conditionalFormatting sqref="P4">
    <cfRule type="expression" dxfId="2576" priority="434" stopIfTrue="1">
      <formula>$D$1&lt;P4</formula>
    </cfRule>
    <cfRule type="expression" dxfId="2575" priority="435" stopIfTrue="1">
      <formula>$D$1&gt;P4</formula>
    </cfRule>
  </conditionalFormatting>
  <conditionalFormatting sqref="P4">
    <cfRule type="expression" dxfId="2574" priority="432" stopIfTrue="1">
      <formula>$D$1&lt;P4</formula>
    </cfRule>
    <cfRule type="expression" dxfId="2573" priority="433" stopIfTrue="1">
      <formula>$D$1&gt;P4</formula>
    </cfRule>
  </conditionalFormatting>
  <conditionalFormatting sqref="P4">
    <cfRule type="expression" dxfId="2572" priority="430" stopIfTrue="1">
      <formula>$D$1&lt;P4</formula>
    </cfRule>
    <cfRule type="expression" dxfId="2571" priority="431" stopIfTrue="1">
      <formula>$D$1&gt;P4</formula>
    </cfRule>
  </conditionalFormatting>
  <conditionalFormatting sqref="P4">
    <cfRule type="expression" dxfId="2570" priority="428" stopIfTrue="1">
      <formula>$D$1&lt;P4</formula>
    </cfRule>
    <cfRule type="expression" dxfId="2569" priority="429" stopIfTrue="1">
      <formula>$D$1&gt;P4</formula>
    </cfRule>
  </conditionalFormatting>
  <conditionalFormatting sqref="P4">
    <cfRule type="expression" dxfId="2568" priority="420" stopIfTrue="1">
      <formula>$D$1&lt;P4</formula>
    </cfRule>
    <cfRule type="expression" dxfId="2567" priority="421" stopIfTrue="1">
      <formula>$D$1&gt;P4</formula>
    </cfRule>
  </conditionalFormatting>
  <conditionalFormatting sqref="P4">
    <cfRule type="expression" dxfId="2566" priority="418" stopIfTrue="1">
      <formula>$D$1&lt;P4</formula>
    </cfRule>
    <cfRule type="expression" dxfId="2565" priority="419" stopIfTrue="1">
      <formula>$D$1&gt;P4</formula>
    </cfRule>
  </conditionalFormatting>
  <conditionalFormatting sqref="P4">
    <cfRule type="expression" dxfId="2564" priority="416" stopIfTrue="1">
      <formula>$D$1&lt;P4</formula>
    </cfRule>
    <cfRule type="expression" dxfId="2563" priority="417" stopIfTrue="1">
      <formula>$D$1&gt;P4</formula>
    </cfRule>
  </conditionalFormatting>
  <conditionalFormatting sqref="P4">
    <cfRule type="expression" dxfId="2562" priority="414" stopIfTrue="1">
      <formula>$D$1&lt;P4</formula>
    </cfRule>
    <cfRule type="expression" dxfId="2561" priority="415" stopIfTrue="1">
      <formula>$D$1&gt;P4</formula>
    </cfRule>
  </conditionalFormatting>
  <conditionalFormatting sqref="P4">
    <cfRule type="expression" dxfId="2560" priority="412" stopIfTrue="1">
      <formula>$D$1&lt;P4</formula>
    </cfRule>
    <cfRule type="expression" dxfId="2559" priority="413" stopIfTrue="1">
      <formula>$D$1&gt;P4</formula>
    </cfRule>
  </conditionalFormatting>
  <conditionalFormatting sqref="P4">
    <cfRule type="expression" dxfId="2558" priority="410" stopIfTrue="1">
      <formula>$D$1&lt;P4</formula>
    </cfRule>
    <cfRule type="expression" dxfId="2557" priority="411" stopIfTrue="1">
      <formula>$D$1&gt;P4</formula>
    </cfRule>
  </conditionalFormatting>
  <conditionalFormatting sqref="P4">
    <cfRule type="expression" dxfId="2556" priority="408" stopIfTrue="1">
      <formula>$D$1&lt;P4</formula>
    </cfRule>
    <cfRule type="expression" dxfId="2555" priority="409" stopIfTrue="1">
      <formula>$D$1&gt;P4</formula>
    </cfRule>
  </conditionalFormatting>
  <conditionalFormatting sqref="P4">
    <cfRule type="expression" dxfId="2554" priority="406" stopIfTrue="1">
      <formula>$D$1&lt;P4</formula>
    </cfRule>
    <cfRule type="expression" dxfId="2553" priority="407" stopIfTrue="1">
      <formula>$D$1&gt;P4</formula>
    </cfRule>
  </conditionalFormatting>
  <conditionalFormatting sqref="P4">
    <cfRule type="expression" dxfId="2552" priority="404" stopIfTrue="1">
      <formula>$D$1&lt;P4</formula>
    </cfRule>
    <cfRule type="expression" dxfId="2551" priority="405" stopIfTrue="1">
      <formula>$D$1&gt;P4</formula>
    </cfRule>
  </conditionalFormatting>
  <conditionalFormatting sqref="P4">
    <cfRule type="expression" dxfId="2550" priority="402" stopIfTrue="1">
      <formula>$D$1&lt;P4</formula>
    </cfRule>
    <cfRule type="expression" dxfId="2549" priority="403" stopIfTrue="1">
      <formula>$D$1&gt;P4</formula>
    </cfRule>
  </conditionalFormatting>
  <conditionalFormatting sqref="P4">
    <cfRule type="expression" dxfId="2548" priority="400" stopIfTrue="1">
      <formula>$D$1&lt;P4</formula>
    </cfRule>
    <cfRule type="expression" dxfId="2547" priority="401" stopIfTrue="1">
      <formula>$D$1&gt;P4</formula>
    </cfRule>
  </conditionalFormatting>
  <conditionalFormatting sqref="P4">
    <cfRule type="expression" dxfId="2546" priority="398" stopIfTrue="1">
      <formula>$D$1&lt;P4</formula>
    </cfRule>
    <cfRule type="expression" dxfId="2545" priority="399" stopIfTrue="1">
      <formula>$D$1&gt;P4</formula>
    </cfRule>
  </conditionalFormatting>
  <conditionalFormatting sqref="P4">
    <cfRule type="expression" dxfId="2544" priority="396" stopIfTrue="1">
      <formula>$D$1&lt;P4</formula>
    </cfRule>
    <cfRule type="expression" dxfId="2543" priority="397" stopIfTrue="1">
      <formula>$D$1&gt;P4</formula>
    </cfRule>
  </conditionalFormatting>
  <conditionalFormatting sqref="P4">
    <cfRule type="expression" dxfId="2542" priority="394" stopIfTrue="1">
      <formula>$D$1&lt;P4</formula>
    </cfRule>
    <cfRule type="expression" dxfId="2541" priority="395" stopIfTrue="1">
      <formula>$D$1&gt;P4</formula>
    </cfRule>
  </conditionalFormatting>
  <conditionalFormatting sqref="P4">
    <cfRule type="expression" dxfId="2540" priority="392" stopIfTrue="1">
      <formula>$D$1&lt;P4</formula>
    </cfRule>
    <cfRule type="expression" dxfId="2539" priority="393" stopIfTrue="1">
      <formula>$D$1&gt;P4</formula>
    </cfRule>
  </conditionalFormatting>
  <conditionalFormatting sqref="I5">
    <cfRule type="cellIs" dxfId="2538" priority="389" stopIfTrue="1" operator="equal">
      <formula>5</formula>
    </cfRule>
    <cfRule type="cellIs" dxfId="2537" priority="390" stopIfTrue="1" operator="equal">
      <formula>4</formula>
    </cfRule>
    <cfRule type="cellIs" dxfId="2536" priority="391" stopIfTrue="1" operator="equal">
      <formula>3</formula>
    </cfRule>
  </conditionalFormatting>
  <conditionalFormatting sqref="I5">
    <cfRule type="cellIs" dxfId="2535" priority="386" stopIfTrue="1" operator="equal">
      <formula>5</formula>
    </cfRule>
    <cfRule type="cellIs" dxfId="2534" priority="387" stopIfTrue="1" operator="equal">
      <formula>4</formula>
    </cfRule>
    <cfRule type="cellIs" dxfId="2533" priority="388" stopIfTrue="1" operator="equal">
      <formula>3</formula>
    </cfRule>
  </conditionalFormatting>
  <conditionalFormatting sqref="I5">
    <cfRule type="cellIs" dxfId="2532" priority="383" stopIfTrue="1" operator="equal">
      <formula>5</formula>
    </cfRule>
    <cfRule type="cellIs" dxfId="2531" priority="384" stopIfTrue="1" operator="equal">
      <formula>4</formula>
    </cfRule>
    <cfRule type="cellIs" dxfId="2530" priority="385" stopIfTrue="1" operator="equal">
      <formula>3</formula>
    </cfRule>
  </conditionalFormatting>
  <conditionalFormatting sqref="I5">
    <cfRule type="cellIs" dxfId="2529" priority="380" stopIfTrue="1" operator="equal">
      <formula>5</formula>
    </cfRule>
    <cfRule type="cellIs" dxfId="2528" priority="381" stopIfTrue="1" operator="equal">
      <formula>4</formula>
    </cfRule>
    <cfRule type="cellIs" dxfId="2527" priority="382" stopIfTrue="1" operator="equal">
      <formula>3</formula>
    </cfRule>
  </conditionalFormatting>
  <conditionalFormatting sqref="P5">
    <cfRule type="cellIs" dxfId="2526" priority="371" stopIfTrue="1" operator="equal">
      <formula>5</formula>
    </cfRule>
    <cfRule type="cellIs" dxfId="2525" priority="372" stopIfTrue="1" operator="equal">
      <formula>4</formula>
    </cfRule>
    <cfRule type="cellIs" dxfId="2524" priority="373" stopIfTrue="1" operator="equal">
      <formula>3</formula>
    </cfRule>
  </conditionalFormatting>
  <conditionalFormatting sqref="P5">
    <cfRule type="cellIs" dxfId="2523" priority="368" stopIfTrue="1" operator="equal">
      <formula>5</formula>
    </cfRule>
    <cfRule type="cellIs" dxfId="2522" priority="369" stopIfTrue="1" operator="equal">
      <formula>4</formula>
    </cfRule>
    <cfRule type="cellIs" dxfId="2521" priority="370" stopIfTrue="1" operator="equal">
      <formula>3</formula>
    </cfRule>
  </conditionalFormatting>
  <conditionalFormatting sqref="P5">
    <cfRule type="cellIs" dxfId="2520" priority="365" stopIfTrue="1" operator="equal">
      <formula>5</formula>
    </cfRule>
    <cfRule type="cellIs" dxfId="2519" priority="366" stopIfTrue="1" operator="equal">
      <formula>4</formula>
    </cfRule>
    <cfRule type="cellIs" dxfId="2518" priority="367" stopIfTrue="1" operator="equal">
      <formula>3</formula>
    </cfRule>
  </conditionalFormatting>
  <conditionalFormatting sqref="P5">
    <cfRule type="cellIs" dxfId="2517" priority="362" stopIfTrue="1" operator="equal">
      <formula>5</formula>
    </cfRule>
    <cfRule type="cellIs" dxfId="2516" priority="363" stopIfTrue="1" operator="equal">
      <formula>4</formula>
    </cfRule>
    <cfRule type="cellIs" dxfId="2515" priority="364" stopIfTrue="1" operator="equal">
      <formula>3</formula>
    </cfRule>
  </conditionalFormatting>
  <conditionalFormatting sqref="Q5">
    <cfRule type="cellIs" dxfId="2514" priority="359" stopIfTrue="1" operator="equal">
      <formula>5</formula>
    </cfRule>
    <cfRule type="cellIs" dxfId="2513" priority="360" stopIfTrue="1" operator="equal">
      <formula>4</formula>
    </cfRule>
    <cfRule type="cellIs" dxfId="2512" priority="361" stopIfTrue="1" operator="equal">
      <formula>3</formula>
    </cfRule>
  </conditionalFormatting>
  <conditionalFormatting sqref="Q5">
    <cfRule type="cellIs" dxfId="2511" priority="356" stopIfTrue="1" operator="equal">
      <formula>5</formula>
    </cfRule>
    <cfRule type="cellIs" dxfId="2510" priority="357" stopIfTrue="1" operator="equal">
      <formula>4</formula>
    </cfRule>
    <cfRule type="cellIs" dxfId="2509" priority="358" stopIfTrue="1" operator="equal">
      <formula>3</formula>
    </cfRule>
  </conditionalFormatting>
  <conditionalFormatting sqref="Q5">
    <cfRule type="cellIs" dxfId="2508" priority="353" stopIfTrue="1" operator="equal">
      <formula>5</formula>
    </cfRule>
    <cfRule type="cellIs" dxfId="2507" priority="354" stopIfTrue="1" operator="equal">
      <formula>4</formula>
    </cfRule>
    <cfRule type="cellIs" dxfId="2506" priority="355" stopIfTrue="1" operator="equal">
      <formula>3</formula>
    </cfRule>
  </conditionalFormatting>
  <conditionalFormatting sqref="Q5">
    <cfRule type="cellIs" dxfId="2505" priority="350" stopIfTrue="1" operator="equal">
      <formula>5</formula>
    </cfRule>
    <cfRule type="cellIs" dxfId="2504" priority="351" stopIfTrue="1" operator="equal">
      <formula>4</formula>
    </cfRule>
    <cfRule type="cellIs" dxfId="2503" priority="352" stopIfTrue="1" operator="equal">
      <formula>3</formula>
    </cfRule>
  </conditionalFormatting>
  <conditionalFormatting sqref="Q5">
    <cfRule type="cellIs" dxfId="2502" priority="347" stopIfTrue="1" operator="equal">
      <formula>5</formula>
    </cfRule>
    <cfRule type="cellIs" dxfId="2501" priority="348" stopIfTrue="1" operator="equal">
      <formula>4</formula>
    </cfRule>
    <cfRule type="cellIs" dxfId="2500" priority="349" stopIfTrue="1" operator="equal">
      <formula>3</formula>
    </cfRule>
  </conditionalFormatting>
  <conditionalFormatting sqref="Q5">
    <cfRule type="cellIs" dxfId="2499" priority="344" stopIfTrue="1" operator="equal">
      <formula>5</formula>
    </cfRule>
    <cfRule type="cellIs" dxfId="2498" priority="345" stopIfTrue="1" operator="equal">
      <formula>4</formula>
    </cfRule>
    <cfRule type="cellIs" dxfId="2497" priority="346" stopIfTrue="1" operator="equal">
      <formula>3</formula>
    </cfRule>
  </conditionalFormatting>
  <conditionalFormatting sqref="Q5">
    <cfRule type="cellIs" dxfId="2496" priority="341" stopIfTrue="1" operator="equal">
      <formula>5</formula>
    </cfRule>
    <cfRule type="cellIs" dxfId="2495" priority="342" stopIfTrue="1" operator="equal">
      <formula>4</formula>
    </cfRule>
    <cfRule type="cellIs" dxfId="2494" priority="343" stopIfTrue="1" operator="equal">
      <formula>3</formula>
    </cfRule>
  </conditionalFormatting>
  <conditionalFormatting sqref="R5">
    <cfRule type="cellIs" dxfId="2493" priority="338" stopIfTrue="1" operator="equal">
      <formula>5</formula>
    </cfRule>
    <cfRule type="cellIs" dxfId="2492" priority="339" stopIfTrue="1" operator="equal">
      <formula>4</formula>
    </cfRule>
    <cfRule type="cellIs" dxfId="2491" priority="340" stopIfTrue="1" operator="equal">
      <formula>3</formula>
    </cfRule>
  </conditionalFormatting>
  <conditionalFormatting sqref="R5">
    <cfRule type="cellIs" dxfId="2490" priority="335" stopIfTrue="1" operator="equal">
      <formula>5</formula>
    </cfRule>
    <cfRule type="cellIs" dxfId="2489" priority="336" stopIfTrue="1" operator="equal">
      <formula>4</formula>
    </cfRule>
    <cfRule type="cellIs" dxfId="2488" priority="337" stopIfTrue="1" operator="equal">
      <formula>3</formula>
    </cfRule>
  </conditionalFormatting>
  <conditionalFormatting sqref="Q4">
    <cfRule type="expression" dxfId="2487" priority="333" stopIfTrue="1">
      <formula>$D$1&lt;Q4</formula>
    </cfRule>
    <cfRule type="expression" dxfId="2486" priority="334" stopIfTrue="1">
      <formula>$D$1&gt;Q4</formula>
    </cfRule>
  </conditionalFormatting>
  <conditionalFormatting sqref="Q4">
    <cfRule type="expression" dxfId="2485" priority="331" stopIfTrue="1">
      <formula>$D$1&lt;Q4</formula>
    </cfRule>
    <cfRule type="expression" dxfId="2484" priority="332" stopIfTrue="1">
      <formula>$D$1&gt;Q4</formula>
    </cfRule>
  </conditionalFormatting>
  <conditionalFormatting sqref="Q4">
    <cfRule type="expression" dxfId="2483" priority="329" stopIfTrue="1">
      <formula>$D$1&lt;Q4</formula>
    </cfRule>
    <cfRule type="expression" dxfId="2482" priority="330" stopIfTrue="1">
      <formula>$D$1&gt;Q4</formula>
    </cfRule>
  </conditionalFormatting>
  <conditionalFormatting sqref="Q4">
    <cfRule type="expression" dxfId="2481" priority="327" stopIfTrue="1">
      <formula>$D$1&lt;Q4</formula>
    </cfRule>
    <cfRule type="expression" dxfId="2480" priority="328" stopIfTrue="1">
      <formula>$D$1&gt;Q4</formula>
    </cfRule>
  </conditionalFormatting>
  <conditionalFormatting sqref="Q4">
    <cfRule type="expression" dxfId="2479" priority="325" stopIfTrue="1">
      <formula>$D$1&lt;Q4</formula>
    </cfRule>
    <cfRule type="expression" dxfId="2478" priority="326" stopIfTrue="1">
      <formula>$D$1&gt;Q4</formula>
    </cfRule>
  </conditionalFormatting>
  <conditionalFormatting sqref="Q4">
    <cfRule type="expression" dxfId="2477" priority="323" stopIfTrue="1">
      <formula>$D$1&lt;Q4</formula>
    </cfRule>
    <cfRule type="expression" dxfId="2476" priority="324" stopIfTrue="1">
      <formula>$D$1&gt;Q4</formula>
    </cfRule>
  </conditionalFormatting>
  <conditionalFormatting sqref="Q4">
    <cfRule type="expression" dxfId="2475" priority="321" stopIfTrue="1">
      <formula>$D$1&lt;Q4</formula>
    </cfRule>
    <cfRule type="expression" dxfId="2474" priority="322" stopIfTrue="1">
      <formula>$D$1&gt;Q4</formula>
    </cfRule>
  </conditionalFormatting>
  <conditionalFormatting sqref="N4">
    <cfRule type="expression" dxfId="2473" priority="319" stopIfTrue="1">
      <formula>$D$1&lt;N4</formula>
    </cfRule>
    <cfRule type="expression" dxfId="2472" priority="320" stopIfTrue="1">
      <formula>$D$1&gt;N4</formula>
    </cfRule>
  </conditionalFormatting>
  <conditionalFormatting sqref="N4">
    <cfRule type="expression" dxfId="2471" priority="317" stopIfTrue="1">
      <formula>$D$1&lt;N4</formula>
    </cfRule>
    <cfRule type="expression" dxfId="2470" priority="318" stopIfTrue="1">
      <formula>$D$1&gt;N4</formula>
    </cfRule>
  </conditionalFormatting>
  <conditionalFormatting sqref="N5">
    <cfRule type="expression" dxfId="2469" priority="315" stopIfTrue="1">
      <formula>$D$1&lt;N5</formula>
    </cfRule>
    <cfRule type="expression" dxfId="2468" priority="316" stopIfTrue="1">
      <formula>$D$1&gt;N5</formula>
    </cfRule>
  </conditionalFormatting>
  <conditionalFormatting sqref="N5">
    <cfRule type="expression" dxfId="2467" priority="313" stopIfTrue="1">
      <formula>$D$1&lt;N5</formula>
    </cfRule>
    <cfRule type="expression" dxfId="2466" priority="314" stopIfTrue="1">
      <formula>$D$1&gt;N5</formula>
    </cfRule>
  </conditionalFormatting>
  <conditionalFormatting sqref="N5">
    <cfRule type="expression" dxfId="2465" priority="311" stopIfTrue="1">
      <formula>$D$1&lt;N5</formula>
    </cfRule>
    <cfRule type="expression" dxfId="2464" priority="312" stopIfTrue="1">
      <formula>$D$1&gt;N5</formula>
    </cfRule>
  </conditionalFormatting>
  <conditionalFormatting sqref="N5">
    <cfRule type="expression" dxfId="2463" priority="299" stopIfTrue="1">
      <formula>$D$1&lt;N5</formula>
    </cfRule>
    <cfRule type="expression" dxfId="2462" priority="300" stopIfTrue="1">
      <formula>$D$1&gt;N5</formula>
    </cfRule>
  </conditionalFormatting>
  <conditionalFormatting sqref="N5">
    <cfRule type="expression" dxfId="2461" priority="297" stopIfTrue="1">
      <formula>$D$1&lt;N5</formula>
    </cfRule>
    <cfRule type="expression" dxfId="2460" priority="298" stopIfTrue="1">
      <formula>$D$1&gt;N5</formula>
    </cfRule>
  </conditionalFormatting>
  <conditionalFormatting sqref="N5">
    <cfRule type="expression" dxfId="2459" priority="295" stopIfTrue="1">
      <formula>$D$1&lt;N5</formula>
    </cfRule>
    <cfRule type="expression" dxfId="2458" priority="296" stopIfTrue="1">
      <formula>$D$1&gt;N5</formula>
    </cfRule>
  </conditionalFormatting>
  <conditionalFormatting sqref="N5">
    <cfRule type="expression" dxfId="2457" priority="309" stopIfTrue="1">
      <formula>$D$1&lt;N5</formula>
    </cfRule>
    <cfRule type="expression" dxfId="2456" priority="310" stopIfTrue="1">
      <formula>$D$1&gt;N5</formula>
    </cfRule>
  </conditionalFormatting>
  <conditionalFormatting sqref="N5">
    <cfRule type="expression" dxfId="2455" priority="307" stopIfTrue="1">
      <formula>$D$1&lt;N5</formula>
    </cfRule>
    <cfRule type="expression" dxfId="2454" priority="308" stopIfTrue="1">
      <formula>$D$1&gt;N5</formula>
    </cfRule>
  </conditionalFormatting>
  <conditionalFormatting sqref="N5">
    <cfRule type="expression" dxfId="2453" priority="305" stopIfTrue="1">
      <formula>$D$1&lt;N5</formula>
    </cfRule>
    <cfRule type="expression" dxfId="2452" priority="306" stopIfTrue="1">
      <formula>$D$1&gt;N5</formula>
    </cfRule>
  </conditionalFormatting>
  <conditionalFormatting sqref="N5">
    <cfRule type="expression" dxfId="2451" priority="303" stopIfTrue="1">
      <formula>$D$1&lt;N5</formula>
    </cfRule>
    <cfRule type="expression" dxfId="2450" priority="304" stopIfTrue="1">
      <formula>$D$1&gt;N5</formula>
    </cfRule>
  </conditionalFormatting>
  <conditionalFormatting sqref="N5">
    <cfRule type="expression" dxfId="2449" priority="301" stopIfTrue="1">
      <formula>$D$1&lt;N5</formula>
    </cfRule>
    <cfRule type="expression" dxfId="2448" priority="302" stopIfTrue="1">
      <formula>$D$1&gt;N5</formula>
    </cfRule>
  </conditionalFormatting>
  <conditionalFormatting sqref="N5">
    <cfRule type="expression" dxfId="2447" priority="283" stopIfTrue="1">
      <formula>$D$1&lt;N5</formula>
    </cfRule>
    <cfRule type="expression" dxfId="2446" priority="284" stopIfTrue="1">
      <formula>$D$1&gt;N5</formula>
    </cfRule>
  </conditionalFormatting>
  <conditionalFormatting sqref="N5">
    <cfRule type="expression" dxfId="2445" priority="281" stopIfTrue="1">
      <formula>$D$1&lt;N5</formula>
    </cfRule>
    <cfRule type="expression" dxfId="2444" priority="282" stopIfTrue="1">
      <formula>$D$1&gt;N5</formula>
    </cfRule>
  </conditionalFormatting>
  <conditionalFormatting sqref="N5">
    <cfRule type="expression" dxfId="2443" priority="277" stopIfTrue="1">
      <formula>$D$1&lt;N5</formula>
    </cfRule>
    <cfRule type="expression" dxfId="2442" priority="278" stopIfTrue="1">
      <formula>$D$1&gt;N5</formula>
    </cfRule>
  </conditionalFormatting>
  <conditionalFormatting sqref="N5">
    <cfRule type="expression" dxfId="2441" priority="293" stopIfTrue="1">
      <formula>$D$1&lt;N5</formula>
    </cfRule>
    <cfRule type="expression" dxfId="2440" priority="294" stopIfTrue="1">
      <formula>$D$1&gt;N5</formula>
    </cfRule>
  </conditionalFormatting>
  <conditionalFormatting sqref="N5">
    <cfRule type="expression" dxfId="2439" priority="291" stopIfTrue="1">
      <formula>$D$1&lt;N5</formula>
    </cfRule>
    <cfRule type="expression" dxfId="2438" priority="292" stopIfTrue="1">
      <formula>$D$1&gt;N5</formula>
    </cfRule>
  </conditionalFormatting>
  <conditionalFormatting sqref="N5">
    <cfRule type="expression" dxfId="2437" priority="289" stopIfTrue="1">
      <formula>$D$1&lt;N5</formula>
    </cfRule>
    <cfRule type="expression" dxfId="2436" priority="290" stopIfTrue="1">
      <formula>$D$1&gt;N5</formula>
    </cfRule>
  </conditionalFormatting>
  <conditionalFormatting sqref="N5">
    <cfRule type="expression" dxfId="2435" priority="287" stopIfTrue="1">
      <formula>$D$1&lt;N5</formula>
    </cfRule>
    <cfRule type="expression" dxfId="2434" priority="288" stopIfTrue="1">
      <formula>$D$1&gt;N5</formula>
    </cfRule>
  </conditionalFormatting>
  <conditionalFormatting sqref="N5">
    <cfRule type="expression" dxfId="2433" priority="285" stopIfTrue="1">
      <formula>$D$1&lt;N5</formula>
    </cfRule>
    <cfRule type="expression" dxfId="2432" priority="286" stopIfTrue="1">
      <formula>$D$1&gt;N5</formula>
    </cfRule>
  </conditionalFormatting>
  <conditionalFormatting sqref="N5">
    <cfRule type="expression" dxfId="2431" priority="279" stopIfTrue="1">
      <formula>$D$1&lt;N5</formula>
    </cfRule>
    <cfRule type="expression" dxfId="2430" priority="280" stopIfTrue="1">
      <formula>$D$1&gt;N5</formula>
    </cfRule>
  </conditionalFormatting>
  <conditionalFormatting sqref="N5">
    <cfRule type="expression" dxfId="2429" priority="275" stopIfTrue="1">
      <formula>$D$1&lt;N5</formula>
    </cfRule>
    <cfRule type="expression" dxfId="2428" priority="276" stopIfTrue="1">
      <formula>$D$1&gt;N5</formula>
    </cfRule>
  </conditionalFormatting>
  <conditionalFormatting sqref="N4">
    <cfRule type="expression" dxfId="2427" priority="273" stopIfTrue="1">
      <formula>$D$1&lt;N4</formula>
    </cfRule>
    <cfRule type="expression" dxfId="2426" priority="274" stopIfTrue="1">
      <formula>$D$1&gt;N4</formula>
    </cfRule>
  </conditionalFormatting>
  <conditionalFormatting sqref="N4">
    <cfRule type="expression" dxfId="2425" priority="271" stopIfTrue="1">
      <formula>$D$1&lt;N4</formula>
    </cfRule>
    <cfRule type="expression" dxfId="2424" priority="272" stopIfTrue="1">
      <formula>$D$1&gt;N4</formula>
    </cfRule>
  </conditionalFormatting>
  <conditionalFormatting sqref="N4">
    <cfRule type="expression" dxfId="2423" priority="269" stopIfTrue="1">
      <formula>$D$1&lt;N4</formula>
    </cfRule>
    <cfRule type="expression" dxfId="2422" priority="270" stopIfTrue="1">
      <formula>$D$1&gt;N4</formula>
    </cfRule>
  </conditionalFormatting>
  <conditionalFormatting sqref="N4">
    <cfRule type="expression" dxfId="2421" priority="267" stopIfTrue="1">
      <formula>$D$1&lt;N4</formula>
    </cfRule>
    <cfRule type="expression" dxfId="2420" priority="268" stopIfTrue="1">
      <formula>$D$1&gt;N4</formula>
    </cfRule>
  </conditionalFormatting>
  <conditionalFormatting sqref="N5">
    <cfRule type="cellIs" dxfId="2419" priority="264" stopIfTrue="1" operator="equal">
      <formula>5</formula>
    </cfRule>
    <cfRule type="cellIs" dxfId="2418" priority="265" stopIfTrue="1" operator="equal">
      <formula>4</formula>
    </cfRule>
    <cfRule type="cellIs" dxfId="2417" priority="266" stopIfTrue="1" operator="equal">
      <formula>3</formula>
    </cfRule>
  </conditionalFormatting>
  <conditionalFormatting sqref="N4">
    <cfRule type="expression" dxfId="2416" priority="262" stopIfTrue="1">
      <formula>$D$1&lt;N4</formula>
    </cfRule>
    <cfRule type="expression" dxfId="2415" priority="263" stopIfTrue="1">
      <formula>$D$1&gt;N4</formula>
    </cfRule>
  </conditionalFormatting>
  <conditionalFormatting sqref="N4">
    <cfRule type="expression" dxfId="2414" priority="260" stopIfTrue="1">
      <formula>$D$1&lt;N4</formula>
    </cfRule>
    <cfRule type="expression" dxfId="2413" priority="261" stopIfTrue="1">
      <formula>$D$1&gt;N4</formula>
    </cfRule>
  </conditionalFormatting>
  <conditionalFormatting sqref="N4">
    <cfRule type="expression" dxfId="2412" priority="258" stopIfTrue="1">
      <formula>$D$1&lt;N4</formula>
    </cfRule>
    <cfRule type="expression" dxfId="2411" priority="259" stopIfTrue="1">
      <formula>$D$1&gt;N4</formula>
    </cfRule>
  </conditionalFormatting>
  <conditionalFormatting sqref="N4">
    <cfRule type="expression" dxfId="2410" priority="256" stopIfTrue="1">
      <formula>$D$1&lt;N4</formula>
    </cfRule>
    <cfRule type="expression" dxfId="2409" priority="257" stopIfTrue="1">
      <formula>$D$1&gt;N4</formula>
    </cfRule>
  </conditionalFormatting>
  <conditionalFormatting sqref="N5">
    <cfRule type="cellIs" dxfId="2408" priority="253" stopIfTrue="1" operator="equal">
      <formula>5</formula>
    </cfRule>
    <cfRule type="cellIs" dxfId="2407" priority="254" stopIfTrue="1" operator="equal">
      <formula>4</formula>
    </cfRule>
    <cfRule type="cellIs" dxfId="2406" priority="255" stopIfTrue="1" operator="equal">
      <formula>3</formula>
    </cfRule>
  </conditionalFormatting>
  <conditionalFormatting sqref="N5">
    <cfRule type="cellIs" dxfId="2405" priority="250" stopIfTrue="1" operator="equal">
      <formula>5</formula>
    </cfRule>
    <cfRule type="cellIs" dxfId="2404" priority="251" stopIfTrue="1" operator="equal">
      <formula>4</formula>
    </cfRule>
    <cfRule type="cellIs" dxfId="2403" priority="252" stopIfTrue="1" operator="equal">
      <formula>3</formula>
    </cfRule>
  </conditionalFormatting>
  <conditionalFormatting sqref="N4">
    <cfRule type="expression" dxfId="2402" priority="232" stopIfTrue="1">
      <formula>$D$1&lt;N4</formula>
    </cfRule>
    <cfRule type="expression" dxfId="2401" priority="233" stopIfTrue="1">
      <formula>$D$1&gt;N4</formula>
    </cfRule>
  </conditionalFormatting>
  <conditionalFormatting sqref="N4">
    <cfRule type="expression" dxfId="2400" priority="230" stopIfTrue="1">
      <formula>$D$1&lt;N4</formula>
    </cfRule>
    <cfRule type="expression" dxfId="2399" priority="231" stopIfTrue="1">
      <formula>$D$1&gt;N4</formula>
    </cfRule>
  </conditionalFormatting>
  <conditionalFormatting sqref="N4">
    <cfRule type="expression" dxfId="2398" priority="226" stopIfTrue="1">
      <formula>$D$1&lt;N4</formula>
    </cfRule>
    <cfRule type="expression" dxfId="2397" priority="227" stopIfTrue="1">
      <formula>$D$1&gt;N4</formula>
    </cfRule>
  </conditionalFormatting>
  <conditionalFormatting sqref="N4">
    <cfRule type="expression" dxfId="2396" priority="248" stopIfTrue="1">
      <formula>$D$1&lt;N4</formula>
    </cfRule>
    <cfRule type="expression" dxfId="2395" priority="249" stopIfTrue="1">
      <formula>$D$1&gt;N4</formula>
    </cfRule>
  </conditionalFormatting>
  <conditionalFormatting sqref="N4">
    <cfRule type="expression" dxfId="2394" priority="246" stopIfTrue="1">
      <formula>$D$1&lt;N4</formula>
    </cfRule>
    <cfRule type="expression" dxfId="2393" priority="247" stopIfTrue="1">
      <formula>$D$1&gt;N4</formula>
    </cfRule>
  </conditionalFormatting>
  <conditionalFormatting sqref="N4">
    <cfRule type="expression" dxfId="2392" priority="244" stopIfTrue="1">
      <formula>$D$1&lt;N4</formula>
    </cfRule>
    <cfRule type="expression" dxfId="2391" priority="245" stopIfTrue="1">
      <formula>$D$1&gt;N4</formula>
    </cfRule>
  </conditionalFormatting>
  <conditionalFormatting sqref="N4">
    <cfRule type="expression" dxfId="2390" priority="242" stopIfTrue="1">
      <formula>$D$1&lt;N4</formula>
    </cfRule>
    <cfRule type="expression" dxfId="2389" priority="243" stopIfTrue="1">
      <formula>$D$1&gt;N4</formula>
    </cfRule>
  </conditionalFormatting>
  <conditionalFormatting sqref="N4">
    <cfRule type="expression" dxfId="2388" priority="240" stopIfTrue="1">
      <formula>$D$1&lt;N4</formula>
    </cfRule>
    <cfRule type="expression" dxfId="2387" priority="241" stopIfTrue="1">
      <formula>$D$1&gt;N4</formula>
    </cfRule>
  </conditionalFormatting>
  <conditionalFormatting sqref="N4">
    <cfRule type="expression" dxfId="2386" priority="238" stopIfTrue="1">
      <formula>$D$1&lt;N4</formula>
    </cfRule>
    <cfRule type="expression" dxfId="2385" priority="239" stopIfTrue="1">
      <formula>$D$1&gt;N4</formula>
    </cfRule>
  </conditionalFormatting>
  <conditionalFormatting sqref="N4">
    <cfRule type="expression" dxfId="2384" priority="236" stopIfTrue="1">
      <formula>$D$1&lt;N4</formula>
    </cfRule>
    <cfRule type="expression" dxfId="2383" priority="237" stopIfTrue="1">
      <formula>$D$1&gt;N4</formula>
    </cfRule>
  </conditionalFormatting>
  <conditionalFormatting sqref="N4">
    <cfRule type="expression" dxfId="2382" priority="234" stopIfTrue="1">
      <formula>$D$1&lt;N4</formula>
    </cfRule>
    <cfRule type="expression" dxfId="2381" priority="235" stopIfTrue="1">
      <formula>$D$1&gt;N4</formula>
    </cfRule>
  </conditionalFormatting>
  <conditionalFormatting sqref="N4">
    <cfRule type="expression" dxfId="2380" priority="228" stopIfTrue="1">
      <formula>$D$1&lt;N4</formula>
    </cfRule>
    <cfRule type="expression" dxfId="2379" priority="229" stopIfTrue="1">
      <formula>$D$1&gt;N4</formula>
    </cfRule>
  </conditionalFormatting>
  <conditionalFormatting sqref="N5">
    <cfRule type="cellIs" dxfId="2378" priority="223" stopIfTrue="1" operator="equal">
      <formula>5</formula>
    </cfRule>
    <cfRule type="cellIs" dxfId="2377" priority="224" stopIfTrue="1" operator="equal">
      <formula>4</formula>
    </cfRule>
    <cfRule type="cellIs" dxfId="2376" priority="225" stopIfTrue="1" operator="equal">
      <formula>3</formula>
    </cfRule>
  </conditionalFormatting>
  <conditionalFormatting sqref="N4">
    <cfRule type="expression" dxfId="2375" priority="221" stopIfTrue="1">
      <formula>$D$1&lt;N4</formula>
    </cfRule>
    <cfRule type="expression" dxfId="2374" priority="222" stopIfTrue="1">
      <formula>$D$1&gt;N4</formula>
    </cfRule>
  </conditionalFormatting>
  <conditionalFormatting sqref="N5">
    <cfRule type="cellIs" dxfId="2373" priority="218" stopIfTrue="1" operator="equal">
      <formula>5</formula>
    </cfRule>
    <cfRule type="cellIs" dxfId="2372" priority="219" stopIfTrue="1" operator="equal">
      <formula>4</formula>
    </cfRule>
    <cfRule type="cellIs" dxfId="2371" priority="220" stopIfTrue="1" operator="equal">
      <formula>3</formula>
    </cfRule>
  </conditionalFormatting>
  <conditionalFormatting sqref="P4">
    <cfRule type="expression" dxfId="2370" priority="216" stopIfTrue="1">
      <formula>$D$1&lt;P4</formula>
    </cfRule>
    <cfRule type="expression" dxfId="2369" priority="217" stopIfTrue="1">
      <formula>$D$1&gt;P4</formula>
    </cfRule>
  </conditionalFormatting>
  <conditionalFormatting sqref="P4">
    <cfRule type="expression" dxfId="2368" priority="200" stopIfTrue="1">
      <formula>$D$1&lt;P4</formula>
    </cfRule>
    <cfRule type="expression" dxfId="2367" priority="201" stopIfTrue="1">
      <formula>$D$1&gt;P4</formula>
    </cfRule>
  </conditionalFormatting>
  <conditionalFormatting sqref="P4">
    <cfRule type="expression" dxfId="2366" priority="198" stopIfTrue="1">
      <formula>$D$1&lt;P4</formula>
    </cfRule>
    <cfRule type="expression" dxfId="2365" priority="199" stopIfTrue="1">
      <formula>$D$1&gt;P4</formula>
    </cfRule>
  </conditionalFormatting>
  <conditionalFormatting sqref="P4">
    <cfRule type="expression" dxfId="2364" priority="196" stopIfTrue="1">
      <formula>$D$1&lt;P4</formula>
    </cfRule>
    <cfRule type="expression" dxfId="2363" priority="197" stopIfTrue="1">
      <formula>$D$1&gt;P4</formula>
    </cfRule>
  </conditionalFormatting>
  <conditionalFormatting sqref="P4">
    <cfRule type="expression" dxfId="2362" priority="214" stopIfTrue="1">
      <formula>$D$1&lt;P4</formula>
    </cfRule>
    <cfRule type="expression" dxfId="2361" priority="215" stopIfTrue="1">
      <formula>$D$1&gt;P4</formula>
    </cfRule>
  </conditionalFormatting>
  <conditionalFormatting sqref="P4">
    <cfRule type="expression" dxfId="2360" priority="212" stopIfTrue="1">
      <formula>$D$1&lt;P4</formula>
    </cfRule>
    <cfRule type="expression" dxfId="2359" priority="213" stopIfTrue="1">
      <formula>$D$1&gt;P4</formula>
    </cfRule>
  </conditionalFormatting>
  <conditionalFormatting sqref="P4">
    <cfRule type="expression" dxfId="2358" priority="210" stopIfTrue="1">
      <formula>$D$1&lt;P4</formula>
    </cfRule>
    <cfRule type="expression" dxfId="2357" priority="211" stopIfTrue="1">
      <formula>$D$1&gt;P4</formula>
    </cfRule>
  </conditionalFormatting>
  <conditionalFormatting sqref="P4">
    <cfRule type="expression" dxfId="2356" priority="208" stopIfTrue="1">
      <formula>$D$1&lt;P4</formula>
    </cfRule>
    <cfRule type="expression" dxfId="2355" priority="209" stopIfTrue="1">
      <formula>$D$1&gt;P4</formula>
    </cfRule>
  </conditionalFormatting>
  <conditionalFormatting sqref="P4">
    <cfRule type="expression" dxfId="2354" priority="206" stopIfTrue="1">
      <formula>$D$1&lt;P4</formula>
    </cfRule>
    <cfRule type="expression" dxfId="2353" priority="207" stopIfTrue="1">
      <formula>$D$1&gt;P4</formula>
    </cfRule>
  </conditionalFormatting>
  <conditionalFormatting sqref="P4">
    <cfRule type="expression" dxfId="2352" priority="204" stopIfTrue="1">
      <formula>$D$1&lt;P4</formula>
    </cfRule>
    <cfRule type="expression" dxfId="2351" priority="205" stopIfTrue="1">
      <formula>$D$1&gt;P4</formula>
    </cfRule>
  </conditionalFormatting>
  <conditionalFormatting sqref="P4">
    <cfRule type="expression" dxfId="2350" priority="202" stopIfTrue="1">
      <formula>$D$1&lt;P4</formula>
    </cfRule>
    <cfRule type="expression" dxfId="2349" priority="203" stopIfTrue="1">
      <formula>$D$1&gt;P4</formula>
    </cfRule>
  </conditionalFormatting>
  <conditionalFormatting sqref="P4">
    <cfRule type="expression" dxfId="2348" priority="194" stopIfTrue="1">
      <formula>$D$1&lt;P4</formula>
    </cfRule>
    <cfRule type="expression" dxfId="2347" priority="195" stopIfTrue="1">
      <formula>$D$1&gt;P4</formula>
    </cfRule>
  </conditionalFormatting>
  <conditionalFormatting sqref="P4">
    <cfRule type="expression" dxfId="2346" priority="192" stopIfTrue="1">
      <formula>$D$1&lt;P4</formula>
    </cfRule>
    <cfRule type="expression" dxfId="2345" priority="193" stopIfTrue="1">
      <formula>$D$1&gt;P4</formula>
    </cfRule>
  </conditionalFormatting>
  <conditionalFormatting sqref="P4">
    <cfRule type="expression" dxfId="2344" priority="190" stopIfTrue="1">
      <formula>$D$1&lt;P4</formula>
    </cfRule>
    <cfRule type="expression" dxfId="2343" priority="191" stopIfTrue="1">
      <formula>$D$1&gt;P4</formula>
    </cfRule>
  </conditionalFormatting>
  <conditionalFormatting sqref="P4">
    <cfRule type="expression" dxfId="2342" priority="188" stopIfTrue="1">
      <formula>$D$1&lt;P4</formula>
    </cfRule>
    <cfRule type="expression" dxfId="2341" priority="189" stopIfTrue="1">
      <formula>$D$1&gt;P4</formula>
    </cfRule>
  </conditionalFormatting>
  <conditionalFormatting sqref="P4">
    <cfRule type="expression" dxfId="2340" priority="186" stopIfTrue="1">
      <formula>$D$1&lt;P4</formula>
    </cfRule>
    <cfRule type="expression" dxfId="2339" priority="187" stopIfTrue="1">
      <formula>$D$1&gt;P4</formula>
    </cfRule>
  </conditionalFormatting>
  <conditionalFormatting sqref="P4">
    <cfRule type="expression" dxfId="2338" priority="184" stopIfTrue="1">
      <formula>$D$1&lt;P4</formula>
    </cfRule>
    <cfRule type="expression" dxfId="2337" priority="185" stopIfTrue="1">
      <formula>$D$1&gt;P4</formula>
    </cfRule>
  </conditionalFormatting>
  <conditionalFormatting sqref="P4">
    <cfRule type="expression" dxfId="2336" priority="182" stopIfTrue="1">
      <formula>$D$1&lt;P4</formula>
    </cfRule>
    <cfRule type="expression" dxfId="2335" priority="183" stopIfTrue="1">
      <formula>$D$1&gt;P4</formula>
    </cfRule>
  </conditionalFormatting>
  <conditionalFormatting sqref="P4">
    <cfRule type="expression" dxfId="2334" priority="180" stopIfTrue="1">
      <formula>$D$1&lt;P4</formula>
    </cfRule>
    <cfRule type="expression" dxfId="2333" priority="181" stopIfTrue="1">
      <formula>$D$1&gt;P4</formula>
    </cfRule>
  </conditionalFormatting>
  <conditionalFormatting sqref="P4">
    <cfRule type="expression" dxfId="2332" priority="178" stopIfTrue="1">
      <formula>$D$1&lt;P4</formula>
    </cfRule>
    <cfRule type="expression" dxfId="2331" priority="179" stopIfTrue="1">
      <formula>$D$1&gt;P4</formula>
    </cfRule>
  </conditionalFormatting>
  <conditionalFormatting sqref="P4">
    <cfRule type="expression" dxfId="2330" priority="176" stopIfTrue="1">
      <formula>$D$1&lt;P4</formula>
    </cfRule>
    <cfRule type="expression" dxfId="2329" priority="177" stopIfTrue="1">
      <formula>$D$1&gt;P4</formula>
    </cfRule>
  </conditionalFormatting>
  <conditionalFormatting sqref="P4">
    <cfRule type="expression" dxfId="2328" priority="174" stopIfTrue="1">
      <formula>$D$1&lt;P4</formula>
    </cfRule>
    <cfRule type="expression" dxfId="2327" priority="175" stopIfTrue="1">
      <formula>$D$1&gt;P4</formula>
    </cfRule>
  </conditionalFormatting>
  <conditionalFormatting sqref="P4">
    <cfRule type="expression" dxfId="2326" priority="172" stopIfTrue="1">
      <formula>$D$1&lt;P4</formula>
    </cfRule>
    <cfRule type="expression" dxfId="2325" priority="173" stopIfTrue="1">
      <formula>$D$1&gt;P4</formula>
    </cfRule>
  </conditionalFormatting>
  <conditionalFormatting sqref="P4">
    <cfRule type="expression" dxfId="2324" priority="170" stopIfTrue="1">
      <formula>$D$1&lt;P4</formula>
    </cfRule>
    <cfRule type="expression" dxfId="2323" priority="171" stopIfTrue="1">
      <formula>$D$1&gt;P4</formula>
    </cfRule>
  </conditionalFormatting>
  <conditionalFormatting sqref="P4">
    <cfRule type="expression" dxfId="2322" priority="168" stopIfTrue="1">
      <formula>$D$1&lt;P4</formula>
    </cfRule>
    <cfRule type="expression" dxfId="2321" priority="169" stopIfTrue="1">
      <formula>$D$1&gt;P4</formula>
    </cfRule>
  </conditionalFormatting>
  <conditionalFormatting sqref="P4">
    <cfRule type="expression" dxfId="2320" priority="166" stopIfTrue="1">
      <formula>$D$1&lt;P4</formula>
    </cfRule>
    <cfRule type="expression" dxfId="2319" priority="167" stopIfTrue="1">
      <formula>$D$1&gt;P4</formula>
    </cfRule>
  </conditionalFormatting>
  <conditionalFormatting sqref="O4">
    <cfRule type="expression" dxfId="2318" priority="164" stopIfTrue="1">
      <formula>$D$1&lt;O4</formula>
    </cfRule>
    <cfRule type="expression" dxfId="2317" priority="165" stopIfTrue="1">
      <formula>$D$1&gt;O4</formula>
    </cfRule>
  </conditionalFormatting>
  <conditionalFormatting sqref="O4">
    <cfRule type="expression" dxfId="2316" priority="148" stopIfTrue="1">
      <formula>$D$1&lt;O4</formula>
    </cfRule>
    <cfRule type="expression" dxfId="2315" priority="149" stopIfTrue="1">
      <formula>$D$1&gt;O4</formula>
    </cfRule>
  </conditionalFormatting>
  <conditionalFormatting sqref="O4">
    <cfRule type="expression" dxfId="2314" priority="146" stopIfTrue="1">
      <formula>$D$1&lt;O4</formula>
    </cfRule>
    <cfRule type="expression" dxfId="2313" priority="147" stopIfTrue="1">
      <formula>$D$1&gt;O4</formula>
    </cfRule>
  </conditionalFormatting>
  <conditionalFormatting sqref="O4">
    <cfRule type="expression" dxfId="2312" priority="144" stopIfTrue="1">
      <formula>$D$1&lt;O4</formula>
    </cfRule>
    <cfRule type="expression" dxfId="2311" priority="145" stopIfTrue="1">
      <formula>$D$1&gt;O4</formula>
    </cfRule>
  </conditionalFormatting>
  <conditionalFormatting sqref="O4">
    <cfRule type="expression" dxfId="2310" priority="162" stopIfTrue="1">
      <formula>$D$1&lt;O4</formula>
    </cfRule>
    <cfRule type="expression" dxfId="2309" priority="163" stopIfTrue="1">
      <formula>$D$1&gt;O4</formula>
    </cfRule>
  </conditionalFormatting>
  <conditionalFormatting sqref="O4">
    <cfRule type="expression" dxfId="2308" priority="160" stopIfTrue="1">
      <formula>$D$1&lt;O4</formula>
    </cfRule>
    <cfRule type="expression" dxfId="2307" priority="161" stopIfTrue="1">
      <formula>$D$1&gt;O4</formula>
    </cfRule>
  </conditionalFormatting>
  <conditionalFormatting sqref="O4">
    <cfRule type="expression" dxfId="2306" priority="158" stopIfTrue="1">
      <formula>$D$1&lt;O4</formula>
    </cfRule>
    <cfRule type="expression" dxfId="2305" priority="159" stopIfTrue="1">
      <formula>$D$1&gt;O4</formula>
    </cfRule>
  </conditionalFormatting>
  <conditionalFormatting sqref="O4">
    <cfRule type="expression" dxfId="2304" priority="156" stopIfTrue="1">
      <formula>$D$1&lt;O4</formula>
    </cfRule>
    <cfRule type="expression" dxfId="2303" priority="157" stopIfTrue="1">
      <formula>$D$1&gt;O4</formula>
    </cfRule>
  </conditionalFormatting>
  <conditionalFormatting sqref="O4">
    <cfRule type="expression" dxfId="2302" priority="154" stopIfTrue="1">
      <formula>$D$1&lt;O4</formula>
    </cfRule>
    <cfRule type="expression" dxfId="2301" priority="155" stopIfTrue="1">
      <formula>$D$1&gt;O4</formula>
    </cfRule>
  </conditionalFormatting>
  <conditionalFormatting sqref="O4">
    <cfRule type="expression" dxfId="2300" priority="152" stopIfTrue="1">
      <formula>$D$1&lt;O4</formula>
    </cfRule>
    <cfRule type="expression" dxfId="2299" priority="153" stopIfTrue="1">
      <formula>$D$1&gt;O4</formula>
    </cfRule>
  </conditionalFormatting>
  <conditionalFormatting sqref="O4">
    <cfRule type="expression" dxfId="2298" priority="150" stopIfTrue="1">
      <formula>$D$1&lt;O4</formula>
    </cfRule>
    <cfRule type="expression" dxfId="2297" priority="151" stopIfTrue="1">
      <formula>$D$1&gt;O4</formula>
    </cfRule>
  </conditionalFormatting>
  <conditionalFormatting sqref="O4">
    <cfRule type="expression" dxfId="2296" priority="142" stopIfTrue="1">
      <formula>$D$1&lt;O4</formula>
    </cfRule>
    <cfRule type="expression" dxfId="2295" priority="143" stopIfTrue="1">
      <formula>$D$1&gt;O4</formula>
    </cfRule>
  </conditionalFormatting>
  <conditionalFormatting sqref="O4">
    <cfRule type="expression" dxfId="2294" priority="140" stopIfTrue="1">
      <formula>$D$1&lt;O4</formula>
    </cfRule>
    <cfRule type="expression" dxfId="2293" priority="141" stopIfTrue="1">
      <formula>$D$1&gt;O4</formula>
    </cfRule>
  </conditionalFormatting>
  <conditionalFormatting sqref="O4">
    <cfRule type="expression" dxfId="2292" priority="138" stopIfTrue="1">
      <formula>$D$1&lt;O4</formula>
    </cfRule>
    <cfRule type="expression" dxfId="2291" priority="139" stopIfTrue="1">
      <formula>$D$1&gt;O4</formula>
    </cfRule>
  </conditionalFormatting>
  <conditionalFormatting sqref="O4">
    <cfRule type="expression" dxfId="2290" priority="136" stopIfTrue="1">
      <formula>$D$1&lt;O4</formula>
    </cfRule>
    <cfRule type="expression" dxfId="2289" priority="137" stopIfTrue="1">
      <formula>$D$1&gt;O4</formula>
    </cfRule>
  </conditionalFormatting>
  <conditionalFormatting sqref="O4">
    <cfRule type="expression" dxfId="2288" priority="134" stopIfTrue="1">
      <formula>$D$1&lt;O4</formula>
    </cfRule>
    <cfRule type="expression" dxfId="2287" priority="135" stopIfTrue="1">
      <formula>$D$1&gt;O4</formula>
    </cfRule>
  </conditionalFormatting>
  <conditionalFormatting sqref="O4">
    <cfRule type="expression" dxfId="2286" priority="132" stopIfTrue="1">
      <formula>$D$1&lt;O4</formula>
    </cfRule>
    <cfRule type="expression" dxfId="2285" priority="133" stopIfTrue="1">
      <formula>$D$1&gt;O4</formula>
    </cfRule>
  </conditionalFormatting>
  <conditionalFormatting sqref="O4">
    <cfRule type="expression" dxfId="2284" priority="130" stopIfTrue="1">
      <formula>$D$1&lt;O4</formula>
    </cfRule>
    <cfRule type="expression" dxfId="2283" priority="131" stopIfTrue="1">
      <formula>$D$1&gt;O4</formula>
    </cfRule>
  </conditionalFormatting>
  <conditionalFormatting sqref="O4">
    <cfRule type="expression" dxfId="2282" priority="128" stopIfTrue="1">
      <formula>$D$1&lt;O4</formula>
    </cfRule>
    <cfRule type="expression" dxfId="2281" priority="129" stopIfTrue="1">
      <formula>$D$1&gt;O4</formula>
    </cfRule>
  </conditionalFormatting>
  <conditionalFormatting sqref="O4">
    <cfRule type="expression" dxfId="2280" priority="126" stopIfTrue="1">
      <formula>$D$1&lt;O4</formula>
    </cfRule>
    <cfRule type="expression" dxfId="2279" priority="127" stopIfTrue="1">
      <formula>$D$1&gt;O4</formula>
    </cfRule>
  </conditionalFormatting>
  <conditionalFormatting sqref="O4">
    <cfRule type="expression" dxfId="2278" priority="124" stopIfTrue="1">
      <formula>$D$1&lt;O4</formula>
    </cfRule>
    <cfRule type="expression" dxfId="2277" priority="125" stopIfTrue="1">
      <formula>$D$1&gt;O4</formula>
    </cfRule>
  </conditionalFormatting>
  <conditionalFormatting sqref="O4">
    <cfRule type="expression" dxfId="2276" priority="122" stopIfTrue="1">
      <formula>$D$1&lt;O4</formula>
    </cfRule>
    <cfRule type="expression" dxfId="2275" priority="123" stopIfTrue="1">
      <formula>$D$1&gt;O4</formula>
    </cfRule>
  </conditionalFormatting>
  <conditionalFormatting sqref="O4">
    <cfRule type="expression" dxfId="2274" priority="120" stopIfTrue="1">
      <formula>$D$1&lt;O4</formula>
    </cfRule>
    <cfRule type="expression" dxfId="2273" priority="121" stopIfTrue="1">
      <formula>$D$1&gt;O4</formula>
    </cfRule>
  </conditionalFormatting>
  <conditionalFormatting sqref="O4">
    <cfRule type="expression" dxfId="2272" priority="118" stopIfTrue="1">
      <formula>$D$1&lt;O4</formula>
    </cfRule>
    <cfRule type="expression" dxfId="2271" priority="119" stopIfTrue="1">
      <formula>$D$1&gt;O4</formula>
    </cfRule>
  </conditionalFormatting>
  <conditionalFormatting sqref="O4">
    <cfRule type="expression" dxfId="2270" priority="116" stopIfTrue="1">
      <formula>$D$1&lt;O4</formula>
    </cfRule>
    <cfRule type="expression" dxfId="2269" priority="117" stopIfTrue="1">
      <formula>$D$1&gt;O4</formula>
    </cfRule>
  </conditionalFormatting>
  <conditionalFormatting sqref="O4">
    <cfRule type="expression" dxfId="2268" priority="114" stopIfTrue="1">
      <formula>$D$1&lt;O4</formula>
    </cfRule>
    <cfRule type="expression" dxfId="2267" priority="115" stopIfTrue="1">
      <formula>$D$1&gt;O4</formula>
    </cfRule>
  </conditionalFormatting>
  <conditionalFormatting sqref="O5">
    <cfRule type="cellIs" dxfId="2266" priority="111" stopIfTrue="1" operator="equal">
      <formula>5</formula>
    </cfRule>
    <cfRule type="cellIs" dxfId="2265" priority="112" stopIfTrue="1" operator="equal">
      <formula>4</formula>
    </cfRule>
    <cfRule type="cellIs" dxfId="2264" priority="113" stopIfTrue="1" operator="equal">
      <formula>3</formula>
    </cfRule>
  </conditionalFormatting>
  <conditionalFormatting sqref="O5">
    <cfRule type="cellIs" dxfId="2263" priority="108" stopIfTrue="1" operator="equal">
      <formula>5</formula>
    </cfRule>
    <cfRule type="cellIs" dxfId="2262" priority="109" stopIfTrue="1" operator="equal">
      <formula>4</formula>
    </cfRule>
    <cfRule type="cellIs" dxfId="2261" priority="110" stopIfTrue="1" operator="equal">
      <formula>3</formula>
    </cfRule>
  </conditionalFormatting>
  <conditionalFormatting sqref="O5">
    <cfRule type="cellIs" dxfId="2260" priority="105" stopIfTrue="1" operator="equal">
      <formula>5</formula>
    </cfRule>
    <cfRule type="cellIs" dxfId="2259" priority="106" stopIfTrue="1" operator="equal">
      <formula>4</formula>
    </cfRule>
    <cfRule type="cellIs" dxfId="2258" priority="107" stopIfTrue="1" operator="equal">
      <formula>3</formula>
    </cfRule>
  </conditionalFormatting>
  <conditionalFormatting sqref="O5">
    <cfRule type="cellIs" dxfId="2257" priority="102" stopIfTrue="1" operator="equal">
      <formula>5</formula>
    </cfRule>
    <cfRule type="cellIs" dxfId="2256" priority="103" stopIfTrue="1" operator="equal">
      <formula>4</formula>
    </cfRule>
    <cfRule type="cellIs" dxfId="2255" priority="104" stopIfTrue="1" operator="equal">
      <formula>3</formula>
    </cfRule>
  </conditionalFormatting>
  <conditionalFormatting sqref="P5">
    <cfRule type="cellIs" dxfId="2254" priority="99" stopIfTrue="1" operator="equal">
      <formula>5</formula>
    </cfRule>
    <cfRule type="cellIs" dxfId="2253" priority="100" stopIfTrue="1" operator="equal">
      <formula>4</formula>
    </cfRule>
    <cfRule type="cellIs" dxfId="2252" priority="101" stopIfTrue="1" operator="equal">
      <formula>3</formula>
    </cfRule>
  </conditionalFormatting>
  <conditionalFormatting sqref="P5">
    <cfRule type="cellIs" dxfId="2251" priority="96" stopIfTrue="1" operator="equal">
      <formula>5</formula>
    </cfRule>
    <cfRule type="cellIs" dxfId="2250" priority="97" stopIfTrue="1" operator="equal">
      <formula>4</formula>
    </cfRule>
    <cfRule type="cellIs" dxfId="2249" priority="98" stopIfTrue="1" operator="equal">
      <formula>3</formula>
    </cfRule>
  </conditionalFormatting>
  <conditionalFormatting sqref="P5">
    <cfRule type="cellIs" dxfId="2248" priority="93" stopIfTrue="1" operator="equal">
      <formula>5</formula>
    </cfRule>
    <cfRule type="cellIs" dxfId="2247" priority="94" stopIfTrue="1" operator="equal">
      <formula>4</formula>
    </cfRule>
    <cfRule type="cellIs" dxfId="2246" priority="95" stopIfTrue="1" operator="equal">
      <formula>3</formula>
    </cfRule>
  </conditionalFormatting>
  <conditionalFormatting sqref="P5">
    <cfRule type="cellIs" dxfId="2245" priority="90" stopIfTrue="1" operator="equal">
      <formula>5</formula>
    </cfRule>
    <cfRule type="cellIs" dxfId="2244" priority="91" stopIfTrue="1" operator="equal">
      <formula>4</formula>
    </cfRule>
    <cfRule type="cellIs" dxfId="2243" priority="92" stopIfTrue="1" operator="equal">
      <formula>3</formula>
    </cfRule>
  </conditionalFormatting>
  <conditionalFormatting sqref="P5">
    <cfRule type="cellIs" dxfId="2242" priority="87" stopIfTrue="1" operator="equal">
      <formula>5</formula>
    </cfRule>
    <cfRule type="cellIs" dxfId="2241" priority="88" stopIfTrue="1" operator="equal">
      <formula>4</formula>
    </cfRule>
    <cfRule type="cellIs" dxfId="2240" priority="89" stopIfTrue="1" operator="equal">
      <formula>3</formula>
    </cfRule>
  </conditionalFormatting>
  <conditionalFormatting sqref="P5">
    <cfRule type="cellIs" dxfId="2239" priority="84" stopIfTrue="1" operator="equal">
      <formula>5</formula>
    </cfRule>
    <cfRule type="cellIs" dxfId="2238" priority="85" stopIfTrue="1" operator="equal">
      <formula>4</formula>
    </cfRule>
    <cfRule type="cellIs" dxfId="2237" priority="86" stopIfTrue="1" operator="equal">
      <formula>3</formula>
    </cfRule>
  </conditionalFormatting>
  <conditionalFormatting sqref="P5">
    <cfRule type="cellIs" dxfId="2236" priority="81" stopIfTrue="1" operator="equal">
      <formula>5</formula>
    </cfRule>
    <cfRule type="cellIs" dxfId="2235" priority="82" stopIfTrue="1" operator="equal">
      <formula>4</formula>
    </cfRule>
    <cfRule type="cellIs" dxfId="2234" priority="83" stopIfTrue="1" operator="equal">
      <formula>3</formula>
    </cfRule>
  </conditionalFormatting>
  <conditionalFormatting sqref="Q5">
    <cfRule type="cellIs" dxfId="2233" priority="78" stopIfTrue="1" operator="equal">
      <formula>5</formula>
    </cfRule>
    <cfRule type="cellIs" dxfId="2232" priority="79" stopIfTrue="1" operator="equal">
      <formula>4</formula>
    </cfRule>
    <cfRule type="cellIs" dxfId="2231" priority="80" stopIfTrue="1" operator="equal">
      <formula>3</formula>
    </cfRule>
  </conditionalFormatting>
  <conditionalFormatting sqref="Q5">
    <cfRule type="cellIs" dxfId="2230" priority="75" stopIfTrue="1" operator="equal">
      <formula>5</formula>
    </cfRule>
    <cfRule type="cellIs" dxfId="2229" priority="76" stopIfTrue="1" operator="equal">
      <formula>4</formula>
    </cfRule>
    <cfRule type="cellIs" dxfId="2228" priority="77" stopIfTrue="1" operator="equal">
      <formula>3</formula>
    </cfRule>
  </conditionalFormatting>
  <conditionalFormatting sqref="T4">
    <cfRule type="expression" dxfId="2227" priority="73" stopIfTrue="1">
      <formula>$D$1&lt;T4</formula>
    </cfRule>
    <cfRule type="expression" dxfId="2226" priority="74" stopIfTrue="1">
      <formula>$D$1&gt;T4</formula>
    </cfRule>
  </conditionalFormatting>
  <conditionalFormatting sqref="T4">
    <cfRule type="expression" dxfId="2225" priority="71" stopIfTrue="1">
      <formula>$D$1&lt;T4</formula>
    </cfRule>
    <cfRule type="expression" dxfId="2224" priority="72" stopIfTrue="1">
      <formula>$D$1&gt;T4</formula>
    </cfRule>
  </conditionalFormatting>
  <conditionalFormatting sqref="T4">
    <cfRule type="expression" dxfId="2223" priority="69" stopIfTrue="1">
      <formula>$D$1&lt;T4</formula>
    </cfRule>
    <cfRule type="expression" dxfId="2222" priority="70" stopIfTrue="1">
      <formula>$D$1&gt;T4</formula>
    </cfRule>
  </conditionalFormatting>
  <conditionalFormatting sqref="K4">
    <cfRule type="expression" dxfId="2221" priority="67" stopIfTrue="1">
      <formula>$D$1&lt;K4</formula>
    </cfRule>
    <cfRule type="expression" dxfId="2220" priority="68" stopIfTrue="1">
      <formula>$D$1&gt;K4</formula>
    </cfRule>
  </conditionalFormatting>
  <conditionalFormatting sqref="K4">
    <cfRule type="expression" dxfId="2219" priority="65" stopIfTrue="1">
      <formula>$D$1&lt;K4</formula>
    </cfRule>
    <cfRule type="expression" dxfId="2218" priority="66" stopIfTrue="1">
      <formula>$D$1&gt;K4</formula>
    </cfRule>
  </conditionalFormatting>
  <conditionalFormatting sqref="K4">
    <cfRule type="expression" dxfId="2217" priority="63" stopIfTrue="1">
      <formula>$D$1&lt;K4</formula>
    </cfRule>
    <cfRule type="expression" dxfId="2216" priority="64" stopIfTrue="1">
      <formula>$D$1&gt;K4</formula>
    </cfRule>
  </conditionalFormatting>
  <conditionalFormatting sqref="K4">
    <cfRule type="expression" dxfId="2215" priority="61" stopIfTrue="1">
      <formula>$D$1&lt;K4</formula>
    </cfRule>
    <cfRule type="expression" dxfId="2214" priority="62" stopIfTrue="1">
      <formula>$D$1&gt;K4</formula>
    </cfRule>
  </conditionalFormatting>
  <conditionalFormatting sqref="K4">
    <cfRule type="expression" dxfId="2213" priority="59" stopIfTrue="1">
      <formula>$D$1&lt;K4</formula>
    </cfRule>
    <cfRule type="expression" dxfId="2212" priority="60" stopIfTrue="1">
      <formula>$D$1&gt;K4</formula>
    </cfRule>
  </conditionalFormatting>
  <conditionalFormatting sqref="K4">
    <cfRule type="expression" dxfId="2211" priority="57" stopIfTrue="1">
      <formula>$D$1&lt;K4</formula>
    </cfRule>
    <cfRule type="expression" dxfId="2210" priority="58" stopIfTrue="1">
      <formula>$D$1&gt;K4</formula>
    </cfRule>
  </conditionalFormatting>
  <conditionalFormatting sqref="K4">
    <cfRule type="expression" dxfId="2209" priority="55" stopIfTrue="1">
      <formula>$D$1&lt;K4</formula>
    </cfRule>
    <cfRule type="expression" dxfId="2208" priority="56" stopIfTrue="1">
      <formula>$D$1&gt;K4</formula>
    </cfRule>
  </conditionalFormatting>
  <conditionalFormatting sqref="K4">
    <cfRule type="expression" dxfId="2207" priority="53" stopIfTrue="1">
      <formula>$D$1&lt;K4</formula>
    </cfRule>
    <cfRule type="expression" dxfId="2206" priority="54" stopIfTrue="1">
      <formula>$D$1&gt;K4</formula>
    </cfRule>
  </conditionalFormatting>
  <conditionalFormatting sqref="K4">
    <cfRule type="expression" dxfId="2205" priority="51" stopIfTrue="1">
      <formula>$D$1&lt;K4</formula>
    </cfRule>
    <cfRule type="expression" dxfId="2204" priority="52" stopIfTrue="1">
      <formula>$D$1&gt;K4</formula>
    </cfRule>
  </conditionalFormatting>
  <conditionalFormatting sqref="K4">
    <cfRule type="expression" dxfId="2203" priority="49" stopIfTrue="1">
      <formula>$D$1&lt;K4</formula>
    </cfRule>
    <cfRule type="expression" dxfId="2202" priority="50" stopIfTrue="1">
      <formula>$D$1&gt;K4</formula>
    </cfRule>
  </conditionalFormatting>
  <conditionalFormatting sqref="K4">
    <cfRule type="expression" dxfId="2201" priority="47" stopIfTrue="1">
      <formula>$D$1&lt;K4</formula>
    </cfRule>
    <cfRule type="expression" dxfId="2200" priority="48" stopIfTrue="1">
      <formula>$D$1&gt;K4</formula>
    </cfRule>
  </conditionalFormatting>
  <conditionalFormatting sqref="K4">
    <cfRule type="expression" dxfId="2199" priority="45" stopIfTrue="1">
      <formula>$D$1&lt;K4</formula>
    </cfRule>
    <cfRule type="expression" dxfId="2198" priority="46" stopIfTrue="1">
      <formula>$D$1&gt;K4</formula>
    </cfRule>
  </conditionalFormatting>
  <conditionalFormatting sqref="K4">
    <cfRule type="expression" dxfId="2197" priority="43" stopIfTrue="1">
      <formula>$D$1&lt;K4</formula>
    </cfRule>
    <cfRule type="expression" dxfId="2196" priority="44" stopIfTrue="1">
      <formula>$D$1&gt;K4</formula>
    </cfRule>
  </conditionalFormatting>
  <conditionalFormatting sqref="K4">
    <cfRule type="expression" dxfId="2195" priority="41" stopIfTrue="1">
      <formula>$D$1&lt;K4</formula>
    </cfRule>
    <cfRule type="expression" dxfId="2194" priority="42" stopIfTrue="1">
      <formula>$D$1&gt;K4</formula>
    </cfRule>
  </conditionalFormatting>
  <conditionalFormatting sqref="K4">
    <cfRule type="expression" dxfId="2193" priority="39" stopIfTrue="1">
      <formula>$D$1&lt;K4</formula>
    </cfRule>
    <cfRule type="expression" dxfId="2192" priority="40" stopIfTrue="1">
      <formula>$D$1&gt;K4</formula>
    </cfRule>
  </conditionalFormatting>
  <conditionalFormatting sqref="K4">
    <cfRule type="expression" dxfId="2191" priority="37" stopIfTrue="1">
      <formula>$D$1&lt;K4</formula>
    </cfRule>
    <cfRule type="expression" dxfId="2190" priority="38" stopIfTrue="1">
      <formula>$D$1&gt;K4</formula>
    </cfRule>
  </conditionalFormatting>
  <conditionalFormatting sqref="K4">
    <cfRule type="expression" dxfId="2189" priority="35" stopIfTrue="1">
      <formula>$D$1&lt;K4</formula>
    </cfRule>
    <cfRule type="expression" dxfId="2188" priority="36" stopIfTrue="1">
      <formula>$D$1&gt;K4</formula>
    </cfRule>
  </conditionalFormatting>
  <conditionalFormatting sqref="K4">
    <cfRule type="expression" dxfId="2187" priority="33" stopIfTrue="1">
      <formula>$D$1&lt;K4</formula>
    </cfRule>
    <cfRule type="expression" dxfId="2186" priority="34" stopIfTrue="1">
      <formula>$D$1&gt;K4</formula>
    </cfRule>
  </conditionalFormatting>
  <conditionalFormatting sqref="K4">
    <cfRule type="expression" dxfId="2185" priority="31" stopIfTrue="1">
      <formula>$D$1&lt;K4</formula>
    </cfRule>
    <cfRule type="expression" dxfId="2184" priority="32" stopIfTrue="1">
      <formula>$D$1&gt;K4</formula>
    </cfRule>
  </conditionalFormatting>
  <conditionalFormatting sqref="K4">
    <cfRule type="expression" dxfId="2183" priority="29" stopIfTrue="1">
      <formula>$D$1&lt;K4</formula>
    </cfRule>
    <cfRule type="expression" dxfId="2182" priority="30" stopIfTrue="1">
      <formula>$D$1&gt;K4</formula>
    </cfRule>
  </conditionalFormatting>
  <conditionalFormatting sqref="K4">
    <cfRule type="expression" dxfId="2181" priority="27" stopIfTrue="1">
      <formula>$D$1&lt;K4</formula>
    </cfRule>
    <cfRule type="expression" dxfId="2180" priority="28" stopIfTrue="1">
      <formula>$D$1&gt;K4</formula>
    </cfRule>
  </conditionalFormatting>
  <conditionalFormatting sqref="K4">
    <cfRule type="expression" dxfId="2179" priority="25" stopIfTrue="1">
      <formula>$D$1&lt;K4</formula>
    </cfRule>
    <cfRule type="expression" dxfId="2178" priority="26" stopIfTrue="1">
      <formula>$D$1&gt;K4</formula>
    </cfRule>
  </conditionalFormatting>
  <conditionalFormatting sqref="K5">
    <cfRule type="cellIs" dxfId="2177" priority="22" stopIfTrue="1" operator="equal">
      <formula>5</formula>
    </cfRule>
    <cfRule type="cellIs" dxfId="2176" priority="23" stopIfTrue="1" operator="equal">
      <formula>4</formula>
    </cfRule>
    <cfRule type="cellIs" dxfId="2175" priority="24" stopIfTrue="1" operator="equal">
      <formula>3</formula>
    </cfRule>
  </conditionalFormatting>
  <conditionalFormatting sqref="K5">
    <cfRule type="cellIs" dxfId="2174" priority="19" stopIfTrue="1" operator="equal">
      <formula>5</formula>
    </cfRule>
    <cfRule type="cellIs" dxfId="2173" priority="20" stopIfTrue="1" operator="equal">
      <formula>4</formula>
    </cfRule>
    <cfRule type="cellIs" dxfId="2172" priority="21" stopIfTrue="1" operator="equal">
      <formula>3</formula>
    </cfRule>
  </conditionalFormatting>
  <conditionalFormatting sqref="L5">
    <cfRule type="cellIs" dxfId="2171" priority="16" stopIfTrue="1" operator="equal">
      <formula>5</formula>
    </cfRule>
    <cfRule type="cellIs" dxfId="2170" priority="17" stopIfTrue="1" operator="equal">
      <formula>4</formula>
    </cfRule>
    <cfRule type="cellIs" dxfId="2169" priority="18" stopIfTrue="1" operator="equal">
      <formula>3</formula>
    </cfRule>
  </conditionalFormatting>
  <conditionalFormatting sqref="L5">
    <cfRule type="cellIs" dxfId="2168" priority="13" stopIfTrue="1" operator="equal">
      <formula>5</formula>
    </cfRule>
    <cfRule type="cellIs" dxfId="2167" priority="14" stopIfTrue="1" operator="equal">
      <formula>4</formula>
    </cfRule>
    <cfRule type="cellIs" dxfId="2166" priority="15" stopIfTrue="1" operator="equal">
      <formula>3</formula>
    </cfRule>
  </conditionalFormatting>
  <conditionalFormatting sqref="L4">
    <cfRule type="expression" dxfId="2165" priority="11" stopIfTrue="1">
      <formula>$D$1&lt;L4</formula>
    </cfRule>
    <cfRule type="expression" dxfId="2164" priority="12" stopIfTrue="1">
      <formula>$D$1&gt;L4</formula>
    </cfRule>
  </conditionalFormatting>
  <conditionalFormatting sqref="L4">
    <cfRule type="expression" dxfId="2163" priority="9" stopIfTrue="1">
      <formula>$D$1&lt;L4</formula>
    </cfRule>
    <cfRule type="expression" dxfId="2162" priority="10" stopIfTrue="1">
      <formula>$D$1&gt;L4</formula>
    </cfRule>
  </conditionalFormatting>
  <conditionalFormatting sqref="L4">
    <cfRule type="expression" dxfId="2161" priority="7" stopIfTrue="1">
      <formula>$D$1&lt;L4</formula>
    </cfRule>
    <cfRule type="expression" dxfId="2160" priority="8" stopIfTrue="1">
      <formula>$D$1&gt;L4</formula>
    </cfRule>
  </conditionalFormatting>
  <conditionalFormatting sqref="T3">
    <cfRule type="expression" dxfId="2159" priority="5" stopIfTrue="1">
      <formula>$D$1&lt;T3</formula>
    </cfRule>
    <cfRule type="expression" dxfId="2158" priority="6" stopIfTrue="1">
      <formula>$D$1&gt;T3</formula>
    </cfRule>
  </conditionalFormatting>
  <conditionalFormatting sqref="T3">
    <cfRule type="expression" dxfId="2157" priority="3" stopIfTrue="1">
      <formula>$D$1&lt;T3</formula>
    </cfRule>
    <cfRule type="expression" dxfId="2156" priority="4" stopIfTrue="1">
      <formula>$D$1&gt;T3</formula>
    </cfRule>
  </conditionalFormatting>
  <conditionalFormatting sqref="T3">
    <cfRule type="expression" dxfId="2155" priority="1" stopIfTrue="1">
      <formula>$D$1&lt;T3</formula>
    </cfRule>
    <cfRule type="expression" dxfId="2154" priority="2" stopIfTrue="1">
      <formula>$D$1&gt;T3</formula>
    </cfRule>
  </conditionalFormatting>
  <pageMargins left="0.70866141732283472" right="0" top="0.74803149606299213" bottom="0" header="0.31496062992125984" footer="0.31496062992125984"/>
  <pageSetup paperSize="9" scale="63" orientation="portrait" r:id="rId1"/>
  <colBreaks count="1" manualBreakCount="1">
    <brk id="30" max="44" man="1"/>
  </colBreaks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C1" zoomScale="85" zoomScaleSheetLayoutView="85" workbookViewId="0">
      <selection activeCell="L4" sqref="L4:L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50.5703125" style="13" customWidth="1"/>
    <col min="5" max="5" width="6.7109375" style="13" hidden="1" customWidth="1"/>
    <col min="6" max="7" width="7.140625" hidden="1" customWidth="1"/>
    <col min="8" max="12" width="7.140625" customWidth="1"/>
    <col min="13" max="13" width="7.140625" hidden="1" customWidth="1"/>
    <col min="14" max="15" width="7.140625" customWidth="1"/>
    <col min="16" max="17" width="7.42578125" customWidth="1"/>
    <col min="18" max="18" width="6.85546875" hidden="1" customWidth="1"/>
    <col min="19" max="19" width="5.85546875" hidden="1" customWidth="1"/>
    <col min="20" max="20" width="7.5703125" customWidth="1"/>
    <col min="21" max="21" width="7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00"/>
      <c r="Z1" s="300"/>
      <c r="AA1" s="300"/>
      <c r="AB1" s="300"/>
      <c r="AC1" s="300"/>
      <c r="AD1" s="300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85" t="s">
        <v>539</v>
      </c>
      <c r="G2" s="385"/>
      <c r="H2" s="542" t="s">
        <v>537</v>
      </c>
      <c r="I2" s="542"/>
      <c r="J2" s="542"/>
      <c r="K2" s="542"/>
      <c r="L2" s="542"/>
      <c r="M2" s="542"/>
      <c r="N2" s="542" t="s">
        <v>545</v>
      </c>
      <c r="O2" s="542"/>
      <c r="P2" s="542"/>
      <c r="Q2" s="542"/>
      <c r="R2" s="542"/>
      <c r="S2" s="336"/>
      <c r="T2" s="341" t="s">
        <v>540</v>
      </c>
      <c r="U2" s="338"/>
      <c r="V2" s="7"/>
      <c r="W2" s="8"/>
      <c r="X2" s="8"/>
      <c r="Y2" s="300"/>
      <c r="Z2" s="300"/>
      <c r="AA2" s="300"/>
      <c r="AB2" s="300"/>
      <c r="AC2" s="300"/>
      <c r="AD2" s="300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0.25" customHeight="1" x14ac:dyDescent="0.2">
      <c r="A3" s="528">
        <v>2343</v>
      </c>
      <c r="B3" s="528"/>
      <c r="C3" s="528"/>
      <c r="D3" s="211" t="s">
        <v>0</v>
      </c>
      <c r="E3" s="212"/>
      <c r="F3" s="168"/>
      <c r="G3" s="168"/>
      <c r="H3" s="168">
        <v>42825</v>
      </c>
      <c r="I3" s="168">
        <v>42919</v>
      </c>
      <c r="J3" s="168">
        <v>42923</v>
      </c>
      <c r="K3" s="168">
        <v>42914</v>
      </c>
      <c r="L3" s="168">
        <v>42927</v>
      </c>
      <c r="M3" s="168"/>
      <c r="N3" s="168">
        <v>42934</v>
      </c>
      <c r="O3" s="168">
        <v>42938</v>
      </c>
      <c r="P3" s="168"/>
      <c r="Q3" s="168">
        <v>42945</v>
      </c>
      <c r="R3" s="67"/>
      <c r="S3" s="67"/>
      <c r="T3" s="168">
        <v>42896</v>
      </c>
      <c r="U3" s="213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00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6.25" customHeight="1" x14ac:dyDescent="0.2">
      <c r="A4" s="528"/>
      <c r="B4" s="528"/>
      <c r="C4" s="528"/>
      <c r="D4" s="220" t="s">
        <v>1</v>
      </c>
      <c r="E4" s="212"/>
      <c r="F4" s="171"/>
      <c r="G4" s="312"/>
      <c r="H4" s="221" t="s">
        <v>1408</v>
      </c>
      <c r="I4" s="221" t="s">
        <v>1422</v>
      </c>
      <c r="J4" s="171" t="s">
        <v>1423</v>
      </c>
      <c r="K4" s="221" t="s">
        <v>1425</v>
      </c>
      <c r="L4" s="171" t="s">
        <v>1434</v>
      </c>
      <c r="M4" s="221"/>
      <c r="N4" s="268" t="s">
        <v>1418</v>
      </c>
      <c r="O4" s="221" t="s">
        <v>1419</v>
      </c>
      <c r="P4" s="221" t="s">
        <v>1420</v>
      </c>
      <c r="Q4" s="221" t="s">
        <v>1421</v>
      </c>
      <c r="R4" s="221"/>
      <c r="S4" s="171"/>
      <c r="T4" s="171" t="s">
        <v>1434</v>
      </c>
      <c r="U4" s="312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00"/>
      <c r="AG4" s="300"/>
      <c r="AH4" s="300"/>
      <c r="AI4" s="300"/>
      <c r="AJ4" s="300"/>
      <c r="AK4" s="300"/>
      <c r="AL4" s="300"/>
      <c r="AM4" s="300"/>
      <c r="AN4" s="300"/>
      <c r="AO4" s="300"/>
      <c r="AP4" s="300"/>
      <c r="AQ4" s="300"/>
      <c r="AR4" s="300"/>
      <c r="AS4" s="300"/>
      <c r="AT4" s="300"/>
      <c r="AU4" s="300"/>
      <c r="AV4" s="300"/>
      <c r="AW4" s="9"/>
      <c r="AX4" s="298"/>
      <c r="AY4" s="298"/>
      <c r="AZ4" s="298"/>
      <c r="BA4" s="298"/>
      <c r="BB4" s="298"/>
      <c r="BC4" s="298"/>
      <c r="BD4" s="298"/>
      <c r="BE4" s="298"/>
      <c r="BF4" s="298"/>
      <c r="BG4" s="298"/>
      <c r="BH4" s="298"/>
      <c r="BI4" s="298"/>
      <c r="BJ4" s="298"/>
      <c r="BK4" s="298"/>
      <c r="BL4" s="298"/>
      <c r="BM4" s="298"/>
      <c r="BN4" s="11"/>
      <c r="BO4" s="11"/>
      <c r="BP4" s="298"/>
      <c r="BQ4" s="298"/>
      <c r="BR4" s="298"/>
      <c r="BS4" s="298"/>
      <c r="BT4" s="298"/>
      <c r="BU4" s="298"/>
      <c r="BV4" s="298"/>
      <c r="BW4" s="298"/>
      <c r="BX4" s="298"/>
      <c r="BY4" s="298"/>
      <c r="BZ4" s="298"/>
      <c r="CA4" s="298"/>
      <c r="CB4" s="298"/>
      <c r="CC4" s="298"/>
      <c r="CD4" s="298"/>
      <c r="CE4" s="298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66" customHeight="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/>
      <c r="G5" s="271"/>
      <c r="H5" s="271" t="s">
        <v>1409</v>
      </c>
      <c r="I5" s="291" t="s">
        <v>1426</v>
      </c>
      <c r="J5" s="271" t="s">
        <v>1432</v>
      </c>
      <c r="K5" s="271" t="s">
        <v>1427</v>
      </c>
      <c r="L5" s="271" t="s">
        <v>1435</v>
      </c>
      <c r="M5" s="271"/>
      <c r="N5" s="275" t="s">
        <v>1433</v>
      </c>
      <c r="O5" s="271" t="s">
        <v>1429</v>
      </c>
      <c r="P5" s="291" t="s">
        <v>1430</v>
      </c>
      <c r="Q5" s="271" t="s">
        <v>1431</v>
      </c>
      <c r="R5" s="271"/>
      <c r="S5" s="397"/>
      <c r="T5" s="271" t="s">
        <v>1435</v>
      </c>
      <c r="U5" s="271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8.75" x14ac:dyDescent="0.2">
      <c r="A6" s="295">
        <v>1</v>
      </c>
      <c r="B6" s="245" t="s">
        <v>28</v>
      </c>
      <c r="C6" s="302" t="s">
        <v>34</v>
      </c>
      <c r="D6" s="333" t="s">
        <v>913</v>
      </c>
      <c r="E6" s="238">
        <v>2343</v>
      </c>
      <c r="F6" s="91"/>
      <c r="G6" s="91"/>
      <c r="H6" s="91">
        <v>4</v>
      </c>
      <c r="I6" s="91">
        <v>4</v>
      </c>
      <c r="J6" s="91">
        <v>4</v>
      </c>
      <c r="K6" s="91">
        <v>4</v>
      </c>
      <c r="L6" s="91">
        <v>3</v>
      </c>
      <c r="M6" s="91"/>
      <c r="N6" s="91">
        <v>4</v>
      </c>
      <c r="O6" s="91">
        <v>4</v>
      </c>
      <c r="P6" s="91">
        <v>4</v>
      </c>
      <c r="Q6" s="23">
        <v>5</v>
      </c>
      <c r="R6" s="23"/>
      <c r="S6" s="23"/>
      <c r="T6" s="23">
        <v>4</v>
      </c>
      <c r="U6" s="23"/>
      <c r="V6" s="35">
        <f t="shared" ref="V6:V37" si="0">IF(AC6&gt;0,IF(SUM(X6:Y6)/AC6&gt;0,2,IF(AND(SUM(X6:Y6)/AC6=0,Z6/AC6&gt;0),3,IF(AND((AB6/AC6+AA6/AC6)=1,AA6/AC6&gt;0),4,5))),0)</f>
        <v>3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1</v>
      </c>
      <c r="AA6" s="276">
        <f t="shared" ref="AA6:AA34" si="5">COUNTIF(AG6:AV6,AA$5)</f>
        <v>8</v>
      </c>
      <c r="AB6" s="276">
        <f t="shared" ref="AB6:AB34" si="6">COUNTIF(AG6:AV6,AB$5)</f>
        <v>1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4</v>
      </c>
      <c r="AE6" s="278">
        <f t="shared" ref="AE6:AE34" si="8">IF(AX6=5,0.5,IF(AX6=4,0.25,IF(AX6&lt;=3,0)))</f>
        <v>0</v>
      </c>
      <c r="AF6" s="279"/>
      <c r="AG6" s="280" t="str">
        <f t="shared" ref="AG6:AV6" si="9">IF(ISERROR(VALUE(LEFT(F6))),LEFT(F6),VALUE(LEFT(F6)))</f>
        <v/>
      </c>
      <c r="AH6" s="280" t="str">
        <f t="shared" si="9"/>
        <v/>
      </c>
      <c r="AI6" s="280">
        <f t="shared" si="9"/>
        <v>4</v>
      </c>
      <c r="AJ6" s="280">
        <f t="shared" si="9"/>
        <v>4</v>
      </c>
      <c r="AK6" s="280">
        <f t="shared" si="9"/>
        <v>4</v>
      </c>
      <c r="AL6" s="280">
        <f t="shared" si="9"/>
        <v>4</v>
      </c>
      <c r="AM6" s="280">
        <f t="shared" si="9"/>
        <v>3</v>
      </c>
      <c r="AN6" s="280" t="str">
        <f t="shared" si="9"/>
        <v/>
      </c>
      <c r="AO6" s="280">
        <f t="shared" si="9"/>
        <v>4</v>
      </c>
      <c r="AP6" s="280">
        <f t="shared" si="9"/>
        <v>4</v>
      </c>
      <c r="AQ6" s="280">
        <f t="shared" si="9"/>
        <v>4</v>
      </c>
      <c r="AR6" s="280">
        <f t="shared" si="9"/>
        <v>5</v>
      </c>
      <c r="AS6" s="280" t="str">
        <f t="shared" si="9"/>
        <v/>
      </c>
      <c r="AT6" s="280" t="str">
        <f t="shared" si="9"/>
        <v/>
      </c>
      <c r="AU6" s="280">
        <f t="shared" si="9"/>
        <v>4</v>
      </c>
      <c r="AV6" s="280" t="str">
        <f t="shared" si="9"/>
        <v/>
      </c>
      <c r="AW6" s="35">
        <f t="shared" ref="AW6:AW37" si="10">COUNTIF(AG6:AV6,"з")</f>
        <v>0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8.75" x14ac:dyDescent="0.2">
      <c r="A7" s="295">
        <v>2</v>
      </c>
      <c r="B7" s="245" t="s">
        <v>28</v>
      </c>
      <c r="C7" s="302" t="s">
        <v>34</v>
      </c>
      <c r="D7" s="333" t="s">
        <v>914</v>
      </c>
      <c r="E7" s="238">
        <v>2343</v>
      </c>
      <c r="F7" s="91"/>
      <c r="G7" s="91"/>
      <c r="H7" s="91">
        <v>4</v>
      </c>
      <c r="I7" s="91">
        <v>4</v>
      </c>
      <c r="J7" s="91">
        <v>4</v>
      </c>
      <c r="K7" s="91">
        <v>4</v>
      </c>
      <c r="L7" s="91">
        <v>3</v>
      </c>
      <c r="M7" s="91"/>
      <c r="N7" s="91">
        <v>4</v>
      </c>
      <c r="O7" s="91">
        <v>5</v>
      </c>
      <c r="P7" s="91">
        <v>4</v>
      </c>
      <c r="Q7" s="23">
        <v>5</v>
      </c>
      <c r="R7" s="23"/>
      <c r="S7" s="23"/>
      <c r="T7" s="23">
        <v>3</v>
      </c>
      <c r="U7" s="23"/>
      <c r="V7" s="35">
        <f t="shared" si="0"/>
        <v>3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2</v>
      </c>
      <c r="AA7" s="276">
        <f t="shared" si="5"/>
        <v>6</v>
      </c>
      <c r="AB7" s="276">
        <f t="shared" si="6"/>
        <v>2</v>
      </c>
      <c r="AC7" s="276">
        <f t="shared" si="7"/>
        <v>10</v>
      </c>
      <c r="AD7" s="277">
        <f t="shared" ref="AD7:AD37" si="11">IF(ISERROR(((X7+Y7)*2+Z7*3+AA7*4+AB7*5)/SUM(X7,Y7:AB7)),"",((X7+Y7)*2+Z7*3+AA7*4+AB7*5)/SUM(X7,Y7:AB7))</f>
        <v>4</v>
      </c>
      <c r="AE7" s="278">
        <f t="shared" si="8"/>
        <v>0</v>
      </c>
      <c r="AF7" s="279"/>
      <c r="AG7" s="280" t="str">
        <f t="shared" ref="AG7:AV22" si="12">IF(ISERROR(VALUE(LEFT(F7))),LEFT(F7),VALUE(LEFT(F7)))</f>
        <v/>
      </c>
      <c r="AH7" s="280" t="str">
        <f t="shared" si="12"/>
        <v/>
      </c>
      <c r="AI7" s="280">
        <f t="shared" si="12"/>
        <v>4</v>
      </c>
      <c r="AJ7" s="280">
        <f t="shared" si="12"/>
        <v>4</v>
      </c>
      <c r="AK7" s="280">
        <f t="shared" si="12"/>
        <v>4</v>
      </c>
      <c r="AL7" s="280">
        <f t="shared" si="12"/>
        <v>4</v>
      </c>
      <c r="AM7" s="280">
        <f t="shared" si="12"/>
        <v>3</v>
      </c>
      <c r="AN7" s="280" t="str">
        <f t="shared" si="12"/>
        <v/>
      </c>
      <c r="AO7" s="280">
        <f t="shared" si="12"/>
        <v>4</v>
      </c>
      <c r="AP7" s="280">
        <f t="shared" si="12"/>
        <v>5</v>
      </c>
      <c r="AQ7" s="280">
        <f t="shared" si="12"/>
        <v>4</v>
      </c>
      <c r="AR7" s="280">
        <f t="shared" si="12"/>
        <v>5</v>
      </c>
      <c r="AS7" s="280" t="str">
        <f t="shared" si="12"/>
        <v/>
      </c>
      <c r="AT7" s="280" t="str">
        <f t="shared" si="12"/>
        <v/>
      </c>
      <c r="AU7" s="280">
        <f t="shared" si="12"/>
        <v>3</v>
      </c>
      <c r="AV7" s="280" t="str">
        <f t="shared" si="12"/>
        <v/>
      </c>
      <c r="AW7" s="35">
        <f t="shared" ref="AW7:AW31" si="13">COUNTIF(AG7:AV7,"з")</f>
        <v>0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8.75" x14ac:dyDescent="0.2">
      <c r="A8" s="295">
        <v>3</v>
      </c>
      <c r="B8" s="245" t="s">
        <v>28</v>
      </c>
      <c r="C8" s="302" t="s">
        <v>34</v>
      </c>
      <c r="D8" s="333" t="s">
        <v>915</v>
      </c>
      <c r="E8" s="238">
        <v>2343</v>
      </c>
      <c r="F8" s="91"/>
      <c r="G8" s="91"/>
      <c r="H8" s="91">
        <v>3</v>
      </c>
      <c r="I8" s="91">
        <v>4</v>
      </c>
      <c r="J8" s="91">
        <v>4</v>
      </c>
      <c r="K8" s="91">
        <v>3</v>
      </c>
      <c r="L8" s="91">
        <v>3</v>
      </c>
      <c r="M8" s="91"/>
      <c r="N8" s="91">
        <v>4</v>
      </c>
      <c r="O8" s="91">
        <v>4</v>
      </c>
      <c r="P8" s="91">
        <v>4</v>
      </c>
      <c r="Q8" s="23">
        <v>3</v>
      </c>
      <c r="R8" s="23"/>
      <c r="S8" s="23"/>
      <c r="T8" s="23">
        <v>3</v>
      </c>
      <c r="U8" s="23"/>
      <c r="V8" s="35">
        <f t="shared" si="0"/>
        <v>3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5</v>
      </c>
      <c r="AA8" s="276">
        <f t="shared" si="5"/>
        <v>5</v>
      </c>
      <c r="AB8" s="276">
        <f t="shared" si="6"/>
        <v>0</v>
      </c>
      <c r="AC8" s="276">
        <f t="shared" si="7"/>
        <v>10</v>
      </c>
      <c r="AD8" s="277">
        <f t="shared" si="11"/>
        <v>3.5</v>
      </c>
      <c r="AE8" s="278">
        <f t="shared" si="8"/>
        <v>0</v>
      </c>
      <c r="AF8" s="279"/>
      <c r="AG8" s="280" t="str">
        <f t="shared" si="12"/>
        <v/>
      </c>
      <c r="AH8" s="280" t="str">
        <f t="shared" si="12"/>
        <v/>
      </c>
      <c r="AI8" s="280">
        <f t="shared" si="12"/>
        <v>3</v>
      </c>
      <c r="AJ8" s="280">
        <f t="shared" si="12"/>
        <v>4</v>
      </c>
      <c r="AK8" s="280">
        <f t="shared" si="12"/>
        <v>4</v>
      </c>
      <c r="AL8" s="280">
        <f t="shared" si="12"/>
        <v>3</v>
      </c>
      <c r="AM8" s="280">
        <f t="shared" si="12"/>
        <v>3</v>
      </c>
      <c r="AN8" s="280" t="str">
        <f t="shared" si="12"/>
        <v/>
      </c>
      <c r="AO8" s="280">
        <f t="shared" si="12"/>
        <v>4</v>
      </c>
      <c r="AP8" s="280">
        <f t="shared" si="12"/>
        <v>4</v>
      </c>
      <c r="AQ8" s="280">
        <f t="shared" si="12"/>
        <v>4</v>
      </c>
      <c r="AR8" s="280">
        <f t="shared" si="12"/>
        <v>3</v>
      </c>
      <c r="AS8" s="280" t="str">
        <f t="shared" si="12"/>
        <v/>
      </c>
      <c r="AT8" s="280" t="str">
        <f t="shared" si="12"/>
        <v/>
      </c>
      <c r="AU8" s="280">
        <f t="shared" si="12"/>
        <v>3</v>
      </c>
      <c r="AV8" s="280" t="str">
        <f t="shared" si="12"/>
        <v/>
      </c>
      <c r="AW8" s="35">
        <f t="shared" si="13"/>
        <v>0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8.75" x14ac:dyDescent="0.2">
      <c r="A9" s="295">
        <v>4</v>
      </c>
      <c r="B9" s="245" t="s">
        <v>28</v>
      </c>
      <c r="C9" s="302" t="s">
        <v>34</v>
      </c>
      <c r="D9" s="333" t="s">
        <v>916</v>
      </c>
      <c r="E9" s="238">
        <v>2343</v>
      </c>
      <c r="F9" s="91"/>
      <c r="G9" s="91"/>
      <c r="H9" s="91">
        <v>3</v>
      </c>
      <c r="I9" s="91">
        <v>5</v>
      </c>
      <c r="J9" s="91">
        <v>4</v>
      </c>
      <c r="K9" s="91">
        <v>3</v>
      </c>
      <c r="L9" s="91">
        <v>4</v>
      </c>
      <c r="M9" s="91"/>
      <c r="N9" s="91">
        <v>4</v>
      </c>
      <c r="O9" s="91">
        <v>4</v>
      </c>
      <c r="P9" s="91">
        <v>5</v>
      </c>
      <c r="Q9" s="23">
        <v>5</v>
      </c>
      <c r="R9" s="23"/>
      <c r="S9" s="23"/>
      <c r="T9" s="23">
        <v>4</v>
      </c>
      <c r="U9" s="23"/>
      <c r="V9" s="35">
        <f t="shared" si="0"/>
        <v>3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2</v>
      </c>
      <c r="AA9" s="276">
        <f t="shared" si="5"/>
        <v>5</v>
      </c>
      <c r="AB9" s="276">
        <f t="shared" si="6"/>
        <v>3</v>
      </c>
      <c r="AC9" s="276">
        <f t="shared" si="7"/>
        <v>10</v>
      </c>
      <c r="AD9" s="277">
        <f t="shared" si="11"/>
        <v>4.0999999999999996</v>
      </c>
      <c r="AE9" s="278">
        <f t="shared" si="8"/>
        <v>0</v>
      </c>
      <c r="AF9" s="279"/>
      <c r="AG9" s="280" t="str">
        <f t="shared" si="12"/>
        <v/>
      </c>
      <c r="AH9" s="280" t="str">
        <f t="shared" si="12"/>
        <v/>
      </c>
      <c r="AI9" s="280">
        <f t="shared" si="12"/>
        <v>3</v>
      </c>
      <c r="AJ9" s="280">
        <f t="shared" si="12"/>
        <v>5</v>
      </c>
      <c r="AK9" s="280">
        <f t="shared" si="12"/>
        <v>4</v>
      </c>
      <c r="AL9" s="280">
        <f t="shared" si="12"/>
        <v>3</v>
      </c>
      <c r="AM9" s="280">
        <f t="shared" si="12"/>
        <v>4</v>
      </c>
      <c r="AN9" s="280" t="str">
        <f t="shared" si="12"/>
        <v/>
      </c>
      <c r="AO9" s="280">
        <f t="shared" si="12"/>
        <v>4</v>
      </c>
      <c r="AP9" s="280">
        <f t="shared" si="12"/>
        <v>4</v>
      </c>
      <c r="AQ9" s="280">
        <f t="shared" si="12"/>
        <v>5</v>
      </c>
      <c r="AR9" s="280">
        <f t="shared" si="12"/>
        <v>5</v>
      </c>
      <c r="AS9" s="280" t="str">
        <f t="shared" si="12"/>
        <v/>
      </c>
      <c r="AT9" s="280" t="str">
        <f t="shared" si="12"/>
        <v/>
      </c>
      <c r="AU9" s="280">
        <f t="shared" si="12"/>
        <v>4</v>
      </c>
      <c r="AV9" s="280" t="str">
        <f t="shared" si="12"/>
        <v/>
      </c>
      <c r="AW9" s="35">
        <f t="shared" si="13"/>
        <v>0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8.75" x14ac:dyDescent="0.2">
      <c r="A10" s="295">
        <v>5</v>
      </c>
      <c r="B10" s="245" t="s">
        <v>28</v>
      </c>
      <c r="C10" s="302" t="s">
        <v>34</v>
      </c>
      <c r="D10" s="333" t="s">
        <v>917</v>
      </c>
      <c r="E10" s="238">
        <v>2343</v>
      </c>
      <c r="F10" s="91"/>
      <c r="G10" s="91"/>
      <c r="H10" s="91">
        <v>3</v>
      </c>
      <c r="I10" s="91">
        <v>4</v>
      </c>
      <c r="J10" s="91">
        <v>5</v>
      </c>
      <c r="K10" s="91">
        <v>4</v>
      </c>
      <c r="L10" s="91">
        <v>4</v>
      </c>
      <c r="M10" s="91"/>
      <c r="N10" s="91">
        <v>5</v>
      </c>
      <c r="O10" s="91">
        <v>5</v>
      </c>
      <c r="P10" s="91">
        <v>4</v>
      </c>
      <c r="Q10" s="23">
        <v>5</v>
      </c>
      <c r="R10" s="23"/>
      <c r="S10" s="23"/>
      <c r="T10" s="23">
        <v>4</v>
      </c>
      <c r="U10" s="23"/>
      <c r="V10" s="35">
        <f t="shared" si="0"/>
        <v>3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1</v>
      </c>
      <c r="AA10" s="276">
        <f t="shared" si="5"/>
        <v>5</v>
      </c>
      <c r="AB10" s="276">
        <f t="shared" si="6"/>
        <v>4</v>
      </c>
      <c r="AC10" s="276">
        <f t="shared" si="7"/>
        <v>10</v>
      </c>
      <c r="AD10" s="277">
        <f t="shared" si="11"/>
        <v>4.3</v>
      </c>
      <c r="AE10" s="278">
        <f t="shared" si="8"/>
        <v>0</v>
      </c>
      <c r="AF10" s="279"/>
      <c r="AG10" s="280" t="str">
        <f t="shared" si="12"/>
        <v/>
      </c>
      <c r="AH10" s="280" t="str">
        <f t="shared" si="12"/>
        <v/>
      </c>
      <c r="AI10" s="280">
        <f t="shared" si="12"/>
        <v>3</v>
      </c>
      <c r="AJ10" s="280">
        <f t="shared" si="12"/>
        <v>4</v>
      </c>
      <c r="AK10" s="280">
        <f t="shared" si="12"/>
        <v>5</v>
      </c>
      <c r="AL10" s="280">
        <f t="shared" si="12"/>
        <v>4</v>
      </c>
      <c r="AM10" s="280">
        <f t="shared" si="12"/>
        <v>4</v>
      </c>
      <c r="AN10" s="280" t="str">
        <f t="shared" si="12"/>
        <v/>
      </c>
      <c r="AO10" s="280">
        <f t="shared" si="12"/>
        <v>5</v>
      </c>
      <c r="AP10" s="280">
        <f t="shared" si="12"/>
        <v>5</v>
      </c>
      <c r="AQ10" s="280">
        <f t="shared" si="12"/>
        <v>4</v>
      </c>
      <c r="AR10" s="280">
        <f t="shared" si="12"/>
        <v>5</v>
      </c>
      <c r="AS10" s="280" t="str">
        <f t="shared" si="12"/>
        <v/>
      </c>
      <c r="AT10" s="280" t="str">
        <f t="shared" si="12"/>
        <v/>
      </c>
      <c r="AU10" s="280">
        <f t="shared" si="12"/>
        <v>4</v>
      </c>
      <c r="AV10" s="280" t="str">
        <f t="shared" si="12"/>
        <v/>
      </c>
      <c r="AW10" s="35">
        <f t="shared" si="13"/>
        <v>0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8.75" x14ac:dyDescent="0.2">
      <c r="A11" s="295">
        <v>6</v>
      </c>
      <c r="B11" s="245" t="s">
        <v>28</v>
      </c>
      <c r="C11" s="302" t="s">
        <v>34</v>
      </c>
      <c r="D11" s="333" t="s">
        <v>918</v>
      </c>
      <c r="E11" s="238">
        <v>2343</v>
      </c>
      <c r="F11" s="91"/>
      <c r="G11" s="91"/>
      <c r="H11" s="91">
        <v>3</v>
      </c>
      <c r="I11" s="91">
        <v>5</v>
      </c>
      <c r="J11" s="91">
        <v>4</v>
      </c>
      <c r="K11" s="91">
        <v>4</v>
      </c>
      <c r="L11" s="91">
        <v>3</v>
      </c>
      <c r="M11" s="91"/>
      <c r="N11" s="91">
        <v>5</v>
      </c>
      <c r="O11" s="91">
        <v>4</v>
      </c>
      <c r="P11" s="91">
        <v>4</v>
      </c>
      <c r="Q11" s="91">
        <v>5</v>
      </c>
      <c r="R11" s="91"/>
      <c r="S11" s="91"/>
      <c r="T11" s="91">
        <v>3</v>
      </c>
      <c r="U11" s="91"/>
      <c r="V11" s="35">
        <f t="shared" si="0"/>
        <v>3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3</v>
      </c>
      <c r="AA11" s="286">
        <f t="shared" si="5"/>
        <v>4</v>
      </c>
      <c r="AB11" s="286">
        <f t="shared" si="6"/>
        <v>3</v>
      </c>
      <c r="AC11" s="276">
        <f t="shared" si="7"/>
        <v>10</v>
      </c>
      <c r="AD11" s="277">
        <f t="shared" si="11"/>
        <v>4</v>
      </c>
      <c r="AE11" s="287">
        <f t="shared" si="8"/>
        <v>0</v>
      </c>
      <c r="AG11" s="280" t="str">
        <f t="shared" si="12"/>
        <v/>
      </c>
      <c r="AH11" s="280" t="str">
        <f t="shared" si="12"/>
        <v/>
      </c>
      <c r="AI11" s="280">
        <f t="shared" si="12"/>
        <v>3</v>
      </c>
      <c r="AJ11" s="280">
        <f t="shared" si="12"/>
        <v>5</v>
      </c>
      <c r="AK11" s="280">
        <f t="shared" si="12"/>
        <v>4</v>
      </c>
      <c r="AL11" s="280">
        <f t="shared" si="12"/>
        <v>4</v>
      </c>
      <c r="AM11" s="280">
        <f t="shared" si="12"/>
        <v>3</v>
      </c>
      <c r="AN11" s="280" t="str">
        <f t="shared" si="12"/>
        <v/>
      </c>
      <c r="AO11" s="280">
        <f t="shared" si="12"/>
        <v>5</v>
      </c>
      <c r="AP11" s="280">
        <f t="shared" si="12"/>
        <v>4</v>
      </c>
      <c r="AQ11" s="280">
        <f t="shared" si="12"/>
        <v>4</v>
      </c>
      <c r="AR11" s="280">
        <f t="shared" si="12"/>
        <v>5</v>
      </c>
      <c r="AS11" s="280" t="str">
        <f t="shared" si="12"/>
        <v/>
      </c>
      <c r="AT11" s="280" t="str">
        <f t="shared" si="12"/>
        <v/>
      </c>
      <c r="AU11" s="280">
        <f t="shared" si="12"/>
        <v>3</v>
      </c>
      <c r="AV11" s="280" t="str">
        <f t="shared" si="12"/>
        <v/>
      </c>
      <c r="AW11" s="35">
        <f t="shared" si="13"/>
        <v>0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8.75" x14ac:dyDescent="0.2">
      <c r="A12" s="295">
        <v>7</v>
      </c>
      <c r="B12" s="245" t="s">
        <v>28</v>
      </c>
      <c r="C12" s="302" t="s">
        <v>34</v>
      </c>
      <c r="D12" s="333" t="s">
        <v>919</v>
      </c>
      <c r="E12" s="238">
        <v>2343</v>
      </c>
      <c r="F12" s="91"/>
      <c r="G12" s="91"/>
      <c r="H12" s="91">
        <v>4</v>
      </c>
      <c r="I12" s="91">
        <v>3</v>
      </c>
      <c r="J12" s="91">
        <v>4</v>
      </c>
      <c r="K12" s="91">
        <v>4</v>
      </c>
      <c r="L12" s="91">
        <v>3</v>
      </c>
      <c r="M12" s="91"/>
      <c r="N12" s="91">
        <v>4</v>
      </c>
      <c r="O12" s="91">
        <v>4</v>
      </c>
      <c r="P12" s="91">
        <v>4</v>
      </c>
      <c r="Q12" s="23">
        <v>4</v>
      </c>
      <c r="R12" s="23"/>
      <c r="S12" s="23"/>
      <c r="T12" s="23">
        <v>3</v>
      </c>
      <c r="U12" s="23"/>
      <c r="V12" s="35">
        <f t="shared" si="0"/>
        <v>3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3</v>
      </c>
      <c r="AA12" s="276">
        <f t="shared" si="5"/>
        <v>7</v>
      </c>
      <c r="AB12" s="276">
        <f t="shared" si="6"/>
        <v>0</v>
      </c>
      <c r="AC12" s="276">
        <f t="shared" si="7"/>
        <v>10</v>
      </c>
      <c r="AD12" s="277">
        <f t="shared" si="11"/>
        <v>3.7</v>
      </c>
      <c r="AE12" s="278">
        <f t="shared" si="8"/>
        <v>0</v>
      </c>
      <c r="AF12" s="279"/>
      <c r="AG12" s="280" t="str">
        <f t="shared" si="12"/>
        <v/>
      </c>
      <c r="AH12" s="280" t="str">
        <f t="shared" si="12"/>
        <v/>
      </c>
      <c r="AI12" s="280">
        <f t="shared" si="12"/>
        <v>4</v>
      </c>
      <c r="AJ12" s="280">
        <f t="shared" si="12"/>
        <v>3</v>
      </c>
      <c r="AK12" s="280">
        <f t="shared" si="12"/>
        <v>4</v>
      </c>
      <c r="AL12" s="280">
        <f t="shared" si="12"/>
        <v>4</v>
      </c>
      <c r="AM12" s="280">
        <f t="shared" si="12"/>
        <v>3</v>
      </c>
      <c r="AN12" s="280" t="str">
        <f t="shared" si="12"/>
        <v/>
      </c>
      <c r="AO12" s="280">
        <f t="shared" si="12"/>
        <v>4</v>
      </c>
      <c r="AP12" s="280">
        <f t="shared" si="12"/>
        <v>4</v>
      </c>
      <c r="AQ12" s="280">
        <f t="shared" si="12"/>
        <v>4</v>
      </c>
      <c r="AR12" s="280">
        <f t="shared" si="12"/>
        <v>4</v>
      </c>
      <c r="AS12" s="280" t="str">
        <f t="shared" si="12"/>
        <v/>
      </c>
      <c r="AT12" s="280" t="str">
        <f t="shared" si="12"/>
        <v/>
      </c>
      <c r="AU12" s="280">
        <f t="shared" si="12"/>
        <v>3</v>
      </c>
      <c r="AV12" s="280" t="str">
        <f t="shared" si="12"/>
        <v/>
      </c>
      <c r="AW12" s="35">
        <f t="shared" si="13"/>
        <v>0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8.75" x14ac:dyDescent="0.2">
      <c r="A13" s="295">
        <v>8</v>
      </c>
      <c r="B13" s="245" t="s">
        <v>28</v>
      </c>
      <c r="C13" s="302" t="s">
        <v>34</v>
      </c>
      <c r="D13" s="333" t="s">
        <v>920</v>
      </c>
      <c r="E13" s="238">
        <v>2343</v>
      </c>
      <c r="F13" s="91"/>
      <c r="G13" s="91"/>
      <c r="H13" s="91">
        <v>3</v>
      </c>
      <c r="I13" s="91">
        <v>5</v>
      </c>
      <c r="J13" s="91">
        <v>5</v>
      </c>
      <c r="K13" s="91">
        <v>5</v>
      </c>
      <c r="L13" s="91">
        <v>4</v>
      </c>
      <c r="M13" s="91"/>
      <c r="N13" s="91">
        <v>4</v>
      </c>
      <c r="O13" s="91">
        <v>5</v>
      </c>
      <c r="P13" s="91">
        <v>4</v>
      </c>
      <c r="Q13" s="23">
        <v>5</v>
      </c>
      <c r="R13" s="23"/>
      <c r="S13" s="23"/>
      <c r="T13" s="23">
        <v>4</v>
      </c>
      <c r="U13" s="23"/>
      <c r="V13" s="35">
        <f t="shared" si="0"/>
        <v>3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1</v>
      </c>
      <c r="AA13" s="276">
        <f t="shared" si="5"/>
        <v>4</v>
      </c>
      <c r="AB13" s="276">
        <f t="shared" si="6"/>
        <v>5</v>
      </c>
      <c r="AC13" s="276">
        <f t="shared" si="7"/>
        <v>10</v>
      </c>
      <c r="AD13" s="277">
        <f t="shared" si="11"/>
        <v>4.4000000000000004</v>
      </c>
      <c r="AE13" s="278">
        <f t="shared" si="8"/>
        <v>0</v>
      </c>
      <c r="AF13" s="279"/>
      <c r="AG13" s="280" t="str">
        <f t="shared" si="12"/>
        <v/>
      </c>
      <c r="AH13" s="280" t="str">
        <f t="shared" si="12"/>
        <v/>
      </c>
      <c r="AI13" s="280">
        <f t="shared" si="12"/>
        <v>3</v>
      </c>
      <c r="AJ13" s="280">
        <f t="shared" si="12"/>
        <v>5</v>
      </c>
      <c r="AK13" s="280">
        <f t="shared" si="12"/>
        <v>5</v>
      </c>
      <c r="AL13" s="280">
        <f t="shared" si="12"/>
        <v>5</v>
      </c>
      <c r="AM13" s="280">
        <f t="shared" si="12"/>
        <v>4</v>
      </c>
      <c r="AN13" s="280" t="str">
        <f t="shared" si="12"/>
        <v/>
      </c>
      <c r="AO13" s="280">
        <f t="shared" si="12"/>
        <v>4</v>
      </c>
      <c r="AP13" s="280">
        <f t="shared" si="12"/>
        <v>5</v>
      </c>
      <c r="AQ13" s="280">
        <f t="shared" si="12"/>
        <v>4</v>
      </c>
      <c r="AR13" s="280">
        <f t="shared" si="12"/>
        <v>5</v>
      </c>
      <c r="AS13" s="280" t="str">
        <f t="shared" si="12"/>
        <v/>
      </c>
      <c r="AT13" s="280" t="str">
        <f t="shared" si="12"/>
        <v/>
      </c>
      <c r="AU13" s="280">
        <f t="shared" si="12"/>
        <v>4</v>
      </c>
      <c r="AV13" s="280" t="str">
        <f t="shared" si="12"/>
        <v/>
      </c>
      <c r="AW13" s="35">
        <f t="shared" si="13"/>
        <v>0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8.75" x14ac:dyDescent="0.2">
      <c r="A14" s="295">
        <v>9</v>
      </c>
      <c r="B14" s="243"/>
      <c r="C14" s="302" t="s">
        <v>34</v>
      </c>
      <c r="D14" s="333" t="s">
        <v>921</v>
      </c>
      <c r="E14" s="238">
        <v>2343</v>
      </c>
      <c r="F14" s="91"/>
      <c r="G14" s="91"/>
      <c r="H14" s="91">
        <v>3</v>
      </c>
      <c r="I14" s="91">
        <v>3</v>
      </c>
      <c r="J14" s="91">
        <v>4</v>
      </c>
      <c r="K14" s="91">
        <v>3</v>
      </c>
      <c r="L14" s="91">
        <v>3</v>
      </c>
      <c r="M14" s="91"/>
      <c r="N14" s="91">
        <v>3</v>
      </c>
      <c r="O14" s="91">
        <v>4</v>
      </c>
      <c r="P14" s="91">
        <v>3</v>
      </c>
      <c r="Q14" s="91">
        <v>5</v>
      </c>
      <c r="R14" s="24"/>
      <c r="S14" s="23"/>
      <c r="T14" s="23">
        <v>3</v>
      </c>
      <c r="U14" s="23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7</v>
      </c>
      <c r="AA14" s="92">
        <f t="shared" si="5"/>
        <v>2</v>
      </c>
      <c r="AB14" s="92">
        <f t="shared" si="6"/>
        <v>1</v>
      </c>
      <c r="AC14" s="92">
        <f t="shared" si="7"/>
        <v>10</v>
      </c>
      <c r="AD14" s="225">
        <f t="shared" si="11"/>
        <v>3.4</v>
      </c>
      <c r="AE14" s="16">
        <f t="shared" si="8"/>
        <v>0</v>
      </c>
      <c r="AF14" s="9"/>
      <c r="AG14" s="280" t="str">
        <f t="shared" si="12"/>
        <v/>
      </c>
      <c r="AH14" s="280" t="str">
        <f t="shared" si="12"/>
        <v/>
      </c>
      <c r="AI14" s="280">
        <f t="shared" si="12"/>
        <v>3</v>
      </c>
      <c r="AJ14" s="280">
        <f t="shared" si="12"/>
        <v>3</v>
      </c>
      <c r="AK14" s="280">
        <f t="shared" si="12"/>
        <v>4</v>
      </c>
      <c r="AL14" s="280">
        <f t="shared" si="12"/>
        <v>3</v>
      </c>
      <c r="AM14" s="280">
        <f t="shared" si="12"/>
        <v>3</v>
      </c>
      <c r="AN14" s="280" t="str">
        <f t="shared" si="12"/>
        <v/>
      </c>
      <c r="AO14" s="280">
        <f t="shared" si="12"/>
        <v>3</v>
      </c>
      <c r="AP14" s="280">
        <f t="shared" si="12"/>
        <v>4</v>
      </c>
      <c r="AQ14" s="280">
        <f t="shared" si="12"/>
        <v>3</v>
      </c>
      <c r="AR14" s="280">
        <f t="shared" si="12"/>
        <v>5</v>
      </c>
      <c r="AS14" s="280" t="str">
        <f t="shared" si="12"/>
        <v/>
      </c>
      <c r="AT14" s="280" t="str">
        <f t="shared" si="12"/>
        <v/>
      </c>
      <c r="AU14" s="280">
        <f t="shared" si="12"/>
        <v>3</v>
      </c>
      <c r="AV14" s="280" t="str">
        <f t="shared" si="12"/>
        <v/>
      </c>
      <c r="AW14" s="35">
        <f t="shared" si="13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295">
        <v>10</v>
      </c>
      <c r="B15" s="243"/>
      <c r="C15" s="302" t="s">
        <v>34</v>
      </c>
      <c r="D15" s="333" t="s">
        <v>1398</v>
      </c>
      <c r="E15" s="238">
        <v>2343</v>
      </c>
      <c r="F15" s="91"/>
      <c r="G15" s="91"/>
      <c r="H15" s="91">
        <v>3</v>
      </c>
      <c r="I15" s="91">
        <v>3</v>
      </c>
      <c r="J15" s="91">
        <v>4</v>
      </c>
      <c r="K15" s="91">
        <v>3</v>
      </c>
      <c r="L15" s="91">
        <v>3</v>
      </c>
      <c r="M15" s="91"/>
      <c r="N15" s="91">
        <v>4</v>
      </c>
      <c r="O15" s="91">
        <v>3</v>
      </c>
      <c r="P15" s="91">
        <v>3</v>
      </c>
      <c r="Q15" s="91">
        <v>5</v>
      </c>
      <c r="R15" s="24"/>
      <c r="S15" s="23"/>
      <c r="T15" s="23">
        <v>3</v>
      </c>
      <c r="U15" s="23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7</v>
      </c>
      <c r="AA15" s="92">
        <f t="shared" si="5"/>
        <v>2</v>
      </c>
      <c r="AB15" s="92">
        <f t="shared" si="6"/>
        <v>1</v>
      </c>
      <c r="AC15" s="92">
        <f t="shared" si="7"/>
        <v>10</v>
      </c>
      <c r="AD15" s="225">
        <f t="shared" si="11"/>
        <v>3.4</v>
      </c>
      <c r="AE15" s="16">
        <f t="shared" si="8"/>
        <v>0</v>
      </c>
      <c r="AF15" s="9"/>
      <c r="AG15" s="280" t="str">
        <f t="shared" si="12"/>
        <v/>
      </c>
      <c r="AH15" s="280" t="str">
        <f t="shared" si="12"/>
        <v/>
      </c>
      <c r="AI15" s="280">
        <f t="shared" si="12"/>
        <v>3</v>
      </c>
      <c r="AJ15" s="280">
        <f t="shared" si="12"/>
        <v>3</v>
      </c>
      <c r="AK15" s="280">
        <f t="shared" si="12"/>
        <v>4</v>
      </c>
      <c r="AL15" s="280">
        <f t="shared" si="12"/>
        <v>3</v>
      </c>
      <c r="AM15" s="280">
        <f t="shared" si="12"/>
        <v>3</v>
      </c>
      <c r="AN15" s="280" t="str">
        <f t="shared" si="12"/>
        <v/>
      </c>
      <c r="AO15" s="280">
        <f t="shared" si="12"/>
        <v>4</v>
      </c>
      <c r="AP15" s="280">
        <f t="shared" si="12"/>
        <v>3</v>
      </c>
      <c r="AQ15" s="280">
        <f t="shared" si="12"/>
        <v>3</v>
      </c>
      <c r="AR15" s="280">
        <f t="shared" si="12"/>
        <v>5</v>
      </c>
      <c r="AS15" s="280" t="str">
        <f t="shared" si="12"/>
        <v/>
      </c>
      <c r="AT15" s="280" t="str">
        <f t="shared" si="12"/>
        <v/>
      </c>
      <c r="AU15" s="280">
        <f t="shared" si="12"/>
        <v>3</v>
      </c>
      <c r="AV15" s="280" t="str">
        <f t="shared" si="12"/>
        <v/>
      </c>
      <c r="AW15" s="35">
        <f t="shared" si="13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95">
        <v>11</v>
      </c>
      <c r="B16" s="243"/>
      <c r="C16" s="302" t="s">
        <v>34</v>
      </c>
      <c r="D16" s="333" t="s">
        <v>922</v>
      </c>
      <c r="E16" s="238">
        <v>2343</v>
      </c>
      <c r="F16" s="91"/>
      <c r="G16" s="91"/>
      <c r="H16" s="91">
        <v>3</v>
      </c>
      <c r="I16" s="91">
        <v>5</v>
      </c>
      <c r="J16" s="91">
        <v>4</v>
      </c>
      <c r="K16" s="91">
        <v>4</v>
      </c>
      <c r="L16" s="91">
        <v>4</v>
      </c>
      <c r="M16" s="91"/>
      <c r="N16" s="91">
        <v>4</v>
      </c>
      <c r="O16" s="91">
        <v>4</v>
      </c>
      <c r="P16" s="91">
        <v>5</v>
      </c>
      <c r="Q16" s="91">
        <v>5</v>
      </c>
      <c r="R16" s="24"/>
      <c r="S16" s="23"/>
      <c r="T16" s="23">
        <v>4</v>
      </c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1</v>
      </c>
      <c r="AA16" s="92">
        <f t="shared" si="5"/>
        <v>6</v>
      </c>
      <c r="AB16" s="92">
        <f t="shared" si="6"/>
        <v>3</v>
      </c>
      <c r="AC16" s="92">
        <f t="shared" si="7"/>
        <v>10</v>
      </c>
      <c r="AD16" s="225">
        <f t="shared" si="11"/>
        <v>4.2</v>
      </c>
      <c r="AE16" s="16">
        <f t="shared" si="8"/>
        <v>0</v>
      </c>
      <c r="AF16" s="9"/>
      <c r="AG16" s="280" t="str">
        <f t="shared" si="12"/>
        <v/>
      </c>
      <c r="AH16" s="280" t="str">
        <f t="shared" si="12"/>
        <v/>
      </c>
      <c r="AI16" s="280">
        <f t="shared" si="12"/>
        <v>3</v>
      </c>
      <c r="AJ16" s="280">
        <f t="shared" si="12"/>
        <v>5</v>
      </c>
      <c r="AK16" s="280">
        <f t="shared" si="12"/>
        <v>4</v>
      </c>
      <c r="AL16" s="280">
        <f t="shared" si="12"/>
        <v>4</v>
      </c>
      <c r="AM16" s="280">
        <f t="shared" si="12"/>
        <v>4</v>
      </c>
      <c r="AN16" s="280" t="str">
        <f t="shared" si="12"/>
        <v/>
      </c>
      <c r="AO16" s="280">
        <f t="shared" si="12"/>
        <v>4</v>
      </c>
      <c r="AP16" s="280">
        <f t="shared" si="12"/>
        <v>4</v>
      </c>
      <c r="AQ16" s="280">
        <f t="shared" si="12"/>
        <v>5</v>
      </c>
      <c r="AR16" s="280">
        <f t="shared" si="12"/>
        <v>5</v>
      </c>
      <c r="AS16" s="280" t="str">
        <f t="shared" si="12"/>
        <v/>
      </c>
      <c r="AT16" s="280" t="str">
        <f t="shared" si="12"/>
        <v/>
      </c>
      <c r="AU16" s="280">
        <f t="shared" si="12"/>
        <v>4</v>
      </c>
      <c r="AV16" s="280" t="str">
        <f t="shared" si="12"/>
        <v/>
      </c>
      <c r="AW16" s="35">
        <f t="shared" si="13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95">
        <v>12</v>
      </c>
      <c r="B17" s="240"/>
      <c r="C17" s="302" t="s">
        <v>34</v>
      </c>
      <c r="D17" s="333" t="s">
        <v>923</v>
      </c>
      <c r="E17" s="238">
        <v>2343</v>
      </c>
      <c r="F17" s="91"/>
      <c r="G17" s="91"/>
      <c r="H17" s="91">
        <v>4</v>
      </c>
      <c r="I17" s="91">
        <v>5</v>
      </c>
      <c r="J17" s="91">
        <v>4</v>
      </c>
      <c r="K17" s="91">
        <v>4</v>
      </c>
      <c r="L17" s="91">
        <v>4</v>
      </c>
      <c r="M17" s="91"/>
      <c r="N17" s="91">
        <v>5</v>
      </c>
      <c r="O17" s="91">
        <v>5</v>
      </c>
      <c r="P17" s="91">
        <v>5</v>
      </c>
      <c r="Q17" s="91">
        <v>5</v>
      </c>
      <c r="R17" s="24"/>
      <c r="S17" s="23"/>
      <c r="T17" s="23">
        <v>4</v>
      </c>
      <c r="U17" s="23"/>
      <c r="V17" s="18">
        <f t="shared" si="0"/>
        <v>4</v>
      </c>
      <c r="W17" s="92">
        <f t="shared" si="1"/>
        <v>0</v>
      </c>
      <c r="X17" s="92">
        <f t="shared" ref="X17:X34" si="14">COUNTIF(AF17:AU17,"д")</f>
        <v>0</v>
      </c>
      <c r="Y17" s="92">
        <f t="shared" si="3"/>
        <v>0</v>
      </c>
      <c r="Z17" s="92">
        <f t="shared" si="4"/>
        <v>0</v>
      </c>
      <c r="AA17" s="92">
        <f t="shared" si="5"/>
        <v>5</v>
      </c>
      <c r="AB17" s="92">
        <f t="shared" si="6"/>
        <v>5</v>
      </c>
      <c r="AC17" s="92">
        <f t="shared" si="7"/>
        <v>10</v>
      </c>
      <c r="AD17" s="225">
        <f t="shared" si="11"/>
        <v>4.5</v>
      </c>
      <c r="AE17" s="16">
        <f t="shared" si="8"/>
        <v>0</v>
      </c>
      <c r="AF17" s="9"/>
      <c r="AG17" s="280" t="str">
        <f t="shared" si="12"/>
        <v/>
      </c>
      <c r="AH17" s="280" t="str">
        <f t="shared" si="12"/>
        <v/>
      </c>
      <c r="AI17" s="280">
        <f t="shared" si="12"/>
        <v>4</v>
      </c>
      <c r="AJ17" s="280">
        <f t="shared" si="12"/>
        <v>5</v>
      </c>
      <c r="AK17" s="280">
        <f t="shared" si="12"/>
        <v>4</v>
      </c>
      <c r="AL17" s="280">
        <f t="shared" si="12"/>
        <v>4</v>
      </c>
      <c r="AM17" s="280">
        <f t="shared" si="12"/>
        <v>4</v>
      </c>
      <c r="AN17" s="280" t="str">
        <f t="shared" si="12"/>
        <v/>
      </c>
      <c r="AO17" s="280">
        <f t="shared" si="12"/>
        <v>5</v>
      </c>
      <c r="AP17" s="280">
        <f t="shared" si="12"/>
        <v>5</v>
      </c>
      <c r="AQ17" s="280">
        <f t="shared" si="12"/>
        <v>5</v>
      </c>
      <c r="AR17" s="280">
        <f t="shared" si="12"/>
        <v>5</v>
      </c>
      <c r="AS17" s="280" t="str">
        <f t="shared" si="12"/>
        <v/>
      </c>
      <c r="AT17" s="280" t="str">
        <f t="shared" si="12"/>
        <v/>
      </c>
      <c r="AU17" s="280">
        <f t="shared" si="12"/>
        <v>4</v>
      </c>
      <c r="AV17" s="280" t="str">
        <f t="shared" si="12"/>
        <v/>
      </c>
      <c r="AW17" s="35">
        <f t="shared" si="13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95">
        <v>13</v>
      </c>
      <c r="B18" s="178"/>
      <c r="C18" s="302" t="s">
        <v>582</v>
      </c>
      <c r="D18" s="333" t="s">
        <v>924</v>
      </c>
      <c r="E18" s="238">
        <v>2343</v>
      </c>
      <c r="F18" s="91"/>
      <c r="G18" s="91"/>
      <c r="H18" s="91">
        <v>4</v>
      </c>
      <c r="I18" s="91">
        <v>4</v>
      </c>
      <c r="J18" s="91">
        <v>4</v>
      </c>
      <c r="K18" s="91">
        <v>4</v>
      </c>
      <c r="L18" s="91">
        <v>4</v>
      </c>
      <c r="M18" s="91"/>
      <c r="N18" s="91">
        <v>5</v>
      </c>
      <c r="O18" s="91">
        <v>5</v>
      </c>
      <c r="P18" s="91">
        <v>4</v>
      </c>
      <c r="Q18" s="91">
        <v>5</v>
      </c>
      <c r="R18" s="24"/>
      <c r="S18" s="23"/>
      <c r="T18" s="23">
        <v>4</v>
      </c>
      <c r="U18" s="23"/>
      <c r="V18" s="18">
        <f t="shared" si="0"/>
        <v>4</v>
      </c>
      <c r="W18" s="92">
        <f t="shared" si="1"/>
        <v>0</v>
      </c>
      <c r="X18" s="92">
        <f t="shared" si="14"/>
        <v>0</v>
      </c>
      <c r="Y18" s="92">
        <f t="shared" si="3"/>
        <v>0</v>
      </c>
      <c r="Z18" s="92">
        <f t="shared" si="4"/>
        <v>0</v>
      </c>
      <c r="AA18" s="92">
        <f t="shared" si="5"/>
        <v>7</v>
      </c>
      <c r="AB18" s="92">
        <f t="shared" si="6"/>
        <v>3</v>
      </c>
      <c r="AC18" s="92">
        <f t="shared" si="7"/>
        <v>10</v>
      </c>
      <c r="AD18" s="225">
        <f t="shared" si="11"/>
        <v>4.3</v>
      </c>
      <c r="AE18" s="16">
        <f t="shared" si="8"/>
        <v>0</v>
      </c>
      <c r="AF18" s="9"/>
      <c r="AG18" s="280" t="str">
        <f t="shared" si="12"/>
        <v/>
      </c>
      <c r="AH18" s="280" t="str">
        <f t="shared" si="12"/>
        <v/>
      </c>
      <c r="AI18" s="280">
        <f t="shared" si="12"/>
        <v>4</v>
      </c>
      <c r="AJ18" s="280">
        <f t="shared" si="12"/>
        <v>4</v>
      </c>
      <c r="AK18" s="280">
        <f t="shared" si="12"/>
        <v>4</v>
      </c>
      <c r="AL18" s="280">
        <f t="shared" si="12"/>
        <v>4</v>
      </c>
      <c r="AM18" s="280">
        <f t="shared" si="12"/>
        <v>4</v>
      </c>
      <c r="AN18" s="280" t="str">
        <f t="shared" si="12"/>
        <v/>
      </c>
      <c r="AO18" s="280">
        <f t="shared" si="12"/>
        <v>5</v>
      </c>
      <c r="AP18" s="280">
        <f t="shared" si="12"/>
        <v>5</v>
      </c>
      <c r="AQ18" s="280">
        <f t="shared" si="12"/>
        <v>4</v>
      </c>
      <c r="AR18" s="280">
        <f t="shared" si="12"/>
        <v>5</v>
      </c>
      <c r="AS18" s="280" t="str">
        <f t="shared" si="12"/>
        <v/>
      </c>
      <c r="AT18" s="280" t="str">
        <f t="shared" si="12"/>
        <v/>
      </c>
      <c r="AU18" s="280">
        <f t="shared" si="12"/>
        <v>4</v>
      </c>
      <c r="AV18" s="280" t="str">
        <f t="shared" si="12"/>
        <v/>
      </c>
      <c r="AW18" s="35">
        <f t="shared" si="13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95">
        <v>14</v>
      </c>
      <c r="B19" s="178"/>
      <c r="C19" s="302" t="s">
        <v>34</v>
      </c>
      <c r="D19" s="333" t="s">
        <v>925</v>
      </c>
      <c r="E19" s="238">
        <v>2343</v>
      </c>
      <c r="F19" s="91"/>
      <c r="G19" s="91"/>
      <c r="H19" s="91">
        <v>3</v>
      </c>
      <c r="I19" s="91">
        <v>4</v>
      </c>
      <c r="J19" s="91">
        <v>4</v>
      </c>
      <c r="K19" s="91">
        <v>4</v>
      </c>
      <c r="L19" s="91">
        <v>3</v>
      </c>
      <c r="M19" s="91"/>
      <c r="N19" s="91">
        <v>4</v>
      </c>
      <c r="O19" s="91">
        <v>4</v>
      </c>
      <c r="P19" s="91">
        <v>4</v>
      </c>
      <c r="Q19" s="91">
        <v>4</v>
      </c>
      <c r="R19" s="23"/>
      <c r="S19" s="23"/>
      <c r="T19" s="23">
        <v>3</v>
      </c>
      <c r="U19" s="23"/>
      <c r="V19" s="18">
        <f t="shared" si="0"/>
        <v>3</v>
      </c>
      <c r="W19" s="92">
        <f t="shared" si="1"/>
        <v>0</v>
      </c>
      <c r="X19" s="92">
        <f t="shared" si="14"/>
        <v>0</v>
      </c>
      <c r="Y19" s="92">
        <f t="shared" si="3"/>
        <v>0</v>
      </c>
      <c r="Z19" s="92">
        <f t="shared" si="4"/>
        <v>3</v>
      </c>
      <c r="AA19" s="92">
        <f t="shared" si="5"/>
        <v>7</v>
      </c>
      <c r="AB19" s="92">
        <f t="shared" si="6"/>
        <v>0</v>
      </c>
      <c r="AC19" s="92">
        <f t="shared" si="7"/>
        <v>10</v>
      </c>
      <c r="AD19" s="225">
        <f t="shared" si="11"/>
        <v>3.7</v>
      </c>
      <c r="AE19" s="16">
        <f t="shared" si="8"/>
        <v>0</v>
      </c>
      <c r="AF19" s="9"/>
      <c r="AG19" s="280" t="str">
        <f t="shared" si="12"/>
        <v/>
      </c>
      <c r="AH19" s="280" t="str">
        <f t="shared" si="12"/>
        <v/>
      </c>
      <c r="AI19" s="280">
        <f t="shared" si="12"/>
        <v>3</v>
      </c>
      <c r="AJ19" s="280">
        <f t="shared" si="12"/>
        <v>4</v>
      </c>
      <c r="AK19" s="280">
        <f t="shared" si="12"/>
        <v>4</v>
      </c>
      <c r="AL19" s="280">
        <f t="shared" si="12"/>
        <v>4</v>
      </c>
      <c r="AM19" s="280">
        <f t="shared" si="12"/>
        <v>3</v>
      </c>
      <c r="AN19" s="280" t="str">
        <f t="shared" si="12"/>
        <v/>
      </c>
      <c r="AO19" s="280">
        <f t="shared" si="12"/>
        <v>4</v>
      </c>
      <c r="AP19" s="280">
        <f t="shared" si="12"/>
        <v>4</v>
      </c>
      <c r="AQ19" s="280">
        <f t="shared" si="12"/>
        <v>4</v>
      </c>
      <c r="AR19" s="280">
        <f t="shared" si="12"/>
        <v>4</v>
      </c>
      <c r="AS19" s="280" t="str">
        <f t="shared" si="12"/>
        <v/>
      </c>
      <c r="AT19" s="280" t="str">
        <f t="shared" si="12"/>
        <v/>
      </c>
      <c r="AU19" s="280">
        <f t="shared" si="12"/>
        <v>3</v>
      </c>
      <c r="AV19" s="280" t="str">
        <f t="shared" si="12"/>
        <v/>
      </c>
      <c r="AW19" s="35">
        <f t="shared" si="13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95">
        <v>15</v>
      </c>
      <c r="B20" s="178"/>
      <c r="C20" s="343" t="s">
        <v>34</v>
      </c>
      <c r="D20" s="419" t="s">
        <v>926</v>
      </c>
      <c r="E20" s="238">
        <v>2343</v>
      </c>
      <c r="F20" s="91"/>
      <c r="G20" s="91"/>
      <c r="H20" s="91">
        <v>4</v>
      </c>
      <c r="I20" s="91">
        <v>5</v>
      </c>
      <c r="J20" s="91">
        <v>5</v>
      </c>
      <c r="K20" s="91">
        <v>4</v>
      </c>
      <c r="L20" s="91">
        <v>3</v>
      </c>
      <c r="M20" s="91"/>
      <c r="N20" s="91">
        <v>4</v>
      </c>
      <c r="O20" s="91">
        <v>5</v>
      </c>
      <c r="P20" s="91">
        <v>5</v>
      </c>
      <c r="Q20" s="91">
        <v>3</v>
      </c>
      <c r="R20" s="24"/>
      <c r="S20" s="23"/>
      <c r="T20" s="23">
        <v>5</v>
      </c>
      <c r="U20" s="23"/>
      <c r="V20" s="18">
        <f t="shared" si="0"/>
        <v>3</v>
      </c>
      <c r="W20" s="92">
        <f t="shared" si="1"/>
        <v>0</v>
      </c>
      <c r="X20" s="92">
        <f t="shared" si="14"/>
        <v>0</v>
      </c>
      <c r="Y20" s="92">
        <f t="shared" si="3"/>
        <v>0</v>
      </c>
      <c r="Z20" s="92">
        <f t="shared" si="4"/>
        <v>2</v>
      </c>
      <c r="AA20" s="92">
        <f t="shared" si="5"/>
        <v>3</v>
      </c>
      <c r="AB20" s="92">
        <f t="shared" si="6"/>
        <v>5</v>
      </c>
      <c r="AC20" s="92">
        <f t="shared" si="7"/>
        <v>10</v>
      </c>
      <c r="AD20" s="225">
        <f t="shared" si="11"/>
        <v>4.3</v>
      </c>
      <c r="AE20" s="16">
        <f t="shared" si="8"/>
        <v>0</v>
      </c>
      <c r="AF20" s="9"/>
      <c r="AG20" s="280" t="str">
        <f t="shared" si="12"/>
        <v/>
      </c>
      <c r="AH20" s="280" t="str">
        <f t="shared" si="12"/>
        <v/>
      </c>
      <c r="AI20" s="280">
        <f t="shared" si="12"/>
        <v>4</v>
      </c>
      <c r="AJ20" s="280">
        <f t="shared" si="12"/>
        <v>5</v>
      </c>
      <c r="AK20" s="280">
        <f t="shared" si="12"/>
        <v>5</v>
      </c>
      <c r="AL20" s="280">
        <f t="shared" si="12"/>
        <v>4</v>
      </c>
      <c r="AM20" s="280">
        <f t="shared" si="12"/>
        <v>3</v>
      </c>
      <c r="AN20" s="280" t="str">
        <f t="shared" si="12"/>
        <v/>
      </c>
      <c r="AO20" s="280">
        <f t="shared" si="12"/>
        <v>4</v>
      </c>
      <c r="AP20" s="280">
        <f t="shared" si="12"/>
        <v>5</v>
      </c>
      <c r="AQ20" s="280">
        <f t="shared" si="12"/>
        <v>5</v>
      </c>
      <c r="AR20" s="280">
        <f t="shared" si="12"/>
        <v>3</v>
      </c>
      <c r="AS20" s="280" t="str">
        <f t="shared" si="12"/>
        <v/>
      </c>
      <c r="AT20" s="280" t="str">
        <f t="shared" si="12"/>
        <v/>
      </c>
      <c r="AU20" s="280">
        <f t="shared" si="12"/>
        <v>5</v>
      </c>
      <c r="AV20" s="280" t="str">
        <f t="shared" si="12"/>
        <v/>
      </c>
      <c r="AW20" s="35">
        <f t="shared" si="13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95">
        <v>16</v>
      </c>
      <c r="B21" s="178"/>
      <c r="C21" s="302" t="s">
        <v>35</v>
      </c>
      <c r="D21" s="333" t="s">
        <v>1397</v>
      </c>
      <c r="E21" s="238">
        <v>2343</v>
      </c>
      <c r="F21" s="91"/>
      <c r="G21" s="91"/>
      <c r="H21" s="91">
        <v>4</v>
      </c>
      <c r="I21" s="91">
        <v>4</v>
      </c>
      <c r="J21" s="91">
        <v>4</v>
      </c>
      <c r="K21" s="91">
        <v>4</v>
      </c>
      <c r="L21" s="91">
        <v>3</v>
      </c>
      <c r="M21" s="91"/>
      <c r="N21" s="91">
        <v>5</v>
      </c>
      <c r="O21" s="91">
        <v>5</v>
      </c>
      <c r="P21" s="91">
        <v>4</v>
      </c>
      <c r="Q21" s="91" t="s">
        <v>1491</v>
      </c>
      <c r="R21" s="24"/>
      <c r="S21" s="23"/>
      <c r="T21" s="23">
        <v>4</v>
      </c>
      <c r="U21" s="23"/>
      <c r="V21" s="18">
        <f t="shared" si="0"/>
        <v>2</v>
      </c>
      <c r="W21" s="92">
        <f t="shared" si="1"/>
        <v>0</v>
      </c>
      <c r="X21" s="92">
        <f t="shared" si="14"/>
        <v>0</v>
      </c>
      <c r="Y21" s="92">
        <f t="shared" si="3"/>
        <v>1</v>
      </c>
      <c r="Z21" s="92">
        <f t="shared" si="4"/>
        <v>1</v>
      </c>
      <c r="AA21" s="92">
        <f t="shared" si="5"/>
        <v>6</v>
      </c>
      <c r="AB21" s="92">
        <f t="shared" si="6"/>
        <v>2</v>
      </c>
      <c r="AC21" s="92">
        <f t="shared" si="7"/>
        <v>10</v>
      </c>
      <c r="AD21" s="225">
        <f t="shared" si="11"/>
        <v>3.9</v>
      </c>
      <c r="AE21" s="16">
        <f t="shared" si="8"/>
        <v>0</v>
      </c>
      <c r="AF21" s="9"/>
      <c r="AG21" s="280" t="str">
        <f t="shared" si="12"/>
        <v/>
      </c>
      <c r="AH21" s="280" t="str">
        <f t="shared" si="12"/>
        <v/>
      </c>
      <c r="AI21" s="280">
        <f t="shared" si="12"/>
        <v>4</v>
      </c>
      <c r="AJ21" s="280">
        <f t="shared" si="12"/>
        <v>4</v>
      </c>
      <c r="AK21" s="280">
        <f t="shared" si="12"/>
        <v>4</v>
      </c>
      <c r="AL21" s="280">
        <f t="shared" si="12"/>
        <v>4</v>
      </c>
      <c r="AM21" s="280">
        <f t="shared" si="12"/>
        <v>3</v>
      </c>
      <c r="AN21" s="280" t="str">
        <f t="shared" si="12"/>
        <v/>
      </c>
      <c r="AO21" s="280">
        <f t="shared" si="12"/>
        <v>5</v>
      </c>
      <c r="AP21" s="280">
        <f t="shared" si="12"/>
        <v>5</v>
      </c>
      <c r="AQ21" s="280">
        <f t="shared" si="12"/>
        <v>4</v>
      </c>
      <c r="AR21" s="280">
        <f t="shared" si="12"/>
        <v>2</v>
      </c>
      <c r="AS21" s="280" t="str">
        <f t="shared" si="12"/>
        <v/>
      </c>
      <c r="AT21" s="280" t="str">
        <f t="shared" si="12"/>
        <v/>
      </c>
      <c r="AU21" s="280">
        <f t="shared" si="12"/>
        <v>4</v>
      </c>
      <c r="AV21" s="280" t="str">
        <f t="shared" si="12"/>
        <v/>
      </c>
      <c r="AW21" s="35">
        <f t="shared" si="13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95">
        <v>17</v>
      </c>
      <c r="B22" s="178"/>
      <c r="C22" s="302" t="s">
        <v>34</v>
      </c>
      <c r="D22" s="333" t="s">
        <v>927</v>
      </c>
      <c r="E22" s="238">
        <v>2343</v>
      </c>
      <c r="F22" s="91"/>
      <c r="G22" s="91"/>
      <c r="H22" s="91">
        <v>4</v>
      </c>
      <c r="I22" s="91">
        <v>5</v>
      </c>
      <c r="J22" s="91">
        <v>5</v>
      </c>
      <c r="K22" s="91">
        <v>5</v>
      </c>
      <c r="L22" s="91">
        <v>4</v>
      </c>
      <c r="M22" s="91"/>
      <c r="N22" s="91">
        <v>5</v>
      </c>
      <c r="O22" s="91">
        <v>5</v>
      </c>
      <c r="P22" s="91">
        <v>4</v>
      </c>
      <c r="Q22" s="91">
        <v>5</v>
      </c>
      <c r="R22" s="24"/>
      <c r="S22" s="23"/>
      <c r="T22" s="23">
        <v>4</v>
      </c>
      <c r="U22" s="23"/>
      <c r="V22" s="18">
        <f t="shared" si="0"/>
        <v>4</v>
      </c>
      <c r="W22" s="92">
        <f t="shared" si="1"/>
        <v>0</v>
      </c>
      <c r="X22" s="92">
        <f t="shared" si="14"/>
        <v>0</v>
      </c>
      <c r="Y22" s="92">
        <f t="shared" si="3"/>
        <v>0</v>
      </c>
      <c r="Z22" s="92">
        <f t="shared" si="4"/>
        <v>0</v>
      </c>
      <c r="AA22" s="92">
        <f t="shared" si="5"/>
        <v>4</v>
      </c>
      <c r="AB22" s="92">
        <f t="shared" si="6"/>
        <v>6</v>
      </c>
      <c r="AC22" s="92">
        <f t="shared" si="7"/>
        <v>10</v>
      </c>
      <c r="AD22" s="225">
        <f t="shared" si="11"/>
        <v>4.5999999999999996</v>
      </c>
      <c r="AE22" s="16">
        <f t="shared" si="8"/>
        <v>0</v>
      </c>
      <c r="AF22" s="9"/>
      <c r="AG22" s="280" t="str">
        <f t="shared" si="12"/>
        <v/>
      </c>
      <c r="AH22" s="280" t="str">
        <f t="shared" si="12"/>
        <v/>
      </c>
      <c r="AI22" s="280">
        <f t="shared" si="12"/>
        <v>4</v>
      </c>
      <c r="AJ22" s="280">
        <f t="shared" si="12"/>
        <v>5</v>
      </c>
      <c r="AK22" s="280">
        <f t="shared" si="12"/>
        <v>5</v>
      </c>
      <c r="AL22" s="280">
        <f t="shared" si="12"/>
        <v>5</v>
      </c>
      <c r="AM22" s="280">
        <f t="shared" si="12"/>
        <v>4</v>
      </c>
      <c r="AN22" s="280" t="str">
        <f t="shared" si="12"/>
        <v/>
      </c>
      <c r="AO22" s="280">
        <f t="shared" si="12"/>
        <v>5</v>
      </c>
      <c r="AP22" s="280">
        <f t="shared" si="12"/>
        <v>5</v>
      </c>
      <c r="AQ22" s="280">
        <f t="shared" si="12"/>
        <v>4</v>
      </c>
      <c r="AR22" s="280">
        <f t="shared" si="12"/>
        <v>5</v>
      </c>
      <c r="AS22" s="280" t="str">
        <f t="shared" si="12"/>
        <v/>
      </c>
      <c r="AT22" s="280" t="str">
        <f t="shared" si="12"/>
        <v/>
      </c>
      <c r="AU22" s="280">
        <f t="shared" si="12"/>
        <v>4</v>
      </c>
      <c r="AV22" s="280" t="str">
        <f t="shared" ref="AG22:AV31" si="15">IF(ISERROR(VALUE(LEFT(U22))),LEFT(U22),VALUE(LEFT(U22)))</f>
        <v/>
      </c>
      <c r="AW22" s="35">
        <f t="shared" si="13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95">
        <v>18</v>
      </c>
      <c r="B23" s="178"/>
      <c r="C23" s="302" t="s">
        <v>34</v>
      </c>
      <c r="D23" s="333" t="s">
        <v>928</v>
      </c>
      <c r="E23" s="238">
        <v>2343</v>
      </c>
      <c r="F23" s="91"/>
      <c r="G23" s="91"/>
      <c r="H23" s="91">
        <v>4</v>
      </c>
      <c r="I23" s="91">
        <v>5</v>
      </c>
      <c r="J23" s="91">
        <v>5</v>
      </c>
      <c r="K23" s="91">
        <v>4</v>
      </c>
      <c r="L23" s="91">
        <v>3</v>
      </c>
      <c r="M23" s="91"/>
      <c r="N23" s="91">
        <v>4</v>
      </c>
      <c r="O23" s="91">
        <v>5</v>
      </c>
      <c r="P23" s="91">
        <v>4</v>
      </c>
      <c r="Q23" s="91">
        <v>5</v>
      </c>
      <c r="R23" s="24"/>
      <c r="S23" s="23"/>
      <c r="T23" s="23">
        <v>4</v>
      </c>
      <c r="U23" s="23"/>
      <c r="V23" s="18">
        <f t="shared" si="0"/>
        <v>3</v>
      </c>
      <c r="W23" s="92">
        <f t="shared" si="1"/>
        <v>0</v>
      </c>
      <c r="X23" s="92">
        <f t="shared" si="14"/>
        <v>0</v>
      </c>
      <c r="Y23" s="92">
        <f t="shared" si="3"/>
        <v>0</v>
      </c>
      <c r="Z23" s="92">
        <f t="shared" si="4"/>
        <v>1</v>
      </c>
      <c r="AA23" s="92">
        <f t="shared" si="5"/>
        <v>5</v>
      </c>
      <c r="AB23" s="92">
        <f t="shared" si="6"/>
        <v>4</v>
      </c>
      <c r="AC23" s="92">
        <f t="shared" si="7"/>
        <v>10</v>
      </c>
      <c r="AD23" s="225">
        <f t="shared" si="11"/>
        <v>4.3</v>
      </c>
      <c r="AE23" s="16">
        <f t="shared" si="8"/>
        <v>0</v>
      </c>
      <c r="AF23" s="9"/>
      <c r="AG23" s="280" t="str">
        <f t="shared" si="15"/>
        <v/>
      </c>
      <c r="AH23" s="280" t="str">
        <f t="shared" si="15"/>
        <v/>
      </c>
      <c r="AI23" s="280">
        <f t="shared" si="15"/>
        <v>4</v>
      </c>
      <c r="AJ23" s="280">
        <f t="shared" si="15"/>
        <v>5</v>
      </c>
      <c r="AK23" s="280">
        <f t="shared" si="15"/>
        <v>5</v>
      </c>
      <c r="AL23" s="280">
        <f t="shared" si="15"/>
        <v>4</v>
      </c>
      <c r="AM23" s="280">
        <f t="shared" si="15"/>
        <v>3</v>
      </c>
      <c r="AN23" s="280" t="str">
        <f t="shared" si="15"/>
        <v/>
      </c>
      <c r="AO23" s="280">
        <f t="shared" si="15"/>
        <v>4</v>
      </c>
      <c r="AP23" s="280">
        <f t="shared" si="15"/>
        <v>5</v>
      </c>
      <c r="AQ23" s="280">
        <f t="shared" si="15"/>
        <v>4</v>
      </c>
      <c r="AR23" s="280">
        <f t="shared" si="15"/>
        <v>5</v>
      </c>
      <c r="AS23" s="280" t="str">
        <f t="shared" si="15"/>
        <v/>
      </c>
      <c r="AT23" s="280" t="str">
        <f t="shared" si="15"/>
        <v/>
      </c>
      <c r="AU23" s="280">
        <f t="shared" si="15"/>
        <v>4</v>
      </c>
      <c r="AV23" s="280" t="str">
        <f t="shared" si="15"/>
        <v/>
      </c>
      <c r="AW23" s="35">
        <f t="shared" si="13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95">
        <v>19</v>
      </c>
      <c r="B24" s="178"/>
      <c r="C24" s="302" t="s">
        <v>34</v>
      </c>
      <c r="D24" s="333" t="s">
        <v>929</v>
      </c>
      <c r="E24" s="238">
        <v>2343</v>
      </c>
      <c r="F24" s="91"/>
      <c r="G24" s="91"/>
      <c r="H24" s="91">
        <v>3</v>
      </c>
      <c r="I24" s="91">
        <v>4</v>
      </c>
      <c r="J24" s="91">
        <v>4</v>
      </c>
      <c r="K24" s="91">
        <v>4</v>
      </c>
      <c r="L24" s="91">
        <v>4</v>
      </c>
      <c r="M24" s="91"/>
      <c r="N24" s="91">
        <v>5</v>
      </c>
      <c r="O24" s="91">
        <v>5</v>
      </c>
      <c r="P24" s="91">
        <v>5</v>
      </c>
      <c r="Q24" s="91">
        <v>5</v>
      </c>
      <c r="R24" s="24"/>
      <c r="S24" s="23"/>
      <c r="T24" s="23">
        <v>4</v>
      </c>
      <c r="U24" s="23"/>
      <c r="V24" s="18">
        <f t="shared" si="0"/>
        <v>3</v>
      </c>
      <c r="W24" s="92">
        <f t="shared" si="1"/>
        <v>0</v>
      </c>
      <c r="X24" s="92">
        <f t="shared" si="14"/>
        <v>0</v>
      </c>
      <c r="Y24" s="92">
        <f t="shared" si="3"/>
        <v>0</v>
      </c>
      <c r="Z24" s="92">
        <f t="shared" si="4"/>
        <v>1</v>
      </c>
      <c r="AA24" s="92">
        <f t="shared" si="5"/>
        <v>5</v>
      </c>
      <c r="AB24" s="92">
        <f t="shared" si="6"/>
        <v>4</v>
      </c>
      <c r="AC24" s="92">
        <f t="shared" si="7"/>
        <v>10</v>
      </c>
      <c r="AD24" s="225">
        <f t="shared" si="11"/>
        <v>4.3</v>
      </c>
      <c r="AE24" s="16">
        <f t="shared" si="8"/>
        <v>0</v>
      </c>
      <c r="AF24" s="9"/>
      <c r="AG24" s="280" t="str">
        <f t="shared" si="15"/>
        <v/>
      </c>
      <c r="AH24" s="280" t="str">
        <f t="shared" si="15"/>
        <v/>
      </c>
      <c r="AI24" s="280">
        <f t="shared" si="15"/>
        <v>3</v>
      </c>
      <c r="AJ24" s="280">
        <f t="shared" si="15"/>
        <v>4</v>
      </c>
      <c r="AK24" s="280">
        <f t="shared" si="15"/>
        <v>4</v>
      </c>
      <c r="AL24" s="280">
        <f t="shared" si="15"/>
        <v>4</v>
      </c>
      <c r="AM24" s="280">
        <f t="shared" si="15"/>
        <v>4</v>
      </c>
      <c r="AN24" s="280" t="str">
        <f t="shared" si="15"/>
        <v/>
      </c>
      <c r="AO24" s="280">
        <f t="shared" si="15"/>
        <v>5</v>
      </c>
      <c r="AP24" s="280">
        <f t="shared" si="15"/>
        <v>5</v>
      </c>
      <c r="AQ24" s="280">
        <f t="shared" si="15"/>
        <v>5</v>
      </c>
      <c r="AR24" s="280">
        <f t="shared" si="15"/>
        <v>5</v>
      </c>
      <c r="AS24" s="280" t="str">
        <f t="shared" si="15"/>
        <v/>
      </c>
      <c r="AT24" s="280" t="str">
        <f t="shared" si="15"/>
        <v/>
      </c>
      <c r="AU24" s="280">
        <f t="shared" si="15"/>
        <v>4</v>
      </c>
      <c r="AV24" s="280" t="str">
        <f t="shared" si="15"/>
        <v/>
      </c>
      <c r="AW24" s="35">
        <f t="shared" si="13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95">
        <v>20</v>
      </c>
      <c r="B25" s="178"/>
      <c r="C25" s="343" t="s">
        <v>34</v>
      </c>
      <c r="D25" s="344" t="s">
        <v>930</v>
      </c>
      <c r="E25" s="238">
        <v>2343</v>
      </c>
      <c r="F25" s="91"/>
      <c r="G25" s="91"/>
      <c r="H25" s="91">
        <v>5</v>
      </c>
      <c r="I25" s="91">
        <v>5</v>
      </c>
      <c r="J25" s="91">
        <v>5</v>
      </c>
      <c r="K25" s="91">
        <v>5</v>
      </c>
      <c r="L25" s="91">
        <v>5</v>
      </c>
      <c r="M25" s="91"/>
      <c r="N25" s="91">
        <v>5</v>
      </c>
      <c r="O25" s="91">
        <v>5</v>
      </c>
      <c r="P25" s="91">
        <v>5</v>
      </c>
      <c r="Q25" s="91">
        <v>5</v>
      </c>
      <c r="R25" s="24"/>
      <c r="S25" s="23"/>
      <c r="T25" s="23">
        <v>5</v>
      </c>
      <c r="U25" s="23"/>
      <c r="V25" s="18">
        <f t="shared" si="0"/>
        <v>5</v>
      </c>
      <c r="W25" s="92">
        <f t="shared" si="1"/>
        <v>0</v>
      </c>
      <c r="X25" s="92">
        <f t="shared" si="14"/>
        <v>0</v>
      </c>
      <c r="Y25" s="92">
        <f t="shared" si="3"/>
        <v>0</v>
      </c>
      <c r="Z25" s="92">
        <f t="shared" si="4"/>
        <v>0</v>
      </c>
      <c r="AA25" s="92">
        <f t="shared" si="5"/>
        <v>0</v>
      </c>
      <c r="AB25" s="92">
        <f t="shared" si="6"/>
        <v>10</v>
      </c>
      <c r="AC25" s="92">
        <f t="shared" si="7"/>
        <v>10</v>
      </c>
      <c r="AD25" s="225">
        <f t="shared" si="11"/>
        <v>5</v>
      </c>
      <c r="AE25" s="16">
        <f t="shared" si="8"/>
        <v>0</v>
      </c>
      <c r="AF25" s="9"/>
      <c r="AG25" s="280" t="str">
        <f t="shared" si="15"/>
        <v/>
      </c>
      <c r="AH25" s="280" t="str">
        <f t="shared" si="15"/>
        <v/>
      </c>
      <c r="AI25" s="280">
        <f t="shared" si="15"/>
        <v>5</v>
      </c>
      <c r="AJ25" s="280">
        <f t="shared" si="15"/>
        <v>5</v>
      </c>
      <c r="AK25" s="280">
        <f t="shared" si="15"/>
        <v>5</v>
      </c>
      <c r="AL25" s="280">
        <f t="shared" si="15"/>
        <v>5</v>
      </c>
      <c r="AM25" s="280">
        <f t="shared" si="15"/>
        <v>5</v>
      </c>
      <c r="AN25" s="280" t="str">
        <f t="shared" si="15"/>
        <v/>
      </c>
      <c r="AO25" s="280">
        <f t="shared" si="15"/>
        <v>5</v>
      </c>
      <c r="AP25" s="280">
        <f t="shared" si="15"/>
        <v>5</v>
      </c>
      <c r="AQ25" s="280">
        <f t="shared" si="15"/>
        <v>5</v>
      </c>
      <c r="AR25" s="280">
        <f t="shared" si="15"/>
        <v>5</v>
      </c>
      <c r="AS25" s="280" t="str">
        <f t="shared" si="15"/>
        <v/>
      </c>
      <c r="AT25" s="280" t="str">
        <f t="shared" si="15"/>
        <v/>
      </c>
      <c r="AU25" s="280">
        <f t="shared" si="15"/>
        <v>5</v>
      </c>
      <c r="AV25" s="280" t="str">
        <f t="shared" si="15"/>
        <v/>
      </c>
      <c r="AW25" s="35">
        <f t="shared" si="13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295">
        <v>21</v>
      </c>
      <c r="B26" s="178"/>
      <c r="C26" s="343" t="s">
        <v>34</v>
      </c>
      <c r="D26" s="344" t="s">
        <v>931</v>
      </c>
      <c r="E26" s="238">
        <v>2343</v>
      </c>
      <c r="F26" s="91"/>
      <c r="G26" s="91"/>
      <c r="H26" s="91">
        <v>5</v>
      </c>
      <c r="I26" s="91">
        <v>5</v>
      </c>
      <c r="J26" s="91">
        <v>5</v>
      </c>
      <c r="K26" s="91">
        <v>5</v>
      </c>
      <c r="L26" s="91">
        <v>5</v>
      </c>
      <c r="M26" s="91"/>
      <c r="N26" s="91">
        <v>5</v>
      </c>
      <c r="O26" s="91">
        <v>5</v>
      </c>
      <c r="P26" s="91">
        <v>5</v>
      </c>
      <c r="Q26" s="91">
        <v>5</v>
      </c>
      <c r="R26" s="24"/>
      <c r="S26" s="23"/>
      <c r="T26" s="23">
        <v>5</v>
      </c>
      <c r="U26" s="23"/>
      <c r="V26" s="18">
        <f t="shared" si="0"/>
        <v>5</v>
      </c>
      <c r="W26" s="92">
        <f t="shared" si="1"/>
        <v>0</v>
      </c>
      <c r="X26" s="92">
        <f t="shared" si="14"/>
        <v>0</v>
      </c>
      <c r="Y26" s="92">
        <f t="shared" si="3"/>
        <v>0</v>
      </c>
      <c r="Z26" s="92">
        <f t="shared" si="4"/>
        <v>0</v>
      </c>
      <c r="AA26" s="92">
        <f t="shared" si="5"/>
        <v>0</v>
      </c>
      <c r="AB26" s="92">
        <f t="shared" si="6"/>
        <v>10</v>
      </c>
      <c r="AC26" s="92">
        <f t="shared" si="7"/>
        <v>10</v>
      </c>
      <c r="AD26" s="225">
        <f t="shared" si="11"/>
        <v>5</v>
      </c>
      <c r="AE26" s="16">
        <f t="shared" si="8"/>
        <v>0</v>
      </c>
      <c r="AF26" s="9"/>
      <c r="AG26" s="280" t="str">
        <f t="shared" si="15"/>
        <v/>
      </c>
      <c r="AH26" s="280" t="str">
        <f t="shared" si="15"/>
        <v/>
      </c>
      <c r="AI26" s="280">
        <f t="shared" si="15"/>
        <v>5</v>
      </c>
      <c r="AJ26" s="280">
        <f t="shared" si="15"/>
        <v>5</v>
      </c>
      <c r="AK26" s="280">
        <f t="shared" si="15"/>
        <v>5</v>
      </c>
      <c r="AL26" s="280">
        <f t="shared" si="15"/>
        <v>5</v>
      </c>
      <c r="AM26" s="280">
        <f t="shared" si="15"/>
        <v>5</v>
      </c>
      <c r="AN26" s="280" t="str">
        <f t="shared" si="15"/>
        <v/>
      </c>
      <c r="AO26" s="280">
        <f t="shared" si="15"/>
        <v>5</v>
      </c>
      <c r="AP26" s="280">
        <f t="shared" si="15"/>
        <v>5</v>
      </c>
      <c r="AQ26" s="280">
        <f t="shared" si="15"/>
        <v>5</v>
      </c>
      <c r="AR26" s="280">
        <f t="shared" si="15"/>
        <v>5</v>
      </c>
      <c r="AS26" s="280" t="str">
        <f t="shared" si="15"/>
        <v/>
      </c>
      <c r="AT26" s="280" t="str">
        <f t="shared" si="15"/>
        <v/>
      </c>
      <c r="AU26" s="280">
        <f t="shared" si="15"/>
        <v>5</v>
      </c>
      <c r="AV26" s="280" t="str">
        <f t="shared" si="15"/>
        <v/>
      </c>
      <c r="AW26" s="35">
        <f t="shared" si="13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295">
        <v>22</v>
      </c>
      <c r="B27" s="178"/>
      <c r="C27" s="302" t="s">
        <v>34</v>
      </c>
      <c r="D27" s="333" t="s">
        <v>932</v>
      </c>
      <c r="E27" s="238">
        <v>2343</v>
      </c>
      <c r="F27" s="91"/>
      <c r="G27" s="91"/>
      <c r="H27" s="91">
        <v>3</v>
      </c>
      <c r="I27" s="91">
        <v>5</v>
      </c>
      <c r="J27" s="91">
        <v>4</v>
      </c>
      <c r="K27" s="91">
        <v>3</v>
      </c>
      <c r="L27" s="91" t="s">
        <v>1493</v>
      </c>
      <c r="M27" s="91"/>
      <c r="N27" s="91">
        <v>4</v>
      </c>
      <c r="O27" s="91">
        <v>4</v>
      </c>
      <c r="P27" s="91">
        <v>3</v>
      </c>
      <c r="Q27" s="91">
        <v>5</v>
      </c>
      <c r="R27" s="24"/>
      <c r="S27" s="23"/>
      <c r="T27" s="23">
        <v>3</v>
      </c>
      <c r="U27" s="23"/>
      <c r="V27" s="18">
        <f t="shared" si="0"/>
        <v>2</v>
      </c>
      <c r="W27" s="92">
        <f t="shared" si="1"/>
        <v>0</v>
      </c>
      <c r="X27" s="92">
        <f t="shared" si="14"/>
        <v>0</v>
      </c>
      <c r="Y27" s="92">
        <f t="shared" si="3"/>
        <v>1</v>
      </c>
      <c r="Z27" s="92">
        <f t="shared" si="4"/>
        <v>4</v>
      </c>
      <c r="AA27" s="92">
        <f t="shared" si="5"/>
        <v>3</v>
      </c>
      <c r="AB27" s="92">
        <f t="shared" si="6"/>
        <v>2</v>
      </c>
      <c r="AC27" s="92">
        <f t="shared" si="7"/>
        <v>10</v>
      </c>
      <c r="AD27" s="225">
        <f t="shared" si="11"/>
        <v>3.6</v>
      </c>
      <c r="AE27" s="16">
        <f t="shared" si="8"/>
        <v>0</v>
      </c>
      <c r="AF27" s="9"/>
      <c r="AG27" s="280" t="str">
        <f t="shared" si="15"/>
        <v/>
      </c>
      <c r="AH27" s="280" t="str">
        <f t="shared" si="15"/>
        <v/>
      </c>
      <c r="AI27" s="280">
        <f t="shared" si="15"/>
        <v>3</v>
      </c>
      <c r="AJ27" s="280">
        <f t="shared" si="15"/>
        <v>5</v>
      </c>
      <c r="AK27" s="280">
        <f t="shared" si="15"/>
        <v>4</v>
      </c>
      <c r="AL27" s="280">
        <f t="shared" si="15"/>
        <v>3</v>
      </c>
      <c r="AM27" s="280">
        <f t="shared" si="15"/>
        <v>2</v>
      </c>
      <c r="AN27" s="280" t="str">
        <f t="shared" si="15"/>
        <v/>
      </c>
      <c r="AO27" s="280">
        <f t="shared" si="15"/>
        <v>4</v>
      </c>
      <c r="AP27" s="280">
        <f t="shared" si="15"/>
        <v>4</v>
      </c>
      <c r="AQ27" s="280">
        <f t="shared" si="15"/>
        <v>3</v>
      </c>
      <c r="AR27" s="280">
        <f t="shared" si="15"/>
        <v>5</v>
      </c>
      <c r="AS27" s="280" t="str">
        <f t="shared" si="15"/>
        <v/>
      </c>
      <c r="AT27" s="280" t="str">
        <f t="shared" si="15"/>
        <v/>
      </c>
      <c r="AU27" s="280">
        <f t="shared" si="15"/>
        <v>3</v>
      </c>
      <c r="AV27" s="280" t="str">
        <f t="shared" si="15"/>
        <v/>
      </c>
      <c r="AW27" s="35">
        <f t="shared" si="13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295">
        <v>23</v>
      </c>
      <c r="B28" s="178"/>
      <c r="C28" s="302" t="s">
        <v>34</v>
      </c>
      <c r="D28" s="333" t="s">
        <v>933</v>
      </c>
      <c r="E28" s="238">
        <v>2343</v>
      </c>
      <c r="F28" s="91"/>
      <c r="G28" s="91"/>
      <c r="H28" s="91">
        <v>3</v>
      </c>
      <c r="I28" s="91">
        <v>4</v>
      </c>
      <c r="J28" s="91">
        <v>5</v>
      </c>
      <c r="K28" s="91">
        <v>3</v>
      </c>
      <c r="L28" s="91">
        <v>3</v>
      </c>
      <c r="M28" s="91"/>
      <c r="N28" s="91">
        <v>3</v>
      </c>
      <c r="O28" s="91">
        <v>4</v>
      </c>
      <c r="P28" s="91">
        <v>3</v>
      </c>
      <c r="Q28" s="91">
        <v>5</v>
      </c>
      <c r="R28" s="24"/>
      <c r="S28" s="23"/>
      <c r="T28" s="23">
        <v>3</v>
      </c>
      <c r="U28" s="23"/>
      <c r="V28" s="18">
        <f t="shared" si="0"/>
        <v>3</v>
      </c>
      <c r="W28" s="92">
        <f t="shared" si="1"/>
        <v>0</v>
      </c>
      <c r="X28" s="92">
        <f t="shared" si="14"/>
        <v>0</v>
      </c>
      <c r="Y28" s="92">
        <f t="shared" si="3"/>
        <v>0</v>
      </c>
      <c r="Z28" s="92">
        <f t="shared" si="4"/>
        <v>6</v>
      </c>
      <c r="AA28" s="92">
        <f t="shared" si="5"/>
        <v>2</v>
      </c>
      <c r="AB28" s="92">
        <f t="shared" si="6"/>
        <v>2</v>
      </c>
      <c r="AC28" s="92">
        <f t="shared" si="7"/>
        <v>10</v>
      </c>
      <c r="AD28" s="225">
        <f t="shared" si="11"/>
        <v>3.6</v>
      </c>
      <c r="AE28" s="16">
        <f t="shared" si="8"/>
        <v>0</v>
      </c>
      <c r="AF28" s="9"/>
      <c r="AG28" s="280" t="str">
        <f t="shared" si="15"/>
        <v/>
      </c>
      <c r="AH28" s="280" t="str">
        <f t="shared" si="15"/>
        <v/>
      </c>
      <c r="AI28" s="280">
        <f t="shared" si="15"/>
        <v>3</v>
      </c>
      <c r="AJ28" s="280">
        <f t="shared" si="15"/>
        <v>4</v>
      </c>
      <c r="AK28" s="280">
        <f t="shared" si="15"/>
        <v>5</v>
      </c>
      <c r="AL28" s="280">
        <f t="shared" si="15"/>
        <v>3</v>
      </c>
      <c r="AM28" s="280">
        <f t="shared" si="15"/>
        <v>3</v>
      </c>
      <c r="AN28" s="280" t="str">
        <f t="shared" si="15"/>
        <v/>
      </c>
      <c r="AO28" s="280">
        <f t="shared" si="15"/>
        <v>3</v>
      </c>
      <c r="AP28" s="280">
        <f t="shared" si="15"/>
        <v>4</v>
      </c>
      <c r="AQ28" s="280">
        <f t="shared" si="15"/>
        <v>3</v>
      </c>
      <c r="AR28" s="280">
        <f t="shared" si="15"/>
        <v>5</v>
      </c>
      <c r="AS28" s="280" t="str">
        <f t="shared" si="15"/>
        <v/>
      </c>
      <c r="AT28" s="280" t="str">
        <f t="shared" si="15"/>
        <v/>
      </c>
      <c r="AU28" s="280">
        <f t="shared" si="15"/>
        <v>3</v>
      </c>
      <c r="AV28" s="280" t="str">
        <f t="shared" si="15"/>
        <v/>
      </c>
      <c r="AW28" s="35">
        <f t="shared" si="13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295">
        <v>24</v>
      </c>
      <c r="B29" s="176"/>
      <c r="C29" s="302" t="s">
        <v>34</v>
      </c>
      <c r="D29" s="333" t="s">
        <v>934</v>
      </c>
      <c r="E29" s="238">
        <v>2343</v>
      </c>
      <c r="F29" s="91"/>
      <c r="G29" s="91"/>
      <c r="H29" s="91">
        <v>3</v>
      </c>
      <c r="I29" s="91">
        <v>4</v>
      </c>
      <c r="J29" s="91">
        <v>3</v>
      </c>
      <c r="K29" s="91">
        <v>4</v>
      </c>
      <c r="L29" s="91">
        <v>3</v>
      </c>
      <c r="M29" s="91"/>
      <c r="N29" s="91">
        <v>5</v>
      </c>
      <c r="O29" s="91">
        <v>5</v>
      </c>
      <c r="P29" s="91">
        <v>3</v>
      </c>
      <c r="Q29" s="91">
        <v>5</v>
      </c>
      <c r="R29" s="24"/>
      <c r="S29" s="23"/>
      <c r="T29" s="23">
        <v>3</v>
      </c>
      <c r="U29" s="23"/>
      <c r="V29" s="18">
        <f t="shared" si="0"/>
        <v>3</v>
      </c>
      <c r="W29" s="92">
        <f t="shared" si="1"/>
        <v>0</v>
      </c>
      <c r="X29" s="92">
        <f t="shared" si="14"/>
        <v>0</v>
      </c>
      <c r="Y29" s="92">
        <f t="shared" si="3"/>
        <v>0</v>
      </c>
      <c r="Z29" s="92">
        <f t="shared" si="4"/>
        <v>5</v>
      </c>
      <c r="AA29" s="92">
        <f t="shared" si="5"/>
        <v>2</v>
      </c>
      <c r="AB29" s="92">
        <f t="shared" si="6"/>
        <v>3</v>
      </c>
      <c r="AC29" s="92">
        <f t="shared" si="7"/>
        <v>10</v>
      </c>
      <c r="AD29" s="225">
        <f t="shared" si="11"/>
        <v>3.8</v>
      </c>
      <c r="AE29" s="16">
        <f t="shared" si="8"/>
        <v>0</v>
      </c>
      <c r="AF29" s="9"/>
      <c r="AG29" s="280" t="str">
        <f t="shared" si="15"/>
        <v/>
      </c>
      <c r="AH29" s="280" t="str">
        <f t="shared" si="15"/>
        <v/>
      </c>
      <c r="AI29" s="280">
        <f t="shared" si="15"/>
        <v>3</v>
      </c>
      <c r="AJ29" s="280">
        <f t="shared" si="15"/>
        <v>4</v>
      </c>
      <c r="AK29" s="280">
        <f t="shared" si="15"/>
        <v>3</v>
      </c>
      <c r="AL29" s="280">
        <f t="shared" si="15"/>
        <v>4</v>
      </c>
      <c r="AM29" s="280">
        <f t="shared" si="15"/>
        <v>3</v>
      </c>
      <c r="AN29" s="280" t="str">
        <f t="shared" si="15"/>
        <v/>
      </c>
      <c r="AO29" s="280">
        <f t="shared" si="15"/>
        <v>5</v>
      </c>
      <c r="AP29" s="280">
        <f t="shared" si="15"/>
        <v>5</v>
      </c>
      <c r="AQ29" s="280">
        <f t="shared" si="15"/>
        <v>3</v>
      </c>
      <c r="AR29" s="280">
        <f t="shared" si="15"/>
        <v>5</v>
      </c>
      <c r="AS29" s="280" t="str">
        <f t="shared" si="15"/>
        <v/>
      </c>
      <c r="AT29" s="280" t="str">
        <f t="shared" si="15"/>
        <v/>
      </c>
      <c r="AU29" s="280">
        <f t="shared" si="15"/>
        <v>3</v>
      </c>
      <c r="AV29" s="280" t="str">
        <f t="shared" si="15"/>
        <v/>
      </c>
      <c r="AW29" s="35">
        <f t="shared" si="13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295">
        <v>25</v>
      </c>
      <c r="B30" s="176"/>
      <c r="C30" s="302" t="s">
        <v>34</v>
      </c>
      <c r="D30" s="333" t="s">
        <v>935</v>
      </c>
      <c r="E30" s="238">
        <v>2343</v>
      </c>
      <c r="F30" s="91"/>
      <c r="G30" s="91"/>
      <c r="H30" s="91">
        <v>3</v>
      </c>
      <c r="I30" s="91">
        <v>4</v>
      </c>
      <c r="J30" s="91">
        <v>3</v>
      </c>
      <c r="K30" s="91">
        <v>4</v>
      </c>
      <c r="L30" s="91">
        <v>3</v>
      </c>
      <c r="M30" s="91"/>
      <c r="N30" s="91">
        <v>4</v>
      </c>
      <c r="O30" s="91">
        <v>4</v>
      </c>
      <c r="P30" s="91">
        <v>4</v>
      </c>
      <c r="Q30" s="91">
        <v>5</v>
      </c>
      <c r="R30" s="24"/>
      <c r="S30" s="23"/>
      <c r="T30" s="23">
        <v>3</v>
      </c>
      <c r="U30" s="23"/>
      <c r="V30" s="18">
        <f t="shared" si="0"/>
        <v>3</v>
      </c>
      <c r="W30" s="92">
        <f t="shared" si="1"/>
        <v>0</v>
      </c>
      <c r="X30" s="92">
        <f t="shared" si="14"/>
        <v>0</v>
      </c>
      <c r="Y30" s="92">
        <f t="shared" si="3"/>
        <v>0</v>
      </c>
      <c r="Z30" s="92">
        <f t="shared" si="4"/>
        <v>4</v>
      </c>
      <c r="AA30" s="92">
        <f t="shared" si="5"/>
        <v>5</v>
      </c>
      <c r="AB30" s="92">
        <f t="shared" si="6"/>
        <v>1</v>
      </c>
      <c r="AC30" s="92">
        <f t="shared" si="7"/>
        <v>10</v>
      </c>
      <c r="AD30" s="225">
        <f t="shared" si="11"/>
        <v>3.7</v>
      </c>
      <c r="AE30" s="16">
        <f t="shared" si="8"/>
        <v>0</v>
      </c>
      <c r="AF30" s="9"/>
      <c r="AG30" s="280" t="str">
        <f t="shared" si="15"/>
        <v/>
      </c>
      <c r="AH30" s="280" t="str">
        <f t="shared" si="15"/>
        <v/>
      </c>
      <c r="AI30" s="280">
        <f t="shared" si="15"/>
        <v>3</v>
      </c>
      <c r="AJ30" s="280">
        <f t="shared" si="15"/>
        <v>4</v>
      </c>
      <c r="AK30" s="280">
        <f t="shared" si="15"/>
        <v>3</v>
      </c>
      <c r="AL30" s="280">
        <f t="shared" si="15"/>
        <v>4</v>
      </c>
      <c r="AM30" s="280">
        <f t="shared" si="15"/>
        <v>3</v>
      </c>
      <c r="AN30" s="280" t="str">
        <f t="shared" si="15"/>
        <v/>
      </c>
      <c r="AO30" s="280">
        <f t="shared" si="15"/>
        <v>4</v>
      </c>
      <c r="AP30" s="280">
        <f t="shared" si="15"/>
        <v>4</v>
      </c>
      <c r="AQ30" s="280">
        <f t="shared" si="15"/>
        <v>4</v>
      </c>
      <c r="AR30" s="280">
        <f t="shared" si="15"/>
        <v>5</v>
      </c>
      <c r="AS30" s="280" t="str">
        <f t="shared" si="15"/>
        <v/>
      </c>
      <c r="AT30" s="280" t="str">
        <f t="shared" si="15"/>
        <v/>
      </c>
      <c r="AU30" s="280">
        <f t="shared" si="15"/>
        <v>3</v>
      </c>
      <c r="AV30" s="280" t="str">
        <f t="shared" si="15"/>
        <v/>
      </c>
      <c r="AW30" s="35">
        <f t="shared" si="13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">
      <c r="A31" s="295">
        <v>26</v>
      </c>
      <c r="B31" s="176"/>
      <c r="C31" s="302" t="s">
        <v>34</v>
      </c>
      <c r="D31" s="333" t="s">
        <v>936</v>
      </c>
      <c r="E31" s="238">
        <v>2343</v>
      </c>
      <c r="F31" s="91"/>
      <c r="G31" s="91"/>
      <c r="H31" s="91">
        <v>3</v>
      </c>
      <c r="I31" s="91">
        <v>4</v>
      </c>
      <c r="J31" s="91">
        <v>3</v>
      </c>
      <c r="K31" s="91">
        <v>4</v>
      </c>
      <c r="L31" s="91">
        <v>3</v>
      </c>
      <c r="M31" s="91"/>
      <c r="N31" s="91">
        <v>4</v>
      </c>
      <c r="O31" s="91">
        <v>4</v>
      </c>
      <c r="P31" s="91">
        <v>4</v>
      </c>
      <c r="Q31" s="91">
        <v>5</v>
      </c>
      <c r="R31" s="24"/>
      <c r="S31" s="23"/>
      <c r="T31" s="23">
        <v>3</v>
      </c>
      <c r="U31" s="23"/>
      <c r="V31" s="18">
        <f t="shared" si="0"/>
        <v>3</v>
      </c>
      <c r="W31" s="92">
        <f t="shared" si="1"/>
        <v>0</v>
      </c>
      <c r="X31" s="92">
        <f t="shared" si="14"/>
        <v>0</v>
      </c>
      <c r="Y31" s="92">
        <f t="shared" si="3"/>
        <v>0</v>
      </c>
      <c r="Z31" s="92">
        <f t="shared" si="4"/>
        <v>4</v>
      </c>
      <c r="AA31" s="92">
        <f t="shared" si="5"/>
        <v>5</v>
      </c>
      <c r="AB31" s="92">
        <f t="shared" si="6"/>
        <v>1</v>
      </c>
      <c r="AC31" s="92">
        <f t="shared" si="7"/>
        <v>10</v>
      </c>
      <c r="AD31" s="225">
        <f t="shared" si="11"/>
        <v>3.7</v>
      </c>
      <c r="AE31" s="16">
        <f t="shared" si="8"/>
        <v>0</v>
      </c>
      <c r="AF31" s="9"/>
      <c r="AG31" s="280" t="str">
        <f t="shared" si="15"/>
        <v/>
      </c>
      <c r="AH31" s="280" t="str">
        <f t="shared" si="15"/>
        <v/>
      </c>
      <c r="AI31" s="280">
        <f t="shared" si="15"/>
        <v>3</v>
      </c>
      <c r="AJ31" s="280">
        <f t="shared" si="15"/>
        <v>4</v>
      </c>
      <c r="AK31" s="280">
        <f t="shared" si="15"/>
        <v>3</v>
      </c>
      <c r="AL31" s="280">
        <f t="shared" si="15"/>
        <v>4</v>
      </c>
      <c r="AM31" s="280">
        <f t="shared" si="15"/>
        <v>3</v>
      </c>
      <c r="AN31" s="280" t="str">
        <f t="shared" si="15"/>
        <v/>
      </c>
      <c r="AO31" s="280">
        <f t="shared" si="15"/>
        <v>4</v>
      </c>
      <c r="AP31" s="280">
        <f t="shared" si="15"/>
        <v>4</v>
      </c>
      <c r="AQ31" s="280">
        <f t="shared" si="15"/>
        <v>4</v>
      </c>
      <c r="AR31" s="280">
        <f t="shared" si="15"/>
        <v>5</v>
      </c>
      <c r="AS31" s="280" t="str">
        <f t="shared" si="15"/>
        <v/>
      </c>
      <c r="AT31" s="280" t="str">
        <f t="shared" si="15"/>
        <v/>
      </c>
      <c r="AU31" s="280">
        <f t="shared" si="15"/>
        <v>3</v>
      </c>
      <c r="AV31" s="280" t="str">
        <f t="shared" si="15"/>
        <v/>
      </c>
      <c r="AW31" s="35">
        <f t="shared" si="13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295"/>
      <c r="B32" s="226"/>
      <c r="C32" s="226"/>
      <c r="D32" s="226"/>
      <c r="E32" s="23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4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25" t="str">
        <f t="shared" si="11"/>
        <v/>
      </c>
      <c r="AE32" s="16">
        <f t="shared" si="8"/>
        <v>0</v>
      </c>
      <c r="AF32" s="9"/>
      <c r="AG32" s="17" t="str">
        <f t="shared" ref="AG32:AV37" si="16">IF(ISERROR(VALUE(LEFT(F32))),LEFT(F32),VALUE(LEFT(F32)))</f>
        <v/>
      </c>
      <c r="AH32" s="17" t="str">
        <f t="shared" si="16"/>
        <v/>
      </c>
      <c r="AI32" s="17" t="str">
        <f t="shared" si="16"/>
        <v/>
      </c>
      <c r="AJ32" s="17" t="str">
        <f t="shared" si="16"/>
        <v/>
      </c>
      <c r="AK32" s="17" t="str">
        <f t="shared" si="16"/>
        <v/>
      </c>
      <c r="AL32" s="17" t="str">
        <f t="shared" si="16"/>
        <v/>
      </c>
      <c r="AM32" s="17" t="str">
        <f t="shared" si="16"/>
        <v/>
      </c>
      <c r="AN32" s="17" t="str">
        <f t="shared" si="16"/>
        <v/>
      </c>
      <c r="AO32" s="17" t="str">
        <f t="shared" si="16"/>
        <v/>
      </c>
      <c r="AP32" s="17" t="str">
        <f t="shared" si="16"/>
        <v/>
      </c>
      <c r="AQ32" s="17" t="str">
        <f t="shared" si="16"/>
        <v/>
      </c>
      <c r="AR32" s="17" t="str">
        <f t="shared" si="16"/>
        <v/>
      </c>
      <c r="AS32" s="17" t="str">
        <f t="shared" si="16"/>
        <v/>
      </c>
      <c r="AT32" s="17" t="str">
        <f t="shared" si="16"/>
        <v/>
      </c>
      <c r="AU32" s="17" t="str">
        <f t="shared" si="16"/>
        <v/>
      </c>
      <c r="AV32" s="17" t="str">
        <f t="shared" si="16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295"/>
      <c r="B33" s="226"/>
      <c r="C33" s="226"/>
      <c r="D33" s="226"/>
      <c r="E33" s="23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4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25" t="str">
        <f t="shared" si="11"/>
        <v/>
      </c>
      <c r="AE33" s="16">
        <f t="shared" si="8"/>
        <v>0</v>
      </c>
      <c r="AF33" s="9"/>
      <c r="AG33" s="17" t="str">
        <f t="shared" si="16"/>
        <v/>
      </c>
      <c r="AH33" s="17" t="str">
        <f t="shared" si="16"/>
        <v/>
      </c>
      <c r="AI33" s="17" t="str">
        <f t="shared" si="16"/>
        <v/>
      </c>
      <c r="AJ33" s="17" t="str">
        <f t="shared" si="16"/>
        <v/>
      </c>
      <c r="AK33" s="17" t="str">
        <f t="shared" si="16"/>
        <v/>
      </c>
      <c r="AL33" s="17" t="str">
        <f t="shared" si="16"/>
        <v/>
      </c>
      <c r="AM33" s="17" t="str">
        <f t="shared" si="16"/>
        <v/>
      </c>
      <c r="AN33" s="17" t="str">
        <f t="shared" si="16"/>
        <v/>
      </c>
      <c r="AO33" s="17" t="str">
        <f t="shared" si="16"/>
        <v/>
      </c>
      <c r="AP33" s="17" t="str">
        <f t="shared" si="16"/>
        <v/>
      </c>
      <c r="AQ33" s="17" t="str">
        <f t="shared" si="16"/>
        <v/>
      </c>
      <c r="AR33" s="17" t="str">
        <f t="shared" si="16"/>
        <v/>
      </c>
      <c r="AS33" s="17" t="str">
        <f t="shared" si="16"/>
        <v/>
      </c>
      <c r="AT33" s="17" t="str">
        <f t="shared" si="16"/>
        <v/>
      </c>
      <c r="AU33" s="17" t="str">
        <f t="shared" si="16"/>
        <v/>
      </c>
      <c r="AV33" s="17" t="str">
        <f t="shared" si="16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295"/>
      <c r="B34" s="227"/>
      <c r="C34" s="228"/>
      <c r="D34" s="229"/>
      <c r="E34" s="238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4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17" t="str">
        <f t="shared" si="16"/>
        <v/>
      </c>
      <c r="AH34" s="17" t="str">
        <f t="shared" si="16"/>
        <v/>
      </c>
      <c r="AI34" s="17" t="str">
        <f t="shared" si="16"/>
        <v/>
      </c>
      <c r="AJ34" s="17" t="str">
        <f t="shared" si="16"/>
        <v/>
      </c>
      <c r="AK34" s="17" t="str">
        <f t="shared" si="16"/>
        <v/>
      </c>
      <c r="AL34" s="17" t="str">
        <f t="shared" si="16"/>
        <v/>
      </c>
      <c r="AM34" s="17" t="str">
        <f t="shared" si="16"/>
        <v/>
      </c>
      <c r="AN34" s="17" t="str">
        <f t="shared" si="16"/>
        <v/>
      </c>
      <c r="AO34" s="17" t="str">
        <f t="shared" si="16"/>
        <v/>
      </c>
      <c r="AP34" s="17" t="str">
        <f t="shared" si="16"/>
        <v/>
      </c>
      <c r="AQ34" s="17" t="str">
        <f t="shared" si="16"/>
        <v/>
      </c>
      <c r="AR34" s="17" t="str">
        <f t="shared" si="16"/>
        <v/>
      </c>
      <c r="AS34" s="17" t="str">
        <f t="shared" si="16"/>
        <v/>
      </c>
      <c r="AT34" s="17" t="str">
        <f t="shared" si="16"/>
        <v/>
      </c>
      <c r="AU34" s="17" t="str">
        <f t="shared" si="16"/>
        <v/>
      </c>
      <c r="AV34" s="17" t="str">
        <f t="shared" si="16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295"/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17" t="str">
        <f t="shared" si="16"/>
        <v/>
      </c>
      <c r="AH35" s="17" t="str">
        <f t="shared" si="16"/>
        <v/>
      </c>
      <c r="AI35" s="17" t="str">
        <f t="shared" si="16"/>
        <v/>
      </c>
      <c r="AJ35" s="17" t="str">
        <f t="shared" si="16"/>
        <v/>
      </c>
      <c r="AK35" s="17" t="str">
        <f t="shared" si="16"/>
        <v/>
      </c>
      <c r="AL35" s="17" t="str">
        <f t="shared" si="16"/>
        <v/>
      </c>
      <c r="AM35" s="17" t="str">
        <f t="shared" si="16"/>
        <v/>
      </c>
      <c r="AN35" s="17" t="str">
        <f t="shared" si="16"/>
        <v/>
      </c>
      <c r="AO35" s="17" t="str">
        <f t="shared" si="16"/>
        <v/>
      </c>
      <c r="AP35" s="17" t="str">
        <f t="shared" si="16"/>
        <v/>
      </c>
      <c r="AQ35" s="17" t="str">
        <f t="shared" si="16"/>
        <v/>
      </c>
      <c r="AR35" s="17" t="str">
        <f t="shared" si="16"/>
        <v/>
      </c>
      <c r="AS35" s="17" t="str">
        <f t="shared" si="16"/>
        <v/>
      </c>
      <c r="AT35" s="17" t="str">
        <f t="shared" si="16"/>
        <v/>
      </c>
      <c r="AU35" s="17" t="str">
        <f t="shared" si="16"/>
        <v/>
      </c>
      <c r="AV35" s="17" t="str">
        <f t="shared" si="16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295"/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17" t="str">
        <f t="shared" si="16"/>
        <v/>
      </c>
      <c r="AH36" s="17" t="str">
        <f t="shared" si="16"/>
        <v/>
      </c>
      <c r="AI36" s="17" t="str">
        <f t="shared" si="16"/>
        <v/>
      </c>
      <c r="AJ36" s="17" t="str">
        <f t="shared" si="16"/>
        <v/>
      </c>
      <c r="AK36" s="17" t="str">
        <f t="shared" si="16"/>
        <v/>
      </c>
      <c r="AL36" s="17" t="str">
        <f t="shared" si="16"/>
        <v/>
      </c>
      <c r="AM36" s="17" t="str">
        <f t="shared" si="16"/>
        <v/>
      </c>
      <c r="AN36" s="17" t="str">
        <f t="shared" si="16"/>
        <v/>
      </c>
      <c r="AO36" s="17" t="str">
        <f t="shared" si="16"/>
        <v/>
      </c>
      <c r="AP36" s="17" t="str">
        <f t="shared" si="16"/>
        <v/>
      </c>
      <c r="AQ36" s="17" t="str">
        <f t="shared" si="16"/>
        <v/>
      </c>
      <c r="AR36" s="17" t="str">
        <f t="shared" si="16"/>
        <v/>
      </c>
      <c r="AS36" s="17" t="str">
        <f t="shared" si="16"/>
        <v/>
      </c>
      <c r="AT36" s="17" t="str">
        <f t="shared" si="16"/>
        <v/>
      </c>
      <c r="AU36" s="17" t="str">
        <f t="shared" si="16"/>
        <v/>
      </c>
      <c r="AV36" s="17" t="str">
        <f t="shared" si="16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COUNTIF(E6:E36,"2343")</f>
        <v>26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si="16"/>
        <v/>
      </c>
      <c r="AH37" s="17" t="str">
        <f t="shared" si="16"/>
        <v/>
      </c>
      <c r="AI37" s="17" t="str">
        <f t="shared" si="16"/>
        <v/>
      </c>
      <c r="AJ37" s="17" t="str">
        <f t="shared" si="16"/>
        <v/>
      </c>
      <c r="AK37" s="17" t="str">
        <f t="shared" si="16"/>
        <v/>
      </c>
      <c r="AL37" s="17" t="str">
        <f t="shared" si="16"/>
        <v/>
      </c>
      <c r="AM37" s="17" t="str">
        <f t="shared" si="16"/>
        <v/>
      </c>
      <c r="AN37" s="17" t="str">
        <f t="shared" si="16"/>
        <v/>
      </c>
      <c r="AO37" s="17" t="str">
        <f t="shared" si="16"/>
        <v/>
      </c>
      <c r="AP37" s="17" t="str">
        <f t="shared" si="16"/>
        <v/>
      </c>
      <c r="AQ37" s="17" t="str">
        <f t="shared" si="16"/>
        <v/>
      </c>
      <c r="AR37" s="17" t="str">
        <f t="shared" si="16"/>
        <v/>
      </c>
      <c r="AS37" s="17" t="str">
        <f t="shared" si="16"/>
        <v/>
      </c>
      <c r="AT37" s="17" t="str">
        <f t="shared" si="16"/>
        <v/>
      </c>
      <c r="AU37" s="17" t="str">
        <f t="shared" si="16"/>
        <v/>
      </c>
      <c r="AV37" s="17" t="str">
        <f t="shared" ref="AV37" si="17">IF(ISERROR(VALUE(LEFT(U37))),LEFT(U37),VALUE(LEFT(U37)))</f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 t="str">
        <f t="array" ref="F38:U45">AG38:AV45</f>
        <v xml:space="preserve"> </v>
      </c>
      <c r="G38" s="196" t="str">
        <v xml:space="preserve"> </v>
      </c>
      <c r="H38" s="196">
        <v>3.5</v>
      </c>
      <c r="I38" s="196">
        <v>4.3076923076923075</v>
      </c>
      <c r="J38" s="196">
        <v>4.1923076923076925</v>
      </c>
      <c r="K38" s="196">
        <v>3.9230769230769229</v>
      </c>
      <c r="L38" s="196">
        <v>3.4230769230769229</v>
      </c>
      <c r="M38" s="196" t="str">
        <v xml:space="preserve"> </v>
      </c>
      <c r="N38" s="196">
        <v>4.3076923076923075</v>
      </c>
      <c r="O38" s="231">
        <v>4.4615384615384617</v>
      </c>
      <c r="P38" s="198">
        <v>4.0769230769230766</v>
      </c>
      <c r="Q38" s="198">
        <v>4.6538461538461542</v>
      </c>
      <c r="R38" s="198" t="str">
        <v xml:space="preserve"> </v>
      </c>
      <c r="S38" s="196" t="str">
        <v xml:space="preserve"> </v>
      </c>
      <c r="T38" s="196">
        <v>3.6538461538461537</v>
      </c>
      <c r="U38" s="196" t="str">
        <v xml:space="preserve"> </v>
      </c>
      <c r="V38" s="18">
        <f>сводн.!T39</f>
        <v>3</v>
      </c>
      <c r="W38" s="92">
        <f>SUM(W6:W37)</f>
        <v>0</v>
      </c>
      <c r="X38" s="92">
        <f>SUM(X6:X37)</f>
        <v>0</v>
      </c>
      <c r="Y38" s="92">
        <f>SUM(Y6:Y37)-X38</f>
        <v>2</v>
      </c>
      <c r="Z38" s="92">
        <f>SUM(Z6:Z37)</f>
        <v>64</v>
      </c>
      <c r="AA38" s="92">
        <f>SUM(AA6:AA37)</f>
        <v>113</v>
      </c>
      <c r="AB38" s="92">
        <f>SUM(AB6:AB37)</f>
        <v>81</v>
      </c>
      <c r="AC38" s="92">
        <f t="shared" si="7"/>
        <v>260</v>
      </c>
      <c r="AD38" s="225">
        <f>IF(ISERROR(((X38+Y38)*2+Z38*3+AA38*4+AB38*5)/SUM(X38,Y38:AB38)),"",((X38+Y38)*2+Z38*3+AA38*4+AB38*5)/SUM(X38,Y38:AB38))</f>
        <v>4.05</v>
      </c>
      <c r="AE38" s="32"/>
      <c r="AF38" s="9"/>
      <c r="AG38" s="33" t="str">
        <f t="shared" ref="AG38:AV38" si="18">IF(COUNT(AG6:AG37)=0," ",SUM(AG6:AG37)/COUNT(AG6:AG37))</f>
        <v xml:space="preserve"> </v>
      </c>
      <c r="AH38" s="33" t="str">
        <f t="shared" si="18"/>
        <v xml:space="preserve"> </v>
      </c>
      <c r="AI38" s="33">
        <f t="shared" si="18"/>
        <v>3.5</v>
      </c>
      <c r="AJ38" s="33">
        <f t="shared" si="18"/>
        <v>4.3076923076923075</v>
      </c>
      <c r="AK38" s="33">
        <f t="shared" si="18"/>
        <v>4.1923076923076925</v>
      </c>
      <c r="AL38" s="33">
        <f t="shared" si="18"/>
        <v>3.9230769230769229</v>
      </c>
      <c r="AM38" s="33">
        <f t="shared" si="18"/>
        <v>3.4230769230769229</v>
      </c>
      <c r="AN38" s="33" t="str">
        <f t="shared" si="18"/>
        <v xml:space="preserve"> </v>
      </c>
      <c r="AO38" s="33">
        <f t="shared" si="18"/>
        <v>4.3076923076923075</v>
      </c>
      <c r="AP38" s="33">
        <f t="shared" si="18"/>
        <v>4.4615384615384617</v>
      </c>
      <c r="AQ38" s="33">
        <f t="shared" si="18"/>
        <v>4.0769230769230766</v>
      </c>
      <c r="AR38" s="33">
        <f t="shared" si="18"/>
        <v>4.6538461538461542</v>
      </c>
      <c r="AS38" s="33" t="str">
        <f t="shared" si="18"/>
        <v xml:space="preserve"> </v>
      </c>
      <c r="AT38" s="33" t="str">
        <f t="shared" si="18"/>
        <v xml:space="preserve"> </v>
      </c>
      <c r="AU38" s="33">
        <f t="shared" si="18"/>
        <v>3.6538461538461537</v>
      </c>
      <c r="AV38" s="34" t="str">
        <f t="shared" si="18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 t="str">
        <v>0</v>
      </c>
      <c r="G39" s="95" t="str">
        <v>0</v>
      </c>
      <c r="H39" s="95">
        <v>2</v>
      </c>
      <c r="I39" s="95">
        <v>11</v>
      </c>
      <c r="J39" s="95">
        <v>8</v>
      </c>
      <c r="K39" s="95">
        <v>4</v>
      </c>
      <c r="L39" s="95">
        <v>2</v>
      </c>
      <c r="M39" s="95" t="str">
        <v>0</v>
      </c>
      <c r="N39" s="95">
        <v>10</v>
      </c>
      <c r="O39" s="96">
        <v>13</v>
      </c>
      <c r="P39" s="96">
        <v>7</v>
      </c>
      <c r="Q39" s="96">
        <v>21</v>
      </c>
      <c r="R39" s="96" t="str">
        <v>0</v>
      </c>
      <c r="S39" s="95" t="str">
        <v>0</v>
      </c>
      <c r="T39" s="95">
        <v>3</v>
      </c>
      <c r="U39" s="95" t="str">
        <v xml:space="preserve"> </v>
      </c>
      <c r="V39" s="232">
        <f>IF(COUNTIF(V6:V37,5)=0,"0",COUNTIF(V6:V37,5))</f>
        <v>2</v>
      </c>
      <c r="W39" s="192"/>
      <c r="X39" s="527">
        <f>SUM(X38:AB38)</f>
        <v>260</v>
      </c>
      <c r="Y39" s="527"/>
      <c r="Z39" s="527"/>
      <c r="AA39" s="527"/>
      <c r="AB39" s="527"/>
      <c r="AC39" s="299"/>
      <c r="AD39" s="225">
        <f t="shared" ref="AD39" si="19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20">IF(COUNTIF(AG6:AG37,5)=0,"0",COUNTIF(AG6:AG37,5))</f>
        <v>0</v>
      </c>
      <c r="AH39" s="38" t="str">
        <f t="shared" si="20"/>
        <v>0</v>
      </c>
      <c r="AI39" s="38">
        <f t="shared" si="20"/>
        <v>2</v>
      </c>
      <c r="AJ39" s="38">
        <f t="shared" si="20"/>
        <v>11</v>
      </c>
      <c r="AK39" s="38">
        <f t="shared" si="20"/>
        <v>8</v>
      </c>
      <c r="AL39" s="38">
        <f t="shared" si="20"/>
        <v>4</v>
      </c>
      <c r="AM39" s="38">
        <f t="shared" si="20"/>
        <v>2</v>
      </c>
      <c r="AN39" s="38" t="str">
        <f t="shared" si="20"/>
        <v>0</v>
      </c>
      <c r="AO39" s="38">
        <f t="shared" si="20"/>
        <v>10</v>
      </c>
      <c r="AP39" s="38">
        <f t="shared" si="20"/>
        <v>13</v>
      </c>
      <c r="AQ39" s="38">
        <f t="shared" si="20"/>
        <v>7</v>
      </c>
      <c r="AR39" s="38">
        <f t="shared" si="20"/>
        <v>21</v>
      </c>
      <c r="AS39" s="38" t="str">
        <f t="shared" si="20"/>
        <v>0</v>
      </c>
      <c r="AT39" s="38" t="str">
        <f t="shared" si="20"/>
        <v>0</v>
      </c>
      <c r="AU39" s="38">
        <f t="shared" si="20"/>
        <v>3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 t="str">
        <v>0</v>
      </c>
      <c r="G40" s="97" t="str">
        <v>0</v>
      </c>
      <c r="H40" s="97">
        <v>9</v>
      </c>
      <c r="I40" s="97">
        <v>12</v>
      </c>
      <c r="J40" s="97">
        <v>15</v>
      </c>
      <c r="K40" s="97">
        <v>16</v>
      </c>
      <c r="L40" s="97">
        <v>8</v>
      </c>
      <c r="M40" s="97" t="str">
        <v>0</v>
      </c>
      <c r="N40" s="97">
        <v>14</v>
      </c>
      <c r="O40" s="98">
        <v>12</v>
      </c>
      <c r="P40" s="98">
        <v>14</v>
      </c>
      <c r="Q40" s="98">
        <v>2</v>
      </c>
      <c r="R40" s="98" t="str">
        <v>0</v>
      </c>
      <c r="S40" s="97" t="str">
        <v>0</v>
      </c>
      <c r="T40" s="97">
        <v>11</v>
      </c>
      <c r="U40" s="97" t="str">
        <v xml:space="preserve"> </v>
      </c>
      <c r="V40" s="233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3</v>
      </c>
      <c r="AB40" s="44">
        <f>IF(COUNTIF(AB6:AB37,4)=0," ",COUNTIF(AB6:AB37,4))</f>
        <v>3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21">IF(COUNTIF(AG6:AG37,4)=0,"0",COUNTIF(AG6:AG37,4))</f>
        <v>0</v>
      </c>
      <c r="AH40" s="44" t="str">
        <f t="shared" si="21"/>
        <v>0</v>
      </c>
      <c r="AI40" s="44">
        <f t="shared" si="21"/>
        <v>9</v>
      </c>
      <c r="AJ40" s="44">
        <f t="shared" si="21"/>
        <v>12</v>
      </c>
      <c r="AK40" s="44">
        <f t="shared" si="21"/>
        <v>15</v>
      </c>
      <c r="AL40" s="44">
        <f t="shared" si="21"/>
        <v>16</v>
      </c>
      <c r="AM40" s="44">
        <f t="shared" si="21"/>
        <v>8</v>
      </c>
      <c r="AN40" s="44" t="str">
        <f t="shared" si="21"/>
        <v>0</v>
      </c>
      <c r="AO40" s="44">
        <f t="shared" si="21"/>
        <v>14</v>
      </c>
      <c r="AP40" s="44">
        <f t="shared" si="21"/>
        <v>12</v>
      </c>
      <c r="AQ40" s="44">
        <f t="shared" si="21"/>
        <v>14</v>
      </c>
      <c r="AR40" s="44">
        <f t="shared" si="21"/>
        <v>2</v>
      </c>
      <c r="AS40" s="44" t="str">
        <f t="shared" si="21"/>
        <v>0</v>
      </c>
      <c r="AT40" s="44" t="str">
        <f t="shared" si="21"/>
        <v>0</v>
      </c>
      <c r="AU40" s="44">
        <f t="shared" si="21"/>
        <v>11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 t="str">
        <v>0</v>
      </c>
      <c r="H41" s="99">
        <v>15</v>
      </c>
      <c r="I41" s="99">
        <v>3</v>
      </c>
      <c r="J41" s="99">
        <v>3</v>
      </c>
      <c r="K41" s="99">
        <v>6</v>
      </c>
      <c r="L41" s="99">
        <v>15</v>
      </c>
      <c r="M41" s="99" t="str">
        <v>0</v>
      </c>
      <c r="N41" s="99">
        <v>2</v>
      </c>
      <c r="O41" s="100">
        <v>1</v>
      </c>
      <c r="P41" s="100">
        <v>5</v>
      </c>
      <c r="Q41" s="100">
        <v>2</v>
      </c>
      <c r="R41" s="100" t="str">
        <v>0</v>
      </c>
      <c r="S41" s="99" t="str">
        <v>0</v>
      </c>
      <c r="T41" s="99">
        <v>12</v>
      </c>
      <c r="U41" s="99" t="str">
        <v xml:space="preserve"> </v>
      </c>
      <c r="V41" s="234">
        <f>IF(COUNTIF(V6:V37,3)=0,"0",COUNTIF(V6:V37,3))</f>
        <v>19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2</v>
      </c>
      <c r="AB41" s="52">
        <f>IF(COUNTIF(AB6:AB37,3)=0," ",COUNTIF(AB6:AB37,3))</f>
        <v>5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2">IF(COUNTIF(AG6:AG37,3)=0,"0",COUNTIF(AG6:AG37,3))</f>
        <v>0</v>
      </c>
      <c r="AH41" s="52" t="str">
        <f t="shared" si="22"/>
        <v>0</v>
      </c>
      <c r="AI41" s="52">
        <f t="shared" si="22"/>
        <v>15</v>
      </c>
      <c r="AJ41" s="52">
        <f t="shared" si="22"/>
        <v>3</v>
      </c>
      <c r="AK41" s="52">
        <f t="shared" si="22"/>
        <v>3</v>
      </c>
      <c r="AL41" s="52">
        <f t="shared" si="22"/>
        <v>6</v>
      </c>
      <c r="AM41" s="52">
        <f t="shared" si="22"/>
        <v>15</v>
      </c>
      <c r="AN41" s="52" t="str">
        <f t="shared" si="22"/>
        <v>0</v>
      </c>
      <c r="AO41" s="52">
        <f t="shared" si="22"/>
        <v>2</v>
      </c>
      <c r="AP41" s="52">
        <f t="shared" si="22"/>
        <v>1</v>
      </c>
      <c r="AQ41" s="52">
        <f t="shared" si="22"/>
        <v>5</v>
      </c>
      <c r="AR41" s="52">
        <f t="shared" si="22"/>
        <v>2</v>
      </c>
      <c r="AS41" s="52" t="str">
        <f t="shared" si="22"/>
        <v>0</v>
      </c>
      <c r="AT41" s="52" t="str">
        <f t="shared" si="22"/>
        <v>0</v>
      </c>
      <c r="AU41" s="52">
        <f t="shared" si="22"/>
        <v>12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1</v>
      </c>
      <c r="M42" s="23">
        <v>0</v>
      </c>
      <c r="N42" s="23">
        <v>0</v>
      </c>
      <c r="O42" s="24">
        <v>0</v>
      </c>
      <c r="P42" s="24">
        <v>0</v>
      </c>
      <c r="Q42" s="24">
        <v>1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3</v>
      </c>
      <c r="AA42" s="35">
        <f>IF(COUNTIF(AA6:AA37,2)=0," ",COUNTIF(AA6:AA37,2))</f>
        <v>4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3">COUNTIF(AG6:AG36,2)+COUNTIF(AG6:AG36,"д")</f>
        <v>0</v>
      </c>
      <c r="AH42" s="35">
        <f t="shared" si="23"/>
        <v>0</v>
      </c>
      <c r="AI42" s="35">
        <f t="shared" si="23"/>
        <v>0</v>
      </c>
      <c r="AJ42" s="35">
        <f t="shared" si="23"/>
        <v>0</v>
      </c>
      <c r="AK42" s="35">
        <f t="shared" si="23"/>
        <v>0</v>
      </c>
      <c r="AL42" s="35">
        <f t="shared" si="23"/>
        <v>0</v>
      </c>
      <c r="AM42" s="35">
        <f t="shared" si="23"/>
        <v>1</v>
      </c>
      <c r="AN42" s="35">
        <f t="shared" si="23"/>
        <v>0</v>
      </c>
      <c r="AO42" s="35">
        <f t="shared" si="23"/>
        <v>0</v>
      </c>
      <c r="AP42" s="35">
        <f t="shared" si="23"/>
        <v>0</v>
      </c>
      <c r="AQ42" s="35">
        <f t="shared" si="23"/>
        <v>0</v>
      </c>
      <c r="AR42" s="35">
        <f t="shared" si="23"/>
        <v>1</v>
      </c>
      <c r="AS42" s="35">
        <f t="shared" si="23"/>
        <v>0</v>
      </c>
      <c r="AT42" s="35">
        <f t="shared" si="23"/>
        <v>0</v>
      </c>
      <c r="AU42" s="35">
        <f t="shared" si="23"/>
        <v>0</v>
      </c>
      <c r="AV42" s="35">
        <f t="shared" si="23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4">COUNTBLANK(V6:V26)</f>
        <v>0</v>
      </c>
      <c r="W43" s="35">
        <f t="shared" si="24"/>
        <v>0</v>
      </c>
      <c r="X43" s="35">
        <f t="shared" si="24"/>
        <v>0</v>
      </c>
      <c r="Y43" s="35">
        <f t="shared" si="24"/>
        <v>0</v>
      </c>
      <c r="Z43" s="35">
        <f t="shared" si="24"/>
        <v>0</v>
      </c>
      <c r="AA43" s="35">
        <f t="shared" si="24"/>
        <v>0</v>
      </c>
      <c r="AB43" s="35">
        <f t="shared" si="24"/>
        <v>0</v>
      </c>
      <c r="AC43" s="35"/>
      <c r="AD43" s="35">
        <f>COUNTBLANK(AD6:AD31)</f>
        <v>0</v>
      </c>
      <c r="AE43" s="61" t="str">
        <f>IF(COUNTIF(AE6:AE37,"б")=0," ",COUNTIF(AE6:AE37,"б"))</f>
        <v xml:space="preserve"> </v>
      </c>
      <c r="AF43" s="60">
        <f t="shared" ref="AF43:CB43" si="25">IF(COUNTIF(AF6:AF37,"б")=0+COUNTIF(AF6:AF37,"а")=0,"0",COUNTIF(AF6:AF37,"б")+COUNTIF(AF6:AF37,"а"))</f>
        <v>0</v>
      </c>
      <c r="AG43" s="60">
        <f t="shared" si="25"/>
        <v>0</v>
      </c>
      <c r="AH43" s="60">
        <f t="shared" si="25"/>
        <v>0</v>
      </c>
      <c r="AI43" s="60">
        <f t="shared" si="25"/>
        <v>0</v>
      </c>
      <c r="AJ43" s="60">
        <f t="shared" si="25"/>
        <v>0</v>
      </c>
      <c r="AK43" s="60">
        <f t="shared" si="25"/>
        <v>0</v>
      </c>
      <c r="AL43" s="60">
        <f t="shared" si="25"/>
        <v>0</v>
      </c>
      <c r="AM43" s="60">
        <f t="shared" si="25"/>
        <v>0</v>
      </c>
      <c r="AN43" s="60">
        <f t="shared" si="25"/>
        <v>0</v>
      </c>
      <c r="AO43" s="60">
        <f t="shared" si="25"/>
        <v>0</v>
      </c>
      <c r="AP43" s="60">
        <f t="shared" si="25"/>
        <v>0</v>
      </c>
      <c r="AQ43" s="60">
        <f t="shared" si="25"/>
        <v>0</v>
      </c>
      <c r="AR43" s="60">
        <f t="shared" si="25"/>
        <v>0</v>
      </c>
      <c r="AS43" s="60">
        <f t="shared" si="25"/>
        <v>0</v>
      </c>
      <c r="AT43" s="60">
        <f t="shared" si="25"/>
        <v>0</v>
      </c>
      <c r="AU43" s="60">
        <f t="shared" si="25"/>
        <v>0</v>
      </c>
      <c r="AV43" s="60">
        <f t="shared" si="25"/>
        <v>0</v>
      </c>
      <c r="AW43" s="60">
        <f t="shared" si="25"/>
        <v>0</v>
      </c>
      <c r="AX43" s="60">
        <f t="shared" si="25"/>
        <v>0</v>
      </c>
      <c r="AY43" s="60">
        <f t="shared" si="25"/>
        <v>0</v>
      </c>
      <c r="AZ43" s="60">
        <f t="shared" si="25"/>
        <v>0</v>
      </c>
      <c r="BA43" s="60">
        <f t="shared" si="25"/>
        <v>0</v>
      </c>
      <c r="BB43" s="60">
        <f t="shared" si="25"/>
        <v>0</v>
      </c>
      <c r="BC43" s="60">
        <f t="shared" si="25"/>
        <v>0</v>
      </c>
      <c r="BD43" s="60">
        <f t="shared" si="25"/>
        <v>0</v>
      </c>
      <c r="BE43" s="60">
        <f t="shared" si="25"/>
        <v>0</v>
      </c>
      <c r="BF43" s="60">
        <f t="shared" si="25"/>
        <v>0</v>
      </c>
      <c r="BG43" s="60">
        <f t="shared" si="25"/>
        <v>0</v>
      </c>
      <c r="BH43" s="60">
        <f t="shared" si="25"/>
        <v>0</v>
      </c>
      <c r="BI43" s="60">
        <f t="shared" si="25"/>
        <v>0</v>
      </c>
      <c r="BJ43" s="60">
        <f t="shared" si="25"/>
        <v>0</v>
      </c>
      <c r="BK43" s="60">
        <f t="shared" si="25"/>
        <v>0</v>
      </c>
      <c r="BL43" s="60">
        <f t="shared" si="25"/>
        <v>0</v>
      </c>
      <c r="BM43" s="60">
        <f t="shared" si="25"/>
        <v>0</v>
      </c>
      <c r="BN43" s="60">
        <f t="shared" si="25"/>
        <v>0</v>
      </c>
      <c r="BO43" s="60">
        <f t="shared" si="25"/>
        <v>0</v>
      </c>
      <c r="BP43" s="60">
        <f t="shared" si="25"/>
        <v>0</v>
      </c>
      <c r="BQ43" s="60">
        <f t="shared" si="25"/>
        <v>0</v>
      </c>
      <c r="BR43" s="60">
        <f t="shared" si="25"/>
        <v>0</v>
      </c>
      <c r="BS43" s="60">
        <f t="shared" si="25"/>
        <v>0</v>
      </c>
      <c r="BT43" s="60">
        <f t="shared" si="25"/>
        <v>0</v>
      </c>
      <c r="BU43" s="60">
        <f t="shared" si="25"/>
        <v>0</v>
      </c>
      <c r="BV43" s="60">
        <f t="shared" si="25"/>
        <v>0</v>
      </c>
      <c r="BW43" s="60">
        <f t="shared" si="25"/>
        <v>0</v>
      </c>
      <c r="BX43" s="60">
        <f t="shared" si="25"/>
        <v>0</v>
      </c>
      <c r="BY43" s="60">
        <f t="shared" si="25"/>
        <v>0</v>
      </c>
      <c r="BZ43" s="60">
        <f t="shared" si="25"/>
        <v>0</v>
      </c>
      <c r="CA43" s="60">
        <f t="shared" si="25"/>
        <v>0</v>
      </c>
      <c r="CB43" s="60">
        <f t="shared" si="2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6">IF(COUNTIF(AG6:AG37,"з")=0,"0",COUNTIF(AG6:AG37,"з"))</f>
        <v>0</v>
      </c>
      <c r="AH44" s="35" t="str">
        <f t="shared" si="26"/>
        <v>0</v>
      </c>
      <c r="AI44" s="35" t="str">
        <f t="shared" si="26"/>
        <v>0</v>
      </c>
      <c r="AJ44" s="35" t="str">
        <f t="shared" si="26"/>
        <v>0</v>
      </c>
      <c r="AK44" s="35" t="str">
        <f t="shared" si="26"/>
        <v>0</v>
      </c>
      <c r="AL44" s="35" t="str">
        <f t="shared" si="26"/>
        <v>0</v>
      </c>
      <c r="AM44" s="35" t="str">
        <f t="shared" si="26"/>
        <v>0</v>
      </c>
      <c r="AN44" s="35" t="str">
        <f t="shared" si="26"/>
        <v>0</v>
      </c>
      <c r="AO44" s="35" t="str">
        <f t="shared" si="26"/>
        <v>0</v>
      </c>
      <c r="AP44" s="35" t="str">
        <f t="shared" si="26"/>
        <v>0</v>
      </c>
      <c r="AQ44" s="35" t="str">
        <f t="shared" si="26"/>
        <v>0</v>
      </c>
      <c r="AR44" s="35" t="str">
        <f t="shared" si="26"/>
        <v>0</v>
      </c>
      <c r="AS44" s="35" t="str">
        <f t="shared" si="26"/>
        <v>0</v>
      </c>
      <c r="AT44" s="35" t="str">
        <f t="shared" si="26"/>
        <v>0</v>
      </c>
      <c r="AU44" s="35" t="str">
        <f t="shared" si="26"/>
        <v>0</v>
      </c>
      <c r="AV44" s="35" t="str">
        <f t="shared" si="26"/>
        <v>0</v>
      </c>
      <c r="AW44" s="35" t="str">
        <f t="shared" si="26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7">IF(COUNTIF(AG6:AG37,"н")=0,"0",COUNTIF(AG6:AG37,"н"))</f>
        <v>0</v>
      </c>
      <c r="AH45" s="35" t="str">
        <f t="shared" si="27"/>
        <v>0</v>
      </c>
      <c r="AI45" s="35" t="str">
        <f t="shared" si="27"/>
        <v>0</v>
      </c>
      <c r="AJ45" s="35" t="str">
        <f t="shared" si="27"/>
        <v>0</v>
      </c>
      <c r="AK45" s="35" t="str">
        <f t="shared" si="27"/>
        <v>0</v>
      </c>
      <c r="AL45" s="35" t="str">
        <f t="shared" si="27"/>
        <v>0</v>
      </c>
      <c r="AM45" s="35" t="str">
        <f t="shared" si="27"/>
        <v>0</v>
      </c>
      <c r="AN45" s="35" t="str">
        <f t="shared" si="27"/>
        <v>0</v>
      </c>
      <c r="AO45" s="35" t="str">
        <f t="shared" si="27"/>
        <v>0</v>
      </c>
      <c r="AP45" s="35" t="str">
        <f t="shared" si="27"/>
        <v>0</v>
      </c>
      <c r="AQ45" s="35" t="str">
        <f t="shared" si="27"/>
        <v>0</v>
      </c>
      <c r="AR45" s="35" t="str">
        <f t="shared" si="27"/>
        <v>0</v>
      </c>
      <c r="AS45" s="35" t="str">
        <f t="shared" si="27"/>
        <v>0</v>
      </c>
      <c r="AT45" s="35" t="str">
        <f t="shared" si="27"/>
        <v>0</v>
      </c>
      <c r="AU45" s="35" t="str">
        <f t="shared" si="27"/>
        <v>0</v>
      </c>
      <c r="AV45" s="35" t="str">
        <f t="shared" si="27"/>
        <v>0</v>
      </c>
      <c r="AW45" s="35" t="str">
        <f t="shared" si="27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00"/>
      <c r="X46" s="300"/>
      <c r="Y46" s="300"/>
      <c r="Z46" s="300"/>
      <c r="AA46" s="300"/>
      <c r="AB46" s="300"/>
      <c r="AC46" s="300"/>
      <c r="AD46" s="300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00"/>
      <c r="X47" s="300"/>
      <c r="Y47" s="300"/>
      <c r="Z47" s="300"/>
      <c r="AA47" s="300"/>
      <c r="AB47" s="300"/>
      <c r="AC47" s="300"/>
      <c r="AD47" s="300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00"/>
      <c r="X48" s="300"/>
      <c r="Y48" s="300"/>
      <c r="Z48" s="300"/>
      <c r="AA48" s="300"/>
      <c r="AB48" s="300"/>
      <c r="AC48" s="300"/>
      <c r="AD48" s="300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00"/>
      <c r="X49" s="300"/>
      <c r="Y49" s="300"/>
      <c r="Z49" s="300"/>
      <c r="AA49" s="300"/>
      <c r="AB49" s="300"/>
      <c r="AC49" s="300"/>
      <c r="AD49" s="300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00"/>
      <c r="X50" s="300"/>
      <c r="Y50" s="300"/>
      <c r="Z50" s="300"/>
      <c r="AA50" s="300"/>
      <c r="AB50" s="300"/>
      <c r="AC50" s="300"/>
      <c r="AD50" s="300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00"/>
      <c r="X51" s="300"/>
      <c r="Y51" s="300"/>
      <c r="Z51" s="300"/>
      <c r="AA51" s="300"/>
      <c r="AB51" s="300"/>
      <c r="AC51" s="300"/>
      <c r="AD51" s="300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00"/>
      <c r="X52" s="300"/>
      <c r="Y52" s="300"/>
      <c r="Z52" s="300"/>
      <c r="AA52" s="300"/>
      <c r="AB52" s="300"/>
      <c r="AC52" s="300"/>
      <c r="AD52" s="300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00"/>
      <c r="X53" s="300"/>
      <c r="Y53" s="300"/>
      <c r="Z53" s="300"/>
      <c r="AA53" s="300"/>
      <c r="AB53" s="300"/>
      <c r="AC53" s="300"/>
      <c r="AD53" s="300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00"/>
      <c r="X54" s="300"/>
      <c r="Y54" s="300"/>
      <c r="Z54" s="300"/>
      <c r="AA54" s="300"/>
      <c r="AB54" s="300"/>
      <c r="AC54" s="300"/>
      <c r="AD54" s="300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H2:M2"/>
    <mergeCell ref="N2:R2"/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2153" priority="3427" stopIfTrue="1" operator="equal">
      <formula>5</formula>
    </cfRule>
    <cfRule type="cellIs" dxfId="2152" priority="3428" stopIfTrue="1" operator="equal">
      <formula>4</formula>
    </cfRule>
    <cfRule type="cellIs" dxfId="2151" priority="3429" stopIfTrue="1" operator="equal">
      <formula>3</formula>
    </cfRule>
  </conditionalFormatting>
  <conditionalFormatting sqref="E6:E45">
    <cfRule type="cellIs" dxfId="2150" priority="3425" stopIfTrue="1" operator="equal">
      <formula>4</formula>
    </cfRule>
    <cfRule type="cellIs" dxfId="2149" priority="3426" stopIfTrue="1" operator="equal">
      <formula>3</formula>
    </cfRule>
  </conditionalFormatting>
  <conditionalFormatting sqref="Z5:AC5 W40:AF43 AE6:AE39 W39 R6:V45 F34:Q45 AG43:CB43 W44:AW45 AG6:AW42 J6:Q31 G6:H31">
    <cfRule type="cellIs" dxfId="2148" priority="3422" stopIfTrue="1" operator="equal">
      <formula>5</formula>
    </cfRule>
    <cfRule type="cellIs" dxfId="2147" priority="3423" stopIfTrue="1" operator="equal">
      <formula>4</formula>
    </cfRule>
    <cfRule type="cellIs" dxfId="2146" priority="3424" stopIfTrue="1" operator="equal">
      <formula>3</formula>
    </cfRule>
  </conditionalFormatting>
  <conditionalFormatting sqref="AF6:AF37">
    <cfRule type="expression" dxfId="2145" priority="3420" stopIfTrue="1">
      <formula>VALUE(RIGHT(AF6))&gt;AE6</formula>
    </cfRule>
    <cfRule type="expression" dxfId="2144" priority="3421" stopIfTrue="1">
      <formula>EXACT(RIGHT(AF6,3),"зач")</formula>
    </cfRule>
  </conditionalFormatting>
  <conditionalFormatting sqref="AE3:AJ4 V3:AC4">
    <cfRule type="expression" dxfId="2143" priority="3418" stopIfTrue="1">
      <formula>$D$1&lt;V3</formula>
    </cfRule>
    <cfRule type="expression" dxfId="2142" priority="3419" stopIfTrue="1">
      <formula>$D$1&gt;V3</formula>
    </cfRule>
  </conditionalFormatting>
  <conditionalFormatting sqref="I6:J31">
    <cfRule type="cellIs" dxfId="2141" priority="3141" stopIfTrue="1" operator="equal">
      <formula>5</formula>
    </cfRule>
    <cfRule type="cellIs" dxfId="2140" priority="3142" stopIfTrue="1" operator="equal">
      <formula>4</formula>
    </cfRule>
    <cfRule type="cellIs" dxfId="2139" priority="3143" stopIfTrue="1" operator="equal">
      <formula>3</formula>
    </cfRule>
  </conditionalFormatting>
  <conditionalFormatting sqref="U4">
    <cfRule type="expression" dxfId="2138" priority="3075" stopIfTrue="1">
      <formula>$D$4&lt;U4</formula>
    </cfRule>
    <cfRule type="expression" dxfId="2137" priority="3076" stopIfTrue="1">
      <formula>$D$4&gt;U4</formula>
    </cfRule>
  </conditionalFormatting>
  <conditionalFormatting sqref="U4">
    <cfRule type="expression" dxfId="2136" priority="3073" stopIfTrue="1">
      <formula>$D$1&lt;U4</formula>
    </cfRule>
    <cfRule type="expression" dxfId="2135" priority="3074" stopIfTrue="1">
      <formula>$D$1&gt;U4</formula>
    </cfRule>
  </conditionalFormatting>
  <conditionalFormatting sqref="U4">
    <cfRule type="expression" dxfId="2134" priority="3071" stopIfTrue="1">
      <formula>$D$4&lt;U4</formula>
    </cfRule>
    <cfRule type="expression" dxfId="2133" priority="3072" stopIfTrue="1">
      <formula>$D$4&gt;U4</formula>
    </cfRule>
  </conditionalFormatting>
  <conditionalFormatting sqref="U5">
    <cfRule type="cellIs" dxfId="2132" priority="3068" stopIfTrue="1" operator="equal">
      <formula>5</formula>
    </cfRule>
    <cfRule type="cellIs" dxfId="2131" priority="3069" stopIfTrue="1" operator="equal">
      <formula>4</formula>
    </cfRule>
    <cfRule type="cellIs" dxfId="2130" priority="3070" stopIfTrue="1" operator="equal">
      <formula>3</formula>
    </cfRule>
  </conditionalFormatting>
  <conditionalFormatting sqref="U3">
    <cfRule type="expression" dxfId="2129" priority="3066" stopIfTrue="1">
      <formula>$D$1&lt;U3</formula>
    </cfRule>
    <cfRule type="expression" dxfId="2128" priority="3067" stopIfTrue="1">
      <formula>$D$1&gt;U3</formula>
    </cfRule>
  </conditionalFormatting>
  <conditionalFormatting sqref="R3:S3">
    <cfRule type="expression" dxfId="2127" priority="1788" stopIfTrue="1">
      <formula>$D$1&lt;R3</formula>
    </cfRule>
    <cfRule type="expression" dxfId="2126" priority="1789" stopIfTrue="1">
      <formula>$D$1&gt;R3</formula>
    </cfRule>
  </conditionalFormatting>
  <conditionalFormatting sqref="T3">
    <cfRule type="expression" dxfId="2125" priority="1786" stopIfTrue="1">
      <formula>$D$4&lt;T3</formula>
    </cfRule>
    <cfRule type="expression" dxfId="2124" priority="1787" stopIfTrue="1">
      <formula>$D$4&gt;T3</formula>
    </cfRule>
  </conditionalFormatting>
  <conditionalFormatting sqref="T3">
    <cfRule type="expression" dxfId="2123" priority="1784" stopIfTrue="1">
      <formula>$D$1&lt;T3</formula>
    </cfRule>
    <cfRule type="expression" dxfId="2122" priority="1785" stopIfTrue="1">
      <formula>$D$1&gt;T3</formula>
    </cfRule>
  </conditionalFormatting>
  <conditionalFormatting sqref="Q3">
    <cfRule type="expression" dxfId="2121" priority="1742" stopIfTrue="1">
      <formula>$D$1&lt;Q3</formula>
    </cfRule>
    <cfRule type="expression" dxfId="2120" priority="1743" stopIfTrue="1">
      <formula>$D$1&gt;Q3</formula>
    </cfRule>
  </conditionalFormatting>
  <conditionalFormatting sqref="Q3">
    <cfRule type="expression" dxfId="2119" priority="1746" stopIfTrue="1">
      <formula>$D$1&lt;Q3</formula>
    </cfRule>
    <cfRule type="expression" dxfId="2118" priority="1747" stopIfTrue="1">
      <formula>$D$1&gt;Q3</formula>
    </cfRule>
  </conditionalFormatting>
  <conditionalFormatting sqref="G3 J3:P3">
    <cfRule type="expression" dxfId="2117" priority="1782" stopIfTrue="1">
      <formula>$D$1&lt;G3</formula>
    </cfRule>
    <cfRule type="expression" dxfId="2116" priority="1783" stopIfTrue="1">
      <formula>$D$1&gt;G3</formula>
    </cfRule>
  </conditionalFormatting>
  <conditionalFormatting sqref="G3 J3:M3">
    <cfRule type="expression" dxfId="2115" priority="1780" stopIfTrue="1">
      <formula>$D$1&lt;G3</formula>
    </cfRule>
    <cfRule type="expression" dxfId="2114" priority="1781" stopIfTrue="1">
      <formula>$D$1&gt;G3</formula>
    </cfRule>
  </conditionalFormatting>
  <conditionalFormatting sqref="K3">
    <cfRule type="expression" dxfId="2113" priority="1778" stopIfTrue="1">
      <formula>$D$1&lt;K3</formula>
    </cfRule>
    <cfRule type="expression" dxfId="2112" priority="1779" stopIfTrue="1">
      <formula>$D$1&gt;K3</formula>
    </cfRule>
  </conditionalFormatting>
  <conditionalFormatting sqref="M3:N3">
    <cfRule type="expression" dxfId="2111" priority="1776" stopIfTrue="1">
      <formula>$D$1&lt;M3</formula>
    </cfRule>
    <cfRule type="expression" dxfId="2110" priority="1777" stopIfTrue="1">
      <formula>$D$1&gt;M3</formula>
    </cfRule>
  </conditionalFormatting>
  <conditionalFormatting sqref="J3">
    <cfRule type="expression" dxfId="2109" priority="1774" stopIfTrue="1">
      <formula>$D$1&lt;J3</formula>
    </cfRule>
    <cfRule type="expression" dxfId="2108" priority="1775" stopIfTrue="1">
      <formula>$D$1&gt;J3</formula>
    </cfRule>
  </conditionalFormatting>
  <conditionalFormatting sqref="K3">
    <cfRule type="expression" dxfId="2107" priority="1772" stopIfTrue="1">
      <formula>$D$1&lt;K3</formula>
    </cfRule>
    <cfRule type="expression" dxfId="2106" priority="1773" stopIfTrue="1">
      <formula>$D$1&gt;K3</formula>
    </cfRule>
  </conditionalFormatting>
  <conditionalFormatting sqref="G3">
    <cfRule type="expression" dxfId="2105" priority="1770" stopIfTrue="1">
      <formula>$D$1&lt;G3</formula>
    </cfRule>
    <cfRule type="expression" dxfId="2104" priority="1771" stopIfTrue="1">
      <formula>$D$1&gt;G3</formula>
    </cfRule>
  </conditionalFormatting>
  <conditionalFormatting sqref="H3">
    <cfRule type="expression" dxfId="2103" priority="1766" stopIfTrue="1">
      <formula>$D$1&lt;H3</formula>
    </cfRule>
    <cfRule type="expression" dxfId="2102" priority="1767" stopIfTrue="1">
      <formula>$D$1&gt;H3</formula>
    </cfRule>
  </conditionalFormatting>
  <conditionalFormatting sqref="H3">
    <cfRule type="expression" dxfId="2101" priority="1764" stopIfTrue="1">
      <formula>$D$1&lt;H3</formula>
    </cfRule>
    <cfRule type="expression" dxfId="2100" priority="1765" stopIfTrue="1">
      <formula>$D$1&gt;H3</formula>
    </cfRule>
  </conditionalFormatting>
  <conditionalFormatting sqref="H3">
    <cfRule type="expression" dxfId="2099" priority="1762" stopIfTrue="1">
      <formula>$D$1&lt;H3</formula>
    </cfRule>
    <cfRule type="expression" dxfId="2098" priority="1763" stopIfTrue="1">
      <formula>$D$1&gt;H3</formula>
    </cfRule>
  </conditionalFormatting>
  <conditionalFormatting sqref="Q3">
    <cfRule type="expression" dxfId="2097" priority="1750" stopIfTrue="1">
      <formula>$D$1&lt;Q3</formula>
    </cfRule>
    <cfRule type="expression" dxfId="2096" priority="1751" stopIfTrue="1">
      <formula>$D$1&gt;Q3</formula>
    </cfRule>
  </conditionalFormatting>
  <conditionalFormatting sqref="L3">
    <cfRule type="expression" dxfId="2095" priority="1760" stopIfTrue="1">
      <formula>$D$1&lt;L3</formula>
    </cfRule>
    <cfRule type="expression" dxfId="2094" priority="1761" stopIfTrue="1">
      <formula>$D$1&gt;L3</formula>
    </cfRule>
  </conditionalFormatting>
  <conditionalFormatting sqref="L3">
    <cfRule type="expression" dxfId="2093" priority="1758" stopIfTrue="1">
      <formula>$D$1&lt;L3</formula>
    </cfRule>
    <cfRule type="expression" dxfId="2092" priority="1759" stopIfTrue="1">
      <formula>$D$1&gt;L3</formula>
    </cfRule>
  </conditionalFormatting>
  <conditionalFormatting sqref="L3">
    <cfRule type="expression" dxfId="2091" priority="1736" stopIfTrue="1">
      <formula>$D$1&lt;L3</formula>
    </cfRule>
    <cfRule type="expression" dxfId="2090" priority="1737" stopIfTrue="1">
      <formula>$D$1&gt;L3</formula>
    </cfRule>
  </conditionalFormatting>
  <conditionalFormatting sqref="Q3">
    <cfRule type="expression" dxfId="2089" priority="1748" stopIfTrue="1">
      <formula>$D$1&lt;Q3</formula>
    </cfRule>
    <cfRule type="expression" dxfId="2088" priority="1749" stopIfTrue="1">
      <formula>$D$1&gt;Q3</formula>
    </cfRule>
  </conditionalFormatting>
  <conditionalFormatting sqref="Q3">
    <cfRule type="expression" dxfId="2087" priority="1744" stopIfTrue="1">
      <formula>$D$1&lt;Q3</formula>
    </cfRule>
    <cfRule type="expression" dxfId="2086" priority="1745" stopIfTrue="1">
      <formula>$D$1&gt;Q3</formula>
    </cfRule>
  </conditionalFormatting>
  <conditionalFormatting sqref="Q3">
    <cfRule type="expression" dxfId="2085" priority="1740" stopIfTrue="1">
      <formula>$D$1&lt;Q3</formula>
    </cfRule>
    <cfRule type="expression" dxfId="2084" priority="1741" stopIfTrue="1">
      <formula>$D$1&gt;Q3</formula>
    </cfRule>
  </conditionalFormatting>
  <conditionalFormatting sqref="J3">
    <cfRule type="expression" dxfId="2083" priority="1738" stopIfTrue="1">
      <formula>$D$1&lt;J3</formula>
    </cfRule>
    <cfRule type="expression" dxfId="2082" priority="1739" stopIfTrue="1">
      <formula>$D$1&gt;J3</formula>
    </cfRule>
  </conditionalFormatting>
  <conditionalFormatting sqref="H5">
    <cfRule type="cellIs" dxfId="2081" priority="1623" stopIfTrue="1" operator="equal">
      <formula>5</formula>
    </cfRule>
    <cfRule type="cellIs" dxfId="2080" priority="1624" stopIfTrue="1" operator="equal">
      <formula>4</formula>
    </cfRule>
    <cfRule type="cellIs" dxfId="2079" priority="1625" stopIfTrue="1" operator="equal">
      <formula>3</formula>
    </cfRule>
  </conditionalFormatting>
  <conditionalFormatting sqref="H4">
    <cfRule type="expression" dxfId="2078" priority="1614" stopIfTrue="1">
      <formula>$D$1&lt;H4</formula>
    </cfRule>
    <cfRule type="expression" dxfId="2077" priority="1615" stopIfTrue="1">
      <formula>$D$1&gt;H4</formula>
    </cfRule>
  </conditionalFormatting>
  <conditionalFormatting sqref="H4">
    <cfRule type="expression" dxfId="2076" priority="1604" stopIfTrue="1">
      <formula>$D$1&lt;H4</formula>
    </cfRule>
    <cfRule type="expression" dxfId="2075" priority="1605" stopIfTrue="1">
      <formula>$D$1&gt;H4</formula>
    </cfRule>
  </conditionalFormatting>
  <conditionalFormatting sqref="H4">
    <cfRule type="expression" dxfId="2074" priority="1602" stopIfTrue="1">
      <formula>$D$1&lt;H4</formula>
    </cfRule>
    <cfRule type="expression" dxfId="2073" priority="1603" stopIfTrue="1">
      <formula>$D$1&gt;H4</formula>
    </cfRule>
  </conditionalFormatting>
  <conditionalFormatting sqref="H4">
    <cfRule type="expression" dxfId="2072" priority="1600" stopIfTrue="1">
      <formula>$D$1&lt;H4</formula>
    </cfRule>
    <cfRule type="expression" dxfId="2071" priority="1601" stopIfTrue="1">
      <formula>$D$1&gt;H4</formula>
    </cfRule>
  </conditionalFormatting>
  <conditionalFormatting sqref="H4">
    <cfRule type="expression" dxfId="2070" priority="1598" stopIfTrue="1">
      <formula>$D$1&lt;H4</formula>
    </cfRule>
    <cfRule type="expression" dxfId="2069" priority="1599" stopIfTrue="1">
      <formula>$D$1&gt;H4</formula>
    </cfRule>
  </conditionalFormatting>
  <conditionalFormatting sqref="H4">
    <cfRule type="expression" dxfId="2068" priority="1596" stopIfTrue="1">
      <formula>$D$1&lt;H4</formula>
    </cfRule>
    <cfRule type="expression" dxfId="2067" priority="1597" stopIfTrue="1">
      <formula>$D$1&gt;H4</formula>
    </cfRule>
  </conditionalFormatting>
  <conditionalFormatting sqref="H4">
    <cfRule type="expression" dxfId="2066" priority="1570" stopIfTrue="1">
      <formula>$D$1&lt;H4</formula>
    </cfRule>
    <cfRule type="expression" dxfId="2065" priority="1571" stopIfTrue="1">
      <formula>$D$1&gt;H4</formula>
    </cfRule>
  </conditionalFormatting>
  <conditionalFormatting sqref="J3">
    <cfRule type="expression" dxfId="2064" priority="1734" stopIfTrue="1">
      <formula>$D$1&lt;J3</formula>
    </cfRule>
    <cfRule type="expression" dxfId="2063" priority="1735" stopIfTrue="1">
      <formula>$D$1&gt;J3</formula>
    </cfRule>
  </conditionalFormatting>
  <conditionalFormatting sqref="K3">
    <cfRule type="expression" dxfId="2062" priority="1732" stopIfTrue="1">
      <formula>$D$1&lt;K3</formula>
    </cfRule>
    <cfRule type="expression" dxfId="2061" priority="1733" stopIfTrue="1">
      <formula>$D$1&gt;K3</formula>
    </cfRule>
  </conditionalFormatting>
  <conditionalFormatting sqref="K3">
    <cfRule type="expression" dxfId="2060" priority="1730" stopIfTrue="1">
      <formula>$D$1&lt;K3</formula>
    </cfRule>
    <cfRule type="expression" dxfId="2059" priority="1731" stopIfTrue="1">
      <formula>$D$1&gt;K3</formula>
    </cfRule>
  </conditionalFormatting>
  <conditionalFormatting sqref="G4">
    <cfRule type="expression" dxfId="2058" priority="1503" stopIfTrue="1">
      <formula>$D$4&lt;G4</formula>
    </cfRule>
    <cfRule type="expression" dxfId="2057" priority="1504" stopIfTrue="1">
      <formula>$D$4&gt;G4</formula>
    </cfRule>
  </conditionalFormatting>
  <conditionalFormatting sqref="H4">
    <cfRule type="expression" dxfId="2056" priority="1568" stopIfTrue="1">
      <formula>$D$1&lt;H4</formula>
    </cfRule>
    <cfRule type="expression" dxfId="2055" priority="1569" stopIfTrue="1">
      <formula>$D$1&gt;H4</formula>
    </cfRule>
  </conditionalFormatting>
  <conditionalFormatting sqref="H4">
    <cfRule type="expression" dxfId="2054" priority="1621" stopIfTrue="1">
      <formula>$D$1&lt;H4</formula>
    </cfRule>
    <cfRule type="expression" dxfId="2053" priority="1622" stopIfTrue="1">
      <formula>$D$1&gt;H4</formula>
    </cfRule>
  </conditionalFormatting>
  <conditionalFormatting sqref="H5">
    <cfRule type="cellIs" dxfId="2052" priority="1628" stopIfTrue="1" operator="equal">
      <formula>5</formula>
    </cfRule>
    <cfRule type="cellIs" dxfId="2051" priority="1629" stopIfTrue="1" operator="equal">
      <formula>4</formula>
    </cfRule>
    <cfRule type="cellIs" dxfId="2050" priority="1630" stopIfTrue="1" operator="equal">
      <formula>3</formula>
    </cfRule>
  </conditionalFormatting>
  <conditionalFormatting sqref="H4">
    <cfRule type="expression" dxfId="2049" priority="1626" stopIfTrue="1">
      <formula>$D$1&lt;H4</formula>
    </cfRule>
    <cfRule type="expression" dxfId="2048" priority="1627" stopIfTrue="1">
      <formula>$D$1&gt;H4</formula>
    </cfRule>
  </conditionalFormatting>
  <conditionalFormatting sqref="H5">
    <cfRule type="cellIs" dxfId="2047" priority="1618" stopIfTrue="1" operator="equal">
      <formula>5</formula>
    </cfRule>
    <cfRule type="cellIs" dxfId="2046" priority="1619" stopIfTrue="1" operator="equal">
      <formula>4</formula>
    </cfRule>
    <cfRule type="cellIs" dxfId="2045" priority="1620" stopIfTrue="1" operator="equal">
      <formula>3</formula>
    </cfRule>
  </conditionalFormatting>
  <conditionalFormatting sqref="H4">
    <cfRule type="expression" dxfId="2044" priority="1616" stopIfTrue="1">
      <formula>$D$1&lt;H4</formula>
    </cfRule>
    <cfRule type="expression" dxfId="2043" priority="1617" stopIfTrue="1">
      <formula>$D$1&gt;H4</formula>
    </cfRule>
  </conditionalFormatting>
  <conditionalFormatting sqref="H4">
    <cfRule type="expression" dxfId="2042" priority="1612" stopIfTrue="1">
      <formula>$D$1&lt;H4</formula>
    </cfRule>
    <cfRule type="expression" dxfId="2041" priority="1613" stopIfTrue="1">
      <formula>$D$1&gt;H4</formula>
    </cfRule>
  </conditionalFormatting>
  <conditionalFormatting sqref="H4">
    <cfRule type="expression" dxfId="2040" priority="1610" stopIfTrue="1">
      <formula>$D$1&lt;H4</formula>
    </cfRule>
    <cfRule type="expression" dxfId="2039" priority="1611" stopIfTrue="1">
      <formula>$D$1&gt;H4</formula>
    </cfRule>
  </conditionalFormatting>
  <conditionalFormatting sqref="H4">
    <cfRule type="expression" dxfId="2038" priority="1608" stopIfTrue="1">
      <formula>$D$1&lt;H4</formula>
    </cfRule>
    <cfRule type="expression" dxfId="2037" priority="1609" stopIfTrue="1">
      <formula>$D$1&gt;H4</formula>
    </cfRule>
  </conditionalFormatting>
  <conditionalFormatting sqref="H4">
    <cfRule type="expression" dxfId="2036" priority="1606" stopIfTrue="1">
      <formula>$D$1&lt;H4</formula>
    </cfRule>
    <cfRule type="expression" dxfId="2035" priority="1607" stopIfTrue="1">
      <formula>$D$1&gt;H4</formula>
    </cfRule>
  </conditionalFormatting>
  <conditionalFormatting sqref="H5">
    <cfRule type="cellIs" dxfId="2034" priority="1593" stopIfTrue="1" operator="equal">
      <formula>5</formula>
    </cfRule>
    <cfRule type="cellIs" dxfId="2033" priority="1594" stopIfTrue="1" operator="equal">
      <formula>4</formula>
    </cfRule>
    <cfRule type="cellIs" dxfId="2032" priority="1595" stopIfTrue="1" operator="equal">
      <formula>3</formula>
    </cfRule>
  </conditionalFormatting>
  <conditionalFormatting sqref="H4">
    <cfRule type="expression" dxfId="2031" priority="1591" stopIfTrue="1">
      <formula>$D$1&lt;H4</formula>
    </cfRule>
    <cfRule type="expression" dxfId="2030" priority="1592" stopIfTrue="1">
      <formula>$D$1&gt;H4</formula>
    </cfRule>
  </conditionalFormatting>
  <conditionalFormatting sqref="H5">
    <cfRule type="cellIs" dxfId="2029" priority="1588" stopIfTrue="1" operator="equal">
      <formula>5</formula>
    </cfRule>
    <cfRule type="cellIs" dxfId="2028" priority="1589" stopIfTrue="1" operator="equal">
      <formula>4</formula>
    </cfRule>
    <cfRule type="cellIs" dxfId="2027" priority="1590" stopIfTrue="1" operator="equal">
      <formula>3</formula>
    </cfRule>
  </conditionalFormatting>
  <conditionalFormatting sqref="H4">
    <cfRule type="expression" dxfId="2026" priority="1586" stopIfTrue="1">
      <formula>$D$1&lt;H4</formula>
    </cfRule>
    <cfRule type="expression" dxfId="2025" priority="1587" stopIfTrue="1">
      <formula>$D$1&gt;H4</formula>
    </cfRule>
  </conditionalFormatting>
  <conditionalFormatting sqref="H5">
    <cfRule type="cellIs" dxfId="2024" priority="1583" stopIfTrue="1" operator="equal">
      <formula>5</formula>
    </cfRule>
    <cfRule type="cellIs" dxfId="2023" priority="1584" stopIfTrue="1" operator="equal">
      <formula>4</formula>
    </cfRule>
    <cfRule type="cellIs" dxfId="2022" priority="1585" stopIfTrue="1" operator="equal">
      <formula>3</formula>
    </cfRule>
  </conditionalFormatting>
  <conditionalFormatting sqref="H4">
    <cfRule type="expression" dxfId="2021" priority="1581" stopIfTrue="1">
      <formula>$D$1&lt;H4</formula>
    </cfRule>
    <cfRule type="expression" dxfId="2020" priority="1582" stopIfTrue="1">
      <formula>$D$1&gt;H4</formula>
    </cfRule>
  </conditionalFormatting>
  <conditionalFormatting sqref="H5">
    <cfRule type="cellIs" dxfId="2019" priority="1578" stopIfTrue="1" operator="equal">
      <formula>5</formula>
    </cfRule>
    <cfRule type="cellIs" dxfId="2018" priority="1579" stopIfTrue="1" operator="equal">
      <formula>4</formula>
    </cfRule>
    <cfRule type="cellIs" dxfId="2017" priority="1580" stopIfTrue="1" operator="equal">
      <formula>3</formula>
    </cfRule>
  </conditionalFormatting>
  <conditionalFormatting sqref="H4">
    <cfRule type="expression" dxfId="2016" priority="1576" stopIfTrue="1">
      <formula>$D$1&lt;H4</formula>
    </cfRule>
    <cfRule type="expression" dxfId="2015" priority="1577" stopIfTrue="1">
      <formula>$D$1&gt;H4</formula>
    </cfRule>
  </conditionalFormatting>
  <conditionalFormatting sqref="H4">
    <cfRule type="expression" dxfId="2014" priority="1574" stopIfTrue="1">
      <formula>$D$1&lt;H4</formula>
    </cfRule>
    <cfRule type="expression" dxfId="2013" priority="1575" stopIfTrue="1">
      <formula>$D$1&gt;H4</formula>
    </cfRule>
  </conditionalFormatting>
  <conditionalFormatting sqref="H4">
    <cfRule type="expression" dxfId="2012" priority="1572" stopIfTrue="1">
      <formula>$D$1&lt;H4</formula>
    </cfRule>
    <cfRule type="expression" dxfId="2011" priority="1573" stopIfTrue="1">
      <formula>$D$1&gt;H4</formula>
    </cfRule>
  </conditionalFormatting>
  <conditionalFormatting sqref="H4">
    <cfRule type="expression" dxfId="2010" priority="1566" stopIfTrue="1">
      <formula>$D$1&lt;H4</formula>
    </cfRule>
    <cfRule type="expression" dxfId="2009" priority="1567" stopIfTrue="1">
      <formula>$D$1&gt;H4</formula>
    </cfRule>
  </conditionalFormatting>
  <conditionalFormatting sqref="H4">
    <cfRule type="expression" dxfId="2008" priority="1564" stopIfTrue="1">
      <formula>$D$1&lt;H4</formula>
    </cfRule>
    <cfRule type="expression" dxfId="2007" priority="1565" stopIfTrue="1">
      <formula>$D$1&gt;H4</formula>
    </cfRule>
  </conditionalFormatting>
  <conditionalFormatting sqref="H4">
    <cfRule type="expression" dxfId="2006" priority="1562" stopIfTrue="1">
      <formula>$D$1&lt;H4</formula>
    </cfRule>
    <cfRule type="expression" dxfId="2005" priority="1563" stopIfTrue="1">
      <formula>$D$1&gt;H4</formula>
    </cfRule>
  </conditionalFormatting>
  <conditionalFormatting sqref="H4">
    <cfRule type="expression" dxfId="2004" priority="1560" stopIfTrue="1">
      <formula>$D$1&lt;H4</formula>
    </cfRule>
    <cfRule type="expression" dxfId="2003" priority="1561" stopIfTrue="1">
      <formula>$D$1&gt;H4</formula>
    </cfRule>
  </conditionalFormatting>
  <conditionalFormatting sqref="H4">
    <cfRule type="expression" dxfId="2002" priority="1558" stopIfTrue="1">
      <formula>$D$1&lt;H4</formula>
    </cfRule>
    <cfRule type="expression" dxfId="2001" priority="1559" stopIfTrue="1">
      <formula>$D$1&gt;H4</formula>
    </cfRule>
  </conditionalFormatting>
  <conditionalFormatting sqref="H4">
    <cfRule type="expression" dxfId="2000" priority="1556" stopIfTrue="1">
      <formula>$D$1&lt;H4</formula>
    </cfRule>
    <cfRule type="expression" dxfId="1999" priority="1557" stopIfTrue="1">
      <formula>$D$1&gt;H4</formula>
    </cfRule>
  </conditionalFormatting>
  <conditionalFormatting sqref="G5">
    <cfRule type="cellIs" dxfId="1998" priority="1505" stopIfTrue="1" operator="equal">
      <formula>5</formula>
    </cfRule>
    <cfRule type="cellIs" dxfId="1997" priority="1506" stopIfTrue="1" operator="equal">
      <formula>4</formula>
    </cfRule>
    <cfRule type="cellIs" dxfId="1996" priority="1507" stopIfTrue="1" operator="equal">
      <formula>3</formula>
    </cfRule>
  </conditionalFormatting>
  <conditionalFormatting sqref="H6:H30">
    <cfRule type="cellIs" dxfId="1995" priority="1267" stopIfTrue="1" operator="equal">
      <formula>5</formula>
    </cfRule>
    <cfRule type="cellIs" dxfId="1994" priority="1268" stopIfTrue="1" operator="equal">
      <formula>4</formula>
    </cfRule>
    <cfRule type="cellIs" dxfId="1993" priority="1269" stopIfTrue="1" operator="equal">
      <formula>3</formula>
    </cfRule>
  </conditionalFormatting>
  <conditionalFormatting sqref="I3">
    <cfRule type="expression" dxfId="1992" priority="1265" stopIfTrue="1">
      <formula>$D$1&lt;I3</formula>
    </cfRule>
    <cfRule type="expression" dxfId="1991" priority="1266" stopIfTrue="1">
      <formula>$D$1&gt;I3</formula>
    </cfRule>
  </conditionalFormatting>
  <conditionalFormatting sqref="I3">
    <cfRule type="expression" dxfId="1990" priority="1263" stopIfTrue="1">
      <formula>$D$1&lt;I3</formula>
    </cfRule>
    <cfRule type="expression" dxfId="1989" priority="1264" stopIfTrue="1">
      <formula>$D$1&gt;I3</formula>
    </cfRule>
  </conditionalFormatting>
  <conditionalFormatting sqref="I3">
    <cfRule type="expression" dxfId="1988" priority="1261" stopIfTrue="1">
      <formula>$D$1&lt;I3</formula>
    </cfRule>
    <cfRule type="expression" dxfId="1987" priority="1262" stopIfTrue="1">
      <formula>$D$1&gt;I3</formula>
    </cfRule>
  </conditionalFormatting>
  <conditionalFormatting sqref="F6:F31">
    <cfRule type="cellIs" dxfId="1986" priority="1125" stopIfTrue="1" operator="equal">
      <formula>5</formula>
    </cfRule>
    <cfRule type="cellIs" dxfId="1985" priority="1126" stopIfTrue="1" operator="equal">
      <formula>4</formula>
    </cfRule>
    <cfRule type="cellIs" dxfId="1984" priority="1127" stopIfTrue="1" operator="equal">
      <formula>3</formula>
    </cfRule>
  </conditionalFormatting>
  <conditionalFormatting sqref="F3">
    <cfRule type="expression" dxfId="1983" priority="1123" stopIfTrue="1">
      <formula>$D$1&lt;F3</formula>
    </cfRule>
    <cfRule type="expression" dxfId="1982" priority="1124" stopIfTrue="1">
      <formula>$D$1&gt;F3</formula>
    </cfRule>
  </conditionalFormatting>
  <conditionalFormatting sqref="F4">
    <cfRule type="expression" dxfId="1981" priority="1121" stopIfTrue="1">
      <formula>$D$1&lt;F4</formula>
    </cfRule>
    <cfRule type="expression" dxfId="1980" priority="1122" stopIfTrue="1">
      <formula>$D$1&gt;F4</formula>
    </cfRule>
  </conditionalFormatting>
  <conditionalFormatting sqref="F5">
    <cfRule type="expression" dxfId="1979" priority="1117" stopIfTrue="1">
      <formula>$D$1&lt;F5</formula>
    </cfRule>
    <cfRule type="expression" dxfId="1978" priority="1118" stopIfTrue="1">
      <formula>$D$1&gt;F5</formula>
    </cfRule>
  </conditionalFormatting>
  <conditionalFormatting sqref="F5">
    <cfRule type="expression" dxfId="1977" priority="1119" stopIfTrue="1">
      <formula>$D$1&lt;F5</formula>
    </cfRule>
    <cfRule type="expression" dxfId="1976" priority="1120" stopIfTrue="1">
      <formula>$D$1&gt;F5</formula>
    </cfRule>
  </conditionalFormatting>
  <conditionalFormatting sqref="F5">
    <cfRule type="expression" dxfId="1975" priority="1115" stopIfTrue="1">
      <formula>$D$1&lt;F5</formula>
    </cfRule>
    <cfRule type="expression" dxfId="1974" priority="1116" stopIfTrue="1">
      <formula>$D$1&gt;F5</formula>
    </cfRule>
  </conditionalFormatting>
  <conditionalFormatting sqref="F4">
    <cfRule type="expression" dxfId="1973" priority="1105" stopIfTrue="1">
      <formula>$D$1&lt;F4</formula>
    </cfRule>
    <cfRule type="expression" dxfId="1972" priority="1106" stopIfTrue="1">
      <formula>$D$1&gt;F4</formula>
    </cfRule>
  </conditionalFormatting>
  <conditionalFormatting sqref="F5">
    <cfRule type="cellIs" dxfId="1971" priority="1112" stopIfTrue="1" operator="equal">
      <formula>5</formula>
    </cfRule>
    <cfRule type="cellIs" dxfId="1970" priority="1113" stopIfTrue="1" operator="equal">
      <formula>4</formula>
    </cfRule>
    <cfRule type="cellIs" dxfId="1969" priority="1114" stopIfTrue="1" operator="equal">
      <formula>3</formula>
    </cfRule>
  </conditionalFormatting>
  <conditionalFormatting sqref="F4">
    <cfRule type="expression" dxfId="1968" priority="1110" stopIfTrue="1">
      <formula>$D$1&lt;F4</formula>
    </cfRule>
    <cfRule type="expression" dxfId="1967" priority="1111" stopIfTrue="1">
      <formula>$D$1&gt;F4</formula>
    </cfRule>
  </conditionalFormatting>
  <conditionalFormatting sqref="F5">
    <cfRule type="cellIs" dxfId="1966" priority="1107" stopIfTrue="1" operator="equal">
      <formula>5</formula>
    </cfRule>
    <cfRule type="cellIs" dxfId="1965" priority="1108" stopIfTrue="1" operator="equal">
      <formula>4</formula>
    </cfRule>
    <cfRule type="cellIs" dxfId="1964" priority="1109" stopIfTrue="1" operator="equal">
      <formula>3</formula>
    </cfRule>
  </conditionalFormatting>
  <conditionalFormatting sqref="F5">
    <cfRule type="cellIs" dxfId="1963" priority="1102" stopIfTrue="1" operator="equal">
      <formula>5</formula>
    </cfRule>
    <cfRule type="cellIs" dxfId="1962" priority="1103" stopIfTrue="1" operator="equal">
      <formula>4</formula>
    </cfRule>
    <cfRule type="cellIs" dxfId="1961" priority="1104" stopIfTrue="1" operator="equal">
      <formula>3</formula>
    </cfRule>
  </conditionalFormatting>
  <conditionalFormatting sqref="F4">
    <cfRule type="expression" dxfId="1960" priority="1100" stopIfTrue="1">
      <formula>$D$1&lt;F4</formula>
    </cfRule>
    <cfRule type="expression" dxfId="1959" priority="1101" stopIfTrue="1">
      <formula>$D$1&gt;F4</formula>
    </cfRule>
  </conditionalFormatting>
  <conditionalFormatting sqref="S4">
    <cfRule type="expression" dxfId="1958" priority="766" stopIfTrue="1">
      <formula>$D$1&lt;S4</formula>
    </cfRule>
    <cfRule type="expression" dxfId="1957" priority="767" stopIfTrue="1">
      <formula>$D$1&gt;S4</formula>
    </cfRule>
  </conditionalFormatting>
  <conditionalFormatting sqref="S5">
    <cfRule type="cellIs" dxfId="1956" priority="768" stopIfTrue="1" operator="equal">
      <formula>5</formula>
    </cfRule>
    <cfRule type="cellIs" dxfId="1955" priority="769" stopIfTrue="1" operator="equal">
      <formula>4</formula>
    </cfRule>
    <cfRule type="cellIs" dxfId="1954" priority="770" stopIfTrue="1" operator="equal">
      <formula>3</formula>
    </cfRule>
  </conditionalFormatting>
  <conditionalFormatting sqref="S5">
    <cfRule type="cellIs" dxfId="1953" priority="763" stopIfTrue="1" operator="equal">
      <formula>5</formula>
    </cfRule>
    <cfRule type="cellIs" dxfId="1952" priority="764" stopIfTrue="1" operator="equal">
      <formula>4</formula>
    </cfRule>
    <cfRule type="cellIs" dxfId="1951" priority="765" stopIfTrue="1" operator="equal">
      <formula>3</formula>
    </cfRule>
  </conditionalFormatting>
  <conditionalFormatting sqref="T5">
    <cfRule type="cellIs" dxfId="1950" priority="760" stopIfTrue="1" operator="equal">
      <formula>5</formula>
    </cfRule>
    <cfRule type="cellIs" dxfId="1949" priority="761" stopIfTrue="1" operator="equal">
      <formula>4</formula>
    </cfRule>
    <cfRule type="cellIs" dxfId="1948" priority="762" stopIfTrue="1" operator="equal">
      <formula>3</formula>
    </cfRule>
  </conditionalFormatting>
  <conditionalFormatting sqref="T5">
    <cfRule type="cellIs" dxfId="1947" priority="757" stopIfTrue="1" operator="equal">
      <formula>5</formula>
    </cfRule>
    <cfRule type="cellIs" dxfId="1946" priority="758" stopIfTrue="1" operator="equal">
      <formula>4</formula>
    </cfRule>
    <cfRule type="cellIs" dxfId="1945" priority="759" stopIfTrue="1" operator="equal">
      <formula>3</formula>
    </cfRule>
  </conditionalFormatting>
  <conditionalFormatting sqref="S5">
    <cfRule type="cellIs" dxfId="1944" priority="754" stopIfTrue="1" operator="equal">
      <formula>5</formula>
    </cfRule>
    <cfRule type="cellIs" dxfId="1943" priority="755" stopIfTrue="1" operator="equal">
      <formula>4</formula>
    </cfRule>
    <cfRule type="cellIs" dxfId="1942" priority="756" stopIfTrue="1" operator="equal">
      <formula>3</formula>
    </cfRule>
  </conditionalFormatting>
  <conditionalFormatting sqref="R4">
    <cfRule type="expression" dxfId="1941" priority="752" stopIfTrue="1">
      <formula>$D$1&lt;R4</formula>
    </cfRule>
    <cfRule type="expression" dxfId="1940" priority="753" stopIfTrue="1">
      <formula>$D$1&gt;R4</formula>
    </cfRule>
  </conditionalFormatting>
  <conditionalFormatting sqref="I4">
    <cfRule type="expression" dxfId="1939" priority="744" stopIfTrue="1">
      <formula>$D$1&lt;I4</formula>
    </cfRule>
    <cfRule type="expression" dxfId="1938" priority="745" stopIfTrue="1">
      <formula>$D$1&gt;I4</formula>
    </cfRule>
  </conditionalFormatting>
  <conditionalFormatting sqref="I4">
    <cfRule type="expression" dxfId="1937" priority="734" stopIfTrue="1">
      <formula>$D$1&lt;I4</formula>
    </cfRule>
    <cfRule type="expression" dxfId="1936" priority="735" stopIfTrue="1">
      <formula>$D$1&gt;I4</formula>
    </cfRule>
  </conditionalFormatting>
  <conditionalFormatting sqref="I4">
    <cfRule type="expression" dxfId="1935" priority="732" stopIfTrue="1">
      <formula>$D$1&lt;I4</formula>
    </cfRule>
    <cfRule type="expression" dxfId="1934" priority="733" stopIfTrue="1">
      <formula>$D$1&gt;I4</formula>
    </cfRule>
  </conditionalFormatting>
  <conditionalFormatting sqref="I4">
    <cfRule type="expression" dxfId="1933" priority="730" stopIfTrue="1">
      <formula>$D$1&lt;I4</formula>
    </cfRule>
    <cfRule type="expression" dxfId="1932" priority="731" stopIfTrue="1">
      <formula>$D$1&gt;I4</formula>
    </cfRule>
  </conditionalFormatting>
  <conditionalFormatting sqref="I4">
    <cfRule type="expression" dxfId="1931" priority="728" stopIfTrue="1">
      <formula>$D$1&lt;I4</formula>
    </cfRule>
    <cfRule type="expression" dxfId="1930" priority="729" stopIfTrue="1">
      <formula>$D$1&gt;I4</formula>
    </cfRule>
  </conditionalFormatting>
  <conditionalFormatting sqref="I4">
    <cfRule type="expression" dxfId="1929" priority="726" stopIfTrue="1">
      <formula>$D$1&lt;I4</formula>
    </cfRule>
    <cfRule type="expression" dxfId="1928" priority="727" stopIfTrue="1">
      <formula>$D$1&gt;I4</formula>
    </cfRule>
  </conditionalFormatting>
  <conditionalFormatting sqref="I4">
    <cfRule type="expression" dxfId="1927" priority="712" stopIfTrue="1">
      <formula>$D$1&lt;I4</formula>
    </cfRule>
    <cfRule type="expression" dxfId="1926" priority="713" stopIfTrue="1">
      <formula>$D$1&gt;I4</formula>
    </cfRule>
  </conditionalFormatting>
  <conditionalFormatting sqref="I4">
    <cfRule type="expression" dxfId="1925" priority="738" stopIfTrue="1">
      <formula>$D$1&lt;I4</formula>
    </cfRule>
    <cfRule type="expression" dxfId="1924" priority="739" stopIfTrue="1">
      <formula>$D$1&gt;I4</formula>
    </cfRule>
  </conditionalFormatting>
  <conditionalFormatting sqref="I4">
    <cfRule type="expression" dxfId="1923" priority="740" stopIfTrue="1">
      <formula>$D$1&lt;I4</formula>
    </cfRule>
    <cfRule type="expression" dxfId="1922" priority="741" stopIfTrue="1">
      <formula>$D$1&gt;I4</formula>
    </cfRule>
  </conditionalFormatting>
  <conditionalFormatting sqref="I4">
    <cfRule type="expression" dxfId="1921" priority="750" stopIfTrue="1">
      <formula>$D$1&lt;I4</formula>
    </cfRule>
    <cfRule type="expression" dxfId="1920" priority="751" stopIfTrue="1">
      <formula>$D$1&gt;I4</formula>
    </cfRule>
  </conditionalFormatting>
  <conditionalFormatting sqref="I4">
    <cfRule type="expression" dxfId="1919" priority="748" stopIfTrue="1">
      <formula>$D$1&lt;I4</formula>
    </cfRule>
    <cfRule type="expression" dxfId="1918" priority="749" stopIfTrue="1">
      <formula>$D$1&gt;I4</formula>
    </cfRule>
  </conditionalFormatting>
  <conditionalFormatting sqref="I4">
    <cfRule type="expression" dxfId="1917" priority="746" stopIfTrue="1">
      <formula>$D$1&lt;I4</formula>
    </cfRule>
    <cfRule type="expression" dxfId="1916" priority="747" stopIfTrue="1">
      <formula>$D$1&gt;I4</formula>
    </cfRule>
  </conditionalFormatting>
  <conditionalFormatting sqref="I4">
    <cfRule type="expression" dxfId="1915" priority="742" stopIfTrue="1">
      <formula>$D$1&lt;I4</formula>
    </cfRule>
    <cfRule type="expression" dxfId="1914" priority="743" stopIfTrue="1">
      <formula>$D$1&gt;I4</formula>
    </cfRule>
  </conditionalFormatting>
  <conditionalFormatting sqref="I4">
    <cfRule type="expression" dxfId="1913" priority="736" stopIfTrue="1">
      <formula>$D$1&lt;I4</formula>
    </cfRule>
    <cfRule type="expression" dxfId="1912" priority="737" stopIfTrue="1">
      <formula>$D$1&gt;I4</formula>
    </cfRule>
  </conditionalFormatting>
  <conditionalFormatting sqref="I4">
    <cfRule type="expression" dxfId="1911" priority="724" stopIfTrue="1">
      <formula>$D$1&lt;I4</formula>
    </cfRule>
    <cfRule type="expression" dxfId="1910" priority="725" stopIfTrue="1">
      <formula>$D$1&gt;I4</formula>
    </cfRule>
  </conditionalFormatting>
  <conditionalFormatting sqref="I4">
    <cfRule type="expression" dxfId="1909" priority="722" stopIfTrue="1">
      <formula>$D$1&lt;I4</formula>
    </cfRule>
    <cfRule type="expression" dxfId="1908" priority="723" stopIfTrue="1">
      <formula>$D$1&gt;I4</formula>
    </cfRule>
  </conditionalFormatting>
  <conditionalFormatting sqref="I4">
    <cfRule type="expression" dxfId="1907" priority="720" stopIfTrue="1">
      <formula>$D$1&lt;I4</formula>
    </cfRule>
    <cfRule type="expression" dxfId="1906" priority="721" stopIfTrue="1">
      <formula>$D$1&gt;I4</formula>
    </cfRule>
  </conditionalFormatting>
  <conditionalFormatting sqref="I4">
    <cfRule type="expression" dxfId="1905" priority="718" stopIfTrue="1">
      <formula>$D$1&lt;I4</formula>
    </cfRule>
    <cfRule type="expression" dxfId="1904" priority="719" stopIfTrue="1">
      <formula>$D$1&gt;I4</formula>
    </cfRule>
  </conditionalFormatting>
  <conditionalFormatting sqref="I4">
    <cfRule type="expression" dxfId="1903" priority="716" stopIfTrue="1">
      <formula>$D$1&lt;I4</formula>
    </cfRule>
    <cfRule type="expression" dxfId="1902" priority="717" stopIfTrue="1">
      <formula>$D$1&gt;I4</formula>
    </cfRule>
  </conditionalFormatting>
  <conditionalFormatting sqref="I4">
    <cfRule type="expression" dxfId="1901" priority="714" stopIfTrue="1">
      <formula>$D$1&lt;I4</formula>
    </cfRule>
    <cfRule type="expression" dxfId="1900" priority="715" stopIfTrue="1">
      <formula>$D$1&gt;I4</formula>
    </cfRule>
  </conditionalFormatting>
  <conditionalFormatting sqref="I4">
    <cfRule type="expression" dxfId="1899" priority="710" stopIfTrue="1">
      <formula>$D$1&lt;I4</formula>
    </cfRule>
    <cfRule type="expression" dxfId="1898" priority="711" stopIfTrue="1">
      <formula>$D$1&gt;I4</formula>
    </cfRule>
  </conditionalFormatting>
  <conditionalFormatting sqref="I4">
    <cfRule type="expression" dxfId="1897" priority="708" stopIfTrue="1">
      <formula>$D$1&lt;I4</formula>
    </cfRule>
    <cfRule type="expression" dxfId="1896" priority="709" stopIfTrue="1">
      <formula>$D$1&gt;I4</formula>
    </cfRule>
  </conditionalFormatting>
  <conditionalFormatting sqref="I4">
    <cfRule type="expression" dxfId="1895" priority="706" stopIfTrue="1">
      <formula>$D$1&lt;I4</formula>
    </cfRule>
    <cfRule type="expression" dxfId="1894" priority="707" stopIfTrue="1">
      <formula>$D$1&gt;I4</formula>
    </cfRule>
  </conditionalFormatting>
  <conditionalFormatting sqref="I4">
    <cfRule type="expression" dxfId="1893" priority="704" stopIfTrue="1">
      <formula>$D$1&lt;I4</formula>
    </cfRule>
    <cfRule type="expression" dxfId="1892" priority="705" stopIfTrue="1">
      <formula>$D$1&gt;I4</formula>
    </cfRule>
  </conditionalFormatting>
  <conditionalFormatting sqref="I4">
    <cfRule type="expression" dxfId="1891" priority="702" stopIfTrue="1">
      <formula>$D$1&lt;I4</formula>
    </cfRule>
    <cfRule type="expression" dxfId="1890" priority="703" stopIfTrue="1">
      <formula>$D$1&gt;I4</formula>
    </cfRule>
  </conditionalFormatting>
  <conditionalFormatting sqref="I4">
    <cfRule type="expression" dxfId="1889" priority="700" stopIfTrue="1">
      <formula>$D$1&lt;I4</formula>
    </cfRule>
    <cfRule type="expression" dxfId="1888" priority="701" stopIfTrue="1">
      <formula>$D$1&gt;I4</formula>
    </cfRule>
  </conditionalFormatting>
  <conditionalFormatting sqref="I4">
    <cfRule type="expression" dxfId="1887" priority="698" stopIfTrue="1">
      <formula>$D$1&lt;I4</formula>
    </cfRule>
    <cfRule type="expression" dxfId="1886" priority="699" stopIfTrue="1">
      <formula>$D$1&gt;I4</formula>
    </cfRule>
  </conditionalFormatting>
  <conditionalFormatting sqref="R4">
    <cfRule type="expression" dxfId="1885" priority="696" stopIfTrue="1">
      <formula>$D$1&lt;R4</formula>
    </cfRule>
    <cfRule type="expression" dxfId="1884" priority="697" stopIfTrue="1">
      <formula>$D$1&gt;R4</formula>
    </cfRule>
  </conditionalFormatting>
  <conditionalFormatting sqref="R4">
    <cfRule type="expression" dxfId="1883" priority="694" stopIfTrue="1">
      <formula>$D$1&lt;R4</formula>
    </cfRule>
    <cfRule type="expression" dxfId="1882" priority="695" stopIfTrue="1">
      <formula>$D$1&gt;R4</formula>
    </cfRule>
  </conditionalFormatting>
  <conditionalFormatting sqref="R4">
    <cfRule type="expression" dxfId="1881" priority="692" stopIfTrue="1">
      <formula>$D$1&lt;R4</formula>
    </cfRule>
    <cfRule type="expression" dxfId="1880" priority="693" stopIfTrue="1">
      <formula>$D$1&gt;R4</formula>
    </cfRule>
  </conditionalFormatting>
  <conditionalFormatting sqref="R4">
    <cfRule type="expression" dxfId="1879" priority="690" stopIfTrue="1">
      <formula>$D$1&lt;R4</formula>
    </cfRule>
    <cfRule type="expression" dxfId="1878" priority="691" stopIfTrue="1">
      <formula>$D$1&gt;R4</formula>
    </cfRule>
  </conditionalFormatting>
  <conditionalFormatting sqref="R4">
    <cfRule type="expression" dxfId="1877" priority="688" stopIfTrue="1">
      <formula>$D$1&lt;R4</formula>
    </cfRule>
    <cfRule type="expression" dxfId="1876" priority="689" stopIfTrue="1">
      <formula>$D$1&gt;R4</formula>
    </cfRule>
  </conditionalFormatting>
  <conditionalFormatting sqref="R4">
    <cfRule type="expression" dxfId="1875" priority="686" stopIfTrue="1">
      <formula>$D$1&lt;R4</formula>
    </cfRule>
    <cfRule type="expression" dxfId="1874" priority="687" stopIfTrue="1">
      <formula>$D$1&gt;R4</formula>
    </cfRule>
  </conditionalFormatting>
  <conditionalFormatting sqref="J5">
    <cfRule type="cellIs" dxfId="1873" priority="665" stopIfTrue="1" operator="equal">
      <formula>5</formula>
    </cfRule>
    <cfRule type="cellIs" dxfId="1872" priority="666" stopIfTrue="1" operator="equal">
      <formula>4</formula>
    </cfRule>
    <cfRule type="cellIs" dxfId="1871" priority="667" stopIfTrue="1" operator="equal">
      <formula>3</formula>
    </cfRule>
  </conditionalFormatting>
  <conditionalFormatting sqref="J4">
    <cfRule type="expression" dxfId="1870" priority="684" stopIfTrue="1">
      <formula>$D$1&lt;J4</formula>
    </cfRule>
    <cfRule type="expression" dxfId="1869" priority="685" stopIfTrue="1">
      <formula>$D$1&gt;J4</formula>
    </cfRule>
  </conditionalFormatting>
  <conditionalFormatting sqref="J4">
    <cfRule type="expression" dxfId="1868" priority="682" stopIfTrue="1">
      <formula>$D$1&lt;J4</formula>
    </cfRule>
    <cfRule type="expression" dxfId="1867" priority="683" stopIfTrue="1">
      <formula>$D$1&gt;J4</formula>
    </cfRule>
  </conditionalFormatting>
  <conditionalFormatting sqref="J4">
    <cfRule type="expression" dxfId="1866" priority="680" stopIfTrue="1">
      <formula>$D$1&lt;J4</formula>
    </cfRule>
    <cfRule type="expression" dxfId="1865" priority="681" stopIfTrue="1">
      <formula>$D$1&gt;J4</formula>
    </cfRule>
  </conditionalFormatting>
  <conditionalFormatting sqref="J4">
    <cfRule type="expression" dxfId="1864" priority="676" stopIfTrue="1">
      <formula>$D$1&lt;J4</formula>
    </cfRule>
    <cfRule type="expression" dxfId="1863" priority="677" stopIfTrue="1">
      <formula>$D$1&gt;J4</formula>
    </cfRule>
  </conditionalFormatting>
  <conditionalFormatting sqref="J4">
    <cfRule type="expression" dxfId="1862" priority="678" stopIfTrue="1">
      <formula>$D$1&lt;J4</formula>
    </cfRule>
    <cfRule type="expression" dxfId="1861" priority="679" stopIfTrue="1">
      <formula>$D$1&gt;J4</formula>
    </cfRule>
  </conditionalFormatting>
  <conditionalFormatting sqref="J4">
    <cfRule type="expression" dxfId="1860" priority="674" stopIfTrue="1">
      <formula>$D$1&lt;J4</formula>
    </cfRule>
    <cfRule type="expression" dxfId="1859" priority="675" stopIfTrue="1">
      <formula>$D$1&gt;J4</formula>
    </cfRule>
  </conditionalFormatting>
  <conditionalFormatting sqref="J5">
    <cfRule type="expression" dxfId="1858" priority="672" stopIfTrue="1">
      <formula>$D$1&lt;J5</formula>
    </cfRule>
    <cfRule type="expression" dxfId="1857" priority="673" stopIfTrue="1">
      <formula>$D$1&gt;J5</formula>
    </cfRule>
  </conditionalFormatting>
  <conditionalFormatting sqref="J5">
    <cfRule type="expression" dxfId="1856" priority="670" stopIfTrue="1">
      <formula>$D$1&lt;J5</formula>
    </cfRule>
    <cfRule type="expression" dxfId="1855" priority="671" stopIfTrue="1">
      <formula>$D$1&gt;J5</formula>
    </cfRule>
  </conditionalFormatting>
  <conditionalFormatting sqref="J5">
    <cfRule type="expression" dxfId="1854" priority="668" stopIfTrue="1">
      <formula>$D$1&lt;J5</formula>
    </cfRule>
    <cfRule type="expression" dxfId="1853" priority="669" stopIfTrue="1">
      <formula>$D$1&gt;J5</formula>
    </cfRule>
  </conditionalFormatting>
  <conditionalFormatting sqref="J4">
    <cfRule type="expression" dxfId="1852" priority="663" stopIfTrue="1">
      <formula>$D$1&lt;J4</formula>
    </cfRule>
    <cfRule type="expression" dxfId="1851" priority="664" stopIfTrue="1">
      <formula>$D$1&gt;J4</formula>
    </cfRule>
  </conditionalFormatting>
  <conditionalFormatting sqref="J5">
    <cfRule type="cellIs" dxfId="1850" priority="660" stopIfTrue="1" operator="equal">
      <formula>5</formula>
    </cfRule>
    <cfRule type="cellIs" dxfId="1849" priority="661" stopIfTrue="1" operator="equal">
      <formula>4</formula>
    </cfRule>
    <cfRule type="cellIs" dxfId="1848" priority="662" stopIfTrue="1" operator="equal">
      <formula>3</formula>
    </cfRule>
  </conditionalFormatting>
  <conditionalFormatting sqref="J4">
    <cfRule type="expression" dxfId="1847" priority="658" stopIfTrue="1">
      <formula>$D$1&lt;J4</formula>
    </cfRule>
    <cfRule type="expression" dxfId="1846" priority="659" stopIfTrue="1">
      <formula>$D$1&gt;J4</formula>
    </cfRule>
  </conditionalFormatting>
  <conditionalFormatting sqref="J5">
    <cfRule type="cellIs" dxfId="1845" priority="655" stopIfTrue="1" operator="equal">
      <formula>5</formula>
    </cfRule>
    <cfRule type="cellIs" dxfId="1844" priority="656" stopIfTrue="1" operator="equal">
      <formula>4</formula>
    </cfRule>
    <cfRule type="cellIs" dxfId="1843" priority="657" stopIfTrue="1" operator="equal">
      <formula>3</formula>
    </cfRule>
  </conditionalFormatting>
  <conditionalFormatting sqref="J4">
    <cfRule type="expression" dxfId="1842" priority="653" stopIfTrue="1">
      <formula>$D$1&lt;J4</formula>
    </cfRule>
    <cfRule type="expression" dxfId="1841" priority="654" stopIfTrue="1">
      <formula>$D$1&gt;J4</formula>
    </cfRule>
  </conditionalFormatting>
  <conditionalFormatting sqref="M4">
    <cfRule type="expression" dxfId="1840" priority="651" stopIfTrue="1">
      <formula>$D$1&lt;M4</formula>
    </cfRule>
    <cfRule type="expression" dxfId="1839" priority="652" stopIfTrue="1">
      <formula>$D$1&gt;M4</formula>
    </cfRule>
  </conditionalFormatting>
  <conditionalFormatting sqref="M4">
    <cfRule type="expression" dxfId="1838" priority="631" stopIfTrue="1">
      <formula>$D$1&lt;M4</formula>
    </cfRule>
    <cfRule type="expression" dxfId="1837" priority="632" stopIfTrue="1">
      <formula>$D$1&gt;M4</formula>
    </cfRule>
  </conditionalFormatting>
  <conditionalFormatting sqref="M5">
    <cfRule type="cellIs" dxfId="1836" priority="620" stopIfTrue="1" operator="equal">
      <formula>5</formula>
    </cfRule>
    <cfRule type="cellIs" dxfId="1835" priority="621" stopIfTrue="1" operator="equal">
      <formula>4</formula>
    </cfRule>
    <cfRule type="cellIs" dxfId="1834" priority="622" stopIfTrue="1" operator="equal">
      <formula>3</formula>
    </cfRule>
  </conditionalFormatting>
  <conditionalFormatting sqref="M4">
    <cfRule type="expression" dxfId="1833" priority="649" stopIfTrue="1">
      <formula>$D$1&lt;M4</formula>
    </cfRule>
    <cfRule type="expression" dxfId="1832" priority="650" stopIfTrue="1">
      <formula>$D$1&gt;M4</formula>
    </cfRule>
  </conditionalFormatting>
  <conditionalFormatting sqref="M4">
    <cfRule type="expression" dxfId="1831" priority="629" stopIfTrue="1">
      <formula>$D$1&lt;M4</formula>
    </cfRule>
    <cfRule type="expression" dxfId="1830" priority="630" stopIfTrue="1">
      <formula>$D$1&gt;M4</formula>
    </cfRule>
  </conditionalFormatting>
  <conditionalFormatting sqref="M4">
    <cfRule type="expression" dxfId="1829" priority="627" stopIfTrue="1">
      <formula>$D$1&lt;M4</formula>
    </cfRule>
    <cfRule type="expression" dxfId="1828" priority="628" stopIfTrue="1">
      <formula>$D$1&gt;M4</formula>
    </cfRule>
  </conditionalFormatting>
  <conditionalFormatting sqref="M4">
    <cfRule type="expression" dxfId="1827" priority="647" stopIfTrue="1">
      <formula>$D$1&lt;M4</formula>
    </cfRule>
    <cfRule type="expression" dxfId="1826" priority="648" stopIfTrue="1">
      <formula>$D$1&gt;M4</formula>
    </cfRule>
  </conditionalFormatting>
  <conditionalFormatting sqref="M4">
    <cfRule type="expression" dxfId="1825" priority="645" stopIfTrue="1">
      <formula>$D$1&lt;M4</formula>
    </cfRule>
    <cfRule type="expression" dxfId="1824" priority="646" stopIfTrue="1">
      <formula>$D$1&gt;M4</formula>
    </cfRule>
  </conditionalFormatting>
  <conditionalFormatting sqref="M4">
    <cfRule type="expression" dxfId="1823" priority="643" stopIfTrue="1">
      <formula>$D$1&lt;M4</formula>
    </cfRule>
    <cfRule type="expression" dxfId="1822" priority="644" stopIfTrue="1">
      <formula>$D$1&gt;M4</formula>
    </cfRule>
  </conditionalFormatting>
  <conditionalFormatting sqref="M4">
    <cfRule type="expression" dxfId="1821" priority="641" stopIfTrue="1">
      <formula>$D$1&lt;M4</formula>
    </cfRule>
    <cfRule type="expression" dxfId="1820" priority="642" stopIfTrue="1">
      <formula>$D$1&gt;M4</formula>
    </cfRule>
  </conditionalFormatting>
  <conditionalFormatting sqref="M4">
    <cfRule type="expression" dxfId="1819" priority="639" stopIfTrue="1">
      <formula>$D$1&lt;M4</formula>
    </cfRule>
    <cfRule type="expression" dxfId="1818" priority="640" stopIfTrue="1">
      <formula>$D$1&gt;M4</formula>
    </cfRule>
  </conditionalFormatting>
  <conditionalFormatting sqref="M4">
    <cfRule type="expression" dxfId="1817" priority="637" stopIfTrue="1">
      <formula>$D$1&lt;M4</formula>
    </cfRule>
    <cfRule type="expression" dxfId="1816" priority="638" stopIfTrue="1">
      <formula>$D$1&gt;M4</formula>
    </cfRule>
  </conditionalFormatting>
  <conditionalFormatting sqref="M4">
    <cfRule type="expression" dxfId="1815" priority="635" stopIfTrue="1">
      <formula>$D$1&lt;M4</formula>
    </cfRule>
    <cfRule type="expression" dxfId="1814" priority="636" stopIfTrue="1">
      <formula>$D$1&gt;M4</formula>
    </cfRule>
  </conditionalFormatting>
  <conditionalFormatting sqref="M4">
    <cfRule type="expression" dxfId="1813" priority="633" stopIfTrue="1">
      <formula>$D$1&lt;M4</formula>
    </cfRule>
    <cfRule type="expression" dxfId="1812" priority="634" stopIfTrue="1">
      <formula>$D$1&gt;M4</formula>
    </cfRule>
  </conditionalFormatting>
  <conditionalFormatting sqref="M4">
    <cfRule type="expression" dxfId="1811" priority="625" stopIfTrue="1">
      <formula>$D$1&lt;M4</formula>
    </cfRule>
    <cfRule type="expression" dxfId="1810" priority="626" stopIfTrue="1">
      <formula>$D$1&gt;M4</formula>
    </cfRule>
  </conditionalFormatting>
  <conditionalFormatting sqref="M4">
    <cfRule type="expression" dxfId="1809" priority="623" stopIfTrue="1">
      <formula>$D$1&lt;M4</formula>
    </cfRule>
    <cfRule type="expression" dxfId="1808" priority="624" stopIfTrue="1">
      <formula>$D$1&gt;M4</formula>
    </cfRule>
  </conditionalFormatting>
  <conditionalFormatting sqref="N4">
    <cfRule type="expression" dxfId="1807" priority="618" stopIfTrue="1">
      <formula>$D$1&lt;N4</formula>
    </cfRule>
    <cfRule type="expression" dxfId="1806" priority="619" stopIfTrue="1">
      <formula>$D$1&gt;N4</formula>
    </cfRule>
  </conditionalFormatting>
  <conditionalFormatting sqref="N4">
    <cfRule type="expression" dxfId="1805" priority="616" stopIfTrue="1">
      <formula>$D$1&lt;N4</formula>
    </cfRule>
    <cfRule type="expression" dxfId="1804" priority="617" stopIfTrue="1">
      <formula>$D$1&gt;N4</formula>
    </cfRule>
  </conditionalFormatting>
  <conditionalFormatting sqref="N4">
    <cfRule type="expression" dxfId="1803" priority="614" stopIfTrue="1">
      <formula>$D$1&lt;N4</formula>
    </cfRule>
    <cfRule type="expression" dxfId="1802" priority="615" stopIfTrue="1">
      <formula>$D$1&gt;N4</formula>
    </cfRule>
  </conditionalFormatting>
  <conditionalFormatting sqref="N4">
    <cfRule type="expression" dxfId="1801" priority="610" stopIfTrue="1">
      <formula>$D$1&lt;N4</formula>
    </cfRule>
    <cfRule type="expression" dxfId="1800" priority="611" stopIfTrue="1">
      <formula>$D$1&gt;N4</formula>
    </cfRule>
  </conditionalFormatting>
  <conditionalFormatting sqref="N4">
    <cfRule type="expression" dxfId="1799" priority="612" stopIfTrue="1">
      <formula>$D$1&lt;N4</formula>
    </cfRule>
    <cfRule type="expression" dxfId="1798" priority="613" stopIfTrue="1">
      <formula>$D$1&gt;N4</formula>
    </cfRule>
  </conditionalFormatting>
  <conditionalFormatting sqref="N4">
    <cfRule type="expression" dxfId="1797" priority="608" stopIfTrue="1">
      <formula>$D$1&lt;N4</formula>
    </cfRule>
    <cfRule type="expression" dxfId="1796" priority="609" stopIfTrue="1">
      <formula>$D$1&gt;N4</formula>
    </cfRule>
  </conditionalFormatting>
  <conditionalFormatting sqref="N5">
    <cfRule type="expression" dxfId="1795" priority="606" stopIfTrue="1">
      <formula>$D$1&lt;N5</formula>
    </cfRule>
    <cfRule type="expression" dxfId="1794" priority="607" stopIfTrue="1">
      <formula>$D$1&gt;N5</formula>
    </cfRule>
  </conditionalFormatting>
  <conditionalFormatting sqref="N5">
    <cfRule type="expression" dxfId="1793" priority="604" stopIfTrue="1">
      <formula>$D$1&lt;N5</formula>
    </cfRule>
    <cfRule type="expression" dxfId="1792" priority="605" stopIfTrue="1">
      <formula>$D$1&gt;N5</formula>
    </cfRule>
  </conditionalFormatting>
  <conditionalFormatting sqref="N5">
    <cfRule type="expression" dxfId="1791" priority="602" stopIfTrue="1">
      <formula>$D$1&lt;N5</formula>
    </cfRule>
    <cfRule type="expression" dxfId="1790" priority="603" stopIfTrue="1">
      <formula>$D$1&gt;N5</formula>
    </cfRule>
  </conditionalFormatting>
  <conditionalFormatting sqref="N4">
    <cfRule type="expression" dxfId="1789" priority="597" stopIfTrue="1">
      <formula>$D$1&lt;N4</formula>
    </cfRule>
    <cfRule type="expression" dxfId="1788" priority="598" stopIfTrue="1">
      <formula>$D$1&gt;N4</formula>
    </cfRule>
  </conditionalFormatting>
  <conditionalFormatting sqref="N5">
    <cfRule type="cellIs" dxfId="1787" priority="599" stopIfTrue="1" operator="equal">
      <formula>5</formula>
    </cfRule>
    <cfRule type="cellIs" dxfId="1786" priority="600" stopIfTrue="1" operator="equal">
      <formula>4</formula>
    </cfRule>
    <cfRule type="cellIs" dxfId="1785" priority="601" stopIfTrue="1" operator="equal">
      <formula>3</formula>
    </cfRule>
  </conditionalFormatting>
  <conditionalFormatting sqref="N5">
    <cfRule type="cellIs" dxfId="1784" priority="594" stopIfTrue="1" operator="equal">
      <formula>5</formula>
    </cfRule>
    <cfRule type="cellIs" dxfId="1783" priority="595" stopIfTrue="1" operator="equal">
      <formula>4</formula>
    </cfRule>
    <cfRule type="cellIs" dxfId="1782" priority="596" stopIfTrue="1" operator="equal">
      <formula>3</formula>
    </cfRule>
  </conditionalFormatting>
  <conditionalFormatting sqref="N4">
    <cfRule type="expression" dxfId="1781" priority="592" stopIfTrue="1">
      <formula>$D$1&lt;N4</formula>
    </cfRule>
    <cfRule type="expression" dxfId="1780" priority="593" stopIfTrue="1">
      <formula>$D$1&gt;N4</formula>
    </cfRule>
  </conditionalFormatting>
  <conditionalFormatting sqref="N5">
    <cfRule type="cellIs" dxfId="1779" priority="589" stopIfTrue="1" operator="equal">
      <formula>5</formula>
    </cfRule>
    <cfRule type="cellIs" dxfId="1778" priority="590" stopIfTrue="1" operator="equal">
      <formula>4</formula>
    </cfRule>
    <cfRule type="cellIs" dxfId="1777" priority="591" stopIfTrue="1" operator="equal">
      <formula>3</formula>
    </cfRule>
  </conditionalFormatting>
  <conditionalFormatting sqref="N4">
    <cfRule type="expression" dxfId="1776" priority="587" stopIfTrue="1">
      <formula>$D$1&lt;N4</formula>
    </cfRule>
    <cfRule type="expression" dxfId="1775" priority="588" stopIfTrue="1">
      <formula>$D$1&gt;N4</formula>
    </cfRule>
  </conditionalFormatting>
  <conditionalFormatting sqref="O4">
    <cfRule type="expression" dxfId="1774" priority="585" stopIfTrue="1">
      <formula>$D$1&lt;O4</formula>
    </cfRule>
    <cfRule type="expression" dxfId="1773" priority="586" stopIfTrue="1">
      <formula>$D$1&gt;O4</formula>
    </cfRule>
  </conditionalFormatting>
  <conditionalFormatting sqref="O4">
    <cfRule type="expression" dxfId="1772" priority="583" stopIfTrue="1">
      <formula>$D$1&lt;O4</formula>
    </cfRule>
    <cfRule type="expression" dxfId="1771" priority="584" stopIfTrue="1">
      <formula>$D$1&gt;O4</formula>
    </cfRule>
  </conditionalFormatting>
  <conditionalFormatting sqref="O5">
    <cfRule type="expression" dxfId="1770" priority="581" stopIfTrue="1">
      <formula>$D$1&lt;O5</formula>
    </cfRule>
    <cfRule type="expression" dxfId="1769" priority="582" stopIfTrue="1">
      <formula>$D$1&gt;O5</formula>
    </cfRule>
  </conditionalFormatting>
  <conditionalFormatting sqref="O5">
    <cfRule type="expression" dxfId="1768" priority="579" stopIfTrue="1">
      <formula>$D$1&lt;O5</formula>
    </cfRule>
    <cfRule type="expression" dxfId="1767" priority="580" stopIfTrue="1">
      <formula>$D$1&gt;O5</formula>
    </cfRule>
  </conditionalFormatting>
  <conditionalFormatting sqref="O5">
    <cfRule type="expression" dxfId="1766" priority="577" stopIfTrue="1">
      <formula>$D$1&lt;O5</formula>
    </cfRule>
    <cfRule type="expression" dxfId="1765" priority="578" stopIfTrue="1">
      <formula>$D$1&gt;O5</formula>
    </cfRule>
  </conditionalFormatting>
  <conditionalFormatting sqref="O5">
    <cfRule type="expression" dxfId="1764" priority="565" stopIfTrue="1">
      <formula>$D$1&lt;O5</formula>
    </cfRule>
    <cfRule type="expression" dxfId="1763" priority="566" stopIfTrue="1">
      <formula>$D$1&gt;O5</formula>
    </cfRule>
  </conditionalFormatting>
  <conditionalFormatting sqref="O5">
    <cfRule type="expression" dxfId="1762" priority="563" stopIfTrue="1">
      <formula>$D$1&lt;O5</formula>
    </cfRule>
    <cfRule type="expression" dxfId="1761" priority="564" stopIfTrue="1">
      <formula>$D$1&gt;O5</formula>
    </cfRule>
  </conditionalFormatting>
  <conditionalFormatting sqref="O5">
    <cfRule type="expression" dxfId="1760" priority="561" stopIfTrue="1">
      <formula>$D$1&lt;O5</formula>
    </cfRule>
    <cfRule type="expression" dxfId="1759" priority="562" stopIfTrue="1">
      <formula>$D$1&gt;O5</formula>
    </cfRule>
  </conditionalFormatting>
  <conditionalFormatting sqref="O5">
    <cfRule type="expression" dxfId="1758" priority="575" stopIfTrue="1">
      <formula>$D$1&lt;O5</formula>
    </cfRule>
    <cfRule type="expression" dxfId="1757" priority="576" stopIfTrue="1">
      <formula>$D$1&gt;O5</formula>
    </cfRule>
  </conditionalFormatting>
  <conditionalFormatting sqref="O5">
    <cfRule type="expression" dxfId="1756" priority="573" stopIfTrue="1">
      <formula>$D$1&lt;O5</formula>
    </cfRule>
    <cfRule type="expression" dxfId="1755" priority="574" stopIfTrue="1">
      <formula>$D$1&gt;O5</formula>
    </cfRule>
  </conditionalFormatting>
  <conditionalFormatting sqref="O5">
    <cfRule type="expression" dxfId="1754" priority="571" stopIfTrue="1">
      <formula>$D$1&lt;O5</formula>
    </cfRule>
    <cfRule type="expression" dxfId="1753" priority="572" stopIfTrue="1">
      <formula>$D$1&gt;O5</formula>
    </cfRule>
  </conditionalFormatting>
  <conditionalFormatting sqref="O5">
    <cfRule type="expression" dxfId="1752" priority="569" stopIfTrue="1">
      <formula>$D$1&lt;O5</formula>
    </cfRule>
    <cfRule type="expression" dxfId="1751" priority="570" stopIfTrue="1">
      <formula>$D$1&gt;O5</formula>
    </cfRule>
  </conditionalFormatting>
  <conditionalFormatting sqref="O5">
    <cfRule type="expression" dxfId="1750" priority="567" stopIfTrue="1">
      <formula>$D$1&lt;O5</formula>
    </cfRule>
    <cfRule type="expression" dxfId="1749" priority="568" stopIfTrue="1">
      <formula>$D$1&gt;O5</formula>
    </cfRule>
  </conditionalFormatting>
  <conditionalFormatting sqref="O5">
    <cfRule type="expression" dxfId="1748" priority="549" stopIfTrue="1">
      <formula>$D$1&lt;O5</formula>
    </cfRule>
    <cfRule type="expression" dxfId="1747" priority="550" stopIfTrue="1">
      <formula>$D$1&gt;O5</formula>
    </cfRule>
  </conditionalFormatting>
  <conditionalFormatting sqref="O5">
    <cfRule type="expression" dxfId="1746" priority="547" stopIfTrue="1">
      <formula>$D$1&lt;O5</formula>
    </cfRule>
    <cfRule type="expression" dxfId="1745" priority="548" stopIfTrue="1">
      <formula>$D$1&gt;O5</formula>
    </cfRule>
  </conditionalFormatting>
  <conditionalFormatting sqref="O5">
    <cfRule type="expression" dxfId="1744" priority="543" stopIfTrue="1">
      <formula>$D$1&lt;O5</formula>
    </cfRule>
    <cfRule type="expression" dxfId="1743" priority="544" stopIfTrue="1">
      <formula>$D$1&gt;O5</formula>
    </cfRule>
  </conditionalFormatting>
  <conditionalFormatting sqref="O5">
    <cfRule type="expression" dxfId="1742" priority="559" stopIfTrue="1">
      <formula>$D$1&lt;O5</formula>
    </cfRule>
    <cfRule type="expression" dxfId="1741" priority="560" stopIfTrue="1">
      <formula>$D$1&gt;O5</formula>
    </cfRule>
  </conditionalFormatting>
  <conditionalFormatting sqref="O5">
    <cfRule type="expression" dxfId="1740" priority="557" stopIfTrue="1">
      <formula>$D$1&lt;O5</formula>
    </cfRule>
    <cfRule type="expression" dxfId="1739" priority="558" stopIfTrue="1">
      <formula>$D$1&gt;O5</formula>
    </cfRule>
  </conditionalFormatting>
  <conditionalFormatting sqref="O5">
    <cfRule type="expression" dxfId="1738" priority="555" stopIfTrue="1">
      <formula>$D$1&lt;O5</formula>
    </cfRule>
    <cfRule type="expression" dxfId="1737" priority="556" stopIfTrue="1">
      <formula>$D$1&gt;O5</formula>
    </cfRule>
  </conditionalFormatting>
  <conditionalFormatting sqref="O5">
    <cfRule type="expression" dxfId="1736" priority="553" stopIfTrue="1">
      <formula>$D$1&lt;O5</formula>
    </cfRule>
    <cfRule type="expression" dxfId="1735" priority="554" stopIfTrue="1">
      <formula>$D$1&gt;O5</formula>
    </cfRule>
  </conditionalFormatting>
  <conditionalFormatting sqref="O5">
    <cfRule type="expression" dxfId="1734" priority="551" stopIfTrue="1">
      <formula>$D$1&lt;O5</formula>
    </cfRule>
    <cfRule type="expression" dxfId="1733" priority="552" stopIfTrue="1">
      <formula>$D$1&gt;O5</formula>
    </cfRule>
  </conditionalFormatting>
  <conditionalFormatting sqref="O5">
    <cfRule type="expression" dxfId="1732" priority="545" stopIfTrue="1">
      <formula>$D$1&lt;O5</formula>
    </cfRule>
    <cfRule type="expression" dxfId="1731" priority="546" stopIfTrue="1">
      <formula>$D$1&gt;O5</formula>
    </cfRule>
  </conditionalFormatting>
  <conditionalFormatting sqref="O5">
    <cfRule type="expression" dxfId="1730" priority="541" stopIfTrue="1">
      <formula>$D$1&lt;O5</formula>
    </cfRule>
    <cfRule type="expression" dxfId="1729" priority="542" stopIfTrue="1">
      <formula>$D$1&gt;O5</formula>
    </cfRule>
  </conditionalFormatting>
  <conditionalFormatting sqref="O4">
    <cfRule type="expression" dxfId="1728" priority="539" stopIfTrue="1">
      <formula>$D$1&lt;O4</formula>
    </cfRule>
    <cfRule type="expression" dxfId="1727" priority="540" stopIfTrue="1">
      <formula>$D$1&gt;O4</formula>
    </cfRule>
  </conditionalFormatting>
  <conditionalFormatting sqref="O4">
    <cfRule type="expression" dxfId="1726" priority="537" stopIfTrue="1">
      <formula>$D$1&lt;O4</formula>
    </cfRule>
    <cfRule type="expression" dxfId="1725" priority="538" stopIfTrue="1">
      <formula>$D$1&gt;O4</formula>
    </cfRule>
  </conditionalFormatting>
  <conditionalFormatting sqref="O4">
    <cfRule type="expression" dxfId="1724" priority="535" stopIfTrue="1">
      <formula>$D$1&lt;O4</formula>
    </cfRule>
    <cfRule type="expression" dxfId="1723" priority="536" stopIfTrue="1">
      <formula>$D$1&gt;O4</formula>
    </cfRule>
  </conditionalFormatting>
  <conditionalFormatting sqref="O4">
    <cfRule type="expression" dxfId="1722" priority="533" stopIfTrue="1">
      <formula>$D$1&lt;O4</formula>
    </cfRule>
    <cfRule type="expression" dxfId="1721" priority="534" stopIfTrue="1">
      <formula>$D$1&gt;O4</formula>
    </cfRule>
  </conditionalFormatting>
  <conditionalFormatting sqref="O5">
    <cfRule type="cellIs" dxfId="1720" priority="530" stopIfTrue="1" operator="equal">
      <formula>5</formula>
    </cfRule>
    <cfRule type="cellIs" dxfId="1719" priority="531" stopIfTrue="1" operator="equal">
      <formula>4</formula>
    </cfRule>
    <cfRule type="cellIs" dxfId="1718" priority="532" stopIfTrue="1" operator="equal">
      <formula>3</formula>
    </cfRule>
  </conditionalFormatting>
  <conditionalFormatting sqref="O4">
    <cfRule type="expression" dxfId="1717" priority="528" stopIfTrue="1">
      <formula>$D$1&lt;O4</formula>
    </cfRule>
    <cfRule type="expression" dxfId="1716" priority="529" stopIfTrue="1">
      <formula>$D$1&gt;O4</formula>
    </cfRule>
  </conditionalFormatting>
  <conditionalFormatting sqref="O4">
    <cfRule type="expression" dxfId="1715" priority="526" stopIfTrue="1">
      <formula>$D$1&lt;O4</formula>
    </cfRule>
    <cfRule type="expression" dxfId="1714" priority="527" stopIfTrue="1">
      <formula>$D$1&gt;O4</formula>
    </cfRule>
  </conditionalFormatting>
  <conditionalFormatting sqref="O4">
    <cfRule type="expression" dxfId="1713" priority="524" stopIfTrue="1">
      <formula>$D$1&lt;O4</formula>
    </cfRule>
    <cfRule type="expression" dxfId="1712" priority="525" stopIfTrue="1">
      <formula>$D$1&gt;O4</formula>
    </cfRule>
  </conditionalFormatting>
  <conditionalFormatting sqref="O4">
    <cfRule type="expression" dxfId="1711" priority="522" stopIfTrue="1">
      <formula>$D$1&lt;O4</formula>
    </cfRule>
    <cfRule type="expression" dxfId="1710" priority="523" stopIfTrue="1">
      <formula>$D$1&gt;O4</formula>
    </cfRule>
  </conditionalFormatting>
  <conditionalFormatting sqref="O5">
    <cfRule type="cellIs" dxfId="1709" priority="519" stopIfTrue="1" operator="equal">
      <formula>5</formula>
    </cfRule>
    <cfRule type="cellIs" dxfId="1708" priority="520" stopIfTrue="1" operator="equal">
      <formula>4</formula>
    </cfRule>
    <cfRule type="cellIs" dxfId="1707" priority="521" stopIfTrue="1" operator="equal">
      <formula>3</formula>
    </cfRule>
  </conditionalFormatting>
  <conditionalFormatting sqref="O5">
    <cfRule type="cellIs" dxfId="1706" priority="516" stopIfTrue="1" operator="equal">
      <formula>5</formula>
    </cfRule>
    <cfRule type="cellIs" dxfId="1705" priority="517" stopIfTrue="1" operator="equal">
      <formula>4</formula>
    </cfRule>
    <cfRule type="cellIs" dxfId="1704" priority="518" stopIfTrue="1" operator="equal">
      <formula>3</formula>
    </cfRule>
  </conditionalFormatting>
  <conditionalFormatting sqref="O4">
    <cfRule type="expression" dxfId="1703" priority="498" stopIfTrue="1">
      <formula>$D$1&lt;O4</formula>
    </cfRule>
    <cfRule type="expression" dxfId="1702" priority="499" stopIfTrue="1">
      <formula>$D$1&gt;O4</formula>
    </cfRule>
  </conditionalFormatting>
  <conditionalFormatting sqref="O4">
    <cfRule type="expression" dxfId="1701" priority="496" stopIfTrue="1">
      <formula>$D$1&lt;O4</formula>
    </cfRule>
    <cfRule type="expression" dxfId="1700" priority="497" stopIfTrue="1">
      <formula>$D$1&gt;O4</formula>
    </cfRule>
  </conditionalFormatting>
  <conditionalFormatting sqref="O4">
    <cfRule type="expression" dxfId="1699" priority="492" stopIfTrue="1">
      <formula>$D$1&lt;O4</formula>
    </cfRule>
    <cfRule type="expression" dxfId="1698" priority="493" stopIfTrue="1">
      <formula>$D$1&gt;O4</formula>
    </cfRule>
  </conditionalFormatting>
  <conditionalFormatting sqref="O4">
    <cfRule type="expression" dxfId="1697" priority="514" stopIfTrue="1">
      <formula>$D$1&lt;O4</formula>
    </cfRule>
    <cfRule type="expression" dxfId="1696" priority="515" stopIfTrue="1">
      <formula>$D$1&gt;O4</formula>
    </cfRule>
  </conditionalFormatting>
  <conditionalFormatting sqref="O4">
    <cfRule type="expression" dxfId="1695" priority="512" stopIfTrue="1">
      <formula>$D$1&lt;O4</formula>
    </cfRule>
    <cfRule type="expression" dxfId="1694" priority="513" stopIfTrue="1">
      <formula>$D$1&gt;O4</formula>
    </cfRule>
  </conditionalFormatting>
  <conditionalFormatting sqref="O4">
    <cfRule type="expression" dxfId="1693" priority="510" stopIfTrue="1">
      <formula>$D$1&lt;O4</formula>
    </cfRule>
    <cfRule type="expression" dxfId="1692" priority="511" stopIfTrue="1">
      <formula>$D$1&gt;O4</formula>
    </cfRule>
  </conditionalFormatting>
  <conditionalFormatting sqref="O4">
    <cfRule type="expression" dxfId="1691" priority="508" stopIfTrue="1">
      <formula>$D$1&lt;O4</formula>
    </cfRule>
    <cfRule type="expression" dxfId="1690" priority="509" stopIfTrue="1">
      <formula>$D$1&gt;O4</formula>
    </cfRule>
  </conditionalFormatting>
  <conditionalFormatting sqref="O4">
    <cfRule type="expression" dxfId="1689" priority="506" stopIfTrue="1">
      <formula>$D$1&lt;O4</formula>
    </cfRule>
    <cfRule type="expression" dxfId="1688" priority="507" stopIfTrue="1">
      <formula>$D$1&gt;O4</formula>
    </cfRule>
  </conditionalFormatting>
  <conditionalFormatting sqref="O4">
    <cfRule type="expression" dxfId="1687" priority="504" stopIfTrue="1">
      <formula>$D$1&lt;O4</formula>
    </cfRule>
    <cfRule type="expression" dxfId="1686" priority="505" stopIfTrue="1">
      <formula>$D$1&gt;O4</formula>
    </cfRule>
  </conditionalFormatting>
  <conditionalFormatting sqref="O4">
    <cfRule type="expression" dxfId="1685" priority="502" stopIfTrue="1">
      <formula>$D$1&lt;O4</formula>
    </cfRule>
    <cfRule type="expression" dxfId="1684" priority="503" stopIfTrue="1">
      <formula>$D$1&gt;O4</formula>
    </cfRule>
  </conditionalFormatting>
  <conditionalFormatting sqref="O4">
    <cfRule type="expression" dxfId="1683" priority="500" stopIfTrue="1">
      <formula>$D$1&lt;O4</formula>
    </cfRule>
    <cfRule type="expression" dxfId="1682" priority="501" stopIfTrue="1">
      <formula>$D$1&gt;O4</formula>
    </cfRule>
  </conditionalFormatting>
  <conditionalFormatting sqref="O4">
    <cfRule type="expression" dxfId="1681" priority="494" stopIfTrue="1">
      <formula>$D$1&lt;O4</formula>
    </cfRule>
    <cfRule type="expression" dxfId="1680" priority="495" stopIfTrue="1">
      <formula>$D$1&gt;O4</formula>
    </cfRule>
  </conditionalFormatting>
  <conditionalFormatting sqref="O5">
    <cfRule type="cellIs" dxfId="1679" priority="489" stopIfTrue="1" operator="equal">
      <formula>5</formula>
    </cfRule>
    <cfRule type="cellIs" dxfId="1678" priority="490" stopIfTrue="1" operator="equal">
      <formula>4</formula>
    </cfRule>
    <cfRule type="cellIs" dxfId="1677" priority="491" stopIfTrue="1" operator="equal">
      <formula>3</formula>
    </cfRule>
  </conditionalFormatting>
  <conditionalFormatting sqref="O4">
    <cfRule type="expression" dxfId="1676" priority="487" stopIfTrue="1">
      <formula>$D$1&lt;O4</formula>
    </cfRule>
    <cfRule type="expression" dxfId="1675" priority="488" stopIfTrue="1">
      <formula>$D$1&gt;O4</formula>
    </cfRule>
  </conditionalFormatting>
  <conditionalFormatting sqref="O5">
    <cfRule type="cellIs" dxfId="1674" priority="484" stopIfTrue="1" operator="equal">
      <formula>5</formula>
    </cfRule>
    <cfRule type="cellIs" dxfId="1673" priority="485" stopIfTrue="1" operator="equal">
      <formula>4</formula>
    </cfRule>
    <cfRule type="cellIs" dxfId="1672" priority="486" stopIfTrue="1" operator="equal">
      <formula>3</formula>
    </cfRule>
  </conditionalFormatting>
  <conditionalFormatting sqref="Q4">
    <cfRule type="expression" dxfId="1671" priority="482" stopIfTrue="1">
      <formula>$D$1&lt;Q4</formula>
    </cfRule>
    <cfRule type="expression" dxfId="1670" priority="483" stopIfTrue="1">
      <formula>$D$1&gt;Q4</formula>
    </cfRule>
  </conditionalFormatting>
  <conditionalFormatting sqref="Q4">
    <cfRule type="expression" dxfId="1669" priority="466" stopIfTrue="1">
      <formula>$D$1&lt;Q4</formula>
    </cfRule>
    <cfRule type="expression" dxfId="1668" priority="467" stopIfTrue="1">
      <formula>$D$1&gt;Q4</formula>
    </cfRule>
  </conditionalFormatting>
  <conditionalFormatting sqref="Q4">
    <cfRule type="expression" dxfId="1667" priority="464" stopIfTrue="1">
      <formula>$D$1&lt;Q4</formula>
    </cfRule>
    <cfRule type="expression" dxfId="1666" priority="465" stopIfTrue="1">
      <formula>$D$1&gt;Q4</formula>
    </cfRule>
  </conditionalFormatting>
  <conditionalFormatting sqref="Q4">
    <cfRule type="expression" dxfId="1665" priority="462" stopIfTrue="1">
      <formula>$D$1&lt;Q4</formula>
    </cfRule>
    <cfRule type="expression" dxfId="1664" priority="463" stopIfTrue="1">
      <formula>$D$1&gt;Q4</formula>
    </cfRule>
  </conditionalFormatting>
  <conditionalFormatting sqref="Q4">
    <cfRule type="expression" dxfId="1663" priority="480" stopIfTrue="1">
      <formula>$D$1&lt;Q4</formula>
    </cfRule>
    <cfRule type="expression" dxfId="1662" priority="481" stopIfTrue="1">
      <formula>$D$1&gt;Q4</formula>
    </cfRule>
  </conditionalFormatting>
  <conditionalFormatting sqref="Q4">
    <cfRule type="expression" dxfId="1661" priority="478" stopIfTrue="1">
      <formula>$D$1&lt;Q4</formula>
    </cfRule>
    <cfRule type="expression" dxfId="1660" priority="479" stopIfTrue="1">
      <formula>$D$1&gt;Q4</formula>
    </cfRule>
  </conditionalFormatting>
  <conditionalFormatting sqref="Q4">
    <cfRule type="expression" dxfId="1659" priority="476" stopIfTrue="1">
      <formula>$D$1&lt;Q4</formula>
    </cfRule>
    <cfRule type="expression" dxfId="1658" priority="477" stopIfTrue="1">
      <formula>$D$1&gt;Q4</formula>
    </cfRule>
  </conditionalFormatting>
  <conditionalFormatting sqref="Q4">
    <cfRule type="expression" dxfId="1657" priority="474" stopIfTrue="1">
      <formula>$D$1&lt;Q4</formula>
    </cfRule>
    <cfRule type="expression" dxfId="1656" priority="475" stopIfTrue="1">
      <formula>$D$1&gt;Q4</formula>
    </cfRule>
  </conditionalFormatting>
  <conditionalFormatting sqref="Q4">
    <cfRule type="expression" dxfId="1655" priority="472" stopIfTrue="1">
      <formula>$D$1&lt;Q4</formula>
    </cfRule>
    <cfRule type="expression" dxfId="1654" priority="473" stopIfTrue="1">
      <formula>$D$1&gt;Q4</formula>
    </cfRule>
  </conditionalFormatting>
  <conditionalFormatting sqref="Q4">
    <cfRule type="expression" dxfId="1653" priority="470" stopIfTrue="1">
      <formula>$D$1&lt;Q4</formula>
    </cfRule>
    <cfRule type="expression" dxfId="1652" priority="471" stopIfTrue="1">
      <formula>$D$1&gt;Q4</formula>
    </cfRule>
  </conditionalFormatting>
  <conditionalFormatting sqref="Q4">
    <cfRule type="expression" dxfId="1651" priority="468" stopIfTrue="1">
      <formula>$D$1&lt;Q4</formula>
    </cfRule>
    <cfRule type="expression" dxfId="1650" priority="469" stopIfTrue="1">
      <formula>$D$1&gt;Q4</formula>
    </cfRule>
  </conditionalFormatting>
  <conditionalFormatting sqref="Q4">
    <cfRule type="expression" dxfId="1649" priority="460" stopIfTrue="1">
      <formula>$D$1&lt;Q4</formula>
    </cfRule>
    <cfRule type="expression" dxfId="1648" priority="461" stopIfTrue="1">
      <formula>$D$1&gt;Q4</formula>
    </cfRule>
  </conditionalFormatting>
  <conditionalFormatting sqref="Q4">
    <cfRule type="expression" dxfId="1647" priority="458" stopIfTrue="1">
      <formula>$D$1&lt;Q4</formula>
    </cfRule>
    <cfRule type="expression" dxfId="1646" priority="459" stopIfTrue="1">
      <formula>$D$1&gt;Q4</formula>
    </cfRule>
  </conditionalFormatting>
  <conditionalFormatting sqref="Q4">
    <cfRule type="expression" dxfId="1645" priority="456" stopIfTrue="1">
      <formula>$D$1&lt;Q4</formula>
    </cfRule>
    <cfRule type="expression" dxfId="1644" priority="457" stopIfTrue="1">
      <formula>$D$1&gt;Q4</formula>
    </cfRule>
  </conditionalFormatting>
  <conditionalFormatting sqref="Q4">
    <cfRule type="expression" dxfId="1643" priority="454" stopIfTrue="1">
      <formula>$D$1&lt;Q4</formula>
    </cfRule>
    <cfRule type="expression" dxfId="1642" priority="455" stopIfTrue="1">
      <formula>$D$1&gt;Q4</formula>
    </cfRule>
  </conditionalFormatting>
  <conditionalFormatting sqref="Q4">
    <cfRule type="expression" dxfId="1641" priority="452" stopIfTrue="1">
      <formula>$D$1&lt;Q4</formula>
    </cfRule>
    <cfRule type="expression" dxfId="1640" priority="453" stopIfTrue="1">
      <formula>$D$1&gt;Q4</formula>
    </cfRule>
  </conditionalFormatting>
  <conditionalFormatting sqref="Q4">
    <cfRule type="expression" dxfId="1639" priority="450" stopIfTrue="1">
      <formula>$D$1&lt;Q4</formula>
    </cfRule>
    <cfRule type="expression" dxfId="1638" priority="451" stopIfTrue="1">
      <formula>$D$1&gt;Q4</formula>
    </cfRule>
  </conditionalFormatting>
  <conditionalFormatting sqref="Q4">
    <cfRule type="expression" dxfId="1637" priority="448" stopIfTrue="1">
      <formula>$D$1&lt;Q4</formula>
    </cfRule>
    <cfRule type="expression" dxfId="1636" priority="449" stopIfTrue="1">
      <formula>$D$1&gt;Q4</formula>
    </cfRule>
  </conditionalFormatting>
  <conditionalFormatting sqref="Q4">
    <cfRule type="expression" dxfId="1635" priority="446" stopIfTrue="1">
      <formula>$D$1&lt;Q4</formula>
    </cfRule>
    <cfRule type="expression" dxfId="1634" priority="447" stopIfTrue="1">
      <formula>$D$1&gt;Q4</formula>
    </cfRule>
  </conditionalFormatting>
  <conditionalFormatting sqref="Q4">
    <cfRule type="expression" dxfId="1633" priority="444" stopIfTrue="1">
      <formula>$D$1&lt;Q4</formula>
    </cfRule>
    <cfRule type="expression" dxfId="1632" priority="445" stopIfTrue="1">
      <formula>$D$1&gt;Q4</formula>
    </cfRule>
  </conditionalFormatting>
  <conditionalFormatting sqref="Q4">
    <cfRule type="expression" dxfId="1631" priority="442" stopIfTrue="1">
      <formula>$D$1&lt;Q4</formula>
    </cfRule>
    <cfRule type="expression" dxfId="1630" priority="443" stopIfTrue="1">
      <formula>$D$1&gt;Q4</formula>
    </cfRule>
  </conditionalFormatting>
  <conditionalFormatting sqref="Q4">
    <cfRule type="expression" dxfId="1629" priority="440" stopIfTrue="1">
      <formula>$D$1&lt;Q4</formula>
    </cfRule>
    <cfRule type="expression" dxfId="1628" priority="441" stopIfTrue="1">
      <formula>$D$1&gt;Q4</formula>
    </cfRule>
  </conditionalFormatting>
  <conditionalFormatting sqref="Q4">
    <cfRule type="expression" dxfId="1627" priority="438" stopIfTrue="1">
      <formula>$D$1&lt;Q4</formula>
    </cfRule>
    <cfRule type="expression" dxfId="1626" priority="439" stopIfTrue="1">
      <formula>$D$1&gt;Q4</formula>
    </cfRule>
  </conditionalFormatting>
  <conditionalFormatting sqref="Q4">
    <cfRule type="expression" dxfId="1625" priority="436" stopIfTrue="1">
      <formula>$D$1&lt;Q4</formula>
    </cfRule>
    <cfRule type="expression" dxfId="1624" priority="437" stopIfTrue="1">
      <formula>$D$1&gt;Q4</formula>
    </cfRule>
  </conditionalFormatting>
  <conditionalFormatting sqref="Q4">
    <cfRule type="expression" dxfId="1623" priority="434" stopIfTrue="1">
      <formula>$D$1&lt;Q4</formula>
    </cfRule>
    <cfRule type="expression" dxfId="1622" priority="435" stopIfTrue="1">
      <formula>$D$1&gt;Q4</formula>
    </cfRule>
  </conditionalFormatting>
  <conditionalFormatting sqref="Q4">
    <cfRule type="expression" dxfId="1621" priority="432" stopIfTrue="1">
      <formula>$D$1&lt;Q4</formula>
    </cfRule>
    <cfRule type="expression" dxfId="1620" priority="433" stopIfTrue="1">
      <formula>$D$1&gt;Q4</formula>
    </cfRule>
  </conditionalFormatting>
  <conditionalFormatting sqref="P4">
    <cfRule type="expression" dxfId="1619" priority="430" stopIfTrue="1">
      <formula>$D$1&lt;P4</formula>
    </cfRule>
    <cfRule type="expression" dxfId="1618" priority="431" stopIfTrue="1">
      <formula>$D$1&gt;P4</formula>
    </cfRule>
  </conditionalFormatting>
  <conditionalFormatting sqref="P4">
    <cfRule type="expression" dxfId="1617" priority="414" stopIfTrue="1">
      <formula>$D$1&lt;P4</formula>
    </cfRule>
    <cfRule type="expression" dxfId="1616" priority="415" stopIfTrue="1">
      <formula>$D$1&gt;P4</formula>
    </cfRule>
  </conditionalFormatting>
  <conditionalFormatting sqref="P4">
    <cfRule type="expression" dxfId="1615" priority="412" stopIfTrue="1">
      <formula>$D$1&lt;P4</formula>
    </cfRule>
    <cfRule type="expression" dxfId="1614" priority="413" stopIfTrue="1">
      <formula>$D$1&gt;P4</formula>
    </cfRule>
  </conditionalFormatting>
  <conditionalFormatting sqref="P4">
    <cfRule type="expression" dxfId="1613" priority="410" stopIfTrue="1">
      <formula>$D$1&lt;P4</formula>
    </cfRule>
    <cfRule type="expression" dxfId="1612" priority="411" stopIfTrue="1">
      <formula>$D$1&gt;P4</formula>
    </cfRule>
  </conditionalFormatting>
  <conditionalFormatting sqref="P4">
    <cfRule type="expression" dxfId="1611" priority="428" stopIfTrue="1">
      <formula>$D$1&lt;P4</formula>
    </cfRule>
    <cfRule type="expression" dxfId="1610" priority="429" stopIfTrue="1">
      <formula>$D$1&gt;P4</formula>
    </cfRule>
  </conditionalFormatting>
  <conditionalFormatting sqref="P4">
    <cfRule type="expression" dxfId="1609" priority="426" stopIfTrue="1">
      <formula>$D$1&lt;P4</formula>
    </cfRule>
    <cfRule type="expression" dxfId="1608" priority="427" stopIfTrue="1">
      <formula>$D$1&gt;P4</formula>
    </cfRule>
  </conditionalFormatting>
  <conditionalFormatting sqref="P4">
    <cfRule type="expression" dxfId="1607" priority="424" stopIfTrue="1">
      <formula>$D$1&lt;P4</formula>
    </cfRule>
    <cfRule type="expression" dxfId="1606" priority="425" stopIfTrue="1">
      <formula>$D$1&gt;P4</formula>
    </cfRule>
  </conditionalFormatting>
  <conditionalFormatting sqref="P4">
    <cfRule type="expression" dxfId="1605" priority="422" stopIfTrue="1">
      <formula>$D$1&lt;P4</formula>
    </cfRule>
    <cfRule type="expression" dxfId="1604" priority="423" stopIfTrue="1">
      <formula>$D$1&gt;P4</formula>
    </cfRule>
  </conditionalFormatting>
  <conditionalFormatting sqref="P4">
    <cfRule type="expression" dxfId="1603" priority="420" stopIfTrue="1">
      <formula>$D$1&lt;P4</formula>
    </cfRule>
    <cfRule type="expression" dxfId="1602" priority="421" stopIfTrue="1">
      <formula>$D$1&gt;P4</formula>
    </cfRule>
  </conditionalFormatting>
  <conditionalFormatting sqref="P4">
    <cfRule type="expression" dxfId="1601" priority="418" stopIfTrue="1">
      <formula>$D$1&lt;P4</formula>
    </cfRule>
    <cfRule type="expression" dxfId="1600" priority="419" stopIfTrue="1">
      <formula>$D$1&gt;P4</formula>
    </cfRule>
  </conditionalFormatting>
  <conditionalFormatting sqref="P4">
    <cfRule type="expression" dxfId="1599" priority="416" stopIfTrue="1">
      <formula>$D$1&lt;P4</formula>
    </cfRule>
    <cfRule type="expression" dxfId="1598" priority="417" stopIfTrue="1">
      <formula>$D$1&gt;P4</formula>
    </cfRule>
  </conditionalFormatting>
  <conditionalFormatting sqref="P4">
    <cfRule type="expression" dxfId="1597" priority="408" stopIfTrue="1">
      <formula>$D$1&lt;P4</formula>
    </cfRule>
    <cfRule type="expression" dxfId="1596" priority="409" stopIfTrue="1">
      <formula>$D$1&gt;P4</formula>
    </cfRule>
  </conditionalFormatting>
  <conditionalFormatting sqref="P4">
    <cfRule type="expression" dxfId="1595" priority="406" stopIfTrue="1">
      <formula>$D$1&lt;P4</formula>
    </cfRule>
    <cfRule type="expression" dxfId="1594" priority="407" stopIfTrue="1">
      <formula>$D$1&gt;P4</formula>
    </cfRule>
  </conditionalFormatting>
  <conditionalFormatting sqref="P4">
    <cfRule type="expression" dxfId="1593" priority="404" stopIfTrue="1">
      <formula>$D$1&lt;P4</formula>
    </cfRule>
    <cfRule type="expression" dxfId="1592" priority="405" stopIfTrue="1">
      <formula>$D$1&gt;P4</formula>
    </cfRule>
  </conditionalFormatting>
  <conditionalFormatting sqref="P4">
    <cfRule type="expression" dxfId="1591" priority="402" stopIfTrue="1">
      <formula>$D$1&lt;P4</formula>
    </cfRule>
    <cfRule type="expression" dxfId="1590" priority="403" stopIfTrue="1">
      <formula>$D$1&gt;P4</formula>
    </cfRule>
  </conditionalFormatting>
  <conditionalFormatting sqref="P4">
    <cfRule type="expression" dxfId="1589" priority="400" stopIfTrue="1">
      <formula>$D$1&lt;P4</formula>
    </cfRule>
    <cfRule type="expression" dxfId="1588" priority="401" stopIfTrue="1">
      <formula>$D$1&gt;P4</formula>
    </cfRule>
  </conditionalFormatting>
  <conditionalFormatting sqref="P4">
    <cfRule type="expression" dxfId="1587" priority="398" stopIfTrue="1">
      <formula>$D$1&lt;P4</formula>
    </cfRule>
    <cfRule type="expression" dxfId="1586" priority="399" stopIfTrue="1">
      <formula>$D$1&gt;P4</formula>
    </cfRule>
  </conditionalFormatting>
  <conditionalFormatting sqref="P4">
    <cfRule type="expression" dxfId="1585" priority="396" stopIfTrue="1">
      <formula>$D$1&lt;P4</formula>
    </cfRule>
    <cfRule type="expression" dxfId="1584" priority="397" stopIfTrue="1">
      <formula>$D$1&gt;P4</formula>
    </cfRule>
  </conditionalFormatting>
  <conditionalFormatting sqref="P4">
    <cfRule type="expression" dxfId="1583" priority="394" stopIfTrue="1">
      <formula>$D$1&lt;P4</formula>
    </cfRule>
    <cfRule type="expression" dxfId="1582" priority="395" stopIfTrue="1">
      <formula>$D$1&gt;P4</formula>
    </cfRule>
  </conditionalFormatting>
  <conditionalFormatting sqref="P4">
    <cfRule type="expression" dxfId="1581" priority="392" stopIfTrue="1">
      <formula>$D$1&lt;P4</formula>
    </cfRule>
    <cfRule type="expression" dxfId="1580" priority="393" stopIfTrue="1">
      <formula>$D$1&gt;P4</formula>
    </cfRule>
  </conditionalFormatting>
  <conditionalFormatting sqref="P4">
    <cfRule type="expression" dxfId="1579" priority="390" stopIfTrue="1">
      <formula>$D$1&lt;P4</formula>
    </cfRule>
    <cfRule type="expression" dxfId="1578" priority="391" stopIfTrue="1">
      <formula>$D$1&gt;P4</formula>
    </cfRule>
  </conditionalFormatting>
  <conditionalFormatting sqref="P4">
    <cfRule type="expression" dxfId="1577" priority="388" stopIfTrue="1">
      <formula>$D$1&lt;P4</formula>
    </cfRule>
    <cfRule type="expression" dxfId="1576" priority="389" stopIfTrue="1">
      <formula>$D$1&gt;P4</formula>
    </cfRule>
  </conditionalFormatting>
  <conditionalFormatting sqref="P4">
    <cfRule type="expression" dxfId="1575" priority="386" stopIfTrue="1">
      <formula>$D$1&lt;P4</formula>
    </cfRule>
    <cfRule type="expression" dxfId="1574" priority="387" stopIfTrue="1">
      <formula>$D$1&gt;P4</formula>
    </cfRule>
  </conditionalFormatting>
  <conditionalFormatting sqref="P4">
    <cfRule type="expression" dxfId="1573" priority="384" stopIfTrue="1">
      <formula>$D$1&lt;P4</formula>
    </cfRule>
    <cfRule type="expression" dxfId="1572" priority="385" stopIfTrue="1">
      <formula>$D$1&gt;P4</formula>
    </cfRule>
  </conditionalFormatting>
  <conditionalFormatting sqref="P4">
    <cfRule type="expression" dxfId="1571" priority="382" stopIfTrue="1">
      <formula>$D$1&lt;P4</formula>
    </cfRule>
    <cfRule type="expression" dxfId="1570" priority="383" stopIfTrue="1">
      <formula>$D$1&gt;P4</formula>
    </cfRule>
  </conditionalFormatting>
  <conditionalFormatting sqref="P4">
    <cfRule type="expression" dxfId="1569" priority="380" stopIfTrue="1">
      <formula>$D$1&lt;P4</formula>
    </cfRule>
    <cfRule type="expression" dxfId="1568" priority="381" stopIfTrue="1">
      <formula>$D$1&gt;P4</formula>
    </cfRule>
  </conditionalFormatting>
  <conditionalFormatting sqref="I5">
    <cfRule type="cellIs" dxfId="1567" priority="377" stopIfTrue="1" operator="equal">
      <formula>5</formula>
    </cfRule>
    <cfRule type="cellIs" dxfId="1566" priority="378" stopIfTrue="1" operator="equal">
      <formula>4</formula>
    </cfRule>
    <cfRule type="cellIs" dxfId="1565" priority="379" stopIfTrue="1" operator="equal">
      <formula>3</formula>
    </cfRule>
  </conditionalFormatting>
  <conditionalFormatting sqref="I5">
    <cfRule type="cellIs" dxfId="1564" priority="374" stopIfTrue="1" operator="equal">
      <formula>5</formula>
    </cfRule>
    <cfRule type="cellIs" dxfId="1563" priority="375" stopIfTrue="1" operator="equal">
      <formula>4</formula>
    </cfRule>
    <cfRule type="cellIs" dxfId="1562" priority="376" stopIfTrue="1" operator="equal">
      <formula>3</formula>
    </cfRule>
  </conditionalFormatting>
  <conditionalFormatting sqref="I5">
    <cfRule type="cellIs" dxfId="1561" priority="371" stopIfTrue="1" operator="equal">
      <formula>5</formula>
    </cfRule>
    <cfRule type="cellIs" dxfId="1560" priority="372" stopIfTrue="1" operator="equal">
      <formula>4</formula>
    </cfRule>
    <cfRule type="cellIs" dxfId="1559" priority="373" stopIfTrue="1" operator="equal">
      <formula>3</formula>
    </cfRule>
  </conditionalFormatting>
  <conditionalFormatting sqref="I5">
    <cfRule type="cellIs" dxfId="1558" priority="368" stopIfTrue="1" operator="equal">
      <formula>5</formula>
    </cfRule>
    <cfRule type="cellIs" dxfId="1557" priority="369" stopIfTrue="1" operator="equal">
      <formula>4</formula>
    </cfRule>
    <cfRule type="cellIs" dxfId="1556" priority="370" stopIfTrue="1" operator="equal">
      <formula>3</formula>
    </cfRule>
  </conditionalFormatting>
  <conditionalFormatting sqref="P5">
    <cfRule type="cellIs" dxfId="1555" priority="365" stopIfTrue="1" operator="equal">
      <formula>5</formula>
    </cfRule>
    <cfRule type="cellIs" dxfId="1554" priority="366" stopIfTrue="1" operator="equal">
      <formula>4</formula>
    </cfRule>
    <cfRule type="cellIs" dxfId="1553" priority="367" stopIfTrue="1" operator="equal">
      <formula>3</formula>
    </cfRule>
  </conditionalFormatting>
  <conditionalFormatting sqref="P5">
    <cfRule type="cellIs" dxfId="1552" priority="362" stopIfTrue="1" operator="equal">
      <formula>5</formula>
    </cfRule>
    <cfRule type="cellIs" dxfId="1551" priority="363" stopIfTrue="1" operator="equal">
      <formula>4</formula>
    </cfRule>
    <cfRule type="cellIs" dxfId="1550" priority="364" stopIfTrue="1" operator="equal">
      <formula>3</formula>
    </cfRule>
  </conditionalFormatting>
  <conditionalFormatting sqref="P5">
    <cfRule type="cellIs" dxfId="1549" priority="359" stopIfTrue="1" operator="equal">
      <formula>5</formula>
    </cfRule>
    <cfRule type="cellIs" dxfId="1548" priority="360" stopIfTrue="1" operator="equal">
      <formula>4</formula>
    </cfRule>
    <cfRule type="cellIs" dxfId="1547" priority="361" stopIfTrue="1" operator="equal">
      <formula>3</formula>
    </cfRule>
  </conditionalFormatting>
  <conditionalFormatting sqref="P5">
    <cfRule type="cellIs" dxfId="1546" priority="356" stopIfTrue="1" operator="equal">
      <formula>5</formula>
    </cfRule>
    <cfRule type="cellIs" dxfId="1545" priority="357" stopIfTrue="1" operator="equal">
      <formula>4</formula>
    </cfRule>
    <cfRule type="cellIs" dxfId="1544" priority="358" stopIfTrue="1" operator="equal">
      <formula>3</formula>
    </cfRule>
  </conditionalFormatting>
  <conditionalFormatting sqref="Q5">
    <cfRule type="cellIs" dxfId="1543" priority="353" stopIfTrue="1" operator="equal">
      <formula>5</formula>
    </cfRule>
    <cfRule type="cellIs" dxfId="1542" priority="354" stopIfTrue="1" operator="equal">
      <formula>4</formula>
    </cfRule>
    <cfRule type="cellIs" dxfId="1541" priority="355" stopIfTrue="1" operator="equal">
      <formula>3</formula>
    </cfRule>
  </conditionalFormatting>
  <conditionalFormatting sqref="Q5">
    <cfRule type="cellIs" dxfId="1540" priority="350" stopIfTrue="1" operator="equal">
      <formula>5</formula>
    </cfRule>
    <cfRule type="cellIs" dxfId="1539" priority="351" stopIfTrue="1" operator="equal">
      <formula>4</formula>
    </cfRule>
    <cfRule type="cellIs" dxfId="1538" priority="352" stopIfTrue="1" operator="equal">
      <formula>3</formula>
    </cfRule>
  </conditionalFormatting>
  <conditionalFormatting sqref="Q5">
    <cfRule type="cellIs" dxfId="1537" priority="347" stopIfTrue="1" operator="equal">
      <formula>5</formula>
    </cfRule>
    <cfRule type="cellIs" dxfId="1536" priority="348" stopIfTrue="1" operator="equal">
      <formula>4</formula>
    </cfRule>
    <cfRule type="cellIs" dxfId="1535" priority="349" stopIfTrue="1" operator="equal">
      <formula>3</formula>
    </cfRule>
  </conditionalFormatting>
  <conditionalFormatting sqref="Q5">
    <cfRule type="cellIs" dxfId="1534" priority="344" stopIfTrue="1" operator="equal">
      <formula>5</formula>
    </cfRule>
    <cfRule type="cellIs" dxfId="1533" priority="345" stopIfTrue="1" operator="equal">
      <formula>4</formula>
    </cfRule>
    <cfRule type="cellIs" dxfId="1532" priority="346" stopIfTrue="1" operator="equal">
      <formula>3</formula>
    </cfRule>
  </conditionalFormatting>
  <conditionalFormatting sqref="Q5">
    <cfRule type="cellIs" dxfId="1531" priority="341" stopIfTrue="1" operator="equal">
      <formula>5</formula>
    </cfRule>
    <cfRule type="cellIs" dxfId="1530" priority="342" stopIfTrue="1" operator="equal">
      <formula>4</formula>
    </cfRule>
    <cfRule type="cellIs" dxfId="1529" priority="343" stopIfTrue="1" operator="equal">
      <formula>3</formula>
    </cfRule>
  </conditionalFormatting>
  <conditionalFormatting sqref="Q5">
    <cfRule type="cellIs" dxfId="1528" priority="338" stopIfTrue="1" operator="equal">
      <formula>5</formula>
    </cfRule>
    <cfRule type="cellIs" dxfId="1527" priority="339" stopIfTrue="1" operator="equal">
      <formula>4</formula>
    </cfRule>
    <cfRule type="cellIs" dxfId="1526" priority="340" stopIfTrue="1" operator="equal">
      <formula>3</formula>
    </cfRule>
  </conditionalFormatting>
  <conditionalFormatting sqref="Q5">
    <cfRule type="cellIs" dxfId="1525" priority="335" stopIfTrue="1" operator="equal">
      <formula>5</formula>
    </cfRule>
    <cfRule type="cellIs" dxfId="1524" priority="336" stopIfTrue="1" operator="equal">
      <formula>4</formula>
    </cfRule>
    <cfRule type="cellIs" dxfId="1523" priority="337" stopIfTrue="1" operator="equal">
      <formula>3</formula>
    </cfRule>
  </conditionalFormatting>
  <conditionalFormatting sqref="R5">
    <cfRule type="cellIs" dxfId="1522" priority="332" stopIfTrue="1" operator="equal">
      <formula>5</formula>
    </cfRule>
    <cfRule type="cellIs" dxfId="1521" priority="333" stopIfTrue="1" operator="equal">
      <formula>4</formula>
    </cfRule>
    <cfRule type="cellIs" dxfId="1520" priority="334" stopIfTrue="1" operator="equal">
      <formula>3</formula>
    </cfRule>
  </conditionalFormatting>
  <conditionalFormatting sqref="R5">
    <cfRule type="cellIs" dxfId="1519" priority="329" stopIfTrue="1" operator="equal">
      <formula>5</formula>
    </cfRule>
    <cfRule type="cellIs" dxfId="1518" priority="330" stopIfTrue="1" operator="equal">
      <formula>4</formula>
    </cfRule>
    <cfRule type="cellIs" dxfId="1517" priority="331" stopIfTrue="1" operator="equal">
      <formula>3</formula>
    </cfRule>
  </conditionalFormatting>
  <conditionalFormatting sqref="Q4">
    <cfRule type="expression" dxfId="1516" priority="327" stopIfTrue="1">
      <formula>$D$1&lt;Q4</formula>
    </cfRule>
    <cfRule type="expression" dxfId="1515" priority="328" stopIfTrue="1">
      <formula>$D$1&gt;Q4</formula>
    </cfRule>
  </conditionalFormatting>
  <conditionalFormatting sqref="Q4">
    <cfRule type="expression" dxfId="1514" priority="325" stopIfTrue="1">
      <formula>$D$1&lt;Q4</formula>
    </cfRule>
    <cfRule type="expression" dxfId="1513" priority="326" stopIfTrue="1">
      <formula>$D$1&gt;Q4</formula>
    </cfRule>
  </conditionalFormatting>
  <conditionalFormatting sqref="Q4">
    <cfRule type="expression" dxfId="1512" priority="323" stopIfTrue="1">
      <formula>$D$1&lt;Q4</formula>
    </cfRule>
    <cfRule type="expression" dxfId="1511" priority="324" stopIfTrue="1">
      <formula>$D$1&gt;Q4</formula>
    </cfRule>
  </conditionalFormatting>
  <conditionalFormatting sqref="Q4">
    <cfRule type="expression" dxfId="1510" priority="321" stopIfTrue="1">
      <formula>$D$1&lt;Q4</formula>
    </cfRule>
    <cfRule type="expression" dxfId="1509" priority="322" stopIfTrue="1">
      <formula>$D$1&gt;Q4</formula>
    </cfRule>
  </conditionalFormatting>
  <conditionalFormatting sqref="Q4">
    <cfRule type="expression" dxfId="1508" priority="319" stopIfTrue="1">
      <formula>$D$1&lt;Q4</formula>
    </cfRule>
    <cfRule type="expression" dxfId="1507" priority="320" stopIfTrue="1">
      <formula>$D$1&gt;Q4</formula>
    </cfRule>
  </conditionalFormatting>
  <conditionalFormatting sqref="Q4">
    <cfRule type="expression" dxfId="1506" priority="317" stopIfTrue="1">
      <formula>$D$1&lt;Q4</formula>
    </cfRule>
    <cfRule type="expression" dxfId="1505" priority="318" stopIfTrue="1">
      <formula>$D$1&gt;Q4</formula>
    </cfRule>
  </conditionalFormatting>
  <conditionalFormatting sqref="Q4">
    <cfRule type="expression" dxfId="1504" priority="315" stopIfTrue="1">
      <formula>$D$1&lt;Q4</formula>
    </cfRule>
    <cfRule type="expression" dxfId="1503" priority="316" stopIfTrue="1">
      <formula>$D$1&gt;Q4</formula>
    </cfRule>
  </conditionalFormatting>
  <conditionalFormatting sqref="N4">
    <cfRule type="expression" dxfId="1502" priority="313" stopIfTrue="1">
      <formula>$D$1&lt;N4</formula>
    </cfRule>
    <cfRule type="expression" dxfId="1501" priority="314" stopIfTrue="1">
      <formula>$D$1&gt;N4</formula>
    </cfRule>
  </conditionalFormatting>
  <conditionalFormatting sqref="N4">
    <cfRule type="expression" dxfId="1500" priority="311" stopIfTrue="1">
      <formula>$D$1&lt;N4</formula>
    </cfRule>
    <cfRule type="expression" dxfId="1499" priority="312" stopIfTrue="1">
      <formula>$D$1&gt;N4</formula>
    </cfRule>
  </conditionalFormatting>
  <conditionalFormatting sqref="N5">
    <cfRule type="expression" dxfId="1498" priority="309" stopIfTrue="1">
      <formula>$D$1&lt;N5</formula>
    </cfRule>
    <cfRule type="expression" dxfId="1497" priority="310" stopIfTrue="1">
      <formula>$D$1&gt;N5</formula>
    </cfRule>
  </conditionalFormatting>
  <conditionalFormatting sqref="N5">
    <cfRule type="expression" dxfId="1496" priority="307" stopIfTrue="1">
      <formula>$D$1&lt;N5</formula>
    </cfRule>
    <cfRule type="expression" dxfId="1495" priority="308" stopIfTrue="1">
      <formula>$D$1&gt;N5</formula>
    </cfRule>
  </conditionalFormatting>
  <conditionalFormatting sqref="N5">
    <cfRule type="expression" dxfId="1494" priority="305" stopIfTrue="1">
      <formula>$D$1&lt;N5</formula>
    </cfRule>
    <cfRule type="expression" dxfId="1493" priority="306" stopIfTrue="1">
      <formula>$D$1&gt;N5</formula>
    </cfRule>
  </conditionalFormatting>
  <conditionalFormatting sqref="N5">
    <cfRule type="expression" dxfId="1492" priority="293" stopIfTrue="1">
      <formula>$D$1&lt;N5</formula>
    </cfRule>
    <cfRule type="expression" dxfId="1491" priority="294" stopIfTrue="1">
      <formula>$D$1&gt;N5</formula>
    </cfRule>
  </conditionalFormatting>
  <conditionalFormatting sqref="N5">
    <cfRule type="expression" dxfId="1490" priority="291" stopIfTrue="1">
      <formula>$D$1&lt;N5</formula>
    </cfRule>
    <cfRule type="expression" dxfId="1489" priority="292" stopIfTrue="1">
      <formula>$D$1&gt;N5</formula>
    </cfRule>
  </conditionalFormatting>
  <conditionalFormatting sqref="N5">
    <cfRule type="expression" dxfId="1488" priority="289" stopIfTrue="1">
      <formula>$D$1&lt;N5</formula>
    </cfRule>
    <cfRule type="expression" dxfId="1487" priority="290" stopIfTrue="1">
      <formula>$D$1&gt;N5</formula>
    </cfRule>
  </conditionalFormatting>
  <conditionalFormatting sqref="N5">
    <cfRule type="expression" dxfId="1486" priority="303" stopIfTrue="1">
      <formula>$D$1&lt;N5</formula>
    </cfRule>
    <cfRule type="expression" dxfId="1485" priority="304" stopIfTrue="1">
      <formula>$D$1&gt;N5</formula>
    </cfRule>
  </conditionalFormatting>
  <conditionalFormatting sqref="N5">
    <cfRule type="expression" dxfId="1484" priority="301" stopIfTrue="1">
      <formula>$D$1&lt;N5</formula>
    </cfRule>
    <cfRule type="expression" dxfId="1483" priority="302" stopIfTrue="1">
      <formula>$D$1&gt;N5</formula>
    </cfRule>
  </conditionalFormatting>
  <conditionalFormatting sqref="N5">
    <cfRule type="expression" dxfId="1482" priority="299" stopIfTrue="1">
      <formula>$D$1&lt;N5</formula>
    </cfRule>
    <cfRule type="expression" dxfId="1481" priority="300" stopIfTrue="1">
      <formula>$D$1&gt;N5</formula>
    </cfRule>
  </conditionalFormatting>
  <conditionalFormatting sqref="N5">
    <cfRule type="expression" dxfId="1480" priority="297" stopIfTrue="1">
      <formula>$D$1&lt;N5</formula>
    </cfRule>
    <cfRule type="expression" dxfId="1479" priority="298" stopIfTrue="1">
      <formula>$D$1&gt;N5</formula>
    </cfRule>
  </conditionalFormatting>
  <conditionalFormatting sqref="N5">
    <cfRule type="expression" dxfId="1478" priority="295" stopIfTrue="1">
      <formula>$D$1&lt;N5</formula>
    </cfRule>
    <cfRule type="expression" dxfId="1477" priority="296" stopIfTrue="1">
      <formula>$D$1&gt;N5</formula>
    </cfRule>
  </conditionalFormatting>
  <conditionalFormatting sqref="N5">
    <cfRule type="expression" dxfId="1476" priority="277" stopIfTrue="1">
      <formula>$D$1&lt;N5</formula>
    </cfRule>
    <cfRule type="expression" dxfId="1475" priority="278" stopIfTrue="1">
      <formula>$D$1&gt;N5</formula>
    </cfRule>
  </conditionalFormatting>
  <conditionalFormatting sqref="N5">
    <cfRule type="expression" dxfId="1474" priority="275" stopIfTrue="1">
      <formula>$D$1&lt;N5</formula>
    </cfRule>
    <cfRule type="expression" dxfId="1473" priority="276" stopIfTrue="1">
      <formula>$D$1&gt;N5</formula>
    </cfRule>
  </conditionalFormatting>
  <conditionalFormatting sqref="N5">
    <cfRule type="expression" dxfId="1472" priority="271" stopIfTrue="1">
      <formula>$D$1&lt;N5</formula>
    </cfRule>
    <cfRule type="expression" dxfId="1471" priority="272" stopIfTrue="1">
      <formula>$D$1&gt;N5</formula>
    </cfRule>
  </conditionalFormatting>
  <conditionalFormatting sqref="N5">
    <cfRule type="expression" dxfId="1470" priority="287" stopIfTrue="1">
      <formula>$D$1&lt;N5</formula>
    </cfRule>
    <cfRule type="expression" dxfId="1469" priority="288" stopIfTrue="1">
      <formula>$D$1&gt;N5</formula>
    </cfRule>
  </conditionalFormatting>
  <conditionalFormatting sqref="N5">
    <cfRule type="expression" dxfId="1468" priority="285" stopIfTrue="1">
      <formula>$D$1&lt;N5</formula>
    </cfRule>
    <cfRule type="expression" dxfId="1467" priority="286" stopIfTrue="1">
      <formula>$D$1&gt;N5</formula>
    </cfRule>
  </conditionalFormatting>
  <conditionalFormatting sqref="N5">
    <cfRule type="expression" dxfId="1466" priority="283" stopIfTrue="1">
      <formula>$D$1&lt;N5</formula>
    </cfRule>
    <cfRule type="expression" dxfId="1465" priority="284" stopIfTrue="1">
      <formula>$D$1&gt;N5</formula>
    </cfRule>
  </conditionalFormatting>
  <conditionalFormatting sqref="N5">
    <cfRule type="expression" dxfId="1464" priority="281" stopIfTrue="1">
      <formula>$D$1&lt;N5</formula>
    </cfRule>
    <cfRule type="expression" dxfId="1463" priority="282" stopIfTrue="1">
      <formula>$D$1&gt;N5</formula>
    </cfRule>
  </conditionalFormatting>
  <conditionalFormatting sqref="N5">
    <cfRule type="expression" dxfId="1462" priority="279" stopIfTrue="1">
      <formula>$D$1&lt;N5</formula>
    </cfRule>
    <cfRule type="expression" dxfId="1461" priority="280" stopIfTrue="1">
      <formula>$D$1&gt;N5</formula>
    </cfRule>
  </conditionalFormatting>
  <conditionalFormatting sqref="N5">
    <cfRule type="expression" dxfId="1460" priority="273" stopIfTrue="1">
      <formula>$D$1&lt;N5</formula>
    </cfRule>
    <cfRule type="expression" dxfId="1459" priority="274" stopIfTrue="1">
      <formula>$D$1&gt;N5</formula>
    </cfRule>
  </conditionalFormatting>
  <conditionalFormatting sqref="N5">
    <cfRule type="expression" dxfId="1458" priority="269" stopIfTrue="1">
      <formula>$D$1&lt;N5</formula>
    </cfRule>
    <cfRule type="expression" dxfId="1457" priority="270" stopIfTrue="1">
      <formula>$D$1&gt;N5</formula>
    </cfRule>
  </conditionalFormatting>
  <conditionalFormatting sqref="N4">
    <cfRule type="expression" dxfId="1456" priority="267" stopIfTrue="1">
      <formula>$D$1&lt;N4</formula>
    </cfRule>
    <cfRule type="expression" dxfId="1455" priority="268" stopIfTrue="1">
      <formula>$D$1&gt;N4</formula>
    </cfRule>
  </conditionalFormatting>
  <conditionalFormatting sqref="N4">
    <cfRule type="expression" dxfId="1454" priority="265" stopIfTrue="1">
      <formula>$D$1&lt;N4</formula>
    </cfRule>
    <cfRule type="expression" dxfId="1453" priority="266" stopIfTrue="1">
      <formula>$D$1&gt;N4</formula>
    </cfRule>
  </conditionalFormatting>
  <conditionalFormatting sqref="N4">
    <cfRule type="expression" dxfId="1452" priority="263" stopIfTrue="1">
      <formula>$D$1&lt;N4</formula>
    </cfRule>
    <cfRule type="expression" dxfId="1451" priority="264" stopIfTrue="1">
      <formula>$D$1&gt;N4</formula>
    </cfRule>
  </conditionalFormatting>
  <conditionalFormatting sqref="N4">
    <cfRule type="expression" dxfId="1450" priority="261" stopIfTrue="1">
      <formula>$D$1&lt;N4</formula>
    </cfRule>
    <cfRule type="expression" dxfId="1449" priority="262" stopIfTrue="1">
      <formula>$D$1&gt;N4</formula>
    </cfRule>
  </conditionalFormatting>
  <conditionalFormatting sqref="N5">
    <cfRule type="cellIs" dxfId="1448" priority="258" stopIfTrue="1" operator="equal">
      <formula>5</formula>
    </cfRule>
    <cfRule type="cellIs" dxfId="1447" priority="259" stopIfTrue="1" operator="equal">
      <formula>4</formula>
    </cfRule>
    <cfRule type="cellIs" dxfId="1446" priority="260" stopIfTrue="1" operator="equal">
      <formula>3</formula>
    </cfRule>
  </conditionalFormatting>
  <conditionalFormatting sqref="N4">
    <cfRule type="expression" dxfId="1445" priority="256" stopIfTrue="1">
      <formula>$D$1&lt;N4</formula>
    </cfRule>
    <cfRule type="expression" dxfId="1444" priority="257" stopIfTrue="1">
      <formula>$D$1&gt;N4</formula>
    </cfRule>
  </conditionalFormatting>
  <conditionalFormatting sqref="N4">
    <cfRule type="expression" dxfId="1443" priority="254" stopIfTrue="1">
      <formula>$D$1&lt;N4</formula>
    </cfRule>
    <cfRule type="expression" dxfId="1442" priority="255" stopIfTrue="1">
      <formula>$D$1&gt;N4</formula>
    </cfRule>
  </conditionalFormatting>
  <conditionalFormatting sqref="N4">
    <cfRule type="expression" dxfId="1441" priority="252" stopIfTrue="1">
      <formula>$D$1&lt;N4</formula>
    </cfRule>
    <cfRule type="expression" dxfId="1440" priority="253" stopIfTrue="1">
      <formula>$D$1&gt;N4</formula>
    </cfRule>
  </conditionalFormatting>
  <conditionalFormatting sqref="N4">
    <cfRule type="expression" dxfId="1439" priority="250" stopIfTrue="1">
      <formula>$D$1&lt;N4</formula>
    </cfRule>
    <cfRule type="expression" dxfId="1438" priority="251" stopIfTrue="1">
      <formula>$D$1&gt;N4</formula>
    </cfRule>
  </conditionalFormatting>
  <conditionalFormatting sqref="N5">
    <cfRule type="cellIs" dxfId="1437" priority="247" stopIfTrue="1" operator="equal">
      <formula>5</formula>
    </cfRule>
    <cfRule type="cellIs" dxfId="1436" priority="248" stopIfTrue="1" operator="equal">
      <formula>4</formula>
    </cfRule>
    <cfRule type="cellIs" dxfId="1435" priority="249" stopIfTrue="1" operator="equal">
      <formula>3</formula>
    </cfRule>
  </conditionalFormatting>
  <conditionalFormatting sqref="N5">
    <cfRule type="cellIs" dxfId="1434" priority="244" stopIfTrue="1" operator="equal">
      <formula>5</formula>
    </cfRule>
    <cfRule type="cellIs" dxfId="1433" priority="245" stopIfTrue="1" operator="equal">
      <formula>4</formula>
    </cfRule>
    <cfRule type="cellIs" dxfId="1432" priority="246" stopIfTrue="1" operator="equal">
      <formula>3</formula>
    </cfRule>
  </conditionalFormatting>
  <conditionalFormatting sqref="N4">
    <cfRule type="expression" dxfId="1431" priority="226" stopIfTrue="1">
      <formula>$D$1&lt;N4</formula>
    </cfRule>
    <cfRule type="expression" dxfId="1430" priority="227" stopIfTrue="1">
      <formula>$D$1&gt;N4</formula>
    </cfRule>
  </conditionalFormatting>
  <conditionalFormatting sqref="N4">
    <cfRule type="expression" dxfId="1429" priority="224" stopIfTrue="1">
      <formula>$D$1&lt;N4</formula>
    </cfRule>
    <cfRule type="expression" dxfId="1428" priority="225" stopIfTrue="1">
      <formula>$D$1&gt;N4</formula>
    </cfRule>
  </conditionalFormatting>
  <conditionalFormatting sqref="N4">
    <cfRule type="expression" dxfId="1427" priority="220" stopIfTrue="1">
      <formula>$D$1&lt;N4</formula>
    </cfRule>
    <cfRule type="expression" dxfId="1426" priority="221" stopIfTrue="1">
      <formula>$D$1&gt;N4</formula>
    </cfRule>
  </conditionalFormatting>
  <conditionalFormatting sqref="N4">
    <cfRule type="expression" dxfId="1425" priority="242" stopIfTrue="1">
      <formula>$D$1&lt;N4</formula>
    </cfRule>
    <cfRule type="expression" dxfId="1424" priority="243" stopIfTrue="1">
      <formula>$D$1&gt;N4</formula>
    </cfRule>
  </conditionalFormatting>
  <conditionalFormatting sqref="N4">
    <cfRule type="expression" dxfId="1423" priority="240" stopIfTrue="1">
      <formula>$D$1&lt;N4</formula>
    </cfRule>
    <cfRule type="expression" dxfId="1422" priority="241" stopIfTrue="1">
      <formula>$D$1&gt;N4</formula>
    </cfRule>
  </conditionalFormatting>
  <conditionalFormatting sqref="N4">
    <cfRule type="expression" dxfId="1421" priority="238" stopIfTrue="1">
      <formula>$D$1&lt;N4</formula>
    </cfRule>
    <cfRule type="expression" dxfId="1420" priority="239" stopIfTrue="1">
      <formula>$D$1&gt;N4</formula>
    </cfRule>
  </conditionalFormatting>
  <conditionalFormatting sqref="N4">
    <cfRule type="expression" dxfId="1419" priority="236" stopIfTrue="1">
      <formula>$D$1&lt;N4</formula>
    </cfRule>
    <cfRule type="expression" dxfId="1418" priority="237" stopIfTrue="1">
      <formula>$D$1&gt;N4</formula>
    </cfRule>
  </conditionalFormatting>
  <conditionalFormatting sqref="N4">
    <cfRule type="expression" dxfId="1417" priority="234" stopIfTrue="1">
      <formula>$D$1&lt;N4</formula>
    </cfRule>
    <cfRule type="expression" dxfId="1416" priority="235" stopIfTrue="1">
      <formula>$D$1&gt;N4</formula>
    </cfRule>
  </conditionalFormatting>
  <conditionalFormatting sqref="N4">
    <cfRule type="expression" dxfId="1415" priority="232" stopIfTrue="1">
      <formula>$D$1&lt;N4</formula>
    </cfRule>
    <cfRule type="expression" dxfId="1414" priority="233" stopIfTrue="1">
      <formula>$D$1&gt;N4</formula>
    </cfRule>
  </conditionalFormatting>
  <conditionalFormatting sqref="N4">
    <cfRule type="expression" dxfId="1413" priority="230" stopIfTrue="1">
      <formula>$D$1&lt;N4</formula>
    </cfRule>
    <cfRule type="expression" dxfId="1412" priority="231" stopIfTrue="1">
      <formula>$D$1&gt;N4</formula>
    </cfRule>
  </conditionalFormatting>
  <conditionalFormatting sqref="N4">
    <cfRule type="expression" dxfId="1411" priority="228" stopIfTrue="1">
      <formula>$D$1&lt;N4</formula>
    </cfRule>
    <cfRule type="expression" dxfId="1410" priority="229" stopIfTrue="1">
      <formula>$D$1&gt;N4</formula>
    </cfRule>
  </conditionalFormatting>
  <conditionalFormatting sqref="N4">
    <cfRule type="expression" dxfId="1409" priority="222" stopIfTrue="1">
      <formula>$D$1&lt;N4</formula>
    </cfRule>
    <cfRule type="expression" dxfId="1408" priority="223" stopIfTrue="1">
      <formula>$D$1&gt;N4</formula>
    </cfRule>
  </conditionalFormatting>
  <conditionalFormatting sqref="N5">
    <cfRule type="cellIs" dxfId="1407" priority="217" stopIfTrue="1" operator="equal">
      <formula>5</formula>
    </cfRule>
    <cfRule type="cellIs" dxfId="1406" priority="218" stopIfTrue="1" operator="equal">
      <formula>4</formula>
    </cfRule>
    <cfRule type="cellIs" dxfId="1405" priority="219" stopIfTrue="1" operator="equal">
      <formula>3</formula>
    </cfRule>
  </conditionalFormatting>
  <conditionalFormatting sqref="N4">
    <cfRule type="expression" dxfId="1404" priority="215" stopIfTrue="1">
      <formula>$D$1&lt;N4</formula>
    </cfRule>
    <cfRule type="expression" dxfId="1403" priority="216" stopIfTrue="1">
      <formula>$D$1&gt;N4</formula>
    </cfRule>
  </conditionalFormatting>
  <conditionalFormatting sqref="N5">
    <cfRule type="cellIs" dxfId="1402" priority="212" stopIfTrue="1" operator="equal">
      <formula>5</formula>
    </cfRule>
    <cfRule type="cellIs" dxfId="1401" priority="213" stopIfTrue="1" operator="equal">
      <formula>4</formula>
    </cfRule>
    <cfRule type="cellIs" dxfId="1400" priority="214" stopIfTrue="1" operator="equal">
      <formula>3</formula>
    </cfRule>
  </conditionalFormatting>
  <conditionalFormatting sqref="P4">
    <cfRule type="expression" dxfId="1399" priority="210" stopIfTrue="1">
      <formula>$D$1&lt;P4</formula>
    </cfRule>
    <cfRule type="expression" dxfId="1398" priority="211" stopIfTrue="1">
      <formula>$D$1&gt;P4</formula>
    </cfRule>
  </conditionalFormatting>
  <conditionalFormatting sqref="P4">
    <cfRule type="expression" dxfId="1397" priority="194" stopIfTrue="1">
      <formula>$D$1&lt;P4</formula>
    </cfRule>
    <cfRule type="expression" dxfId="1396" priority="195" stopIfTrue="1">
      <formula>$D$1&gt;P4</formula>
    </cfRule>
  </conditionalFormatting>
  <conditionalFormatting sqref="P4">
    <cfRule type="expression" dxfId="1395" priority="192" stopIfTrue="1">
      <formula>$D$1&lt;P4</formula>
    </cfRule>
    <cfRule type="expression" dxfId="1394" priority="193" stopIfTrue="1">
      <formula>$D$1&gt;P4</formula>
    </cfRule>
  </conditionalFormatting>
  <conditionalFormatting sqref="P4">
    <cfRule type="expression" dxfId="1393" priority="190" stopIfTrue="1">
      <formula>$D$1&lt;P4</formula>
    </cfRule>
    <cfRule type="expression" dxfId="1392" priority="191" stopIfTrue="1">
      <formula>$D$1&gt;P4</formula>
    </cfRule>
  </conditionalFormatting>
  <conditionalFormatting sqref="P4">
    <cfRule type="expression" dxfId="1391" priority="208" stopIfTrue="1">
      <formula>$D$1&lt;P4</formula>
    </cfRule>
    <cfRule type="expression" dxfId="1390" priority="209" stopIfTrue="1">
      <formula>$D$1&gt;P4</formula>
    </cfRule>
  </conditionalFormatting>
  <conditionalFormatting sqref="P4">
    <cfRule type="expression" dxfId="1389" priority="206" stopIfTrue="1">
      <formula>$D$1&lt;P4</formula>
    </cfRule>
    <cfRule type="expression" dxfId="1388" priority="207" stopIfTrue="1">
      <formula>$D$1&gt;P4</formula>
    </cfRule>
  </conditionalFormatting>
  <conditionalFormatting sqref="P4">
    <cfRule type="expression" dxfId="1387" priority="204" stopIfTrue="1">
      <formula>$D$1&lt;P4</formula>
    </cfRule>
    <cfRule type="expression" dxfId="1386" priority="205" stopIfTrue="1">
      <formula>$D$1&gt;P4</formula>
    </cfRule>
  </conditionalFormatting>
  <conditionalFormatting sqref="P4">
    <cfRule type="expression" dxfId="1385" priority="202" stopIfTrue="1">
      <formula>$D$1&lt;P4</formula>
    </cfRule>
    <cfRule type="expression" dxfId="1384" priority="203" stopIfTrue="1">
      <formula>$D$1&gt;P4</formula>
    </cfRule>
  </conditionalFormatting>
  <conditionalFormatting sqref="P4">
    <cfRule type="expression" dxfId="1383" priority="200" stopIfTrue="1">
      <formula>$D$1&lt;P4</formula>
    </cfRule>
    <cfRule type="expression" dxfId="1382" priority="201" stopIfTrue="1">
      <formula>$D$1&gt;P4</formula>
    </cfRule>
  </conditionalFormatting>
  <conditionalFormatting sqref="P4">
    <cfRule type="expression" dxfId="1381" priority="198" stopIfTrue="1">
      <formula>$D$1&lt;P4</formula>
    </cfRule>
    <cfRule type="expression" dxfId="1380" priority="199" stopIfTrue="1">
      <formula>$D$1&gt;P4</formula>
    </cfRule>
  </conditionalFormatting>
  <conditionalFormatting sqref="P4">
    <cfRule type="expression" dxfId="1379" priority="196" stopIfTrue="1">
      <formula>$D$1&lt;P4</formula>
    </cfRule>
    <cfRule type="expression" dxfId="1378" priority="197" stopIfTrue="1">
      <formula>$D$1&gt;P4</formula>
    </cfRule>
  </conditionalFormatting>
  <conditionalFormatting sqref="P4">
    <cfRule type="expression" dxfId="1377" priority="188" stopIfTrue="1">
      <formula>$D$1&lt;P4</formula>
    </cfRule>
    <cfRule type="expression" dxfId="1376" priority="189" stopIfTrue="1">
      <formula>$D$1&gt;P4</formula>
    </cfRule>
  </conditionalFormatting>
  <conditionalFormatting sqref="P4">
    <cfRule type="expression" dxfId="1375" priority="186" stopIfTrue="1">
      <formula>$D$1&lt;P4</formula>
    </cfRule>
    <cfRule type="expression" dxfId="1374" priority="187" stopIfTrue="1">
      <formula>$D$1&gt;P4</formula>
    </cfRule>
  </conditionalFormatting>
  <conditionalFormatting sqref="P4">
    <cfRule type="expression" dxfId="1373" priority="184" stopIfTrue="1">
      <formula>$D$1&lt;P4</formula>
    </cfRule>
    <cfRule type="expression" dxfId="1372" priority="185" stopIfTrue="1">
      <formula>$D$1&gt;P4</formula>
    </cfRule>
  </conditionalFormatting>
  <conditionalFormatting sqref="P4">
    <cfRule type="expression" dxfId="1371" priority="182" stopIfTrue="1">
      <formula>$D$1&lt;P4</formula>
    </cfRule>
    <cfRule type="expression" dxfId="1370" priority="183" stopIfTrue="1">
      <formula>$D$1&gt;P4</formula>
    </cfRule>
  </conditionalFormatting>
  <conditionalFormatting sqref="P4">
    <cfRule type="expression" dxfId="1369" priority="180" stopIfTrue="1">
      <formula>$D$1&lt;P4</formula>
    </cfRule>
    <cfRule type="expression" dxfId="1368" priority="181" stopIfTrue="1">
      <formula>$D$1&gt;P4</formula>
    </cfRule>
  </conditionalFormatting>
  <conditionalFormatting sqref="P4">
    <cfRule type="expression" dxfId="1367" priority="178" stopIfTrue="1">
      <formula>$D$1&lt;P4</formula>
    </cfRule>
    <cfRule type="expression" dxfId="1366" priority="179" stopIfTrue="1">
      <formula>$D$1&gt;P4</formula>
    </cfRule>
  </conditionalFormatting>
  <conditionalFormatting sqref="P4">
    <cfRule type="expression" dxfId="1365" priority="176" stopIfTrue="1">
      <formula>$D$1&lt;P4</formula>
    </cfRule>
    <cfRule type="expression" dxfId="1364" priority="177" stopIfTrue="1">
      <formula>$D$1&gt;P4</formula>
    </cfRule>
  </conditionalFormatting>
  <conditionalFormatting sqref="P4">
    <cfRule type="expression" dxfId="1363" priority="174" stopIfTrue="1">
      <formula>$D$1&lt;P4</formula>
    </cfRule>
    <cfRule type="expression" dxfId="1362" priority="175" stopIfTrue="1">
      <formula>$D$1&gt;P4</formula>
    </cfRule>
  </conditionalFormatting>
  <conditionalFormatting sqref="P4">
    <cfRule type="expression" dxfId="1361" priority="172" stopIfTrue="1">
      <formula>$D$1&lt;P4</formula>
    </cfRule>
    <cfRule type="expression" dxfId="1360" priority="173" stopIfTrue="1">
      <formula>$D$1&gt;P4</formula>
    </cfRule>
  </conditionalFormatting>
  <conditionalFormatting sqref="P4">
    <cfRule type="expression" dxfId="1359" priority="170" stopIfTrue="1">
      <formula>$D$1&lt;P4</formula>
    </cfRule>
    <cfRule type="expression" dxfId="1358" priority="171" stopIfTrue="1">
      <formula>$D$1&gt;P4</formula>
    </cfRule>
  </conditionalFormatting>
  <conditionalFormatting sqref="P4">
    <cfRule type="expression" dxfId="1357" priority="168" stopIfTrue="1">
      <formula>$D$1&lt;P4</formula>
    </cfRule>
    <cfRule type="expression" dxfId="1356" priority="169" stopIfTrue="1">
      <formula>$D$1&gt;P4</formula>
    </cfRule>
  </conditionalFormatting>
  <conditionalFormatting sqref="P4">
    <cfRule type="expression" dxfId="1355" priority="166" stopIfTrue="1">
      <formula>$D$1&lt;P4</formula>
    </cfRule>
    <cfRule type="expression" dxfId="1354" priority="167" stopIfTrue="1">
      <formula>$D$1&gt;P4</formula>
    </cfRule>
  </conditionalFormatting>
  <conditionalFormatting sqref="P4">
    <cfRule type="expression" dxfId="1353" priority="164" stopIfTrue="1">
      <formula>$D$1&lt;P4</formula>
    </cfRule>
    <cfRule type="expression" dxfId="1352" priority="165" stopIfTrue="1">
      <formula>$D$1&gt;P4</formula>
    </cfRule>
  </conditionalFormatting>
  <conditionalFormatting sqref="P4">
    <cfRule type="expression" dxfId="1351" priority="162" stopIfTrue="1">
      <formula>$D$1&lt;P4</formula>
    </cfRule>
    <cfRule type="expression" dxfId="1350" priority="163" stopIfTrue="1">
      <formula>$D$1&gt;P4</formula>
    </cfRule>
  </conditionalFormatting>
  <conditionalFormatting sqref="P4">
    <cfRule type="expression" dxfId="1349" priority="160" stopIfTrue="1">
      <formula>$D$1&lt;P4</formula>
    </cfRule>
    <cfRule type="expression" dxfId="1348" priority="161" stopIfTrue="1">
      <formula>$D$1&gt;P4</formula>
    </cfRule>
  </conditionalFormatting>
  <conditionalFormatting sqref="O4">
    <cfRule type="expression" dxfId="1347" priority="158" stopIfTrue="1">
      <formula>$D$1&lt;O4</formula>
    </cfRule>
    <cfRule type="expression" dxfId="1346" priority="159" stopIfTrue="1">
      <formula>$D$1&gt;O4</formula>
    </cfRule>
  </conditionalFormatting>
  <conditionalFormatting sqref="O4">
    <cfRule type="expression" dxfId="1345" priority="142" stopIfTrue="1">
      <formula>$D$1&lt;O4</formula>
    </cfRule>
    <cfRule type="expression" dxfId="1344" priority="143" stopIfTrue="1">
      <formula>$D$1&gt;O4</formula>
    </cfRule>
  </conditionalFormatting>
  <conditionalFormatting sqref="O4">
    <cfRule type="expression" dxfId="1343" priority="140" stopIfTrue="1">
      <formula>$D$1&lt;O4</formula>
    </cfRule>
    <cfRule type="expression" dxfId="1342" priority="141" stopIfTrue="1">
      <formula>$D$1&gt;O4</formula>
    </cfRule>
  </conditionalFormatting>
  <conditionalFormatting sqref="O4">
    <cfRule type="expression" dxfId="1341" priority="138" stopIfTrue="1">
      <formula>$D$1&lt;O4</formula>
    </cfRule>
    <cfRule type="expression" dxfId="1340" priority="139" stopIfTrue="1">
      <formula>$D$1&gt;O4</formula>
    </cfRule>
  </conditionalFormatting>
  <conditionalFormatting sqref="O4">
    <cfRule type="expression" dxfId="1339" priority="156" stopIfTrue="1">
      <formula>$D$1&lt;O4</formula>
    </cfRule>
    <cfRule type="expression" dxfId="1338" priority="157" stopIfTrue="1">
      <formula>$D$1&gt;O4</formula>
    </cfRule>
  </conditionalFormatting>
  <conditionalFormatting sqref="O4">
    <cfRule type="expression" dxfId="1337" priority="154" stopIfTrue="1">
      <formula>$D$1&lt;O4</formula>
    </cfRule>
    <cfRule type="expression" dxfId="1336" priority="155" stopIfTrue="1">
      <formula>$D$1&gt;O4</formula>
    </cfRule>
  </conditionalFormatting>
  <conditionalFormatting sqref="O4">
    <cfRule type="expression" dxfId="1335" priority="152" stopIfTrue="1">
      <formula>$D$1&lt;O4</formula>
    </cfRule>
    <cfRule type="expression" dxfId="1334" priority="153" stopIfTrue="1">
      <formula>$D$1&gt;O4</formula>
    </cfRule>
  </conditionalFormatting>
  <conditionalFormatting sqref="O4">
    <cfRule type="expression" dxfId="1333" priority="150" stopIfTrue="1">
      <formula>$D$1&lt;O4</formula>
    </cfRule>
    <cfRule type="expression" dxfId="1332" priority="151" stopIfTrue="1">
      <formula>$D$1&gt;O4</formula>
    </cfRule>
  </conditionalFormatting>
  <conditionalFormatting sqref="O4">
    <cfRule type="expression" dxfId="1331" priority="148" stopIfTrue="1">
      <formula>$D$1&lt;O4</formula>
    </cfRule>
    <cfRule type="expression" dxfId="1330" priority="149" stopIfTrue="1">
      <formula>$D$1&gt;O4</formula>
    </cfRule>
  </conditionalFormatting>
  <conditionalFormatting sqref="O4">
    <cfRule type="expression" dxfId="1329" priority="146" stopIfTrue="1">
      <formula>$D$1&lt;O4</formula>
    </cfRule>
    <cfRule type="expression" dxfId="1328" priority="147" stopIfTrue="1">
      <formula>$D$1&gt;O4</formula>
    </cfRule>
  </conditionalFormatting>
  <conditionalFormatting sqref="O4">
    <cfRule type="expression" dxfId="1327" priority="144" stopIfTrue="1">
      <formula>$D$1&lt;O4</formula>
    </cfRule>
    <cfRule type="expression" dxfId="1326" priority="145" stopIfTrue="1">
      <formula>$D$1&gt;O4</formula>
    </cfRule>
  </conditionalFormatting>
  <conditionalFormatting sqref="O4">
    <cfRule type="expression" dxfId="1325" priority="136" stopIfTrue="1">
      <formula>$D$1&lt;O4</formula>
    </cfRule>
    <cfRule type="expression" dxfId="1324" priority="137" stopIfTrue="1">
      <formula>$D$1&gt;O4</formula>
    </cfRule>
  </conditionalFormatting>
  <conditionalFormatting sqref="O4">
    <cfRule type="expression" dxfId="1323" priority="134" stopIfTrue="1">
      <formula>$D$1&lt;O4</formula>
    </cfRule>
    <cfRule type="expression" dxfId="1322" priority="135" stopIfTrue="1">
      <formula>$D$1&gt;O4</formula>
    </cfRule>
  </conditionalFormatting>
  <conditionalFormatting sqref="O4">
    <cfRule type="expression" dxfId="1321" priority="132" stopIfTrue="1">
      <formula>$D$1&lt;O4</formula>
    </cfRule>
    <cfRule type="expression" dxfId="1320" priority="133" stopIfTrue="1">
      <formula>$D$1&gt;O4</formula>
    </cfRule>
  </conditionalFormatting>
  <conditionalFormatting sqref="O4">
    <cfRule type="expression" dxfId="1319" priority="130" stopIfTrue="1">
      <formula>$D$1&lt;O4</formula>
    </cfRule>
    <cfRule type="expression" dxfId="1318" priority="131" stopIfTrue="1">
      <formula>$D$1&gt;O4</formula>
    </cfRule>
  </conditionalFormatting>
  <conditionalFormatting sqref="O4">
    <cfRule type="expression" dxfId="1317" priority="128" stopIfTrue="1">
      <formula>$D$1&lt;O4</formula>
    </cfRule>
    <cfRule type="expression" dxfId="1316" priority="129" stopIfTrue="1">
      <formula>$D$1&gt;O4</formula>
    </cfRule>
  </conditionalFormatting>
  <conditionalFormatting sqref="O4">
    <cfRule type="expression" dxfId="1315" priority="126" stopIfTrue="1">
      <formula>$D$1&lt;O4</formula>
    </cfRule>
    <cfRule type="expression" dxfId="1314" priority="127" stopIfTrue="1">
      <formula>$D$1&gt;O4</formula>
    </cfRule>
  </conditionalFormatting>
  <conditionalFormatting sqref="O4">
    <cfRule type="expression" dxfId="1313" priority="124" stopIfTrue="1">
      <formula>$D$1&lt;O4</formula>
    </cfRule>
    <cfRule type="expression" dxfId="1312" priority="125" stopIfTrue="1">
      <formula>$D$1&gt;O4</formula>
    </cfRule>
  </conditionalFormatting>
  <conditionalFormatting sqref="O4">
    <cfRule type="expression" dxfId="1311" priority="122" stopIfTrue="1">
      <formula>$D$1&lt;O4</formula>
    </cfRule>
    <cfRule type="expression" dxfId="1310" priority="123" stopIfTrue="1">
      <formula>$D$1&gt;O4</formula>
    </cfRule>
  </conditionalFormatting>
  <conditionalFormatting sqref="O4">
    <cfRule type="expression" dxfId="1309" priority="120" stopIfTrue="1">
      <formula>$D$1&lt;O4</formula>
    </cfRule>
    <cfRule type="expression" dxfId="1308" priority="121" stopIfTrue="1">
      <formula>$D$1&gt;O4</formula>
    </cfRule>
  </conditionalFormatting>
  <conditionalFormatting sqref="O4">
    <cfRule type="expression" dxfId="1307" priority="118" stopIfTrue="1">
      <formula>$D$1&lt;O4</formula>
    </cfRule>
    <cfRule type="expression" dxfId="1306" priority="119" stopIfTrue="1">
      <formula>$D$1&gt;O4</formula>
    </cfRule>
  </conditionalFormatting>
  <conditionalFormatting sqref="O4">
    <cfRule type="expression" dxfId="1305" priority="116" stopIfTrue="1">
      <formula>$D$1&lt;O4</formula>
    </cfRule>
    <cfRule type="expression" dxfId="1304" priority="117" stopIfTrue="1">
      <formula>$D$1&gt;O4</formula>
    </cfRule>
  </conditionalFormatting>
  <conditionalFormatting sqref="O4">
    <cfRule type="expression" dxfId="1303" priority="114" stopIfTrue="1">
      <formula>$D$1&lt;O4</formula>
    </cfRule>
    <cfRule type="expression" dxfId="1302" priority="115" stopIfTrue="1">
      <formula>$D$1&gt;O4</formula>
    </cfRule>
  </conditionalFormatting>
  <conditionalFormatting sqref="O4">
    <cfRule type="expression" dxfId="1301" priority="112" stopIfTrue="1">
      <formula>$D$1&lt;O4</formula>
    </cfRule>
    <cfRule type="expression" dxfId="1300" priority="113" stopIfTrue="1">
      <formula>$D$1&gt;O4</formula>
    </cfRule>
  </conditionalFormatting>
  <conditionalFormatting sqref="O4">
    <cfRule type="expression" dxfId="1299" priority="110" stopIfTrue="1">
      <formula>$D$1&lt;O4</formula>
    </cfRule>
    <cfRule type="expression" dxfId="1298" priority="111" stopIfTrue="1">
      <formula>$D$1&gt;O4</formula>
    </cfRule>
  </conditionalFormatting>
  <conditionalFormatting sqref="O4">
    <cfRule type="expression" dxfId="1297" priority="108" stopIfTrue="1">
      <formula>$D$1&lt;O4</formula>
    </cfRule>
    <cfRule type="expression" dxfId="1296" priority="109" stopIfTrue="1">
      <formula>$D$1&gt;O4</formula>
    </cfRule>
  </conditionalFormatting>
  <conditionalFormatting sqref="O5">
    <cfRule type="cellIs" dxfId="1295" priority="105" stopIfTrue="1" operator="equal">
      <formula>5</formula>
    </cfRule>
    <cfRule type="cellIs" dxfId="1294" priority="106" stopIfTrue="1" operator="equal">
      <formula>4</formula>
    </cfRule>
    <cfRule type="cellIs" dxfId="1293" priority="107" stopIfTrue="1" operator="equal">
      <formula>3</formula>
    </cfRule>
  </conditionalFormatting>
  <conditionalFormatting sqref="O5">
    <cfRule type="cellIs" dxfId="1292" priority="102" stopIfTrue="1" operator="equal">
      <formula>5</formula>
    </cfRule>
    <cfRule type="cellIs" dxfId="1291" priority="103" stopIfTrue="1" operator="equal">
      <formula>4</formula>
    </cfRule>
    <cfRule type="cellIs" dxfId="1290" priority="104" stopIfTrue="1" operator="equal">
      <formula>3</formula>
    </cfRule>
  </conditionalFormatting>
  <conditionalFormatting sqref="O5">
    <cfRule type="cellIs" dxfId="1289" priority="99" stopIfTrue="1" operator="equal">
      <formula>5</formula>
    </cfRule>
    <cfRule type="cellIs" dxfId="1288" priority="100" stopIfTrue="1" operator="equal">
      <formula>4</formula>
    </cfRule>
    <cfRule type="cellIs" dxfId="1287" priority="101" stopIfTrue="1" operator="equal">
      <formula>3</formula>
    </cfRule>
  </conditionalFormatting>
  <conditionalFormatting sqref="O5">
    <cfRule type="cellIs" dxfId="1286" priority="96" stopIfTrue="1" operator="equal">
      <formula>5</formula>
    </cfRule>
    <cfRule type="cellIs" dxfId="1285" priority="97" stopIfTrue="1" operator="equal">
      <formula>4</formula>
    </cfRule>
    <cfRule type="cellIs" dxfId="1284" priority="98" stopIfTrue="1" operator="equal">
      <formula>3</formula>
    </cfRule>
  </conditionalFormatting>
  <conditionalFormatting sqref="P5">
    <cfRule type="cellIs" dxfId="1283" priority="93" stopIfTrue="1" operator="equal">
      <formula>5</formula>
    </cfRule>
    <cfRule type="cellIs" dxfId="1282" priority="94" stopIfTrue="1" operator="equal">
      <formula>4</formula>
    </cfRule>
    <cfRule type="cellIs" dxfId="1281" priority="95" stopIfTrue="1" operator="equal">
      <formula>3</formula>
    </cfRule>
  </conditionalFormatting>
  <conditionalFormatting sqref="P5">
    <cfRule type="cellIs" dxfId="1280" priority="90" stopIfTrue="1" operator="equal">
      <formula>5</formula>
    </cfRule>
    <cfRule type="cellIs" dxfId="1279" priority="91" stopIfTrue="1" operator="equal">
      <formula>4</formula>
    </cfRule>
    <cfRule type="cellIs" dxfId="1278" priority="92" stopIfTrue="1" operator="equal">
      <formula>3</formula>
    </cfRule>
  </conditionalFormatting>
  <conditionalFormatting sqref="P5">
    <cfRule type="cellIs" dxfId="1277" priority="87" stopIfTrue="1" operator="equal">
      <formula>5</formula>
    </cfRule>
    <cfRule type="cellIs" dxfId="1276" priority="88" stopIfTrue="1" operator="equal">
      <formula>4</formula>
    </cfRule>
    <cfRule type="cellIs" dxfId="1275" priority="89" stopIfTrue="1" operator="equal">
      <formula>3</formula>
    </cfRule>
  </conditionalFormatting>
  <conditionalFormatting sqref="P5">
    <cfRule type="cellIs" dxfId="1274" priority="84" stopIfTrue="1" operator="equal">
      <formula>5</formula>
    </cfRule>
    <cfRule type="cellIs" dxfId="1273" priority="85" stopIfTrue="1" operator="equal">
      <formula>4</formula>
    </cfRule>
    <cfRule type="cellIs" dxfId="1272" priority="86" stopIfTrue="1" operator="equal">
      <formula>3</formula>
    </cfRule>
  </conditionalFormatting>
  <conditionalFormatting sqref="P5">
    <cfRule type="cellIs" dxfId="1271" priority="81" stopIfTrue="1" operator="equal">
      <formula>5</formula>
    </cfRule>
    <cfRule type="cellIs" dxfId="1270" priority="82" stopIfTrue="1" operator="equal">
      <formula>4</formula>
    </cfRule>
    <cfRule type="cellIs" dxfId="1269" priority="83" stopIfTrue="1" operator="equal">
      <formula>3</formula>
    </cfRule>
  </conditionalFormatting>
  <conditionalFormatting sqref="P5">
    <cfRule type="cellIs" dxfId="1268" priority="78" stopIfTrue="1" operator="equal">
      <formula>5</formula>
    </cfRule>
    <cfRule type="cellIs" dxfId="1267" priority="79" stopIfTrue="1" operator="equal">
      <formula>4</formula>
    </cfRule>
    <cfRule type="cellIs" dxfId="1266" priority="80" stopIfTrue="1" operator="equal">
      <formula>3</formula>
    </cfRule>
  </conditionalFormatting>
  <conditionalFormatting sqref="P5">
    <cfRule type="cellIs" dxfId="1265" priority="75" stopIfTrue="1" operator="equal">
      <formula>5</formula>
    </cfRule>
    <cfRule type="cellIs" dxfId="1264" priority="76" stopIfTrue="1" operator="equal">
      <formula>4</formula>
    </cfRule>
    <cfRule type="cellIs" dxfId="1263" priority="77" stopIfTrue="1" operator="equal">
      <formula>3</formula>
    </cfRule>
  </conditionalFormatting>
  <conditionalFormatting sqref="Q5">
    <cfRule type="cellIs" dxfId="1262" priority="72" stopIfTrue="1" operator="equal">
      <formula>5</formula>
    </cfRule>
    <cfRule type="cellIs" dxfId="1261" priority="73" stopIfTrue="1" operator="equal">
      <formula>4</formula>
    </cfRule>
    <cfRule type="cellIs" dxfId="1260" priority="74" stopIfTrue="1" operator="equal">
      <formula>3</formula>
    </cfRule>
  </conditionalFormatting>
  <conditionalFormatting sqref="Q5">
    <cfRule type="cellIs" dxfId="1259" priority="69" stopIfTrue="1" operator="equal">
      <formula>5</formula>
    </cfRule>
    <cfRule type="cellIs" dxfId="1258" priority="70" stopIfTrue="1" operator="equal">
      <formula>4</formula>
    </cfRule>
    <cfRule type="cellIs" dxfId="1257" priority="71" stopIfTrue="1" operator="equal">
      <formula>3</formula>
    </cfRule>
  </conditionalFormatting>
  <conditionalFormatting sqref="T4">
    <cfRule type="expression" dxfId="1256" priority="67" stopIfTrue="1">
      <formula>$D$1&lt;T4</formula>
    </cfRule>
    <cfRule type="expression" dxfId="1255" priority="68" stopIfTrue="1">
      <formula>$D$1&gt;T4</formula>
    </cfRule>
  </conditionalFormatting>
  <conditionalFormatting sqref="T4">
    <cfRule type="expression" dxfId="1254" priority="65" stopIfTrue="1">
      <formula>$D$1&lt;T4</formula>
    </cfRule>
    <cfRule type="expression" dxfId="1253" priority="66" stopIfTrue="1">
      <formula>$D$1&gt;T4</formula>
    </cfRule>
  </conditionalFormatting>
  <conditionalFormatting sqref="T4">
    <cfRule type="expression" dxfId="1252" priority="63" stopIfTrue="1">
      <formula>$D$1&lt;T4</formula>
    </cfRule>
    <cfRule type="expression" dxfId="1251" priority="64" stopIfTrue="1">
      <formula>$D$1&gt;T4</formula>
    </cfRule>
  </conditionalFormatting>
  <conditionalFormatting sqref="K4">
    <cfRule type="expression" dxfId="1250" priority="61" stopIfTrue="1">
      <formula>$D$1&lt;K4</formula>
    </cfRule>
    <cfRule type="expression" dxfId="1249" priority="62" stopIfTrue="1">
      <formula>$D$1&gt;K4</formula>
    </cfRule>
  </conditionalFormatting>
  <conditionalFormatting sqref="K4">
    <cfRule type="expression" dxfId="1248" priority="59" stopIfTrue="1">
      <formula>$D$1&lt;K4</formula>
    </cfRule>
    <cfRule type="expression" dxfId="1247" priority="60" stopIfTrue="1">
      <formula>$D$1&gt;K4</formula>
    </cfRule>
  </conditionalFormatting>
  <conditionalFormatting sqref="K4">
    <cfRule type="expression" dxfId="1246" priority="57" stopIfTrue="1">
      <formula>$D$1&lt;K4</formula>
    </cfRule>
    <cfRule type="expression" dxfId="1245" priority="58" stopIfTrue="1">
      <formula>$D$1&gt;K4</formula>
    </cfRule>
  </conditionalFormatting>
  <conditionalFormatting sqref="K4">
    <cfRule type="expression" dxfId="1244" priority="55" stopIfTrue="1">
      <formula>$D$1&lt;K4</formula>
    </cfRule>
    <cfRule type="expression" dxfId="1243" priority="56" stopIfTrue="1">
      <formula>$D$1&gt;K4</formula>
    </cfRule>
  </conditionalFormatting>
  <conditionalFormatting sqref="K4">
    <cfRule type="expression" dxfId="1242" priority="53" stopIfTrue="1">
      <formula>$D$1&lt;K4</formula>
    </cfRule>
    <cfRule type="expression" dxfId="1241" priority="54" stopIfTrue="1">
      <formula>$D$1&gt;K4</formula>
    </cfRule>
  </conditionalFormatting>
  <conditionalFormatting sqref="K4">
    <cfRule type="expression" dxfId="1240" priority="51" stopIfTrue="1">
      <formula>$D$1&lt;K4</formula>
    </cfRule>
    <cfRule type="expression" dxfId="1239" priority="52" stopIfTrue="1">
      <formula>$D$1&gt;K4</formula>
    </cfRule>
  </conditionalFormatting>
  <conditionalFormatting sqref="K4">
    <cfRule type="expression" dxfId="1238" priority="49" stopIfTrue="1">
      <formula>$D$1&lt;K4</formula>
    </cfRule>
    <cfRule type="expression" dxfId="1237" priority="50" stopIfTrue="1">
      <formula>$D$1&gt;K4</formula>
    </cfRule>
  </conditionalFormatting>
  <conditionalFormatting sqref="K4">
    <cfRule type="expression" dxfId="1236" priority="47" stopIfTrue="1">
      <formula>$D$1&lt;K4</formula>
    </cfRule>
    <cfRule type="expression" dxfId="1235" priority="48" stopIfTrue="1">
      <formula>$D$1&gt;K4</formula>
    </cfRule>
  </conditionalFormatting>
  <conditionalFormatting sqref="K4">
    <cfRule type="expression" dxfId="1234" priority="45" stopIfTrue="1">
      <formula>$D$1&lt;K4</formula>
    </cfRule>
    <cfRule type="expression" dxfId="1233" priority="46" stopIfTrue="1">
      <formula>$D$1&gt;K4</formula>
    </cfRule>
  </conditionalFormatting>
  <conditionalFormatting sqref="K4">
    <cfRule type="expression" dxfId="1232" priority="43" stopIfTrue="1">
      <formula>$D$1&lt;K4</formula>
    </cfRule>
    <cfRule type="expression" dxfId="1231" priority="44" stopIfTrue="1">
      <formula>$D$1&gt;K4</formula>
    </cfRule>
  </conditionalFormatting>
  <conditionalFormatting sqref="K4">
    <cfRule type="expression" dxfId="1230" priority="41" stopIfTrue="1">
      <formula>$D$1&lt;K4</formula>
    </cfRule>
    <cfRule type="expression" dxfId="1229" priority="42" stopIfTrue="1">
      <formula>$D$1&gt;K4</formula>
    </cfRule>
  </conditionalFormatting>
  <conditionalFormatting sqref="K4">
    <cfRule type="expression" dxfId="1228" priority="39" stopIfTrue="1">
      <formula>$D$1&lt;K4</formula>
    </cfRule>
    <cfRule type="expression" dxfId="1227" priority="40" stopIfTrue="1">
      <formula>$D$1&gt;K4</formula>
    </cfRule>
  </conditionalFormatting>
  <conditionalFormatting sqref="K4">
    <cfRule type="expression" dxfId="1226" priority="37" stopIfTrue="1">
      <formula>$D$1&lt;K4</formula>
    </cfRule>
    <cfRule type="expression" dxfId="1225" priority="38" stopIfTrue="1">
      <formula>$D$1&gt;K4</formula>
    </cfRule>
  </conditionalFormatting>
  <conditionalFormatting sqref="K4">
    <cfRule type="expression" dxfId="1224" priority="35" stopIfTrue="1">
      <formula>$D$1&lt;K4</formula>
    </cfRule>
    <cfRule type="expression" dxfId="1223" priority="36" stopIfTrue="1">
      <formula>$D$1&gt;K4</formula>
    </cfRule>
  </conditionalFormatting>
  <conditionalFormatting sqref="K4">
    <cfRule type="expression" dxfId="1222" priority="33" stopIfTrue="1">
      <formula>$D$1&lt;K4</formula>
    </cfRule>
    <cfRule type="expression" dxfId="1221" priority="34" stopIfTrue="1">
      <formula>$D$1&gt;K4</formula>
    </cfRule>
  </conditionalFormatting>
  <conditionalFormatting sqref="K4">
    <cfRule type="expression" dxfId="1220" priority="31" stopIfTrue="1">
      <formula>$D$1&lt;K4</formula>
    </cfRule>
    <cfRule type="expression" dxfId="1219" priority="32" stopIfTrue="1">
      <formula>$D$1&gt;K4</formula>
    </cfRule>
  </conditionalFormatting>
  <conditionalFormatting sqref="K4">
    <cfRule type="expression" dxfId="1218" priority="29" stopIfTrue="1">
      <formula>$D$1&lt;K4</formula>
    </cfRule>
    <cfRule type="expression" dxfId="1217" priority="30" stopIfTrue="1">
      <formula>$D$1&gt;K4</formula>
    </cfRule>
  </conditionalFormatting>
  <conditionalFormatting sqref="K4">
    <cfRule type="expression" dxfId="1216" priority="27" stopIfTrue="1">
      <formula>$D$1&lt;K4</formula>
    </cfRule>
    <cfRule type="expression" dxfId="1215" priority="28" stopIfTrue="1">
      <formula>$D$1&gt;K4</formula>
    </cfRule>
  </conditionalFormatting>
  <conditionalFormatting sqref="K4">
    <cfRule type="expression" dxfId="1214" priority="25" stopIfTrue="1">
      <formula>$D$1&lt;K4</formula>
    </cfRule>
    <cfRule type="expression" dxfId="1213" priority="26" stopIfTrue="1">
      <formula>$D$1&gt;K4</formula>
    </cfRule>
  </conditionalFormatting>
  <conditionalFormatting sqref="K4">
    <cfRule type="expression" dxfId="1212" priority="23" stopIfTrue="1">
      <formula>$D$1&lt;K4</formula>
    </cfRule>
    <cfRule type="expression" dxfId="1211" priority="24" stopIfTrue="1">
      <formula>$D$1&gt;K4</formula>
    </cfRule>
  </conditionalFormatting>
  <conditionalFormatting sqref="K4">
    <cfRule type="expression" dxfId="1210" priority="21" stopIfTrue="1">
      <formula>$D$1&lt;K4</formula>
    </cfRule>
    <cfRule type="expression" dxfId="1209" priority="22" stopIfTrue="1">
      <formula>$D$1&gt;K4</formula>
    </cfRule>
  </conditionalFormatting>
  <conditionalFormatting sqref="K4">
    <cfRule type="expression" dxfId="1208" priority="19" stopIfTrue="1">
      <formula>$D$1&lt;K4</formula>
    </cfRule>
    <cfRule type="expression" dxfId="1207" priority="20" stopIfTrue="1">
      <formula>$D$1&gt;K4</formula>
    </cfRule>
  </conditionalFormatting>
  <conditionalFormatting sqref="K5">
    <cfRule type="cellIs" dxfId="1206" priority="16" stopIfTrue="1" operator="equal">
      <formula>5</formula>
    </cfRule>
    <cfRule type="cellIs" dxfId="1205" priority="17" stopIfTrue="1" operator="equal">
      <formula>4</formula>
    </cfRule>
    <cfRule type="cellIs" dxfId="1204" priority="18" stopIfTrue="1" operator="equal">
      <formula>3</formula>
    </cfRule>
  </conditionalFormatting>
  <conditionalFormatting sqref="K5">
    <cfRule type="cellIs" dxfId="1203" priority="13" stopIfTrue="1" operator="equal">
      <formula>5</formula>
    </cfRule>
    <cfRule type="cellIs" dxfId="1202" priority="14" stopIfTrue="1" operator="equal">
      <formula>4</formula>
    </cfRule>
    <cfRule type="cellIs" dxfId="1201" priority="15" stopIfTrue="1" operator="equal">
      <formula>3</formula>
    </cfRule>
  </conditionalFormatting>
  <conditionalFormatting sqref="L5">
    <cfRule type="cellIs" dxfId="1200" priority="10" stopIfTrue="1" operator="equal">
      <formula>5</formula>
    </cfRule>
    <cfRule type="cellIs" dxfId="1199" priority="11" stopIfTrue="1" operator="equal">
      <formula>4</formula>
    </cfRule>
    <cfRule type="cellIs" dxfId="1198" priority="12" stopIfTrue="1" operator="equal">
      <formula>3</formula>
    </cfRule>
  </conditionalFormatting>
  <conditionalFormatting sqref="L5">
    <cfRule type="cellIs" dxfId="1197" priority="7" stopIfTrue="1" operator="equal">
      <formula>5</formula>
    </cfRule>
    <cfRule type="cellIs" dxfId="1196" priority="8" stopIfTrue="1" operator="equal">
      <formula>4</formula>
    </cfRule>
    <cfRule type="cellIs" dxfId="1195" priority="9" stopIfTrue="1" operator="equal">
      <formula>3</formula>
    </cfRule>
  </conditionalFormatting>
  <conditionalFormatting sqref="L4">
    <cfRule type="expression" dxfId="1194" priority="5" stopIfTrue="1">
      <formula>$D$1&lt;L4</formula>
    </cfRule>
    <cfRule type="expression" dxfId="1193" priority="6" stopIfTrue="1">
      <formula>$D$1&gt;L4</formula>
    </cfRule>
  </conditionalFormatting>
  <conditionalFormatting sqref="L4">
    <cfRule type="expression" dxfId="1192" priority="3" stopIfTrue="1">
      <formula>$D$1&lt;L4</formula>
    </cfRule>
    <cfRule type="expression" dxfId="1191" priority="4" stopIfTrue="1">
      <formula>$D$1&gt;L4</formula>
    </cfRule>
  </conditionalFormatting>
  <conditionalFormatting sqref="L4">
    <cfRule type="expression" dxfId="1190" priority="1" stopIfTrue="1">
      <formula>$D$1&lt;L4</formula>
    </cfRule>
    <cfRule type="expression" dxfId="1189" priority="2" stopIfTrue="1">
      <formula>$D$1&gt;L4</formula>
    </cfRule>
  </conditionalFormatting>
  <pageMargins left="0.70866141732283472" right="0" top="0.74803149606299213" bottom="0" header="0.31496062992125984" footer="0.31496062992125984"/>
  <pageSetup paperSize="9" scale="62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70" zoomScaleSheetLayoutView="70" workbookViewId="0">
      <selection activeCell="H23" sqref="H23:L23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9" style="13" customWidth="1"/>
    <col min="4" max="4" width="42.28515625" style="13" customWidth="1"/>
    <col min="5" max="5" width="6.7109375" style="13" hidden="1" customWidth="1"/>
    <col min="6" max="7" width="7.7109375" hidden="1" customWidth="1"/>
    <col min="8" max="12" width="7.7109375" customWidth="1"/>
    <col min="13" max="13" width="7.7109375" hidden="1" customWidth="1"/>
    <col min="14" max="15" width="7.7109375" customWidth="1"/>
    <col min="16" max="16" width="7.140625" customWidth="1"/>
    <col min="17" max="17" width="8.28515625" customWidth="1"/>
    <col min="18" max="18" width="7" hidden="1" customWidth="1"/>
    <col min="19" max="19" width="7.85546875" hidden="1" customWidth="1"/>
    <col min="20" max="20" width="7.85546875" customWidth="1"/>
    <col min="21" max="21" width="7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43578.608695717594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00"/>
      <c r="Z1" s="300"/>
      <c r="AA1" s="300"/>
      <c r="AB1" s="300"/>
      <c r="AC1" s="300"/>
      <c r="AD1" s="300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263" t="s">
        <v>539</v>
      </c>
      <c r="G2" s="336"/>
      <c r="H2" s="542" t="s">
        <v>537</v>
      </c>
      <c r="I2" s="542"/>
      <c r="J2" s="542"/>
      <c r="K2" s="542"/>
      <c r="L2" s="542"/>
      <c r="M2" s="542"/>
      <c r="N2" s="539" t="s">
        <v>545</v>
      </c>
      <c r="O2" s="540"/>
      <c r="P2" s="540"/>
      <c r="Q2" s="540"/>
      <c r="R2" s="540"/>
      <c r="S2" s="340"/>
      <c r="T2" s="341" t="s">
        <v>540</v>
      </c>
      <c r="U2" s="341"/>
      <c r="V2" s="7"/>
      <c r="W2" s="8"/>
      <c r="X2" s="8"/>
      <c r="Y2" s="300"/>
      <c r="Z2" s="300"/>
      <c r="AA2" s="300"/>
      <c r="AB2" s="300"/>
      <c r="AC2" s="300"/>
      <c r="AD2" s="300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28">
        <v>2344</v>
      </c>
      <c r="B3" s="528"/>
      <c r="C3" s="528"/>
      <c r="D3" s="211" t="s">
        <v>0</v>
      </c>
      <c r="E3" s="212"/>
      <c r="F3" s="168"/>
      <c r="G3" s="168"/>
      <c r="H3" s="168">
        <v>42825</v>
      </c>
      <c r="I3" s="168">
        <v>42922</v>
      </c>
      <c r="J3" s="168">
        <v>42920</v>
      </c>
      <c r="K3" s="168">
        <v>42927</v>
      </c>
      <c r="L3" s="168">
        <v>42926</v>
      </c>
      <c r="M3" s="168"/>
      <c r="N3" s="168">
        <v>42940</v>
      </c>
      <c r="O3" s="168">
        <v>42944</v>
      </c>
      <c r="P3" s="213">
        <v>42934</v>
      </c>
      <c r="Q3" s="213">
        <v>42929</v>
      </c>
      <c r="R3" s="213"/>
      <c r="S3" s="67"/>
      <c r="T3" s="213"/>
      <c r="U3" s="213"/>
      <c r="V3" s="216"/>
      <c r="W3" s="217"/>
      <c r="X3" s="217"/>
      <c r="Y3" s="218"/>
      <c r="Z3" s="218"/>
      <c r="AA3" s="218"/>
      <c r="AB3" s="219"/>
      <c r="AC3" s="219"/>
      <c r="AD3" s="529" t="s">
        <v>9</v>
      </c>
      <c r="AE3" s="14"/>
      <c r="AF3" s="300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11"/>
      <c r="BO3" s="11"/>
      <c r="BP3" s="526"/>
      <c r="BQ3" s="526"/>
      <c r="BR3" s="526"/>
      <c r="BS3" s="526"/>
      <c r="BT3" s="526"/>
      <c r="BU3" s="526"/>
      <c r="BV3" s="526"/>
      <c r="BW3" s="526"/>
      <c r="BX3" s="526"/>
      <c r="BY3" s="526"/>
      <c r="BZ3" s="526"/>
      <c r="CA3" s="526"/>
      <c r="CB3" s="526"/>
      <c r="CC3" s="526"/>
      <c r="CD3" s="526"/>
      <c r="CE3" s="52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28"/>
      <c r="B4" s="528"/>
      <c r="C4" s="528"/>
      <c r="D4" s="220" t="s">
        <v>1</v>
      </c>
      <c r="E4" s="212"/>
      <c r="F4" s="171"/>
      <c r="G4" s="312"/>
      <c r="H4" s="221" t="s">
        <v>1408</v>
      </c>
      <c r="I4" s="221" t="s">
        <v>1422</v>
      </c>
      <c r="J4" s="171" t="s">
        <v>1423</v>
      </c>
      <c r="K4" s="221" t="s">
        <v>1425</v>
      </c>
      <c r="L4" s="171" t="s">
        <v>1434</v>
      </c>
      <c r="M4" s="221"/>
      <c r="N4" s="268" t="s">
        <v>1418</v>
      </c>
      <c r="O4" s="221" t="s">
        <v>1419</v>
      </c>
      <c r="P4" s="221" t="s">
        <v>1420</v>
      </c>
      <c r="Q4" s="221" t="s">
        <v>1421</v>
      </c>
      <c r="R4" s="221"/>
      <c r="S4" s="171"/>
      <c r="T4" s="171" t="s">
        <v>1434</v>
      </c>
      <c r="U4" s="221"/>
      <c r="V4" s="215"/>
      <c r="W4" s="215"/>
      <c r="X4" s="215"/>
      <c r="Y4" s="217"/>
      <c r="Z4" s="218"/>
      <c r="AA4" s="218"/>
      <c r="AB4" s="218"/>
      <c r="AC4" s="218"/>
      <c r="AD4" s="529"/>
      <c r="AE4" s="15"/>
      <c r="AF4" s="300"/>
      <c r="AG4" s="300"/>
      <c r="AH4" s="300"/>
      <c r="AI4" s="300"/>
      <c r="AJ4" s="300"/>
      <c r="AK4" s="300"/>
      <c r="AL4" s="300"/>
      <c r="AM4" s="300"/>
      <c r="AN4" s="300"/>
      <c r="AO4" s="300"/>
      <c r="AP4" s="300"/>
      <c r="AQ4" s="300"/>
      <c r="AR4" s="300"/>
      <c r="AS4" s="300"/>
      <c r="AT4" s="300"/>
      <c r="AU4" s="300"/>
      <c r="AV4" s="300"/>
      <c r="AW4" s="9"/>
      <c r="AX4" s="298"/>
      <c r="AY4" s="298"/>
      <c r="AZ4" s="298"/>
      <c r="BA4" s="298"/>
      <c r="BB4" s="298"/>
      <c r="BC4" s="298"/>
      <c r="BD4" s="298"/>
      <c r="BE4" s="298"/>
      <c r="BF4" s="298"/>
      <c r="BG4" s="298"/>
      <c r="BH4" s="298"/>
      <c r="BI4" s="298"/>
      <c r="BJ4" s="298"/>
      <c r="BK4" s="298"/>
      <c r="BL4" s="298"/>
      <c r="BM4" s="298"/>
      <c r="BN4" s="11"/>
      <c r="BO4" s="11"/>
      <c r="BP4" s="298"/>
      <c r="BQ4" s="298"/>
      <c r="BR4" s="298"/>
      <c r="BS4" s="298"/>
      <c r="BT4" s="298"/>
      <c r="BU4" s="298"/>
      <c r="BV4" s="298"/>
      <c r="BW4" s="298"/>
      <c r="BX4" s="298"/>
      <c r="BY4" s="298"/>
      <c r="BZ4" s="298"/>
      <c r="CA4" s="298"/>
      <c r="CB4" s="298"/>
      <c r="CC4" s="298"/>
      <c r="CD4" s="298"/>
      <c r="CE4" s="298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67.5" customHeight="1" x14ac:dyDescent="0.2">
      <c r="A5" s="292" t="s">
        <v>546</v>
      </c>
      <c r="B5" s="239" t="s">
        <v>2</v>
      </c>
      <c r="C5" s="293" t="s">
        <v>27</v>
      </c>
      <c r="D5" s="294" t="s">
        <v>3</v>
      </c>
      <c r="E5" s="174" t="s">
        <v>4</v>
      </c>
      <c r="F5" s="271"/>
      <c r="G5" s="271"/>
      <c r="H5" s="271" t="s">
        <v>1409</v>
      </c>
      <c r="I5" s="291" t="s">
        <v>1426</v>
      </c>
      <c r="J5" s="271" t="s">
        <v>1432</v>
      </c>
      <c r="K5" s="271" t="s">
        <v>1427</v>
      </c>
      <c r="L5" s="271" t="s">
        <v>1435</v>
      </c>
      <c r="M5" s="271"/>
      <c r="N5" s="275" t="s">
        <v>1433</v>
      </c>
      <c r="O5" s="271" t="s">
        <v>1429</v>
      </c>
      <c r="P5" s="291" t="s">
        <v>1430</v>
      </c>
      <c r="Q5" s="271" t="s">
        <v>1431</v>
      </c>
      <c r="R5" s="271"/>
      <c r="S5" s="397"/>
      <c r="T5" s="271" t="s">
        <v>1435</v>
      </c>
      <c r="U5" s="173"/>
      <c r="V5" s="223" t="s">
        <v>5</v>
      </c>
      <c r="W5" s="224" t="s">
        <v>6</v>
      </c>
      <c r="X5" s="224" t="s">
        <v>7</v>
      </c>
      <c r="Y5" s="184" t="s">
        <v>8</v>
      </c>
      <c r="Z5" s="185">
        <v>3</v>
      </c>
      <c r="AA5" s="185">
        <v>4</v>
      </c>
      <c r="AB5" s="185">
        <v>5</v>
      </c>
      <c r="AC5" s="186" t="s">
        <v>25</v>
      </c>
      <c r="AD5" s="529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85" customFormat="1" ht="18.75" x14ac:dyDescent="0.2">
      <c r="A6" s="295">
        <v>1</v>
      </c>
      <c r="B6" s="245" t="s">
        <v>28</v>
      </c>
      <c r="C6" s="302" t="s">
        <v>34</v>
      </c>
      <c r="D6" s="333" t="s">
        <v>937</v>
      </c>
      <c r="E6" s="238">
        <v>2344</v>
      </c>
      <c r="F6" s="91"/>
      <c r="G6" s="91"/>
      <c r="H6" s="91">
        <v>4</v>
      </c>
      <c r="I6" s="91">
        <v>4</v>
      </c>
      <c r="J6" s="91">
        <v>5</v>
      </c>
      <c r="K6" s="91">
        <v>4</v>
      </c>
      <c r="L6" s="91">
        <v>4</v>
      </c>
      <c r="M6" s="91"/>
      <c r="N6" s="91">
        <v>4</v>
      </c>
      <c r="O6" s="23">
        <v>5</v>
      </c>
      <c r="P6" s="23">
        <v>4</v>
      </c>
      <c r="Q6" s="23">
        <v>5</v>
      </c>
      <c r="R6" s="23"/>
      <c r="S6" s="23"/>
      <c r="T6" s="23">
        <v>3</v>
      </c>
      <c r="U6" s="23"/>
      <c r="V6" s="35">
        <f t="shared" ref="V6:V37" si="0">IF(AC6&gt;0,IF(SUM(X6:Y6)/AC6&gt;0,2,IF(AND(SUM(X6:Y6)/AC6=0,Z6/AC6&gt;0),3,IF(AND((AB6/AC6+AA6/AC6)=1,AA6/AC6&gt;0),4,5))),0)</f>
        <v>3</v>
      </c>
      <c r="W6" s="276">
        <f t="shared" ref="W6:W34" si="1">COUNTIF(AG6:AV6,"б")</f>
        <v>0</v>
      </c>
      <c r="X6" s="276">
        <f t="shared" ref="X6:X16" si="2">COUNTIF(AG6:AV6,"д")</f>
        <v>0</v>
      </c>
      <c r="Y6" s="276">
        <f t="shared" ref="Y6:Y34" si="3">COUNTIF(AG6:AV6,2)+COUNTIF(AG6:AV6,"н")+COUNTIF(AG6:AV6,"д")</f>
        <v>0</v>
      </c>
      <c r="Z6" s="276">
        <f t="shared" ref="Z6:Z34" si="4">COUNTIF(AG6:AV6,Z$5)</f>
        <v>1</v>
      </c>
      <c r="AA6" s="276">
        <f t="shared" ref="AA6:AA34" si="5">COUNTIF(AG6:AV6,AA$5)</f>
        <v>6</v>
      </c>
      <c r="AB6" s="276">
        <f t="shared" ref="AB6:AB34" si="6">COUNTIF(AG6:AV6,AB$5)</f>
        <v>3</v>
      </c>
      <c r="AC6" s="276">
        <f t="shared" ref="AC6:AC38" si="7">SUM(X6:AB6)</f>
        <v>10</v>
      </c>
      <c r="AD6" s="277">
        <f>IF(ISERROR(((X6+Y6)*2+Z6*3+AA6*4+AB6*5)/SUM(X6,Y6:AB6)),"",((X6+Y6)*2+Z6*3+AA6*4+AB6*5)/SUM(X6,Y6:AB6))</f>
        <v>4.2</v>
      </c>
      <c r="AE6" s="278">
        <f t="shared" ref="AE6:AE34" si="8">IF(AX6=5,0.5,IF(AX6=4,0.25,IF(AX6&lt;=3,0)))</f>
        <v>0</v>
      </c>
      <c r="AF6" s="279"/>
      <c r="AG6" s="280" t="str">
        <f t="shared" ref="AG6:AV6" si="9">IF(ISERROR(VALUE(LEFT(F6))),LEFT(F6),VALUE(LEFT(F6)))</f>
        <v/>
      </c>
      <c r="AH6" s="280" t="str">
        <f t="shared" si="9"/>
        <v/>
      </c>
      <c r="AI6" s="280">
        <f t="shared" si="9"/>
        <v>4</v>
      </c>
      <c r="AJ6" s="280">
        <f t="shared" si="9"/>
        <v>4</v>
      </c>
      <c r="AK6" s="280">
        <f t="shared" si="9"/>
        <v>5</v>
      </c>
      <c r="AL6" s="280">
        <f t="shared" si="9"/>
        <v>4</v>
      </c>
      <c r="AM6" s="280">
        <f t="shared" si="9"/>
        <v>4</v>
      </c>
      <c r="AN6" s="280" t="str">
        <f t="shared" si="9"/>
        <v/>
      </c>
      <c r="AO6" s="280">
        <f t="shared" si="9"/>
        <v>4</v>
      </c>
      <c r="AP6" s="280">
        <f t="shared" si="9"/>
        <v>5</v>
      </c>
      <c r="AQ6" s="280">
        <f t="shared" si="9"/>
        <v>4</v>
      </c>
      <c r="AR6" s="280">
        <f t="shared" si="9"/>
        <v>5</v>
      </c>
      <c r="AS6" s="280" t="str">
        <f t="shared" si="9"/>
        <v/>
      </c>
      <c r="AT6" s="280" t="str">
        <f t="shared" si="9"/>
        <v/>
      </c>
      <c r="AU6" s="280">
        <f t="shared" si="9"/>
        <v>3</v>
      </c>
      <c r="AV6" s="280" t="str">
        <f t="shared" si="9"/>
        <v/>
      </c>
      <c r="AW6" s="35">
        <f t="shared" ref="AW6:AW37" si="10">COUNTIF(AG6:AV6,"з")</f>
        <v>0</v>
      </c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1"/>
      <c r="CH6" s="281"/>
      <c r="CI6" s="281"/>
      <c r="CJ6" s="281"/>
      <c r="CK6" s="281"/>
      <c r="CL6" s="281"/>
      <c r="CM6" s="281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4"/>
      <c r="DC6" s="284"/>
    </row>
    <row r="7" spans="1:107" s="285" customFormat="1" ht="18.75" x14ac:dyDescent="0.2">
      <c r="A7" s="295">
        <v>2</v>
      </c>
      <c r="B7" s="245" t="s">
        <v>28</v>
      </c>
      <c r="C7" s="302" t="s">
        <v>34</v>
      </c>
      <c r="D7" s="333" t="s">
        <v>938</v>
      </c>
      <c r="E7" s="238">
        <v>2344</v>
      </c>
      <c r="F7" s="91"/>
      <c r="G7" s="91"/>
      <c r="H7" s="91">
        <v>4</v>
      </c>
      <c r="I7" s="91">
        <v>4</v>
      </c>
      <c r="J7" s="91">
        <v>5</v>
      </c>
      <c r="K7" s="91">
        <v>4</v>
      </c>
      <c r="L7" s="91">
        <v>4</v>
      </c>
      <c r="M7" s="91"/>
      <c r="N7" s="91">
        <v>5</v>
      </c>
      <c r="O7" s="23">
        <v>5</v>
      </c>
      <c r="P7" s="23">
        <v>4</v>
      </c>
      <c r="Q7" s="23">
        <v>5</v>
      </c>
      <c r="R7" s="23"/>
      <c r="S7" s="23"/>
      <c r="T7" s="23">
        <v>4</v>
      </c>
      <c r="U7" s="23"/>
      <c r="V7" s="35">
        <f t="shared" si="0"/>
        <v>4</v>
      </c>
      <c r="W7" s="276">
        <f t="shared" si="1"/>
        <v>0</v>
      </c>
      <c r="X7" s="276">
        <f t="shared" si="2"/>
        <v>0</v>
      </c>
      <c r="Y7" s="276">
        <f t="shared" si="3"/>
        <v>0</v>
      </c>
      <c r="Z7" s="276">
        <f t="shared" si="4"/>
        <v>0</v>
      </c>
      <c r="AA7" s="276">
        <f t="shared" si="5"/>
        <v>6</v>
      </c>
      <c r="AB7" s="276">
        <f t="shared" si="6"/>
        <v>4</v>
      </c>
      <c r="AC7" s="276">
        <f t="shared" si="7"/>
        <v>10</v>
      </c>
      <c r="AD7" s="277">
        <f t="shared" ref="AD7:AD37" si="11">IF(ISERROR(((X7+Y7)*2+Z7*3+AA7*4+AB7*5)/SUM(X7,Y7:AB7)),"",((X7+Y7)*2+Z7*3+AA7*4+AB7*5)/SUM(X7,Y7:AB7))</f>
        <v>4.4000000000000004</v>
      </c>
      <c r="AE7" s="278">
        <f t="shared" si="8"/>
        <v>0</v>
      </c>
      <c r="AF7" s="279"/>
      <c r="AG7" s="280" t="str">
        <f t="shared" ref="AG7:AV22" si="12">IF(ISERROR(VALUE(LEFT(F7))),LEFT(F7),VALUE(LEFT(F7)))</f>
        <v/>
      </c>
      <c r="AH7" s="280" t="str">
        <f t="shared" si="12"/>
        <v/>
      </c>
      <c r="AI7" s="280">
        <f t="shared" si="12"/>
        <v>4</v>
      </c>
      <c r="AJ7" s="280">
        <f t="shared" si="12"/>
        <v>4</v>
      </c>
      <c r="AK7" s="280">
        <f t="shared" si="12"/>
        <v>5</v>
      </c>
      <c r="AL7" s="280">
        <f t="shared" si="12"/>
        <v>4</v>
      </c>
      <c r="AM7" s="280">
        <f t="shared" si="12"/>
        <v>4</v>
      </c>
      <c r="AN7" s="280" t="str">
        <f t="shared" si="12"/>
        <v/>
      </c>
      <c r="AO7" s="280">
        <f t="shared" si="12"/>
        <v>5</v>
      </c>
      <c r="AP7" s="280">
        <f t="shared" si="12"/>
        <v>5</v>
      </c>
      <c r="AQ7" s="280">
        <f t="shared" si="12"/>
        <v>4</v>
      </c>
      <c r="AR7" s="280">
        <f t="shared" si="12"/>
        <v>5</v>
      </c>
      <c r="AS7" s="280" t="str">
        <f t="shared" si="12"/>
        <v/>
      </c>
      <c r="AT7" s="280" t="str">
        <f t="shared" si="12"/>
        <v/>
      </c>
      <c r="AU7" s="280">
        <f t="shared" si="12"/>
        <v>4</v>
      </c>
      <c r="AV7" s="280" t="str">
        <f t="shared" si="12"/>
        <v/>
      </c>
      <c r="AW7" s="35">
        <f t="shared" ref="AW7:AW31" si="13">COUNTIF(AG7:AV7,"з")</f>
        <v>0</v>
      </c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1"/>
      <c r="CH7" s="282"/>
      <c r="CI7" s="282"/>
      <c r="CJ7" s="282"/>
      <c r="CK7" s="282"/>
      <c r="CL7" s="282"/>
      <c r="CM7" s="282"/>
      <c r="CN7" s="279"/>
      <c r="CO7" s="279"/>
      <c r="CP7" s="279"/>
      <c r="CQ7" s="279"/>
      <c r="CR7" s="279"/>
      <c r="CS7" s="279"/>
      <c r="CT7" s="279"/>
      <c r="CU7" s="279"/>
      <c r="CV7" s="279"/>
      <c r="CW7" s="279"/>
      <c r="CX7" s="279"/>
      <c r="CY7" s="279"/>
      <c r="CZ7" s="279"/>
      <c r="DA7" s="279"/>
    </row>
    <row r="8" spans="1:107" s="285" customFormat="1" ht="18.75" x14ac:dyDescent="0.2">
      <c r="A8" s="295">
        <v>3</v>
      </c>
      <c r="B8" s="245" t="s">
        <v>28</v>
      </c>
      <c r="C8" s="302" t="s">
        <v>34</v>
      </c>
      <c r="D8" s="333" t="s">
        <v>939</v>
      </c>
      <c r="E8" s="238">
        <v>2344</v>
      </c>
      <c r="F8" s="91"/>
      <c r="G8" s="91"/>
      <c r="H8" s="91">
        <v>4</v>
      </c>
      <c r="I8" s="91">
        <v>4</v>
      </c>
      <c r="J8" s="91">
        <v>4</v>
      </c>
      <c r="K8" s="91">
        <v>5</v>
      </c>
      <c r="L8" s="91">
        <v>4</v>
      </c>
      <c r="M8" s="91"/>
      <c r="N8" s="91">
        <v>5</v>
      </c>
      <c r="O8" s="23">
        <v>4</v>
      </c>
      <c r="P8" s="23">
        <v>4</v>
      </c>
      <c r="Q8" s="23">
        <v>5</v>
      </c>
      <c r="R8" s="23"/>
      <c r="S8" s="23"/>
      <c r="T8" s="23">
        <v>4</v>
      </c>
      <c r="U8" s="23"/>
      <c r="V8" s="35">
        <f t="shared" si="0"/>
        <v>4</v>
      </c>
      <c r="W8" s="276">
        <f t="shared" si="1"/>
        <v>0</v>
      </c>
      <c r="X8" s="276">
        <f t="shared" si="2"/>
        <v>0</v>
      </c>
      <c r="Y8" s="276">
        <f t="shared" si="3"/>
        <v>0</v>
      </c>
      <c r="Z8" s="276">
        <f t="shared" si="4"/>
        <v>0</v>
      </c>
      <c r="AA8" s="276">
        <f t="shared" si="5"/>
        <v>7</v>
      </c>
      <c r="AB8" s="276">
        <f t="shared" si="6"/>
        <v>3</v>
      </c>
      <c r="AC8" s="276">
        <f t="shared" si="7"/>
        <v>10</v>
      </c>
      <c r="AD8" s="277">
        <f t="shared" si="11"/>
        <v>4.3</v>
      </c>
      <c r="AE8" s="278">
        <f t="shared" si="8"/>
        <v>0</v>
      </c>
      <c r="AF8" s="279"/>
      <c r="AG8" s="280" t="str">
        <f t="shared" si="12"/>
        <v/>
      </c>
      <c r="AH8" s="280" t="str">
        <f t="shared" si="12"/>
        <v/>
      </c>
      <c r="AI8" s="280">
        <f t="shared" si="12"/>
        <v>4</v>
      </c>
      <c r="AJ8" s="280">
        <f t="shared" si="12"/>
        <v>4</v>
      </c>
      <c r="AK8" s="280">
        <f t="shared" si="12"/>
        <v>4</v>
      </c>
      <c r="AL8" s="280">
        <f t="shared" si="12"/>
        <v>5</v>
      </c>
      <c r="AM8" s="280">
        <f t="shared" si="12"/>
        <v>4</v>
      </c>
      <c r="AN8" s="280" t="str">
        <f t="shared" si="12"/>
        <v/>
      </c>
      <c r="AO8" s="280">
        <f t="shared" si="12"/>
        <v>5</v>
      </c>
      <c r="AP8" s="280">
        <f t="shared" si="12"/>
        <v>4</v>
      </c>
      <c r="AQ8" s="280">
        <f t="shared" si="12"/>
        <v>4</v>
      </c>
      <c r="AR8" s="280">
        <f t="shared" si="12"/>
        <v>5</v>
      </c>
      <c r="AS8" s="280" t="str">
        <f t="shared" si="12"/>
        <v/>
      </c>
      <c r="AT8" s="280" t="str">
        <f t="shared" si="12"/>
        <v/>
      </c>
      <c r="AU8" s="280">
        <f t="shared" si="12"/>
        <v>4</v>
      </c>
      <c r="AV8" s="280" t="str">
        <f t="shared" si="12"/>
        <v/>
      </c>
      <c r="AW8" s="35">
        <f t="shared" si="13"/>
        <v>0</v>
      </c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2"/>
      <c r="BQ8" s="282"/>
      <c r="BR8" s="282"/>
      <c r="BS8" s="282"/>
      <c r="BT8" s="282"/>
      <c r="BU8" s="282"/>
      <c r="BV8" s="282"/>
      <c r="BW8" s="282"/>
      <c r="BX8" s="282"/>
      <c r="BY8" s="282"/>
      <c r="BZ8" s="282"/>
      <c r="CA8" s="282"/>
      <c r="CB8" s="282"/>
      <c r="CC8" s="282"/>
      <c r="CD8" s="282"/>
      <c r="CE8" s="282"/>
      <c r="CF8" s="282"/>
      <c r="CG8" s="281"/>
      <c r="CH8" s="282"/>
      <c r="CI8" s="282"/>
      <c r="CJ8" s="282"/>
      <c r="CK8" s="282"/>
      <c r="CL8" s="282"/>
      <c r="CM8" s="282"/>
      <c r="CN8" s="279"/>
      <c r="CO8" s="279"/>
      <c r="CP8" s="279"/>
      <c r="CQ8" s="279"/>
      <c r="CR8" s="279"/>
      <c r="CS8" s="279"/>
      <c r="CT8" s="279"/>
      <c r="CU8" s="279"/>
      <c r="CV8" s="279"/>
      <c r="CW8" s="279"/>
      <c r="CX8" s="279"/>
      <c r="CY8" s="279"/>
      <c r="CZ8" s="279"/>
      <c r="DA8" s="279"/>
    </row>
    <row r="9" spans="1:107" s="285" customFormat="1" ht="18.75" x14ac:dyDescent="0.2">
      <c r="A9" s="295">
        <v>4</v>
      </c>
      <c r="B9" s="245" t="s">
        <v>28</v>
      </c>
      <c r="C9" s="343" t="s">
        <v>34</v>
      </c>
      <c r="D9" s="344" t="s">
        <v>940</v>
      </c>
      <c r="E9" s="238">
        <v>2344</v>
      </c>
      <c r="F9" s="91"/>
      <c r="G9" s="91"/>
      <c r="H9" s="91">
        <v>5</v>
      </c>
      <c r="I9" s="91">
        <v>5</v>
      </c>
      <c r="J9" s="91">
        <v>5</v>
      </c>
      <c r="K9" s="91">
        <v>5</v>
      </c>
      <c r="L9" s="91">
        <v>5</v>
      </c>
      <c r="M9" s="91"/>
      <c r="N9" s="91">
        <v>5</v>
      </c>
      <c r="O9" s="23">
        <v>5</v>
      </c>
      <c r="P9" s="23">
        <v>5</v>
      </c>
      <c r="Q9" s="23">
        <v>5</v>
      </c>
      <c r="R9" s="23"/>
      <c r="S9" s="23"/>
      <c r="T9" s="23">
        <v>5</v>
      </c>
      <c r="U9" s="23"/>
      <c r="V9" s="35">
        <f t="shared" si="0"/>
        <v>5</v>
      </c>
      <c r="W9" s="276">
        <f t="shared" si="1"/>
        <v>0</v>
      </c>
      <c r="X9" s="276">
        <f t="shared" si="2"/>
        <v>0</v>
      </c>
      <c r="Y9" s="276">
        <f t="shared" si="3"/>
        <v>0</v>
      </c>
      <c r="Z9" s="276">
        <f t="shared" si="4"/>
        <v>0</v>
      </c>
      <c r="AA9" s="276">
        <f t="shared" si="5"/>
        <v>0</v>
      </c>
      <c r="AB9" s="276">
        <f t="shared" si="6"/>
        <v>10</v>
      </c>
      <c r="AC9" s="276">
        <f t="shared" si="7"/>
        <v>10</v>
      </c>
      <c r="AD9" s="277">
        <f t="shared" si="11"/>
        <v>5</v>
      </c>
      <c r="AE9" s="278">
        <f t="shared" si="8"/>
        <v>0</v>
      </c>
      <c r="AF9" s="279"/>
      <c r="AG9" s="280" t="str">
        <f t="shared" si="12"/>
        <v/>
      </c>
      <c r="AH9" s="280" t="str">
        <f t="shared" si="12"/>
        <v/>
      </c>
      <c r="AI9" s="280">
        <f t="shared" si="12"/>
        <v>5</v>
      </c>
      <c r="AJ9" s="280">
        <f t="shared" si="12"/>
        <v>5</v>
      </c>
      <c r="AK9" s="280">
        <f t="shared" si="12"/>
        <v>5</v>
      </c>
      <c r="AL9" s="280">
        <f t="shared" si="12"/>
        <v>5</v>
      </c>
      <c r="AM9" s="280">
        <f t="shared" si="12"/>
        <v>5</v>
      </c>
      <c r="AN9" s="280" t="str">
        <f t="shared" si="12"/>
        <v/>
      </c>
      <c r="AO9" s="280">
        <f t="shared" si="12"/>
        <v>5</v>
      </c>
      <c r="AP9" s="280">
        <f t="shared" si="12"/>
        <v>5</v>
      </c>
      <c r="AQ9" s="280">
        <f t="shared" si="12"/>
        <v>5</v>
      </c>
      <c r="AR9" s="280">
        <f t="shared" si="12"/>
        <v>5</v>
      </c>
      <c r="AS9" s="280" t="str">
        <f t="shared" si="12"/>
        <v/>
      </c>
      <c r="AT9" s="280" t="str">
        <f t="shared" si="12"/>
        <v/>
      </c>
      <c r="AU9" s="280">
        <f t="shared" si="12"/>
        <v>5</v>
      </c>
      <c r="AV9" s="280" t="str">
        <f t="shared" si="12"/>
        <v/>
      </c>
      <c r="AW9" s="35">
        <f t="shared" si="13"/>
        <v>0</v>
      </c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2"/>
      <c r="BQ9" s="282"/>
      <c r="BR9" s="282"/>
      <c r="BS9" s="282"/>
      <c r="BT9" s="282"/>
      <c r="BU9" s="282"/>
      <c r="BV9" s="282"/>
      <c r="BW9" s="282"/>
      <c r="BX9" s="282"/>
      <c r="BY9" s="282"/>
      <c r="BZ9" s="282"/>
      <c r="CA9" s="282"/>
      <c r="CB9" s="282"/>
      <c r="CC9" s="282"/>
      <c r="CD9" s="282"/>
      <c r="CE9" s="282"/>
      <c r="CF9" s="282"/>
      <c r="CG9" s="281"/>
      <c r="CH9" s="282"/>
      <c r="CI9" s="282"/>
      <c r="CJ9" s="282"/>
      <c r="CK9" s="282"/>
      <c r="CL9" s="282"/>
      <c r="CM9" s="282"/>
      <c r="CN9" s="279"/>
      <c r="CO9" s="279"/>
      <c r="CP9" s="279"/>
      <c r="CQ9" s="279"/>
      <c r="CR9" s="279"/>
      <c r="CS9" s="279"/>
      <c r="CT9" s="279"/>
      <c r="CU9" s="279"/>
      <c r="CV9" s="279"/>
      <c r="CW9" s="279"/>
      <c r="CX9" s="279"/>
      <c r="CY9" s="279"/>
      <c r="CZ9" s="279"/>
      <c r="DA9" s="279"/>
    </row>
    <row r="10" spans="1:107" s="285" customFormat="1" ht="18.75" x14ac:dyDescent="0.2">
      <c r="A10" s="295">
        <v>5</v>
      </c>
      <c r="B10" s="245" t="s">
        <v>28</v>
      </c>
      <c r="C10" s="302" t="s">
        <v>34</v>
      </c>
      <c r="D10" s="333" t="s">
        <v>941</v>
      </c>
      <c r="E10" s="238">
        <v>2344</v>
      </c>
      <c r="F10" s="91"/>
      <c r="G10" s="91"/>
      <c r="H10" s="91">
        <v>3</v>
      </c>
      <c r="I10" s="91">
        <v>3</v>
      </c>
      <c r="J10" s="91">
        <v>4</v>
      </c>
      <c r="K10" s="91">
        <v>3</v>
      </c>
      <c r="L10" s="91">
        <v>4</v>
      </c>
      <c r="M10" s="91"/>
      <c r="N10" s="91">
        <v>4</v>
      </c>
      <c r="O10" s="23">
        <v>3</v>
      </c>
      <c r="P10" s="23">
        <v>3</v>
      </c>
      <c r="Q10" s="23">
        <v>5</v>
      </c>
      <c r="R10" s="23"/>
      <c r="S10" s="23"/>
      <c r="T10" s="23">
        <v>3</v>
      </c>
      <c r="U10" s="23"/>
      <c r="V10" s="35">
        <f t="shared" si="0"/>
        <v>3</v>
      </c>
      <c r="W10" s="276">
        <f t="shared" si="1"/>
        <v>0</v>
      </c>
      <c r="X10" s="276">
        <f t="shared" si="2"/>
        <v>0</v>
      </c>
      <c r="Y10" s="276">
        <f t="shared" si="3"/>
        <v>0</v>
      </c>
      <c r="Z10" s="276">
        <f t="shared" si="4"/>
        <v>6</v>
      </c>
      <c r="AA10" s="276">
        <f t="shared" si="5"/>
        <v>3</v>
      </c>
      <c r="AB10" s="276">
        <f t="shared" si="6"/>
        <v>1</v>
      </c>
      <c r="AC10" s="276">
        <f t="shared" si="7"/>
        <v>10</v>
      </c>
      <c r="AD10" s="277">
        <f t="shared" si="11"/>
        <v>3.5</v>
      </c>
      <c r="AE10" s="278">
        <f t="shared" si="8"/>
        <v>0</v>
      </c>
      <c r="AF10" s="279"/>
      <c r="AG10" s="280" t="str">
        <f t="shared" si="12"/>
        <v/>
      </c>
      <c r="AH10" s="280" t="str">
        <f t="shared" si="12"/>
        <v/>
      </c>
      <c r="AI10" s="280">
        <f t="shared" si="12"/>
        <v>3</v>
      </c>
      <c r="AJ10" s="280">
        <f t="shared" si="12"/>
        <v>3</v>
      </c>
      <c r="AK10" s="280">
        <f t="shared" si="12"/>
        <v>4</v>
      </c>
      <c r="AL10" s="280">
        <f t="shared" si="12"/>
        <v>3</v>
      </c>
      <c r="AM10" s="280">
        <f t="shared" si="12"/>
        <v>4</v>
      </c>
      <c r="AN10" s="280" t="str">
        <f t="shared" si="12"/>
        <v/>
      </c>
      <c r="AO10" s="280">
        <f t="shared" si="12"/>
        <v>4</v>
      </c>
      <c r="AP10" s="280">
        <f t="shared" si="12"/>
        <v>3</v>
      </c>
      <c r="AQ10" s="280">
        <f t="shared" si="12"/>
        <v>3</v>
      </c>
      <c r="AR10" s="280">
        <f t="shared" si="12"/>
        <v>5</v>
      </c>
      <c r="AS10" s="280" t="str">
        <f t="shared" si="12"/>
        <v/>
      </c>
      <c r="AT10" s="280" t="str">
        <f t="shared" si="12"/>
        <v/>
      </c>
      <c r="AU10" s="280">
        <f t="shared" si="12"/>
        <v>3</v>
      </c>
      <c r="AV10" s="280" t="str">
        <f t="shared" si="12"/>
        <v/>
      </c>
      <c r="AW10" s="35">
        <f t="shared" si="13"/>
        <v>0</v>
      </c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1"/>
      <c r="BI10" s="281"/>
      <c r="BJ10" s="281"/>
      <c r="BK10" s="281"/>
      <c r="BL10" s="281"/>
      <c r="BM10" s="281"/>
      <c r="BN10" s="281"/>
      <c r="BO10" s="281"/>
      <c r="BP10" s="282"/>
      <c r="BQ10" s="282"/>
      <c r="BR10" s="282"/>
      <c r="BS10" s="282"/>
      <c r="BT10" s="282"/>
      <c r="BU10" s="282"/>
      <c r="BV10" s="282"/>
      <c r="BW10" s="282"/>
      <c r="BX10" s="282"/>
      <c r="BY10" s="282"/>
      <c r="BZ10" s="282"/>
      <c r="CA10" s="282"/>
      <c r="CB10" s="282"/>
      <c r="CC10" s="282"/>
      <c r="CD10" s="282"/>
      <c r="CE10" s="282"/>
      <c r="CF10" s="282"/>
      <c r="CG10" s="281"/>
      <c r="CH10" s="282"/>
      <c r="CI10" s="282"/>
      <c r="CJ10" s="282"/>
      <c r="CK10" s="282"/>
      <c r="CL10" s="282"/>
      <c r="CM10" s="282"/>
      <c r="CN10" s="279"/>
      <c r="CO10" s="279"/>
      <c r="CP10" s="279"/>
      <c r="CQ10" s="279"/>
      <c r="CR10" s="279"/>
      <c r="CS10" s="279"/>
      <c r="CT10" s="279"/>
      <c r="CU10" s="279"/>
      <c r="CV10" s="279"/>
      <c r="CW10" s="279"/>
      <c r="CX10" s="279"/>
      <c r="CY10" s="279"/>
      <c r="CZ10" s="279"/>
      <c r="DA10" s="279"/>
    </row>
    <row r="11" spans="1:107" s="285" customFormat="1" ht="18.75" x14ac:dyDescent="0.2">
      <c r="A11" s="295">
        <v>6</v>
      </c>
      <c r="B11" s="245" t="s">
        <v>28</v>
      </c>
      <c r="C11" s="302" t="s">
        <v>34</v>
      </c>
      <c r="D11" s="333" t="s">
        <v>942</v>
      </c>
      <c r="E11" s="238">
        <v>2344</v>
      </c>
      <c r="F11" s="91"/>
      <c r="G11" s="91"/>
      <c r="H11" s="91">
        <v>4</v>
      </c>
      <c r="I11" s="91">
        <v>3</v>
      </c>
      <c r="J11" s="91">
        <v>5</v>
      </c>
      <c r="K11" s="91">
        <v>4</v>
      </c>
      <c r="L11" s="91">
        <v>4</v>
      </c>
      <c r="M11" s="91"/>
      <c r="N11" s="91">
        <v>5</v>
      </c>
      <c r="O11" s="91">
        <v>5</v>
      </c>
      <c r="P11" s="91">
        <v>4</v>
      </c>
      <c r="Q11" s="91">
        <v>5</v>
      </c>
      <c r="R11" s="91"/>
      <c r="S11" s="91"/>
      <c r="T11" s="91">
        <v>3</v>
      </c>
      <c r="U11" s="91"/>
      <c r="V11" s="35">
        <f t="shared" si="0"/>
        <v>3</v>
      </c>
      <c r="W11" s="286">
        <f t="shared" si="1"/>
        <v>0</v>
      </c>
      <c r="X11" s="286">
        <f t="shared" si="2"/>
        <v>0</v>
      </c>
      <c r="Y11" s="286">
        <f t="shared" si="3"/>
        <v>0</v>
      </c>
      <c r="Z11" s="286">
        <f t="shared" si="4"/>
        <v>2</v>
      </c>
      <c r="AA11" s="286">
        <f t="shared" si="5"/>
        <v>4</v>
      </c>
      <c r="AB11" s="286">
        <f t="shared" si="6"/>
        <v>4</v>
      </c>
      <c r="AC11" s="276">
        <f t="shared" si="7"/>
        <v>10</v>
      </c>
      <c r="AD11" s="277">
        <f t="shared" si="11"/>
        <v>4.2</v>
      </c>
      <c r="AE11" s="287">
        <f t="shared" si="8"/>
        <v>0</v>
      </c>
      <c r="AG11" s="280" t="str">
        <f t="shared" si="12"/>
        <v/>
      </c>
      <c r="AH11" s="280" t="str">
        <f t="shared" si="12"/>
        <v/>
      </c>
      <c r="AI11" s="280">
        <f t="shared" si="12"/>
        <v>4</v>
      </c>
      <c r="AJ11" s="280">
        <f t="shared" si="12"/>
        <v>3</v>
      </c>
      <c r="AK11" s="280">
        <f t="shared" si="12"/>
        <v>5</v>
      </c>
      <c r="AL11" s="280">
        <f t="shared" si="12"/>
        <v>4</v>
      </c>
      <c r="AM11" s="280">
        <f t="shared" si="12"/>
        <v>4</v>
      </c>
      <c r="AN11" s="280" t="str">
        <f t="shared" si="12"/>
        <v/>
      </c>
      <c r="AO11" s="280">
        <f t="shared" si="12"/>
        <v>5</v>
      </c>
      <c r="AP11" s="280">
        <f t="shared" si="12"/>
        <v>5</v>
      </c>
      <c r="AQ11" s="280">
        <f t="shared" si="12"/>
        <v>4</v>
      </c>
      <c r="AR11" s="280">
        <f t="shared" si="12"/>
        <v>5</v>
      </c>
      <c r="AS11" s="280" t="str">
        <f t="shared" si="12"/>
        <v/>
      </c>
      <c r="AT11" s="280" t="str">
        <f t="shared" si="12"/>
        <v/>
      </c>
      <c r="AU11" s="280">
        <f t="shared" si="12"/>
        <v>3</v>
      </c>
      <c r="AV11" s="280" t="str">
        <f t="shared" si="12"/>
        <v/>
      </c>
      <c r="AW11" s="35">
        <f t="shared" si="13"/>
        <v>0</v>
      </c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9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8"/>
      <c r="CH11" s="289"/>
      <c r="CI11" s="289"/>
      <c r="CJ11" s="289"/>
      <c r="CK11" s="289"/>
      <c r="CL11" s="289"/>
      <c r="CM11" s="289"/>
    </row>
    <row r="12" spans="1:107" s="285" customFormat="1" ht="18.75" x14ac:dyDescent="0.2">
      <c r="A12" s="295">
        <v>7</v>
      </c>
      <c r="B12" s="245" t="s">
        <v>28</v>
      </c>
      <c r="C12" s="302" t="s">
        <v>34</v>
      </c>
      <c r="D12" s="333" t="s">
        <v>943</v>
      </c>
      <c r="E12" s="238">
        <v>2344</v>
      </c>
      <c r="F12" s="91"/>
      <c r="G12" s="91"/>
      <c r="H12" s="91">
        <v>5</v>
      </c>
      <c r="I12" s="91">
        <v>5</v>
      </c>
      <c r="J12" s="91">
        <v>5</v>
      </c>
      <c r="K12" s="91">
        <v>5</v>
      </c>
      <c r="L12" s="91">
        <v>5</v>
      </c>
      <c r="M12" s="91"/>
      <c r="N12" s="91">
        <v>5</v>
      </c>
      <c r="O12" s="23">
        <v>5</v>
      </c>
      <c r="P12" s="23">
        <v>5</v>
      </c>
      <c r="Q12" s="23">
        <v>5</v>
      </c>
      <c r="R12" s="23"/>
      <c r="S12" s="23"/>
      <c r="T12" s="23">
        <v>4</v>
      </c>
      <c r="U12" s="23"/>
      <c r="V12" s="35">
        <f t="shared" si="0"/>
        <v>4</v>
      </c>
      <c r="W12" s="276">
        <f t="shared" si="1"/>
        <v>0</v>
      </c>
      <c r="X12" s="276">
        <f t="shared" si="2"/>
        <v>0</v>
      </c>
      <c r="Y12" s="276">
        <f t="shared" si="3"/>
        <v>0</v>
      </c>
      <c r="Z12" s="276">
        <f t="shared" si="4"/>
        <v>0</v>
      </c>
      <c r="AA12" s="276">
        <f t="shared" si="5"/>
        <v>1</v>
      </c>
      <c r="AB12" s="276">
        <f t="shared" si="6"/>
        <v>9</v>
      </c>
      <c r="AC12" s="276">
        <f t="shared" si="7"/>
        <v>10</v>
      </c>
      <c r="AD12" s="277">
        <f t="shared" si="11"/>
        <v>4.9000000000000004</v>
      </c>
      <c r="AE12" s="278">
        <f t="shared" si="8"/>
        <v>0</v>
      </c>
      <c r="AF12" s="279"/>
      <c r="AG12" s="280" t="str">
        <f t="shared" si="12"/>
        <v/>
      </c>
      <c r="AH12" s="280" t="str">
        <f t="shared" si="12"/>
        <v/>
      </c>
      <c r="AI12" s="280">
        <f t="shared" si="12"/>
        <v>5</v>
      </c>
      <c r="AJ12" s="280">
        <f t="shared" si="12"/>
        <v>5</v>
      </c>
      <c r="AK12" s="280">
        <f t="shared" si="12"/>
        <v>5</v>
      </c>
      <c r="AL12" s="280">
        <f t="shared" si="12"/>
        <v>5</v>
      </c>
      <c r="AM12" s="280">
        <f t="shared" si="12"/>
        <v>5</v>
      </c>
      <c r="AN12" s="280" t="str">
        <f t="shared" si="12"/>
        <v/>
      </c>
      <c r="AO12" s="280">
        <f t="shared" si="12"/>
        <v>5</v>
      </c>
      <c r="AP12" s="280">
        <f t="shared" si="12"/>
        <v>5</v>
      </c>
      <c r="AQ12" s="280">
        <f t="shared" si="12"/>
        <v>5</v>
      </c>
      <c r="AR12" s="280">
        <f t="shared" si="12"/>
        <v>5</v>
      </c>
      <c r="AS12" s="280" t="str">
        <f t="shared" si="12"/>
        <v/>
      </c>
      <c r="AT12" s="280" t="str">
        <f t="shared" si="12"/>
        <v/>
      </c>
      <c r="AU12" s="280">
        <f t="shared" si="12"/>
        <v>4</v>
      </c>
      <c r="AV12" s="280" t="str">
        <f t="shared" si="12"/>
        <v/>
      </c>
      <c r="AW12" s="35">
        <f t="shared" si="13"/>
        <v>0</v>
      </c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1"/>
      <c r="CH12" s="282"/>
      <c r="CI12" s="282"/>
      <c r="CJ12" s="282"/>
      <c r="CK12" s="282"/>
      <c r="CL12" s="282"/>
      <c r="CM12" s="282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</row>
    <row r="13" spans="1:107" s="285" customFormat="1" ht="18.75" x14ac:dyDescent="0.2">
      <c r="A13" s="295">
        <v>8</v>
      </c>
      <c r="B13" s="245" t="s">
        <v>28</v>
      </c>
      <c r="C13" s="302" t="s">
        <v>34</v>
      </c>
      <c r="D13" s="333" t="s">
        <v>944</v>
      </c>
      <c r="E13" s="238">
        <v>2344</v>
      </c>
      <c r="F13" s="91"/>
      <c r="G13" s="91"/>
      <c r="H13" s="91">
        <v>4</v>
      </c>
      <c r="I13" s="91">
        <v>4</v>
      </c>
      <c r="J13" s="91">
        <v>4</v>
      </c>
      <c r="K13" s="91">
        <v>4</v>
      </c>
      <c r="L13" s="91">
        <v>4</v>
      </c>
      <c r="M13" s="91"/>
      <c r="N13" s="91">
        <v>4</v>
      </c>
      <c r="O13" s="23">
        <v>5</v>
      </c>
      <c r="P13" s="23">
        <v>4</v>
      </c>
      <c r="Q13" s="23">
        <v>5</v>
      </c>
      <c r="R13" s="23"/>
      <c r="S13" s="23"/>
      <c r="T13" s="23">
        <v>4</v>
      </c>
      <c r="U13" s="23"/>
      <c r="V13" s="35">
        <f t="shared" si="0"/>
        <v>4</v>
      </c>
      <c r="W13" s="276">
        <f t="shared" si="1"/>
        <v>0</v>
      </c>
      <c r="X13" s="276">
        <f t="shared" si="2"/>
        <v>0</v>
      </c>
      <c r="Y13" s="276">
        <f t="shared" si="3"/>
        <v>0</v>
      </c>
      <c r="Z13" s="276">
        <f t="shared" si="4"/>
        <v>0</v>
      </c>
      <c r="AA13" s="276">
        <f t="shared" si="5"/>
        <v>8</v>
      </c>
      <c r="AB13" s="276">
        <f t="shared" si="6"/>
        <v>2</v>
      </c>
      <c r="AC13" s="276">
        <f t="shared" si="7"/>
        <v>10</v>
      </c>
      <c r="AD13" s="277">
        <f t="shared" si="11"/>
        <v>4.2</v>
      </c>
      <c r="AE13" s="278">
        <f t="shared" si="8"/>
        <v>0</v>
      </c>
      <c r="AF13" s="279"/>
      <c r="AG13" s="280" t="str">
        <f t="shared" si="12"/>
        <v/>
      </c>
      <c r="AH13" s="280" t="str">
        <f t="shared" si="12"/>
        <v/>
      </c>
      <c r="AI13" s="280">
        <f t="shared" si="12"/>
        <v>4</v>
      </c>
      <c r="AJ13" s="280">
        <f t="shared" si="12"/>
        <v>4</v>
      </c>
      <c r="AK13" s="280">
        <f t="shared" si="12"/>
        <v>4</v>
      </c>
      <c r="AL13" s="280">
        <f t="shared" si="12"/>
        <v>4</v>
      </c>
      <c r="AM13" s="280">
        <f t="shared" si="12"/>
        <v>4</v>
      </c>
      <c r="AN13" s="280" t="str">
        <f t="shared" si="12"/>
        <v/>
      </c>
      <c r="AO13" s="280">
        <f t="shared" si="12"/>
        <v>4</v>
      </c>
      <c r="AP13" s="280">
        <f t="shared" si="12"/>
        <v>5</v>
      </c>
      <c r="AQ13" s="280">
        <f t="shared" si="12"/>
        <v>4</v>
      </c>
      <c r="AR13" s="280">
        <f t="shared" si="12"/>
        <v>5</v>
      </c>
      <c r="AS13" s="280" t="str">
        <f t="shared" si="12"/>
        <v/>
      </c>
      <c r="AT13" s="280" t="str">
        <f t="shared" si="12"/>
        <v/>
      </c>
      <c r="AU13" s="280">
        <f t="shared" si="12"/>
        <v>4</v>
      </c>
      <c r="AV13" s="280" t="str">
        <f t="shared" si="12"/>
        <v/>
      </c>
      <c r="AW13" s="35">
        <f t="shared" si="13"/>
        <v>0</v>
      </c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2"/>
      <c r="BQ13" s="282"/>
      <c r="BR13" s="282"/>
      <c r="BS13" s="282"/>
      <c r="BT13" s="282"/>
      <c r="BU13" s="282"/>
      <c r="BV13" s="282"/>
      <c r="BW13" s="282"/>
      <c r="BX13" s="282"/>
      <c r="BY13" s="282"/>
      <c r="BZ13" s="282"/>
      <c r="CA13" s="282"/>
      <c r="CB13" s="282"/>
      <c r="CC13" s="282"/>
      <c r="CD13" s="282"/>
      <c r="CE13" s="282"/>
      <c r="CF13" s="282"/>
      <c r="CG13" s="281"/>
      <c r="CH13" s="282"/>
      <c r="CI13" s="282"/>
      <c r="CJ13" s="282"/>
      <c r="CK13" s="282"/>
      <c r="CL13" s="282"/>
      <c r="CM13" s="282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</row>
    <row r="14" spans="1:107" ht="18.75" x14ac:dyDescent="0.2">
      <c r="A14" s="295">
        <v>9</v>
      </c>
      <c r="B14" s="243"/>
      <c r="C14" s="302" t="s">
        <v>34</v>
      </c>
      <c r="D14" s="333" t="s">
        <v>945</v>
      </c>
      <c r="E14" s="238">
        <v>2344</v>
      </c>
      <c r="F14" s="91"/>
      <c r="G14" s="91"/>
      <c r="H14" s="91">
        <v>4</v>
      </c>
      <c r="I14" s="91">
        <v>5</v>
      </c>
      <c r="J14" s="91">
        <v>4</v>
      </c>
      <c r="K14" s="91">
        <v>5</v>
      </c>
      <c r="L14" s="91">
        <v>4</v>
      </c>
      <c r="M14" s="91"/>
      <c r="N14" s="91">
        <v>4</v>
      </c>
      <c r="O14" s="91">
        <v>4</v>
      </c>
      <c r="P14" s="24">
        <v>4</v>
      </c>
      <c r="Q14" s="24">
        <v>5</v>
      </c>
      <c r="R14" s="23"/>
      <c r="S14" s="23"/>
      <c r="T14" s="23">
        <v>3</v>
      </c>
      <c r="U14" s="23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1</v>
      </c>
      <c r="AA14" s="92">
        <f t="shared" si="5"/>
        <v>6</v>
      </c>
      <c r="AB14" s="92">
        <f t="shared" si="6"/>
        <v>3</v>
      </c>
      <c r="AC14" s="92">
        <f t="shared" si="7"/>
        <v>10</v>
      </c>
      <c r="AD14" s="225">
        <f t="shared" si="11"/>
        <v>4.2</v>
      </c>
      <c r="AE14" s="16">
        <f t="shared" si="8"/>
        <v>0</v>
      </c>
      <c r="AF14" s="9"/>
      <c r="AG14" s="280" t="str">
        <f t="shared" si="12"/>
        <v/>
      </c>
      <c r="AH14" s="280" t="str">
        <f t="shared" si="12"/>
        <v/>
      </c>
      <c r="AI14" s="280">
        <f t="shared" si="12"/>
        <v>4</v>
      </c>
      <c r="AJ14" s="280">
        <f t="shared" si="12"/>
        <v>5</v>
      </c>
      <c r="AK14" s="280">
        <f t="shared" si="12"/>
        <v>4</v>
      </c>
      <c r="AL14" s="280">
        <f t="shared" si="12"/>
        <v>5</v>
      </c>
      <c r="AM14" s="280">
        <f t="shared" si="12"/>
        <v>4</v>
      </c>
      <c r="AN14" s="280" t="str">
        <f t="shared" si="12"/>
        <v/>
      </c>
      <c r="AO14" s="280">
        <f t="shared" si="12"/>
        <v>4</v>
      </c>
      <c r="AP14" s="280">
        <f t="shared" si="12"/>
        <v>4</v>
      </c>
      <c r="AQ14" s="280">
        <f t="shared" si="12"/>
        <v>4</v>
      </c>
      <c r="AR14" s="280">
        <f t="shared" si="12"/>
        <v>5</v>
      </c>
      <c r="AS14" s="280" t="str">
        <f t="shared" si="12"/>
        <v/>
      </c>
      <c r="AT14" s="280" t="str">
        <f t="shared" si="12"/>
        <v/>
      </c>
      <c r="AU14" s="280">
        <f t="shared" si="12"/>
        <v>3</v>
      </c>
      <c r="AV14" s="280" t="str">
        <f t="shared" si="12"/>
        <v/>
      </c>
      <c r="AW14" s="35">
        <f t="shared" si="13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295">
        <v>10</v>
      </c>
      <c r="B15" s="243"/>
      <c r="C15" s="302" t="s">
        <v>34</v>
      </c>
      <c r="D15" s="333" t="s">
        <v>946</v>
      </c>
      <c r="E15" s="238">
        <v>2344</v>
      </c>
      <c r="F15" s="91"/>
      <c r="G15" s="91"/>
      <c r="H15" s="91">
        <v>4</v>
      </c>
      <c r="I15" s="91">
        <v>3</v>
      </c>
      <c r="J15" s="91">
        <v>3</v>
      </c>
      <c r="K15" s="91">
        <v>3</v>
      </c>
      <c r="L15" s="91">
        <v>3</v>
      </c>
      <c r="M15" s="91"/>
      <c r="N15" s="91">
        <v>4</v>
      </c>
      <c r="O15" s="91">
        <v>4</v>
      </c>
      <c r="P15" s="24">
        <v>4</v>
      </c>
      <c r="Q15" s="24">
        <v>5</v>
      </c>
      <c r="R15" s="23"/>
      <c r="S15" s="23"/>
      <c r="T15" s="23">
        <v>3</v>
      </c>
      <c r="U15" s="23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5</v>
      </c>
      <c r="AA15" s="92">
        <f t="shared" si="5"/>
        <v>4</v>
      </c>
      <c r="AB15" s="92">
        <f t="shared" si="6"/>
        <v>1</v>
      </c>
      <c r="AC15" s="92">
        <f t="shared" si="7"/>
        <v>10</v>
      </c>
      <c r="AD15" s="225">
        <f t="shared" si="11"/>
        <v>3.6</v>
      </c>
      <c r="AE15" s="16">
        <f t="shared" si="8"/>
        <v>0</v>
      </c>
      <c r="AF15" s="9"/>
      <c r="AG15" s="280" t="str">
        <f t="shared" si="12"/>
        <v/>
      </c>
      <c r="AH15" s="280" t="str">
        <f t="shared" si="12"/>
        <v/>
      </c>
      <c r="AI15" s="280">
        <f t="shared" si="12"/>
        <v>4</v>
      </c>
      <c r="AJ15" s="280">
        <f t="shared" si="12"/>
        <v>3</v>
      </c>
      <c r="AK15" s="280">
        <f t="shared" si="12"/>
        <v>3</v>
      </c>
      <c r="AL15" s="280">
        <f t="shared" ref="AL15:AL25" si="14">IF(ISERROR(VALUE(LEFT(K15))),LEFT(K15),VALUE(LEFT(K15)))</f>
        <v>3</v>
      </c>
      <c r="AM15" s="280">
        <f t="shared" si="12"/>
        <v>3</v>
      </c>
      <c r="AN15" s="280" t="str">
        <f t="shared" si="12"/>
        <v/>
      </c>
      <c r="AO15" s="280">
        <f t="shared" si="12"/>
        <v>4</v>
      </c>
      <c r="AP15" s="280">
        <f t="shared" si="12"/>
        <v>4</v>
      </c>
      <c r="AQ15" s="280">
        <f t="shared" si="12"/>
        <v>4</v>
      </c>
      <c r="AR15" s="280">
        <f t="shared" si="12"/>
        <v>5</v>
      </c>
      <c r="AS15" s="280" t="str">
        <f t="shared" si="12"/>
        <v/>
      </c>
      <c r="AT15" s="280" t="str">
        <f t="shared" si="12"/>
        <v/>
      </c>
      <c r="AU15" s="280">
        <f t="shared" si="12"/>
        <v>3</v>
      </c>
      <c r="AV15" s="280" t="str">
        <f t="shared" si="12"/>
        <v/>
      </c>
      <c r="AW15" s="35">
        <f t="shared" si="13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95">
        <v>11</v>
      </c>
      <c r="B16" s="243"/>
      <c r="C16" s="302" t="s">
        <v>34</v>
      </c>
      <c r="D16" s="333" t="s">
        <v>947</v>
      </c>
      <c r="E16" s="238">
        <v>2344</v>
      </c>
      <c r="F16" s="91"/>
      <c r="G16" s="91"/>
      <c r="H16" s="91">
        <v>4</v>
      </c>
      <c r="I16" s="91">
        <v>4</v>
      </c>
      <c r="J16" s="91">
        <v>4</v>
      </c>
      <c r="K16" s="91">
        <v>4</v>
      </c>
      <c r="L16" s="91">
        <v>4</v>
      </c>
      <c r="M16" s="91"/>
      <c r="N16" s="91">
        <v>4</v>
      </c>
      <c r="O16" s="91">
        <v>5</v>
      </c>
      <c r="P16" s="24">
        <v>4</v>
      </c>
      <c r="Q16" s="24">
        <v>5</v>
      </c>
      <c r="R16" s="23"/>
      <c r="S16" s="23"/>
      <c r="T16" s="23">
        <v>4</v>
      </c>
      <c r="U16" s="23"/>
      <c r="V16" s="18">
        <f t="shared" si="0"/>
        <v>4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0</v>
      </c>
      <c r="AA16" s="92">
        <f t="shared" si="5"/>
        <v>8</v>
      </c>
      <c r="AB16" s="92">
        <f t="shared" si="6"/>
        <v>2</v>
      </c>
      <c r="AC16" s="92">
        <f t="shared" si="7"/>
        <v>10</v>
      </c>
      <c r="AD16" s="225">
        <f t="shared" si="11"/>
        <v>4.2</v>
      </c>
      <c r="AE16" s="16">
        <f t="shared" si="8"/>
        <v>0</v>
      </c>
      <c r="AF16" s="9"/>
      <c r="AG16" s="280" t="str">
        <f t="shared" si="12"/>
        <v/>
      </c>
      <c r="AH16" s="280" t="str">
        <f t="shared" si="12"/>
        <v/>
      </c>
      <c r="AI16" s="280">
        <f t="shared" si="12"/>
        <v>4</v>
      </c>
      <c r="AJ16" s="280">
        <f t="shared" si="12"/>
        <v>4</v>
      </c>
      <c r="AK16" s="280">
        <f t="shared" si="12"/>
        <v>4</v>
      </c>
      <c r="AL16" s="280">
        <f t="shared" si="14"/>
        <v>4</v>
      </c>
      <c r="AM16" s="280">
        <f t="shared" si="12"/>
        <v>4</v>
      </c>
      <c r="AN16" s="280" t="str">
        <f t="shared" si="12"/>
        <v/>
      </c>
      <c r="AO16" s="280">
        <f t="shared" si="12"/>
        <v>4</v>
      </c>
      <c r="AP16" s="280">
        <f t="shared" si="12"/>
        <v>5</v>
      </c>
      <c r="AQ16" s="280">
        <f t="shared" si="12"/>
        <v>4</v>
      </c>
      <c r="AR16" s="280">
        <f t="shared" si="12"/>
        <v>5</v>
      </c>
      <c r="AS16" s="280" t="str">
        <f t="shared" si="12"/>
        <v/>
      </c>
      <c r="AT16" s="280" t="str">
        <f t="shared" si="12"/>
        <v/>
      </c>
      <c r="AU16" s="280">
        <f t="shared" si="12"/>
        <v>4</v>
      </c>
      <c r="AV16" s="280" t="str">
        <f t="shared" si="12"/>
        <v/>
      </c>
      <c r="AW16" s="35">
        <f t="shared" si="13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95">
        <v>12</v>
      </c>
      <c r="B17" s="240"/>
      <c r="C17" s="302" t="s">
        <v>34</v>
      </c>
      <c r="D17" s="333" t="s">
        <v>948</v>
      </c>
      <c r="E17" s="238">
        <v>2344</v>
      </c>
      <c r="F17" s="91"/>
      <c r="G17" s="91"/>
      <c r="H17" s="91">
        <v>4</v>
      </c>
      <c r="I17" s="91">
        <v>5</v>
      </c>
      <c r="J17" s="91">
        <v>5</v>
      </c>
      <c r="K17" s="91">
        <v>5</v>
      </c>
      <c r="L17" s="91">
        <v>4</v>
      </c>
      <c r="M17" s="91"/>
      <c r="N17" s="91">
        <v>5</v>
      </c>
      <c r="O17" s="91">
        <v>5</v>
      </c>
      <c r="P17" s="24">
        <v>3</v>
      </c>
      <c r="Q17" s="24">
        <v>4</v>
      </c>
      <c r="R17" s="23"/>
      <c r="S17" s="23"/>
      <c r="T17" s="23">
        <v>4</v>
      </c>
      <c r="U17" s="23"/>
      <c r="V17" s="18">
        <f t="shared" si="0"/>
        <v>3</v>
      </c>
      <c r="W17" s="92">
        <f t="shared" si="1"/>
        <v>0</v>
      </c>
      <c r="X17" s="92">
        <f t="shared" ref="X17:X34" si="15">COUNTIF(AF17:AU17,"д")</f>
        <v>0</v>
      </c>
      <c r="Y17" s="92">
        <f t="shared" si="3"/>
        <v>0</v>
      </c>
      <c r="Z17" s="92">
        <f t="shared" si="4"/>
        <v>1</v>
      </c>
      <c r="AA17" s="92">
        <f t="shared" si="5"/>
        <v>4</v>
      </c>
      <c r="AB17" s="92">
        <f t="shared" si="6"/>
        <v>5</v>
      </c>
      <c r="AC17" s="92">
        <f t="shared" si="7"/>
        <v>10</v>
      </c>
      <c r="AD17" s="225">
        <f t="shared" si="11"/>
        <v>4.4000000000000004</v>
      </c>
      <c r="AE17" s="16">
        <f t="shared" si="8"/>
        <v>0</v>
      </c>
      <c r="AF17" s="9"/>
      <c r="AG17" s="280" t="str">
        <f t="shared" si="12"/>
        <v/>
      </c>
      <c r="AH17" s="280" t="str">
        <f t="shared" si="12"/>
        <v/>
      </c>
      <c r="AI17" s="280">
        <f t="shared" si="12"/>
        <v>4</v>
      </c>
      <c r="AJ17" s="280">
        <f t="shared" si="12"/>
        <v>5</v>
      </c>
      <c r="AK17" s="280">
        <f t="shared" si="12"/>
        <v>5</v>
      </c>
      <c r="AL17" s="280">
        <f t="shared" si="14"/>
        <v>5</v>
      </c>
      <c r="AM17" s="280">
        <f t="shared" si="12"/>
        <v>4</v>
      </c>
      <c r="AN17" s="280" t="str">
        <f t="shared" si="12"/>
        <v/>
      </c>
      <c r="AO17" s="280">
        <f t="shared" si="12"/>
        <v>5</v>
      </c>
      <c r="AP17" s="280">
        <f t="shared" si="12"/>
        <v>5</v>
      </c>
      <c r="AQ17" s="280">
        <f t="shared" si="12"/>
        <v>3</v>
      </c>
      <c r="AR17" s="280">
        <f t="shared" si="12"/>
        <v>4</v>
      </c>
      <c r="AS17" s="280" t="str">
        <f t="shared" si="12"/>
        <v/>
      </c>
      <c r="AT17" s="280" t="str">
        <f t="shared" si="12"/>
        <v/>
      </c>
      <c r="AU17" s="280">
        <f t="shared" si="12"/>
        <v>4</v>
      </c>
      <c r="AV17" s="280" t="str">
        <f t="shared" si="12"/>
        <v/>
      </c>
      <c r="AW17" s="35">
        <f t="shared" si="13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95">
        <v>13</v>
      </c>
      <c r="B18" s="178"/>
      <c r="C18" s="302" t="s">
        <v>34</v>
      </c>
      <c r="D18" s="333" t="s">
        <v>949</v>
      </c>
      <c r="E18" s="238">
        <v>2344</v>
      </c>
      <c r="F18" s="91"/>
      <c r="G18" s="91"/>
      <c r="H18" s="91">
        <v>4</v>
      </c>
      <c r="I18" s="91">
        <v>4</v>
      </c>
      <c r="J18" s="91">
        <v>4</v>
      </c>
      <c r="K18" s="91">
        <v>4</v>
      </c>
      <c r="L18" s="91">
        <v>4</v>
      </c>
      <c r="M18" s="91"/>
      <c r="N18" s="91">
        <v>5</v>
      </c>
      <c r="O18" s="91">
        <v>4</v>
      </c>
      <c r="P18" s="91">
        <v>4</v>
      </c>
      <c r="Q18" s="91">
        <v>5</v>
      </c>
      <c r="R18" s="23"/>
      <c r="S18" s="23"/>
      <c r="T18" s="23">
        <v>3</v>
      </c>
      <c r="U18" s="23"/>
      <c r="V18" s="18">
        <f t="shared" si="0"/>
        <v>3</v>
      </c>
      <c r="W18" s="92">
        <f t="shared" si="1"/>
        <v>0</v>
      </c>
      <c r="X18" s="92">
        <f t="shared" si="15"/>
        <v>0</v>
      </c>
      <c r="Y18" s="92">
        <f t="shared" si="3"/>
        <v>0</v>
      </c>
      <c r="Z18" s="92">
        <f t="shared" si="4"/>
        <v>1</v>
      </c>
      <c r="AA18" s="92">
        <f t="shared" si="5"/>
        <v>7</v>
      </c>
      <c r="AB18" s="92">
        <f t="shared" si="6"/>
        <v>2</v>
      </c>
      <c r="AC18" s="92">
        <f t="shared" si="7"/>
        <v>10</v>
      </c>
      <c r="AD18" s="225">
        <f t="shared" si="11"/>
        <v>4.0999999999999996</v>
      </c>
      <c r="AE18" s="16">
        <f t="shared" si="8"/>
        <v>0</v>
      </c>
      <c r="AF18" s="9"/>
      <c r="AG18" s="280" t="str">
        <f t="shared" si="12"/>
        <v/>
      </c>
      <c r="AH18" s="280" t="str">
        <f t="shared" si="12"/>
        <v/>
      </c>
      <c r="AI18" s="280">
        <f t="shared" si="12"/>
        <v>4</v>
      </c>
      <c r="AJ18" s="280">
        <f t="shared" si="12"/>
        <v>4</v>
      </c>
      <c r="AK18" s="280">
        <f t="shared" si="12"/>
        <v>4</v>
      </c>
      <c r="AL18" s="280">
        <f t="shared" si="14"/>
        <v>4</v>
      </c>
      <c r="AM18" s="280">
        <f t="shared" si="12"/>
        <v>4</v>
      </c>
      <c r="AN18" s="280" t="str">
        <f t="shared" si="12"/>
        <v/>
      </c>
      <c r="AO18" s="280">
        <f t="shared" si="12"/>
        <v>5</v>
      </c>
      <c r="AP18" s="280">
        <f t="shared" si="12"/>
        <v>4</v>
      </c>
      <c r="AQ18" s="280">
        <f t="shared" si="12"/>
        <v>4</v>
      </c>
      <c r="AR18" s="280">
        <f t="shared" si="12"/>
        <v>5</v>
      </c>
      <c r="AS18" s="280" t="str">
        <f t="shared" si="12"/>
        <v/>
      </c>
      <c r="AT18" s="280" t="str">
        <f t="shared" si="12"/>
        <v/>
      </c>
      <c r="AU18" s="280">
        <f t="shared" si="12"/>
        <v>3</v>
      </c>
      <c r="AV18" s="280" t="str">
        <f t="shared" si="12"/>
        <v/>
      </c>
      <c r="AW18" s="35">
        <f t="shared" si="13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95">
        <v>14</v>
      </c>
      <c r="B19" s="178"/>
      <c r="C19" s="343" t="s">
        <v>34</v>
      </c>
      <c r="D19" s="344" t="s">
        <v>950</v>
      </c>
      <c r="E19" s="238">
        <v>2344</v>
      </c>
      <c r="F19" s="91"/>
      <c r="G19" s="91"/>
      <c r="H19" s="91">
        <v>5</v>
      </c>
      <c r="I19" s="91">
        <v>5</v>
      </c>
      <c r="J19" s="91">
        <v>5</v>
      </c>
      <c r="K19" s="91">
        <v>5</v>
      </c>
      <c r="L19" s="91">
        <v>5</v>
      </c>
      <c r="M19" s="91"/>
      <c r="N19" s="91">
        <v>5</v>
      </c>
      <c r="O19" s="91">
        <v>5</v>
      </c>
      <c r="P19" s="94">
        <v>5</v>
      </c>
      <c r="Q19" s="94">
        <v>5</v>
      </c>
      <c r="R19" s="23"/>
      <c r="S19" s="23"/>
      <c r="T19" s="23">
        <v>5</v>
      </c>
      <c r="U19" s="23"/>
      <c r="V19" s="18">
        <f t="shared" si="0"/>
        <v>5</v>
      </c>
      <c r="W19" s="92">
        <f t="shared" si="1"/>
        <v>0</v>
      </c>
      <c r="X19" s="92">
        <f t="shared" si="15"/>
        <v>0</v>
      </c>
      <c r="Y19" s="92">
        <f t="shared" si="3"/>
        <v>0</v>
      </c>
      <c r="Z19" s="92">
        <f t="shared" si="4"/>
        <v>0</v>
      </c>
      <c r="AA19" s="92">
        <f t="shared" si="5"/>
        <v>0</v>
      </c>
      <c r="AB19" s="92">
        <f t="shared" si="6"/>
        <v>10</v>
      </c>
      <c r="AC19" s="92">
        <f t="shared" si="7"/>
        <v>10</v>
      </c>
      <c r="AD19" s="225">
        <f t="shared" si="11"/>
        <v>5</v>
      </c>
      <c r="AE19" s="16">
        <f t="shared" si="8"/>
        <v>0</v>
      </c>
      <c r="AF19" s="9"/>
      <c r="AG19" s="280" t="str">
        <f t="shared" si="12"/>
        <v/>
      </c>
      <c r="AH19" s="280" t="str">
        <f t="shared" si="12"/>
        <v/>
      </c>
      <c r="AI19" s="280">
        <f t="shared" si="12"/>
        <v>5</v>
      </c>
      <c r="AJ19" s="280">
        <f t="shared" si="12"/>
        <v>5</v>
      </c>
      <c r="AK19" s="280">
        <f t="shared" si="12"/>
        <v>5</v>
      </c>
      <c r="AL19" s="280">
        <f t="shared" si="14"/>
        <v>5</v>
      </c>
      <c r="AM19" s="280">
        <f t="shared" si="12"/>
        <v>5</v>
      </c>
      <c r="AN19" s="280" t="str">
        <f t="shared" si="12"/>
        <v/>
      </c>
      <c r="AO19" s="280">
        <f t="shared" si="12"/>
        <v>5</v>
      </c>
      <c r="AP19" s="280">
        <f t="shared" si="12"/>
        <v>5</v>
      </c>
      <c r="AQ19" s="280">
        <f t="shared" si="12"/>
        <v>5</v>
      </c>
      <c r="AR19" s="280">
        <f t="shared" si="12"/>
        <v>5</v>
      </c>
      <c r="AS19" s="280" t="str">
        <f t="shared" si="12"/>
        <v/>
      </c>
      <c r="AT19" s="280" t="str">
        <f t="shared" si="12"/>
        <v/>
      </c>
      <c r="AU19" s="280">
        <f t="shared" si="12"/>
        <v>5</v>
      </c>
      <c r="AV19" s="280" t="str">
        <f t="shared" si="12"/>
        <v/>
      </c>
      <c r="AW19" s="35">
        <f t="shared" si="13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95">
        <v>15</v>
      </c>
      <c r="B20" s="178"/>
      <c r="C20" s="302" t="s">
        <v>34</v>
      </c>
      <c r="D20" s="333" t="s">
        <v>951</v>
      </c>
      <c r="E20" s="238">
        <v>2344</v>
      </c>
      <c r="F20" s="91"/>
      <c r="G20" s="91"/>
      <c r="H20" s="91">
        <v>4</v>
      </c>
      <c r="I20" s="91">
        <v>4</v>
      </c>
      <c r="J20" s="91">
        <v>4</v>
      </c>
      <c r="K20" s="91">
        <v>3</v>
      </c>
      <c r="L20" s="91">
        <v>3</v>
      </c>
      <c r="M20" s="91"/>
      <c r="N20" s="91">
        <v>3</v>
      </c>
      <c r="O20" s="91">
        <v>3</v>
      </c>
      <c r="P20" s="94">
        <v>3</v>
      </c>
      <c r="Q20" s="94">
        <v>5</v>
      </c>
      <c r="R20" s="23"/>
      <c r="S20" s="23"/>
      <c r="T20" s="23">
        <v>3</v>
      </c>
      <c r="U20" s="23"/>
      <c r="V20" s="18">
        <f t="shared" si="0"/>
        <v>3</v>
      </c>
      <c r="W20" s="92">
        <f t="shared" si="1"/>
        <v>0</v>
      </c>
      <c r="X20" s="92">
        <f t="shared" si="15"/>
        <v>0</v>
      </c>
      <c r="Y20" s="92">
        <f t="shared" si="3"/>
        <v>0</v>
      </c>
      <c r="Z20" s="92">
        <f t="shared" si="4"/>
        <v>6</v>
      </c>
      <c r="AA20" s="92">
        <f t="shared" si="5"/>
        <v>3</v>
      </c>
      <c r="AB20" s="92">
        <f t="shared" si="6"/>
        <v>1</v>
      </c>
      <c r="AC20" s="92">
        <f t="shared" si="7"/>
        <v>10</v>
      </c>
      <c r="AD20" s="225">
        <f t="shared" si="11"/>
        <v>3.5</v>
      </c>
      <c r="AE20" s="16">
        <f t="shared" si="8"/>
        <v>0</v>
      </c>
      <c r="AF20" s="9"/>
      <c r="AG20" s="280" t="str">
        <f t="shared" si="12"/>
        <v/>
      </c>
      <c r="AH20" s="280" t="str">
        <f t="shared" si="12"/>
        <v/>
      </c>
      <c r="AI20" s="280">
        <f t="shared" si="12"/>
        <v>4</v>
      </c>
      <c r="AJ20" s="280">
        <f t="shared" si="12"/>
        <v>4</v>
      </c>
      <c r="AK20" s="280">
        <f t="shared" si="12"/>
        <v>4</v>
      </c>
      <c r="AL20" s="280">
        <f t="shared" si="14"/>
        <v>3</v>
      </c>
      <c r="AM20" s="280">
        <f t="shared" si="12"/>
        <v>3</v>
      </c>
      <c r="AN20" s="280" t="str">
        <f t="shared" si="12"/>
        <v/>
      </c>
      <c r="AO20" s="280">
        <f t="shared" si="12"/>
        <v>3</v>
      </c>
      <c r="AP20" s="280">
        <f t="shared" si="12"/>
        <v>3</v>
      </c>
      <c r="AQ20" s="280">
        <f t="shared" si="12"/>
        <v>3</v>
      </c>
      <c r="AR20" s="280">
        <f t="shared" si="12"/>
        <v>5</v>
      </c>
      <c r="AS20" s="280" t="str">
        <f t="shared" si="12"/>
        <v/>
      </c>
      <c r="AT20" s="280" t="str">
        <f t="shared" si="12"/>
        <v/>
      </c>
      <c r="AU20" s="280">
        <f t="shared" si="12"/>
        <v>3</v>
      </c>
      <c r="AV20" s="280" t="str">
        <f t="shared" si="12"/>
        <v/>
      </c>
      <c r="AW20" s="35">
        <f t="shared" si="13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95">
        <v>16</v>
      </c>
      <c r="B21" s="178"/>
      <c r="C21" s="302" t="s">
        <v>34</v>
      </c>
      <c r="D21" s="333" t="s">
        <v>952</v>
      </c>
      <c r="E21" s="238">
        <v>2344</v>
      </c>
      <c r="F21" s="91"/>
      <c r="G21" s="91"/>
      <c r="H21" s="91">
        <v>4</v>
      </c>
      <c r="I21" s="91">
        <v>4</v>
      </c>
      <c r="J21" s="91">
        <v>5</v>
      </c>
      <c r="K21" s="91">
        <v>5</v>
      </c>
      <c r="L21" s="91">
        <v>4</v>
      </c>
      <c r="M21" s="91"/>
      <c r="N21" s="91">
        <v>4</v>
      </c>
      <c r="O21" s="91">
        <v>5</v>
      </c>
      <c r="P21" s="94">
        <v>4</v>
      </c>
      <c r="Q21" s="94">
        <v>5</v>
      </c>
      <c r="R21" s="23"/>
      <c r="S21" s="23"/>
      <c r="T21" s="23">
        <v>4</v>
      </c>
      <c r="U21" s="23"/>
      <c r="V21" s="18">
        <f t="shared" si="0"/>
        <v>4</v>
      </c>
      <c r="W21" s="92">
        <f t="shared" si="1"/>
        <v>0</v>
      </c>
      <c r="X21" s="92">
        <f t="shared" si="15"/>
        <v>0</v>
      </c>
      <c r="Y21" s="92">
        <f t="shared" si="3"/>
        <v>0</v>
      </c>
      <c r="Z21" s="92">
        <f t="shared" si="4"/>
        <v>0</v>
      </c>
      <c r="AA21" s="92">
        <f t="shared" si="5"/>
        <v>6</v>
      </c>
      <c r="AB21" s="92">
        <f t="shared" si="6"/>
        <v>4</v>
      </c>
      <c r="AC21" s="92">
        <f t="shared" si="7"/>
        <v>10</v>
      </c>
      <c r="AD21" s="225">
        <f t="shared" si="11"/>
        <v>4.4000000000000004</v>
      </c>
      <c r="AE21" s="16">
        <f t="shared" si="8"/>
        <v>0</v>
      </c>
      <c r="AF21" s="9"/>
      <c r="AG21" s="280" t="str">
        <f t="shared" si="12"/>
        <v/>
      </c>
      <c r="AH21" s="280" t="str">
        <f t="shared" si="12"/>
        <v/>
      </c>
      <c r="AI21" s="280">
        <f t="shared" si="12"/>
        <v>4</v>
      </c>
      <c r="AJ21" s="280">
        <f t="shared" si="12"/>
        <v>4</v>
      </c>
      <c r="AK21" s="280">
        <f t="shared" si="12"/>
        <v>5</v>
      </c>
      <c r="AL21" s="280">
        <f t="shared" si="14"/>
        <v>5</v>
      </c>
      <c r="AM21" s="280">
        <f t="shared" si="12"/>
        <v>4</v>
      </c>
      <c r="AN21" s="280" t="str">
        <f t="shared" si="12"/>
        <v/>
      </c>
      <c r="AO21" s="280">
        <f t="shared" si="12"/>
        <v>4</v>
      </c>
      <c r="AP21" s="280">
        <f t="shared" si="12"/>
        <v>5</v>
      </c>
      <c r="AQ21" s="280">
        <f t="shared" si="12"/>
        <v>4</v>
      </c>
      <c r="AR21" s="280">
        <f t="shared" si="12"/>
        <v>5</v>
      </c>
      <c r="AS21" s="280" t="str">
        <f t="shared" si="12"/>
        <v/>
      </c>
      <c r="AT21" s="280" t="str">
        <f t="shared" si="12"/>
        <v/>
      </c>
      <c r="AU21" s="280">
        <f t="shared" si="12"/>
        <v>4</v>
      </c>
      <c r="AV21" s="280" t="str">
        <f t="shared" si="12"/>
        <v/>
      </c>
      <c r="AW21" s="35">
        <f t="shared" si="13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95">
        <v>17</v>
      </c>
      <c r="B22" s="178"/>
      <c r="C22" s="302" t="s">
        <v>34</v>
      </c>
      <c r="D22" s="333" t="s">
        <v>953</v>
      </c>
      <c r="E22" s="238">
        <v>2344</v>
      </c>
      <c r="F22" s="91"/>
      <c r="G22" s="91"/>
      <c r="H22" s="91">
        <v>4</v>
      </c>
      <c r="I22" s="91">
        <v>5</v>
      </c>
      <c r="J22" s="91">
        <v>5</v>
      </c>
      <c r="K22" s="91">
        <v>4</v>
      </c>
      <c r="L22" s="91">
        <v>5</v>
      </c>
      <c r="M22" s="91"/>
      <c r="N22" s="91">
        <v>4</v>
      </c>
      <c r="O22" s="91">
        <v>5</v>
      </c>
      <c r="P22" s="94">
        <v>4</v>
      </c>
      <c r="Q22" s="94">
        <v>5</v>
      </c>
      <c r="R22" s="23"/>
      <c r="S22" s="23"/>
      <c r="T22" s="23">
        <v>4</v>
      </c>
      <c r="U22" s="23"/>
      <c r="V22" s="18">
        <f t="shared" si="0"/>
        <v>4</v>
      </c>
      <c r="W22" s="92">
        <f t="shared" si="1"/>
        <v>0</v>
      </c>
      <c r="X22" s="92">
        <f t="shared" si="15"/>
        <v>0</v>
      </c>
      <c r="Y22" s="92">
        <f t="shared" si="3"/>
        <v>0</v>
      </c>
      <c r="Z22" s="92">
        <f t="shared" si="4"/>
        <v>0</v>
      </c>
      <c r="AA22" s="92">
        <f t="shared" si="5"/>
        <v>5</v>
      </c>
      <c r="AB22" s="92">
        <f t="shared" si="6"/>
        <v>5</v>
      </c>
      <c r="AC22" s="92">
        <f t="shared" si="7"/>
        <v>10</v>
      </c>
      <c r="AD22" s="225">
        <f t="shared" si="11"/>
        <v>4.5</v>
      </c>
      <c r="AE22" s="16">
        <f t="shared" si="8"/>
        <v>0</v>
      </c>
      <c r="AF22" s="9"/>
      <c r="AG22" s="280" t="str">
        <f t="shared" si="12"/>
        <v/>
      </c>
      <c r="AH22" s="280" t="str">
        <f t="shared" si="12"/>
        <v/>
      </c>
      <c r="AI22" s="280">
        <f t="shared" si="12"/>
        <v>4</v>
      </c>
      <c r="AJ22" s="280">
        <f t="shared" si="12"/>
        <v>5</v>
      </c>
      <c r="AK22" s="280">
        <f t="shared" si="12"/>
        <v>5</v>
      </c>
      <c r="AL22" s="280">
        <f t="shared" si="14"/>
        <v>4</v>
      </c>
      <c r="AM22" s="280">
        <f t="shared" si="12"/>
        <v>5</v>
      </c>
      <c r="AN22" s="280" t="str">
        <f t="shared" si="12"/>
        <v/>
      </c>
      <c r="AO22" s="280">
        <f t="shared" si="12"/>
        <v>4</v>
      </c>
      <c r="AP22" s="280">
        <f t="shared" si="12"/>
        <v>5</v>
      </c>
      <c r="AQ22" s="280">
        <f t="shared" si="12"/>
        <v>4</v>
      </c>
      <c r="AR22" s="280">
        <f t="shared" si="12"/>
        <v>5</v>
      </c>
      <c r="AS22" s="280" t="str">
        <f t="shared" si="12"/>
        <v/>
      </c>
      <c r="AT22" s="280" t="str">
        <f t="shared" si="12"/>
        <v/>
      </c>
      <c r="AU22" s="280">
        <f t="shared" si="12"/>
        <v>4</v>
      </c>
      <c r="AV22" s="280" t="str">
        <f t="shared" ref="AG22:AV31" si="16">IF(ISERROR(VALUE(LEFT(U22))),LEFT(U22),VALUE(LEFT(U22)))</f>
        <v/>
      </c>
      <c r="AW22" s="35">
        <f t="shared" si="13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95">
        <v>18</v>
      </c>
      <c r="B23" s="178"/>
      <c r="C23" s="343" t="s">
        <v>34</v>
      </c>
      <c r="D23" s="344" t="s">
        <v>954</v>
      </c>
      <c r="E23" s="238">
        <v>2344</v>
      </c>
      <c r="F23" s="91"/>
      <c r="G23" s="91"/>
      <c r="H23" s="91">
        <v>5</v>
      </c>
      <c r="I23" s="91">
        <v>5</v>
      </c>
      <c r="J23" s="91">
        <v>5</v>
      </c>
      <c r="K23" s="91">
        <v>5</v>
      </c>
      <c r="L23" s="91">
        <v>5</v>
      </c>
      <c r="M23" s="91"/>
      <c r="N23" s="91">
        <v>4</v>
      </c>
      <c r="O23" s="91">
        <v>5</v>
      </c>
      <c r="P23" s="94">
        <v>4</v>
      </c>
      <c r="Q23" s="94">
        <v>5</v>
      </c>
      <c r="R23" s="23"/>
      <c r="S23" s="23"/>
      <c r="T23" s="23">
        <v>5</v>
      </c>
      <c r="U23" s="23"/>
      <c r="V23" s="18">
        <f t="shared" si="0"/>
        <v>4</v>
      </c>
      <c r="W23" s="92">
        <f t="shared" si="1"/>
        <v>0</v>
      </c>
      <c r="X23" s="92">
        <f t="shared" si="15"/>
        <v>0</v>
      </c>
      <c r="Y23" s="92">
        <f t="shared" si="3"/>
        <v>0</v>
      </c>
      <c r="Z23" s="92">
        <f t="shared" si="4"/>
        <v>0</v>
      </c>
      <c r="AA23" s="92">
        <f t="shared" si="5"/>
        <v>2</v>
      </c>
      <c r="AB23" s="92">
        <f t="shared" si="6"/>
        <v>8</v>
      </c>
      <c r="AC23" s="92">
        <f t="shared" si="7"/>
        <v>10</v>
      </c>
      <c r="AD23" s="225">
        <f t="shared" si="11"/>
        <v>4.8</v>
      </c>
      <c r="AE23" s="16">
        <f t="shared" si="8"/>
        <v>0</v>
      </c>
      <c r="AF23" s="9"/>
      <c r="AG23" s="280" t="str">
        <f t="shared" si="16"/>
        <v/>
      </c>
      <c r="AH23" s="280" t="str">
        <f t="shared" si="16"/>
        <v/>
      </c>
      <c r="AI23" s="280">
        <f t="shared" si="16"/>
        <v>5</v>
      </c>
      <c r="AJ23" s="280">
        <f t="shared" si="16"/>
        <v>5</v>
      </c>
      <c r="AK23" s="280">
        <f t="shared" si="16"/>
        <v>5</v>
      </c>
      <c r="AL23" s="280">
        <f t="shared" si="14"/>
        <v>5</v>
      </c>
      <c r="AM23" s="280">
        <f t="shared" si="16"/>
        <v>5</v>
      </c>
      <c r="AN23" s="280" t="str">
        <f t="shared" si="16"/>
        <v/>
      </c>
      <c r="AO23" s="280">
        <f t="shared" si="16"/>
        <v>4</v>
      </c>
      <c r="AP23" s="280">
        <f t="shared" si="16"/>
        <v>5</v>
      </c>
      <c r="AQ23" s="280">
        <f t="shared" si="16"/>
        <v>4</v>
      </c>
      <c r="AR23" s="280">
        <f t="shared" si="16"/>
        <v>5</v>
      </c>
      <c r="AS23" s="280" t="str">
        <f t="shared" si="16"/>
        <v/>
      </c>
      <c r="AT23" s="280" t="str">
        <f t="shared" si="16"/>
        <v/>
      </c>
      <c r="AU23" s="280">
        <f t="shared" si="16"/>
        <v>5</v>
      </c>
      <c r="AV23" s="280" t="str">
        <f t="shared" si="16"/>
        <v/>
      </c>
      <c r="AW23" s="35">
        <f t="shared" si="13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95">
        <v>19</v>
      </c>
      <c r="B24" s="178"/>
      <c r="C24" s="302" t="s">
        <v>34</v>
      </c>
      <c r="D24" s="333" t="s">
        <v>955</v>
      </c>
      <c r="E24" s="238">
        <v>2344</v>
      </c>
      <c r="F24" s="91"/>
      <c r="G24" s="91"/>
      <c r="H24" s="91">
        <v>4</v>
      </c>
      <c r="I24" s="91">
        <v>5</v>
      </c>
      <c r="J24" s="91">
        <v>5</v>
      </c>
      <c r="K24" s="91">
        <v>5</v>
      </c>
      <c r="L24" s="91">
        <v>5</v>
      </c>
      <c r="M24" s="91"/>
      <c r="N24" s="91">
        <v>5</v>
      </c>
      <c r="O24" s="91">
        <v>5</v>
      </c>
      <c r="P24" s="94">
        <v>5</v>
      </c>
      <c r="Q24" s="94">
        <v>5</v>
      </c>
      <c r="R24" s="23"/>
      <c r="S24" s="23"/>
      <c r="T24" s="23">
        <v>5</v>
      </c>
      <c r="U24" s="23"/>
      <c r="V24" s="18">
        <f t="shared" si="0"/>
        <v>4</v>
      </c>
      <c r="W24" s="92">
        <f t="shared" si="1"/>
        <v>0</v>
      </c>
      <c r="X24" s="92">
        <f t="shared" si="15"/>
        <v>0</v>
      </c>
      <c r="Y24" s="92">
        <f t="shared" si="3"/>
        <v>0</v>
      </c>
      <c r="Z24" s="92">
        <f t="shared" si="4"/>
        <v>0</v>
      </c>
      <c r="AA24" s="92">
        <f t="shared" si="5"/>
        <v>1</v>
      </c>
      <c r="AB24" s="92">
        <f t="shared" si="6"/>
        <v>9</v>
      </c>
      <c r="AC24" s="92">
        <f t="shared" si="7"/>
        <v>10</v>
      </c>
      <c r="AD24" s="225">
        <f t="shared" si="11"/>
        <v>4.9000000000000004</v>
      </c>
      <c r="AE24" s="16">
        <f t="shared" si="8"/>
        <v>0</v>
      </c>
      <c r="AF24" s="9"/>
      <c r="AG24" s="280" t="str">
        <f t="shared" si="16"/>
        <v/>
      </c>
      <c r="AH24" s="280" t="str">
        <f t="shared" si="16"/>
        <v/>
      </c>
      <c r="AI24" s="280">
        <f t="shared" si="16"/>
        <v>4</v>
      </c>
      <c r="AJ24" s="280">
        <f t="shared" si="16"/>
        <v>5</v>
      </c>
      <c r="AK24" s="280">
        <f t="shared" si="16"/>
        <v>5</v>
      </c>
      <c r="AL24" s="280">
        <f t="shared" si="14"/>
        <v>5</v>
      </c>
      <c r="AM24" s="280">
        <f t="shared" si="16"/>
        <v>5</v>
      </c>
      <c r="AN24" s="280" t="str">
        <f t="shared" si="16"/>
        <v/>
      </c>
      <c r="AO24" s="280">
        <f t="shared" si="16"/>
        <v>5</v>
      </c>
      <c r="AP24" s="280">
        <f t="shared" si="16"/>
        <v>5</v>
      </c>
      <c r="AQ24" s="280">
        <f t="shared" si="16"/>
        <v>5</v>
      </c>
      <c r="AR24" s="280">
        <f t="shared" si="16"/>
        <v>5</v>
      </c>
      <c r="AS24" s="280" t="str">
        <f t="shared" si="16"/>
        <v/>
      </c>
      <c r="AT24" s="280" t="str">
        <f t="shared" si="16"/>
        <v/>
      </c>
      <c r="AU24" s="280">
        <f t="shared" si="16"/>
        <v>5</v>
      </c>
      <c r="AV24" s="280" t="str">
        <f t="shared" si="16"/>
        <v/>
      </c>
      <c r="AW24" s="35">
        <f t="shared" si="13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95">
        <v>20</v>
      </c>
      <c r="B25" s="178"/>
      <c r="C25" s="302" t="s">
        <v>34</v>
      </c>
      <c r="D25" s="333" t="s">
        <v>956</v>
      </c>
      <c r="E25" s="238">
        <v>2344</v>
      </c>
      <c r="F25" s="91"/>
      <c r="G25" s="91"/>
      <c r="H25" s="91">
        <v>4</v>
      </c>
      <c r="I25" s="91">
        <v>5</v>
      </c>
      <c r="J25" s="91">
        <v>4</v>
      </c>
      <c r="K25" s="91">
        <v>5</v>
      </c>
      <c r="L25" s="91">
        <v>4</v>
      </c>
      <c r="M25" s="91"/>
      <c r="N25" s="91">
        <v>5</v>
      </c>
      <c r="O25" s="91">
        <v>5</v>
      </c>
      <c r="P25" s="94">
        <v>5</v>
      </c>
      <c r="Q25" s="94">
        <v>5</v>
      </c>
      <c r="R25" s="23"/>
      <c r="S25" s="23"/>
      <c r="T25" s="23">
        <v>5</v>
      </c>
      <c r="U25" s="23"/>
      <c r="V25" s="18">
        <f t="shared" si="0"/>
        <v>4</v>
      </c>
      <c r="W25" s="92">
        <f t="shared" si="1"/>
        <v>0</v>
      </c>
      <c r="X25" s="92">
        <f t="shared" si="15"/>
        <v>0</v>
      </c>
      <c r="Y25" s="92">
        <f t="shared" si="3"/>
        <v>0</v>
      </c>
      <c r="Z25" s="92">
        <f t="shared" si="4"/>
        <v>0</v>
      </c>
      <c r="AA25" s="92">
        <f t="shared" si="5"/>
        <v>3</v>
      </c>
      <c r="AB25" s="92">
        <f t="shared" si="6"/>
        <v>7</v>
      </c>
      <c r="AC25" s="92">
        <f t="shared" si="7"/>
        <v>10</v>
      </c>
      <c r="AD25" s="225">
        <f t="shared" si="11"/>
        <v>4.7</v>
      </c>
      <c r="AE25" s="16">
        <f t="shared" si="8"/>
        <v>0</v>
      </c>
      <c r="AF25" s="9"/>
      <c r="AG25" s="280" t="str">
        <f t="shared" si="16"/>
        <v/>
      </c>
      <c r="AH25" s="280" t="str">
        <f t="shared" si="16"/>
        <v/>
      </c>
      <c r="AI25" s="280">
        <f t="shared" si="16"/>
        <v>4</v>
      </c>
      <c r="AJ25" s="280">
        <f t="shared" si="16"/>
        <v>5</v>
      </c>
      <c r="AK25" s="280">
        <f t="shared" si="16"/>
        <v>4</v>
      </c>
      <c r="AL25" s="280">
        <f t="shared" si="14"/>
        <v>5</v>
      </c>
      <c r="AM25" s="280">
        <f t="shared" si="16"/>
        <v>4</v>
      </c>
      <c r="AN25" s="280" t="str">
        <f t="shared" si="16"/>
        <v/>
      </c>
      <c r="AO25" s="280">
        <f t="shared" si="16"/>
        <v>5</v>
      </c>
      <c r="AP25" s="280">
        <f t="shared" si="16"/>
        <v>5</v>
      </c>
      <c r="AQ25" s="280">
        <f t="shared" si="16"/>
        <v>5</v>
      </c>
      <c r="AR25" s="280">
        <f t="shared" si="16"/>
        <v>5</v>
      </c>
      <c r="AS25" s="280" t="str">
        <f t="shared" si="16"/>
        <v/>
      </c>
      <c r="AT25" s="280" t="str">
        <f t="shared" si="16"/>
        <v/>
      </c>
      <c r="AU25" s="280">
        <f t="shared" si="16"/>
        <v>5</v>
      </c>
      <c r="AV25" s="280" t="str">
        <f t="shared" si="16"/>
        <v/>
      </c>
      <c r="AW25" s="35">
        <f t="shared" si="13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295">
        <v>21</v>
      </c>
      <c r="B26" s="178"/>
      <c r="C26" s="302" t="s">
        <v>34</v>
      </c>
      <c r="D26" s="333" t="s">
        <v>957</v>
      </c>
      <c r="E26" s="238">
        <v>2344</v>
      </c>
      <c r="F26" s="91"/>
      <c r="G26" s="91"/>
      <c r="H26" s="91">
        <v>5</v>
      </c>
      <c r="I26" s="91">
        <v>4</v>
      </c>
      <c r="J26" s="91">
        <v>5</v>
      </c>
      <c r="K26" s="91">
        <v>4</v>
      </c>
      <c r="L26" s="91">
        <v>4</v>
      </c>
      <c r="M26" s="91"/>
      <c r="N26" s="91">
        <v>4</v>
      </c>
      <c r="O26" s="91">
        <v>5</v>
      </c>
      <c r="P26" s="94">
        <v>4</v>
      </c>
      <c r="Q26" s="94">
        <v>5</v>
      </c>
      <c r="R26" s="23"/>
      <c r="S26" s="23"/>
      <c r="T26" s="23">
        <v>3</v>
      </c>
      <c r="U26" s="23"/>
      <c r="V26" s="18">
        <f t="shared" si="0"/>
        <v>3</v>
      </c>
      <c r="W26" s="92">
        <f t="shared" si="1"/>
        <v>0</v>
      </c>
      <c r="X26" s="92">
        <f t="shared" si="15"/>
        <v>0</v>
      </c>
      <c r="Y26" s="92">
        <f t="shared" si="3"/>
        <v>0</v>
      </c>
      <c r="Z26" s="92">
        <f t="shared" si="4"/>
        <v>1</v>
      </c>
      <c r="AA26" s="92">
        <f t="shared" si="5"/>
        <v>5</v>
      </c>
      <c r="AB26" s="92">
        <f t="shared" si="6"/>
        <v>4</v>
      </c>
      <c r="AC26" s="92">
        <f t="shared" si="7"/>
        <v>10</v>
      </c>
      <c r="AD26" s="225">
        <f t="shared" si="11"/>
        <v>4.3</v>
      </c>
      <c r="AE26" s="16">
        <f t="shared" si="8"/>
        <v>0</v>
      </c>
      <c r="AF26" s="9"/>
      <c r="AG26" s="280" t="str">
        <f t="shared" si="16"/>
        <v/>
      </c>
      <c r="AH26" s="280" t="str">
        <f t="shared" si="16"/>
        <v/>
      </c>
      <c r="AI26" s="280">
        <f t="shared" si="16"/>
        <v>5</v>
      </c>
      <c r="AJ26" s="280">
        <f t="shared" si="16"/>
        <v>4</v>
      </c>
      <c r="AK26" s="280">
        <f t="shared" si="16"/>
        <v>5</v>
      </c>
      <c r="AL26" s="280">
        <f t="shared" si="16"/>
        <v>4</v>
      </c>
      <c r="AM26" s="280">
        <f t="shared" si="16"/>
        <v>4</v>
      </c>
      <c r="AN26" s="280" t="str">
        <f t="shared" si="16"/>
        <v/>
      </c>
      <c r="AO26" s="280">
        <f t="shared" si="16"/>
        <v>4</v>
      </c>
      <c r="AP26" s="280">
        <f t="shared" si="16"/>
        <v>5</v>
      </c>
      <c r="AQ26" s="280">
        <f t="shared" si="16"/>
        <v>4</v>
      </c>
      <c r="AR26" s="280">
        <f t="shared" si="16"/>
        <v>5</v>
      </c>
      <c r="AS26" s="280" t="str">
        <f t="shared" si="16"/>
        <v/>
      </c>
      <c r="AT26" s="280" t="str">
        <f t="shared" si="16"/>
        <v/>
      </c>
      <c r="AU26" s="280">
        <f t="shared" si="16"/>
        <v>3</v>
      </c>
      <c r="AV26" s="280" t="str">
        <f t="shared" si="16"/>
        <v/>
      </c>
      <c r="AW26" s="35">
        <f t="shared" si="13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295">
        <v>22</v>
      </c>
      <c r="B27" s="178"/>
      <c r="C27" s="302" t="s">
        <v>34</v>
      </c>
      <c r="D27" s="333" t="s">
        <v>958</v>
      </c>
      <c r="E27" s="238">
        <v>2344</v>
      </c>
      <c r="F27" s="91"/>
      <c r="G27" s="91"/>
      <c r="H27" s="91">
        <v>4</v>
      </c>
      <c r="I27" s="91">
        <v>5</v>
      </c>
      <c r="J27" s="91">
        <v>4</v>
      </c>
      <c r="K27" s="91">
        <v>5</v>
      </c>
      <c r="L27" s="91">
        <v>4</v>
      </c>
      <c r="M27" s="91"/>
      <c r="N27" s="91">
        <v>5</v>
      </c>
      <c r="O27" s="91">
        <v>5</v>
      </c>
      <c r="P27" s="94">
        <v>5</v>
      </c>
      <c r="Q27" s="94">
        <v>5</v>
      </c>
      <c r="R27" s="23"/>
      <c r="S27" s="23"/>
      <c r="T27" s="23">
        <v>5</v>
      </c>
      <c r="U27" s="23"/>
      <c r="V27" s="18">
        <f t="shared" si="0"/>
        <v>4</v>
      </c>
      <c r="W27" s="92">
        <f t="shared" si="1"/>
        <v>0</v>
      </c>
      <c r="X27" s="92">
        <f t="shared" si="15"/>
        <v>0</v>
      </c>
      <c r="Y27" s="92">
        <f t="shared" si="3"/>
        <v>0</v>
      </c>
      <c r="Z27" s="92">
        <f t="shared" si="4"/>
        <v>0</v>
      </c>
      <c r="AA27" s="92">
        <f t="shared" si="5"/>
        <v>3</v>
      </c>
      <c r="AB27" s="92">
        <f t="shared" si="6"/>
        <v>7</v>
      </c>
      <c r="AC27" s="92">
        <f t="shared" si="7"/>
        <v>10</v>
      </c>
      <c r="AD27" s="225">
        <f t="shared" si="11"/>
        <v>4.7</v>
      </c>
      <c r="AE27" s="16">
        <f t="shared" si="8"/>
        <v>0</v>
      </c>
      <c r="AF27" s="9"/>
      <c r="AG27" s="280" t="str">
        <f t="shared" si="16"/>
        <v/>
      </c>
      <c r="AH27" s="280" t="str">
        <f t="shared" si="16"/>
        <v/>
      </c>
      <c r="AI27" s="280">
        <f t="shared" si="16"/>
        <v>4</v>
      </c>
      <c r="AJ27" s="280">
        <f t="shared" si="16"/>
        <v>5</v>
      </c>
      <c r="AK27" s="280">
        <f t="shared" si="16"/>
        <v>4</v>
      </c>
      <c r="AL27" s="280">
        <f t="shared" si="16"/>
        <v>5</v>
      </c>
      <c r="AM27" s="280">
        <f t="shared" si="16"/>
        <v>4</v>
      </c>
      <c r="AN27" s="280" t="str">
        <f t="shared" si="16"/>
        <v/>
      </c>
      <c r="AO27" s="280">
        <f t="shared" si="16"/>
        <v>5</v>
      </c>
      <c r="AP27" s="280">
        <f t="shared" si="16"/>
        <v>5</v>
      </c>
      <c r="AQ27" s="280">
        <f t="shared" si="16"/>
        <v>5</v>
      </c>
      <c r="AR27" s="280">
        <f t="shared" si="16"/>
        <v>5</v>
      </c>
      <c r="AS27" s="280" t="str">
        <f t="shared" si="16"/>
        <v/>
      </c>
      <c r="AT27" s="280" t="str">
        <f t="shared" si="16"/>
        <v/>
      </c>
      <c r="AU27" s="280">
        <f t="shared" si="16"/>
        <v>5</v>
      </c>
      <c r="AV27" s="280" t="str">
        <f t="shared" si="16"/>
        <v/>
      </c>
      <c r="AW27" s="35">
        <f t="shared" si="13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hidden="1" x14ac:dyDescent="0.2">
      <c r="A28" s="295">
        <v>23</v>
      </c>
      <c r="B28" s="178"/>
      <c r="C28" s="302"/>
      <c r="D28" s="333"/>
      <c r="E28" s="238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4"/>
      <c r="Q28" s="94"/>
      <c r="R28" s="23"/>
      <c r="S28" s="23"/>
      <c r="T28" s="23"/>
      <c r="U28" s="23"/>
      <c r="V28" s="18">
        <f t="shared" si="0"/>
        <v>0</v>
      </c>
      <c r="W28" s="92">
        <f t="shared" si="1"/>
        <v>0</v>
      </c>
      <c r="X28" s="92">
        <f t="shared" si="15"/>
        <v>0</v>
      </c>
      <c r="Y28" s="92">
        <f t="shared" si="3"/>
        <v>0</v>
      </c>
      <c r="Z28" s="92">
        <f t="shared" si="4"/>
        <v>0</v>
      </c>
      <c r="AA28" s="92">
        <f t="shared" si="5"/>
        <v>0</v>
      </c>
      <c r="AB28" s="92">
        <f t="shared" si="6"/>
        <v>0</v>
      </c>
      <c r="AC28" s="92">
        <f t="shared" si="7"/>
        <v>0</v>
      </c>
      <c r="AD28" s="225" t="str">
        <f t="shared" si="11"/>
        <v/>
      </c>
      <c r="AE28" s="16">
        <f t="shared" si="8"/>
        <v>0</v>
      </c>
      <c r="AF28" s="9"/>
      <c r="AG28" s="280" t="str">
        <f t="shared" si="16"/>
        <v/>
      </c>
      <c r="AH28" s="280" t="str">
        <f t="shared" si="16"/>
        <v/>
      </c>
      <c r="AI28" s="280" t="str">
        <f t="shared" si="16"/>
        <v/>
      </c>
      <c r="AJ28" s="280" t="str">
        <f t="shared" si="16"/>
        <v/>
      </c>
      <c r="AK28" s="280" t="str">
        <f t="shared" si="16"/>
        <v/>
      </c>
      <c r="AL28" s="280" t="str">
        <f t="shared" si="16"/>
        <v/>
      </c>
      <c r="AM28" s="280" t="str">
        <f t="shared" si="16"/>
        <v/>
      </c>
      <c r="AN28" s="280" t="str">
        <f t="shared" si="16"/>
        <v/>
      </c>
      <c r="AO28" s="280" t="str">
        <f t="shared" si="16"/>
        <v/>
      </c>
      <c r="AP28" s="280" t="str">
        <f t="shared" si="16"/>
        <v/>
      </c>
      <c r="AQ28" s="280" t="str">
        <f t="shared" si="16"/>
        <v/>
      </c>
      <c r="AR28" s="280" t="str">
        <f t="shared" si="16"/>
        <v/>
      </c>
      <c r="AS28" s="280" t="str">
        <f t="shared" si="16"/>
        <v/>
      </c>
      <c r="AT28" s="280" t="str">
        <f t="shared" si="16"/>
        <v/>
      </c>
      <c r="AU28" s="280" t="str">
        <f t="shared" si="16"/>
        <v/>
      </c>
      <c r="AV28" s="280" t="str">
        <f t="shared" si="16"/>
        <v/>
      </c>
      <c r="AW28" s="35">
        <f t="shared" si="13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295">
        <v>24</v>
      </c>
      <c r="B29" s="176"/>
      <c r="E29" s="238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24"/>
      <c r="S29" s="23"/>
      <c r="T29" s="23"/>
      <c r="U29" s="23"/>
      <c r="V29" s="18">
        <f t="shared" si="0"/>
        <v>0</v>
      </c>
      <c r="W29" s="92">
        <f t="shared" si="1"/>
        <v>0</v>
      </c>
      <c r="X29" s="92">
        <f t="shared" si="15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0</v>
      </c>
      <c r="AC29" s="92">
        <f t="shared" si="7"/>
        <v>0</v>
      </c>
      <c r="AD29" s="225" t="str">
        <f t="shared" si="11"/>
        <v/>
      </c>
      <c r="AE29" s="16">
        <f t="shared" si="8"/>
        <v>0</v>
      </c>
      <c r="AF29" s="9"/>
      <c r="AG29" s="280" t="str">
        <f t="shared" si="16"/>
        <v/>
      </c>
      <c r="AH29" s="280" t="str">
        <f t="shared" si="16"/>
        <v/>
      </c>
      <c r="AI29" s="280" t="str">
        <f t="shared" si="16"/>
        <v/>
      </c>
      <c r="AJ29" s="280" t="str">
        <f t="shared" si="16"/>
        <v/>
      </c>
      <c r="AK29" s="280" t="str">
        <f t="shared" si="16"/>
        <v/>
      </c>
      <c r="AL29" s="280" t="str">
        <f t="shared" si="16"/>
        <v/>
      </c>
      <c r="AM29" s="280" t="str">
        <f t="shared" si="16"/>
        <v/>
      </c>
      <c r="AN29" s="280" t="str">
        <f t="shared" si="16"/>
        <v/>
      </c>
      <c r="AO29" s="280" t="str">
        <f t="shared" si="16"/>
        <v/>
      </c>
      <c r="AP29" s="280" t="str">
        <f t="shared" si="16"/>
        <v/>
      </c>
      <c r="AQ29" s="280" t="str">
        <f t="shared" si="16"/>
        <v/>
      </c>
      <c r="AR29" s="280" t="str">
        <f t="shared" si="16"/>
        <v/>
      </c>
      <c r="AS29" s="280" t="str">
        <f t="shared" si="16"/>
        <v/>
      </c>
      <c r="AT29" s="280" t="str">
        <f t="shared" si="16"/>
        <v/>
      </c>
      <c r="AU29" s="280" t="str">
        <f t="shared" si="16"/>
        <v/>
      </c>
      <c r="AV29" s="280" t="str">
        <f t="shared" si="16"/>
        <v/>
      </c>
      <c r="AW29" s="35">
        <f t="shared" si="13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295">
        <v>25</v>
      </c>
      <c r="B30" s="176"/>
      <c r="C30" s="302"/>
      <c r="D30" s="333"/>
      <c r="E30" s="238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24"/>
      <c r="S30" s="23"/>
      <c r="T30" s="23"/>
      <c r="U30" s="23"/>
      <c r="V30" s="18">
        <f t="shared" si="0"/>
        <v>0</v>
      </c>
      <c r="W30" s="92">
        <f t="shared" si="1"/>
        <v>0</v>
      </c>
      <c r="X30" s="92">
        <f t="shared" si="15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25" t="str">
        <f t="shared" si="11"/>
        <v/>
      </c>
      <c r="AE30" s="16">
        <f t="shared" si="8"/>
        <v>0</v>
      </c>
      <c r="AF30" s="9"/>
      <c r="AG30" s="280" t="str">
        <f t="shared" si="16"/>
        <v/>
      </c>
      <c r="AH30" s="280" t="str">
        <f t="shared" si="16"/>
        <v/>
      </c>
      <c r="AI30" s="280" t="str">
        <f t="shared" si="16"/>
        <v/>
      </c>
      <c r="AJ30" s="280" t="str">
        <f t="shared" si="16"/>
        <v/>
      </c>
      <c r="AK30" s="280" t="str">
        <f t="shared" si="16"/>
        <v/>
      </c>
      <c r="AL30" s="280" t="str">
        <f t="shared" si="16"/>
        <v/>
      </c>
      <c r="AM30" s="280" t="str">
        <f t="shared" si="16"/>
        <v/>
      </c>
      <c r="AN30" s="280" t="str">
        <f t="shared" si="16"/>
        <v/>
      </c>
      <c r="AO30" s="280" t="str">
        <f t="shared" si="16"/>
        <v/>
      </c>
      <c r="AP30" s="280" t="str">
        <f t="shared" si="16"/>
        <v/>
      </c>
      <c r="AQ30" s="280" t="str">
        <f t="shared" si="16"/>
        <v/>
      </c>
      <c r="AR30" s="280" t="str">
        <f t="shared" si="16"/>
        <v/>
      </c>
      <c r="AS30" s="280" t="str">
        <f t="shared" si="16"/>
        <v/>
      </c>
      <c r="AT30" s="280" t="str">
        <f t="shared" si="16"/>
        <v/>
      </c>
      <c r="AU30" s="280" t="str">
        <f t="shared" si="16"/>
        <v/>
      </c>
      <c r="AV30" s="280" t="str">
        <f t="shared" si="16"/>
        <v/>
      </c>
      <c r="AW30" s="35">
        <f t="shared" si="13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295"/>
      <c r="B31" s="176"/>
      <c r="C31" s="302"/>
      <c r="D31" s="333"/>
      <c r="E31" s="238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24"/>
      <c r="S31" s="23"/>
      <c r="T31" s="23"/>
      <c r="U31" s="23"/>
      <c r="V31" s="18">
        <f t="shared" si="0"/>
        <v>0</v>
      </c>
      <c r="W31" s="92">
        <f t="shared" si="1"/>
        <v>0</v>
      </c>
      <c r="X31" s="92">
        <f t="shared" si="15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25" t="str">
        <f t="shared" si="11"/>
        <v/>
      </c>
      <c r="AE31" s="16">
        <f t="shared" si="8"/>
        <v>0</v>
      </c>
      <c r="AF31" s="9"/>
      <c r="AG31" s="280" t="str">
        <f t="shared" si="16"/>
        <v/>
      </c>
      <c r="AH31" s="280" t="str">
        <f t="shared" si="16"/>
        <v/>
      </c>
      <c r="AI31" s="280" t="str">
        <f t="shared" si="16"/>
        <v/>
      </c>
      <c r="AJ31" s="280" t="str">
        <f t="shared" si="16"/>
        <v/>
      </c>
      <c r="AK31" s="280" t="str">
        <f t="shared" si="16"/>
        <v/>
      </c>
      <c r="AL31" s="280" t="str">
        <f t="shared" si="16"/>
        <v/>
      </c>
      <c r="AM31" s="280" t="str">
        <f t="shared" si="16"/>
        <v/>
      </c>
      <c r="AN31" s="280" t="str">
        <f t="shared" si="16"/>
        <v/>
      </c>
      <c r="AO31" s="280" t="str">
        <f t="shared" si="16"/>
        <v/>
      </c>
      <c r="AP31" s="280" t="str">
        <f t="shared" si="16"/>
        <v/>
      </c>
      <c r="AQ31" s="280" t="str">
        <f t="shared" si="16"/>
        <v/>
      </c>
      <c r="AR31" s="280" t="str">
        <f t="shared" si="16"/>
        <v/>
      </c>
      <c r="AS31" s="280" t="str">
        <f t="shared" si="16"/>
        <v/>
      </c>
      <c r="AT31" s="280" t="str">
        <f t="shared" si="16"/>
        <v/>
      </c>
      <c r="AU31" s="280" t="str">
        <f t="shared" si="16"/>
        <v/>
      </c>
      <c r="AV31" s="280" t="str">
        <f t="shared" si="16"/>
        <v/>
      </c>
      <c r="AW31" s="35">
        <f t="shared" si="13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295"/>
      <c r="B32" s="226"/>
      <c r="C32" s="226"/>
      <c r="D32" s="226"/>
      <c r="E32" s="23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5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25" t="str">
        <f t="shared" si="11"/>
        <v/>
      </c>
      <c r="AE32" s="16">
        <f t="shared" si="8"/>
        <v>0</v>
      </c>
      <c r="AF32" s="9"/>
      <c r="AG32" s="17" t="str">
        <f t="shared" ref="AG32:AV37" si="17">IF(ISERROR(VALUE(LEFT(F32))),LEFT(F32),VALUE(LEFT(F32)))</f>
        <v/>
      </c>
      <c r="AH32" s="17" t="str">
        <f t="shared" si="17"/>
        <v/>
      </c>
      <c r="AI32" s="17" t="str">
        <f t="shared" si="17"/>
        <v/>
      </c>
      <c r="AJ32" s="17" t="str">
        <f t="shared" si="17"/>
        <v/>
      </c>
      <c r="AK32" s="17" t="str">
        <f t="shared" si="17"/>
        <v/>
      </c>
      <c r="AL32" s="17" t="str">
        <f t="shared" si="17"/>
        <v/>
      </c>
      <c r="AM32" s="17" t="str">
        <f t="shared" si="17"/>
        <v/>
      </c>
      <c r="AN32" s="17" t="str">
        <f t="shared" si="17"/>
        <v/>
      </c>
      <c r="AO32" s="17" t="str">
        <f t="shared" si="17"/>
        <v/>
      </c>
      <c r="AP32" s="17" t="str">
        <f t="shared" si="17"/>
        <v/>
      </c>
      <c r="AQ32" s="17" t="str">
        <f t="shared" si="17"/>
        <v/>
      </c>
      <c r="AR32" s="17" t="str">
        <f t="shared" si="17"/>
        <v/>
      </c>
      <c r="AS32" s="17" t="str">
        <f t="shared" si="17"/>
        <v/>
      </c>
      <c r="AT32" s="17" t="str">
        <f t="shared" si="17"/>
        <v/>
      </c>
      <c r="AU32" s="17" t="str">
        <f t="shared" si="17"/>
        <v/>
      </c>
      <c r="AV32" s="17" t="str">
        <f t="shared" si="17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295"/>
      <c r="B33" s="226"/>
      <c r="C33" s="226"/>
      <c r="D33" s="226"/>
      <c r="E33" s="23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5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25" t="str">
        <f t="shared" si="11"/>
        <v/>
      </c>
      <c r="AE33" s="16">
        <f t="shared" si="8"/>
        <v>0</v>
      </c>
      <c r="AF33" s="9"/>
      <c r="AG33" s="17" t="str">
        <f t="shared" si="17"/>
        <v/>
      </c>
      <c r="AH33" s="17" t="str">
        <f t="shared" si="17"/>
        <v/>
      </c>
      <c r="AI33" s="17" t="str">
        <f t="shared" si="17"/>
        <v/>
      </c>
      <c r="AJ33" s="17" t="str">
        <f t="shared" si="17"/>
        <v/>
      </c>
      <c r="AK33" s="17" t="str">
        <f t="shared" si="17"/>
        <v/>
      </c>
      <c r="AL33" s="17" t="str">
        <f t="shared" si="17"/>
        <v/>
      </c>
      <c r="AM33" s="17" t="str">
        <f t="shared" si="17"/>
        <v/>
      </c>
      <c r="AN33" s="17" t="str">
        <f t="shared" si="17"/>
        <v/>
      </c>
      <c r="AO33" s="17" t="str">
        <f t="shared" si="17"/>
        <v/>
      </c>
      <c r="AP33" s="17" t="str">
        <f t="shared" si="17"/>
        <v/>
      </c>
      <c r="AQ33" s="17" t="str">
        <f t="shared" si="17"/>
        <v/>
      </c>
      <c r="AR33" s="17" t="str">
        <f t="shared" si="17"/>
        <v/>
      </c>
      <c r="AS33" s="17" t="str">
        <f t="shared" si="17"/>
        <v/>
      </c>
      <c r="AT33" s="17" t="str">
        <f t="shared" si="17"/>
        <v/>
      </c>
      <c r="AU33" s="17" t="str">
        <f t="shared" si="17"/>
        <v/>
      </c>
      <c r="AV33" s="17" t="str">
        <f t="shared" si="17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295"/>
      <c r="B34" s="227"/>
      <c r="C34" s="228"/>
      <c r="D34" s="229"/>
      <c r="E34" s="238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5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25" t="str">
        <f t="shared" si="11"/>
        <v/>
      </c>
      <c r="AE34" s="16">
        <f t="shared" si="8"/>
        <v>0</v>
      </c>
      <c r="AF34" s="9"/>
      <c r="AG34" s="17" t="str">
        <f t="shared" si="17"/>
        <v/>
      </c>
      <c r="AH34" s="17" t="str">
        <f t="shared" si="17"/>
        <v/>
      </c>
      <c r="AI34" s="17" t="str">
        <f t="shared" si="17"/>
        <v/>
      </c>
      <c r="AJ34" s="17" t="str">
        <f t="shared" si="17"/>
        <v/>
      </c>
      <c r="AK34" s="17" t="str">
        <f t="shared" si="17"/>
        <v/>
      </c>
      <c r="AL34" s="17" t="str">
        <f t="shared" si="17"/>
        <v/>
      </c>
      <c r="AM34" s="17" t="str">
        <f t="shared" si="17"/>
        <v/>
      </c>
      <c r="AN34" s="17" t="str">
        <f t="shared" si="17"/>
        <v/>
      </c>
      <c r="AO34" s="17" t="str">
        <f t="shared" si="17"/>
        <v/>
      </c>
      <c r="AP34" s="17" t="str">
        <f t="shared" si="17"/>
        <v/>
      </c>
      <c r="AQ34" s="17" t="str">
        <f t="shared" si="17"/>
        <v/>
      </c>
      <c r="AR34" s="17" t="str">
        <f t="shared" si="17"/>
        <v/>
      </c>
      <c r="AS34" s="17" t="str">
        <f t="shared" si="17"/>
        <v/>
      </c>
      <c r="AT34" s="17" t="str">
        <f t="shared" si="17"/>
        <v/>
      </c>
      <c r="AU34" s="17" t="str">
        <f t="shared" si="17"/>
        <v/>
      </c>
      <c r="AV34" s="17" t="str">
        <f t="shared" si="17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295"/>
      <c r="B35" s="227"/>
      <c r="C35" s="228"/>
      <c r="D35" s="229"/>
      <c r="E35" s="238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25" t="str">
        <f t="shared" si="11"/>
        <v/>
      </c>
      <c r="AE35" s="16">
        <f>IF(AX35=5,0.5,IF(AX35=4,0.25,IF(AX35&lt;=3,0)))</f>
        <v>0</v>
      </c>
      <c r="AF35" s="9"/>
      <c r="AG35" s="17" t="str">
        <f t="shared" si="17"/>
        <v/>
      </c>
      <c r="AH35" s="17" t="str">
        <f t="shared" si="17"/>
        <v/>
      </c>
      <c r="AI35" s="17" t="str">
        <f t="shared" si="17"/>
        <v/>
      </c>
      <c r="AJ35" s="17" t="str">
        <f t="shared" si="17"/>
        <v/>
      </c>
      <c r="AK35" s="17" t="str">
        <f t="shared" si="17"/>
        <v/>
      </c>
      <c r="AL35" s="17" t="str">
        <f t="shared" si="17"/>
        <v/>
      </c>
      <c r="AM35" s="17" t="str">
        <f t="shared" si="17"/>
        <v/>
      </c>
      <c r="AN35" s="17" t="str">
        <f t="shared" si="17"/>
        <v/>
      </c>
      <c r="AO35" s="17" t="str">
        <f t="shared" si="17"/>
        <v/>
      </c>
      <c r="AP35" s="17" t="str">
        <f t="shared" si="17"/>
        <v/>
      </c>
      <c r="AQ35" s="17" t="str">
        <f t="shared" si="17"/>
        <v/>
      </c>
      <c r="AR35" s="17" t="str">
        <f t="shared" si="17"/>
        <v/>
      </c>
      <c r="AS35" s="17" t="str">
        <f t="shared" si="17"/>
        <v/>
      </c>
      <c r="AT35" s="17" t="str">
        <f t="shared" si="17"/>
        <v/>
      </c>
      <c r="AU35" s="17" t="str">
        <f t="shared" si="17"/>
        <v/>
      </c>
      <c r="AV35" s="17" t="str">
        <f t="shared" si="17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295"/>
      <c r="B36" s="227"/>
      <c r="C36" s="228"/>
      <c r="D36" s="229"/>
      <c r="E36" s="238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25" t="str">
        <f t="shared" si="11"/>
        <v/>
      </c>
      <c r="AE36" s="16">
        <f>IF(AX36=5,0.5,IF(AX36=4,0.25,IF(AX36&lt;=3,0)))</f>
        <v>0</v>
      </c>
      <c r="AF36" s="9"/>
      <c r="AG36" s="17" t="str">
        <f t="shared" si="17"/>
        <v/>
      </c>
      <c r="AH36" s="17" t="str">
        <f t="shared" si="17"/>
        <v/>
      </c>
      <c r="AI36" s="17" t="str">
        <f t="shared" si="17"/>
        <v/>
      </c>
      <c r="AJ36" s="17" t="str">
        <f t="shared" si="17"/>
        <v/>
      </c>
      <c r="AK36" s="17" t="str">
        <f t="shared" si="17"/>
        <v/>
      </c>
      <c r="AL36" s="17" t="str">
        <f t="shared" si="17"/>
        <v/>
      </c>
      <c r="AM36" s="17" t="str">
        <f t="shared" si="17"/>
        <v/>
      </c>
      <c r="AN36" s="17" t="str">
        <f t="shared" si="17"/>
        <v/>
      </c>
      <c r="AO36" s="17" t="str">
        <f t="shared" si="17"/>
        <v/>
      </c>
      <c r="AP36" s="17" t="str">
        <f t="shared" si="17"/>
        <v/>
      </c>
      <c r="AQ36" s="17" t="str">
        <f t="shared" si="17"/>
        <v/>
      </c>
      <c r="AR36" s="17" t="str">
        <f t="shared" si="17"/>
        <v/>
      </c>
      <c r="AS36" s="17" t="str">
        <f t="shared" si="17"/>
        <v/>
      </c>
      <c r="AT36" s="17" t="str">
        <f t="shared" si="17"/>
        <v/>
      </c>
      <c r="AU36" s="17" t="str">
        <f t="shared" si="17"/>
        <v/>
      </c>
      <c r="AV36" s="17" t="str">
        <f t="shared" si="17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COUNTIF(E6:E36,"2344")</f>
        <v>22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25" t="str">
        <f t="shared" si="11"/>
        <v/>
      </c>
      <c r="AE37" s="31">
        <f>IF(AX37=5,0.5,IF(AX37=4,0.25,IF(AX37&lt;=3,0)))</f>
        <v>0</v>
      </c>
      <c r="AF37" s="9"/>
      <c r="AG37" s="17" t="str">
        <f t="shared" si="17"/>
        <v/>
      </c>
      <c r="AH37" s="17" t="str">
        <f t="shared" si="17"/>
        <v/>
      </c>
      <c r="AI37" s="17" t="str">
        <f t="shared" si="17"/>
        <v/>
      </c>
      <c r="AJ37" s="17" t="str">
        <f t="shared" si="17"/>
        <v/>
      </c>
      <c r="AK37" s="17" t="str">
        <f t="shared" si="17"/>
        <v/>
      </c>
      <c r="AL37" s="17" t="str">
        <f t="shared" si="17"/>
        <v/>
      </c>
      <c r="AM37" s="17" t="str">
        <f t="shared" si="17"/>
        <v/>
      </c>
      <c r="AN37" s="17" t="str">
        <f t="shared" si="17"/>
        <v/>
      </c>
      <c r="AO37" s="17" t="str">
        <f t="shared" si="17"/>
        <v/>
      </c>
      <c r="AP37" s="17" t="str">
        <f t="shared" si="17"/>
        <v/>
      </c>
      <c r="AQ37" s="17" t="str">
        <f t="shared" si="17"/>
        <v/>
      </c>
      <c r="AR37" s="17" t="str">
        <f t="shared" si="17"/>
        <v/>
      </c>
      <c r="AS37" s="17" t="str">
        <f t="shared" si="17"/>
        <v/>
      </c>
      <c r="AT37" s="17" t="str">
        <f t="shared" si="17"/>
        <v/>
      </c>
      <c r="AU37" s="17" t="str">
        <f t="shared" si="17"/>
        <v/>
      </c>
      <c r="AV37" s="17" t="str">
        <f t="shared" ref="AV37" si="18">IF(ISERROR(VALUE(LEFT(U37))),LEFT(U37),VALUE(LEFT(U37)))</f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30"/>
      <c r="B38" s="230"/>
      <c r="C38" s="82" t="s">
        <v>12</v>
      </c>
      <c r="D38" s="82"/>
      <c r="E38" s="27"/>
      <c r="F38" s="196" t="str">
        <f t="array" ref="F38:U45">AG38:AV45</f>
        <v xml:space="preserve"> </v>
      </c>
      <c r="G38" s="196" t="str">
        <v xml:space="preserve"> </v>
      </c>
      <c r="H38" s="196">
        <v>4.1818181818181817</v>
      </c>
      <c r="I38" s="196">
        <v>4.3181818181818183</v>
      </c>
      <c r="J38" s="196">
        <v>4.5</v>
      </c>
      <c r="K38" s="196">
        <v>4.3636363636363633</v>
      </c>
      <c r="L38" s="196">
        <v>4.1818181818181817</v>
      </c>
      <c r="M38" s="196" t="str">
        <v xml:space="preserve"> </v>
      </c>
      <c r="N38" s="196">
        <v>4.4545454545454541</v>
      </c>
      <c r="O38" s="231">
        <v>4.6363636363636367</v>
      </c>
      <c r="P38" s="198">
        <v>4.1363636363636367</v>
      </c>
      <c r="Q38" s="198">
        <v>4.9545454545454541</v>
      </c>
      <c r="R38" s="198" t="str">
        <v xml:space="preserve"> </v>
      </c>
      <c r="S38" s="196" t="str">
        <v xml:space="preserve"> </v>
      </c>
      <c r="T38" s="196">
        <v>3.9090909090909092</v>
      </c>
      <c r="U38" s="196" t="str">
        <v xml:space="preserve"> </v>
      </c>
      <c r="V38" s="18">
        <f>сводн.!T40</f>
        <v>4</v>
      </c>
      <c r="W38" s="92">
        <f>SUM(W6:W37)</f>
        <v>0</v>
      </c>
      <c r="X38" s="92">
        <f>SUM(X6:X37)</f>
        <v>0</v>
      </c>
      <c r="Y38" s="92">
        <f>SUM(Y6:Y37)-X38</f>
        <v>0</v>
      </c>
      <c r="Z38" s="92">
        <f>SUM(Z6:Z37)</f>
        <v>24</v>
      </c>
      <c r="AA38" s="92">
        <f>SUM(AA6:AA37)</f>
        <v>92</v>
      </c>
      <c r="AB38" s="92">
        <f>SUM(AB6:AB37)</f>
        <v>104</v>
      </c>
      <c r="AC38" s="92">
        <f t="shared" si="7"/>
        <v>220</v>
      </c>
      <c r="AD38" s="225">
        <f>IF(ISERROR(((X38+Y38)*2+Z38*3+AA38*4+AB38*5)/SUM(X38,Y38:AB38)),"",((X38+Y38)*2+Z38*3+AA38*4+AB38*5)/SUM(X38,Y38:AB38))</f>
        <v>4.3636363636363633</v>
      </c>
      <c r="AE38" s="32"/>
      <c r="AF38" s="9"/>
      <c r="AG38" s="33" t="str">
        <f t="shared" ref="AG38:AV38" si="19">IF(COUNT(AG6:AG37)=0," ",SUM(AG6:AG37)/COUNT(AG6:AG37))</f>
        <v xml:space="preserve"> </v>
      </c>
      <c r="AH38" s="33" t="str">
        <f t="shared" si="19"/>
        <v xml:space="preserve"> </v>
      </c>
      <c r="AI38" s="33">
        <f t="shared" si="19"/>
        <v>4.1818181818181817</v>
      </c>
      <c r="AJ38" s="33">
        <f t="shared" si="19"/>
        <v>4.3181818181818183</v>
      </c>
      <c r="AK38" s="33">
        <f t="shared" si="19"/>
        <v>4.5</v>
      </c>
      <c r="AL38" s="33">
        <f t="shared" si="19"/>
        <v>4.3636363636363633</v>
      </c>
      <c r="AM38" s="33">
        <f t="shared" si="19"/>
        <v>4.1818181818181817</v>
      </c>
      <c r="AN38" s="33" t="str">
        <f t="shared" si="19"/>
        <v xml:space="preserve"> </v>
      </c>
      <c r="AO38" s="33">
        <f t="shared" si="19"/>
        <v>4.4545454545454541</v>
      </c>
      <c r="AP38" s="33">
        <f t="shared" si="19"/>
        <v>4.6363636363636367</v>
      </c>
      <c r="AQ38" s="33">
        <f t="shared" si="19"/>
        <v>4.1363636363636367</v>
      </c>
      <c r="AR38" s="33">
        <f t="shared" si="19"/>
        <v>4.9545454545454541</v>
      </c>
      <c r="AS38" s="33" t="str">
        <f t="shared" si="19"/>
        <v xml:space="preserve"> </v>
      </c>
      <c r="AT38" s="33" t="str">
        <f t="shared" si="19"/>
        <v xml:space="preserve"> </v>
      </c>
      <c r="AU38" s="33">
        <f t="shared" si="19"/>
        <v>3.9090909090909092</v>
      </c>
      <c r="AV38" s="34" t="str">
        <f t="shared" si="19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99"/>
      <c r="B39" s="199"/>
      <c r="C39" s="201" t="s">
        <v>13</v>
      </c>
      <c r="D39" s="201"/>
      <c r="E39" s="202"/>
      <c r="F39" s="95" t="str">
        <v>0</v>
      </c>
      <c r="G39" s="95" t="str">
        <v>0</v>
      </c>
      <c r="H39" s="95">
        <v>5</v>
      </c>
      <c r="I39" s="95">
        <v>10</v>
      </c>
      <c r="J39" s="95">
        <v>12</v>
      </c>
      <c r="K39" s="95">
        <v>11</v>
      </c>
      <c r="L39" s="95">
        <v>6</v>
      </c>
      <c r="M39" s="95" t="str">
        <v>0</v>
      </c>
      <c r="N39" s="95">
        <v>11</v>
      </c>
      <c r="O39" s="96">
        <v>16</v>
      </c>
      <c r="P39" s="96">
        <v>6</v>
      </c>
      <c r="Q39" s="96">
        <v>21</v>
      </c>
      <c r="R39" s="96" t="str">
        <v>0</v>
      </c>
      <c r="S39" s="95" t="str">
        <v>0</v>
      </c>
      <c r="T39" s="95">
        <v>6</v>
      </c>
      <c r="U39" s="95" t="str">
        <v xml:space="preserve"> </v>
      </c>
      <c r="V39" s="232">
        <f>IF(COUNTIF(V6:V37,5)=0,"0",COUNTIF(V6:V37,5))</f>
        <v>2</v>
      </c>
      <c r="W39" s="192"/>
      <c r="X39" s="527">
        <f>SUM(X38:AB38)</f>
        <v>220</v>
      </c>
      <c r="Y39" s="527"/>
      <c r="Z39" s="527"/>
      <c r="AA39" s="527"/>
      <c r="AB39" s="527"/>
      <c r="AC39" s="299"/>
      <c r="AD39" s="225">
        <f t="shared" ref="AD39" si="20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21">IF(COUNTIF(AG6:AG37,5)=0,"0",COUNTIF(AG6:AG37,5))</f>
        <v>0</v>
      </c>
      <c r="AH39" s="38" t="str">
        <f t="shared" si="21"/>
        <v>0</v>
      </c>
      <c r="AI39" s="38">
        <f t="shared" si="21"/>
        <v>5</v>
      </c>
      <c r="AJ39" s="38">
        <f t="shared" si="21"/>
        <v>10</v>
      </c>
      <c r="AK39" s="38">
        <f t="shared" si="21"/>
        <v>12</v>
      </c>
      <c r="AL39" s="38">
        <f t="shared" si="21"/>
        <v>11</v>
      </c>
      <c r="AM39" s="38">
        <f t="shared" si="21"/>
        <v>6</v>
      </c>
      <c r="AN39" s="38" t="str">
        <f t="shared" si="21"/>
        <v>0</v>
      </c>
      <c r="AO39" s="38">
        <f t="shared" si="21"/>
        <v>11</v>
      </c>
      <c r="AP39" s="38">
        <f t="shared" si="21"/>
        <v>16</v>
      </c>
      <c r="AQ39" s="38">
        <f t="shared" si="21"/>
        <v>6</v>
      </c>
      <c r="AR39" s="38">
        <f t="shared" si="21"/>
        <v>21</v>
      </c>
      <c r="AS39" s="38" t="str">
        <f t="shared" si="21"/>
        <v>0</v>
      </c>
      <c r="AT39" s="38" t="str">
        <f t="shared" si="21"/>
        <v>0</v>
      </c>
      <c r="AU39" s="38">
        <f t="shared" si="21"/>
        <v>6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03"/>
      <c r="B40" s="203"/>
      <c r="C40" s="205" t="s">
        <v>14</v>
      </c>
      <c r="D40" s="205"/>
      <c r="E40" s="206"/>
      <c r="F40" s="97" t="str">
        <v>0</v>
      </c>
      <c r="G40" s="97" t="str">
        <v>0</v>
      </c>
      <c r="H40" s="97">
        <v>16</v>
      </c>
      <c r="I40" s="97">
        <v>9</v>
      </c>
      <c r="J40" s="97">
        <v>9</v>
      </c>
      <c r="K40" s="97">
        <v>8</v>
      </c>
      <c r="L40" s="97">
        <v>14</v>
      </c>
      <c r="M40" s="97" t="str">
        <v>0</v>
      </c>
      <c r="N40" s="97">
        <v>10</v>
      </c>
      <c r="O40" s="98">
        <v>4</v>
      </c>
      <c r="P40" s="98">
        <v>13</v>
      </c>
      <c r="Q40" s="98">
        <v>1</v>
      </c>
      <c r="R40" s="98" t="str">
        <v>0</v>
      </c>
      <c r="S40" s="97" t="str">
        <v>0</v>
      </c>
      <c r="T40" s="97">
        <v>8</v>
      </c>
      <c r="U40" s="97" t="str">
        <v xml:space="preserve"> </v>
      </c>
      <c r="V40" s="233">
        <f>IF(COUNTIF(V6:V37,4)=0,"0",COUNTIF(V6:V37,4))</f>
        <v>11</v>
      </c>
      <c r="W40" s="44"/>
      <c r="X40" s="44"/>
      <c r="Y40" s="44" t="str">
        <f>IF(COUNTIF(Y6:Y37,4)=0," ",COUNTIF(Y6:Y37,4))</f>
        <v xml:space="preserve"> </v>
      </c>
      <c r="Z40" s="44" t="str">
        <f>IF(COUNTIF(Z6:Z37,4)=0," ",COUNTIF(Z6:Z37,4))</f>
        <v xml:space="preserve"> </v>
      </c>
      <c r="AA40" s="44">
        <f>IF(COUNTIF(AA6:AA37,4)=0," ",COUNTIF(AA6:AA37,4))</f>
        <v>3</v>
      </c>
      <c r="AB40" s="44">
        <f>IF(COUNTIF(AB6:AB37,4)=0," ",COUNTIF(AB6:AB37,4))</f>
        <v>4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22">IF(COUNTIF(AG6:AG37,4)=0,"0",COUNTIF(AG6:AG37,4))</f>
        <v>0</v>
      </c>
      <c r="AH40" s="44" t="str">
        <f t="shared" si="22"/>
        <v>0</v>
      </c>
      <c r="AI40" s="44">
        <f t="shared" si="22"/>
        <v>16</v>
      </c>
      <c r="AJ40" s="44">
        <f t="shared" si="22"/>
        <v>9</v>
      </c>
      <c r="AK40" s="44">
        <f t="shared" si="22"/>
        <v>9</v>
      </c>
      <c r="AL40" s="44">
        <f t="shared" si="22"/>
        <v>8</v>
      </c>
      <c r="AM40" s="44">
        <f t="shared" si="22"/>
        <v>14</v>
      </c>
      <c r="AN40" s="44" t="str">
        <f t="shared" si="22"/>
        <v>0</v>
      </c>
      <c r="AO40" s="44">
        <f t="shared" si="22"/>
        <v>10</v>
      </c>
      <c r="AP40" s="44">
        <f t="shared" si="22"/>
        <v>4</v>
      </c>
      <c r="AQ40" s="44">
        <f t="shared" si="22"/>
        <v>13</v>
      </c>
      <c r="AR40" s="44">
        <f t="shared" si="22"/>
        <v>1</v>
      </c>
      <c r="AS40" s="44" t="str">
        <f t="shared" si="22"/>
        <v>0</v>
      </c>
      <c r="AT40" s="44" t="str">
        <f t="shared" si="22"/>
        <v>0</v>
      </c>
      <c r="AU40" s="44">
        <f t="shared" si="22"/>
        <v>8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208" t="s">
        <v>15</v>
      </c>
      <c r="D41" s="208"/>
      <c r="E41" s="209"/>
      <c r="F41" s="99" t="str">
        <v>0</v>
      </c>
      <c r="G41" s="99" t="str">
        <v>0</v>
      </c>
      <c r="H41" s="99">
        <v>1</v>
      </c>
      <c r="I41" s="99">
        <v>3</v>
      </c>
      <c r="J41" s="99">
        <v>1</v>
      </c>
      <c r="K41" s="99">
        <v>3</v>
      </c>
      <c r="L41" s="99">
        <v>2</v>
      </c>
      <c r="M41" s="99" t="str">
        <v>0</v>
      </c>
      <c r="N41" s="99">
        <v>1</v>
      </c>
      <c r="O41" s="100">
        <v>2</v>
      </c>
      <c r="P41" s="100">
        <v>3</v>
      </c>
      <c r="Q41" s="100" t="str">
        <v>0</v>
      </c>
      <c r="R41" s="100" t="str">
        <v>0</v>
      </c>
      <c r="S41" s="99" t="str">
        <v>0</v>
      </c>
      <c r="T41" s="99">
        <v>8</v>
      </c>
      <c r="U41" s="99" t="str">
        <v xml:space="preserve"> </v>
      </c>
      <c r="V41" s="234">
        <f>IF(COUNTIF(V6:V37,3)=0,"0",COUNTIF(V6:V37,3))</f>
        <v>9</v>
      </c>
      <c r="W41" s="52"/>
      <c r="X41" s="52"/>
      <c r="Y41" s="52" t="str">
        <f>IF(COUNTIF(Y6:Y37,3)=0," ",COUNTIF(Y6:Y37,3))</f>
        <v xml:space="preserve"> </v>
      </c>
      <c r="Z41" s="52" t="str">
        <f>IF(COUNTIF(Z6:Z37,3)=0," ",COUNTIF(Z6:Z37,3))</f>
        <v xml:space="preserve"> </v>
      </c>
      <c r="AA41" s="52">
        <f>IF(COUNTIF(AA6:AA37,3)=0," ",COUNTIF(AA6:AA37,3))</f>
        <v>4</v>
      </c>
      <c r="AB41" s="52">
        <f>IF(COUNTIF(AB6:AB37,3)=0," ",COUNTIF(AB6:AB37,3))</f>
        <v>3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3">IF(COUNTIF(AG6:AG37,3)=0,"0",COUNTIF(AG6:AG37,3))</f>
        <v>0</v>
      </c>
      <c r="AH41" s="52" t="str">
        <f t="shared" si="23"/>
        <v>0</v>
      </c>
      <c r="AI41" s="52">
        <f t="shared" si="23"/>
        <v>1</v>
      </c>
      <c r="AJ41" s="52">
        <f t="shared" si="23"/>
        <v>3</v>
      </c>
      <c r="AK41" s="52">
        <f t="shared" si="23"/>
        <v>1</v>
      </c>
      <c r="AL41" s="52">
        <f t="shared" si="23"/>
        <v>3</v>
      </c>
      <c r="AM41" s="52">
        <f t="shared" si="23"/>
        <v>2</v>
      </c>
      <c r="AN41" s="52" t="str">
        <f t="shared" si="23"/>
        <v>0</v>
      </c>
      <c r="AO41" s="52">
        <f t="shared" si="23"/>
        <v>1</v>
      </c>
      <c r="AP41" s="52">
        <f t="shared" si="23"/>
        <v>2</v>
      </c>
      <c r="AQ41" s="52">
        <f t="shared" si="23"/>
        <v>3</v>
      </c>
      <c r="AR41" s="52" t="str">
        <f t="shared" si="23"/>
        <v>0</v>
      </c>
      <c r="AS41" s="52" t="str">
        <f t="shared" si="23"/>
        <v>0</v>
      </c>
      <c r="AT41" s="52" t="str">
        <f t="shared" si="23"/>
        <v>0</v>
      </c>
      <c r="AU41" s="52">
        <f t="shared" si="23"/>
        <v>8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30"/>
      <c r="B42" s="230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</v>
      </c>
      <c r="AA42" s="35">
        <f>IF(COUNTIF(AA6:AA37,2)=0," ",COUNTIF(AA6:AA37,2))</f>
        <v>1</v>
      </c>
      <c r="AB42" s="35">
        <f>IF(COUNTIF(AB6:AB37,2)=0," ",COUNTIF(AB6:AB37,2))</f>
        <v>3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4">COUNTIF(AG6:AG36,2)+COUNTIF(AG6:AG36,"д")</f>
        <v>0</v>
      </c>
      <c r="AH42" s="35">
        <f t="shared" si="24"/>
        <v>0</v>
      </c>
      <c r="AI42" s="35">
        <f t="shared" si="24"/>
        <v>0</v>
      </c>
      <c r="AJ42" s="35">
        <f t="shared" si="24"/>
        <v>0</v>
      </c>
      <c r="AK42" s="35">
        <f t="shared" si="24"/>
        <v>0</v>
      </c>
      <c r="AL42" s="35">
        <f t="shared" si="24"/>
        <v>0</v>
      </c>
      <c r="AM42" s="35">
        <f t="shared" si="24"/>
        <v>0</v>
      </c>
      <c r="AN42" s="35">
        <f t="shared" si="24"/>
        <v>0</v>
      </c>
      <c r="AO42" s="35">
        <f t="shared" si="24"/>
        <v>0</v>
      </c>
      <c r="AP42" s="35">
        <f t="shared" si="24"/>
        <v>0</v>
      </c>
      <c r="AQ42" s="35">
        <f t="shared" si="24"/>
        <v>0</v>
      </c>
      <c r="AR42" s="35">
        <f t="shared" si="24"/>
        <v>0</v>
      </c>
      <c r="AS42" s="35">
        <f t="shared" si="24"/>
        <v>0</v>
      </c>
      <c r="AT42" s="35">
        <f t="shared" si="24"/>
        <v>0</v>
      </c>
      <c r="AU42" s="35">
        <f t="shared" si="24"/>
        <v>0</v>
      </c>
      <c r="AV42" s="35">
        <f t="shared" si="24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30"/>
      <c r="B43" s="230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5">COUNTBLANK(V6:V26)</f>
        <v>0</v>
      </c>
      <c r="W43" s="35">
        <f t="shared" si="25"/>
        <v>0</v>
      </c>
      <c r="X43" s="35">
        <f t="shared" si="25"/>
        <v>0</v>
      </c>
      <c r="Y43" s="35">
        <f t="shared" si="25"/>
        <v>0</v>
      </c>
      <c r="Z43" s="35">
        <f t="shared" si="25"/>
        <v>0</v>
      </c>
      <c r="AA43" s="35">
        <f t="shared" si="25"/>
        <v>0</v>
      </c>
      <c r="AB43" s="35">
        <f t="shared" si="25"/>
        <v>0</v>
      </c>
      <c r="AC43" s="35"/>
      <c r="AD43" s="35">
        <f>COUNTBLANK(AD6:AD28)</f>
        <v>1</v>
      </c>
      <c r="AE43" s="61" t="str">
        <f>IF(COUNTIF(AE6:AE37,"б")=0," ",COUNTIF(AE6:AE37,"б"))</f>
        <v xml:space="preserve"> </v>
      </c>
      <c r="AF43" s="60">
        <f t="shared" ref="AF43:CB43" si="26">IF(COUNTIF(AF6:AF37,"б")=0+COUNTIF(AF6:AF37,"а")=0,"0",COUNTIF(AF6:AF37,"б")+COUNTIF(AF6:AF37,"а"))</f>
        <v>0</v>
      </c>
      <c r="AG43" s="60">
        <f t="shared" si="26"/>
        <v>0</v>
      </c>
      <c r="AH43" s="60">
        <f t="shared" si="26"/>
        <v>0</v>
      </c>
      <c r="AI43" s="60">
        <f t="shared" si="26"/>
        <v>0</v>
      </c>
      <c r="AJ43" s="60">
        <f t="shared" si="26"/>
        <v>0</v>
      </c>
      <c r="AK43" s="60">
        <f t="shared" si="26"/>
        <v>0</v>
      </c>
      <c r="AL43" s="60">
        <f t="shared" si="26"/>
        <v>0</v>
      </c>
      <c r="AM43" s="60">
        <f t="shared" si="26"/>
        <v>0</v>
      </c>
      <c r="AN43" s="60">
        <f t="shared" si="26"/>
        <v>0</v>
      </c>
      <c r="AO43" s="60">
        <f t="shared" si="26"/>
        <v>0</v>
      </c>
      <c r="AP43" s="60">
        <f t="shared" si="26"/>
        <v>0</v>
      </c>
      <c r="AQ43" s="60">
        <f t="shared" si="26"/>
        <v>0</v>
      </c>
      <c r="AR43" s="60">
        <f t="shared" si="26"/>
        <v>0</v>
      </c>
      <c r="AS43" s="60">
        <f t="shared" si="26"/>
        <v>0</v>
      </c>
      <c r="AT43" s="60">
        <f t="shared" si="26"/>
        <v>0</v>
      </c>
      <c r="AU43" s="60">
        <f t="shared" si="26"/>
        <v>0</v>
      </c>
      <c r="AV43" s="60">
        <f t="shared" si="26"/>
        <v>0</v>
      </c>
      <c r="AW43" s="60">
        <f t="shared" si="26"/>
        <v>0</v>
      </c>
      <c r="AX43" s="60">
        <f t="shared" si="26"/>
        <v>0</v>
      </c>
      <c r="AY43" s="60">
        <f t="shared" si="26"/>
        <v>0</v>
      </c>
      <c r="AZ43" s="60">
        <f t="shared" si="26"/>
        <v>0</v>
      </c>
      <c r="BA43" s="60">
        <f t="shared" si="26"/>
        <v>0</v>
      </c>
      <c r="BB43" s="60">
        <f t="shared" si="26"/>
        <v>0</v>
      </c>
      <c r="BC43" s="60">
        <f t="shared" si="26"/>
        <v>0</v>
      </c>
      <c r="BD43" s="60">
        <f t="shared" si="26"/>
        <v>0</v>
      </c>
      <c r="BE43" s="60">
        <f t="shared" si="26"/>
        <v>0</v>
      </c>
      <c r="BF43" s="60">
        <f t="shared" si="26"/>
        <v>0</v>
      </c>
      <c r="BG43" s="60">
        <f t="shared" si="26"/>
        <v>0</v>
      </c>
      <c r="BH43" s="60">
        <f t="shared" si="26"/>
        <v>0</v>
      </c>
      <c r="BI43" s="60">
        <f t="shared" si="26"/>
        <v>0</v>
      </c>
      <c r="BJ43" s="60">
        <f t="shared" si="26"/>
        <v>0</v>
      </c>
      <c r="BK43" s="60">
        <f t="shared" si="26"/>
        <v>0</v>
      </c>
      <c r="BL43" s="60">
        <f t="shared" si="26"/>
        <v>0</v>
      </c>
      <c r="BM43" s="60">
        <f t="shared" si="26"/>
        <v>0</v>
      </c>
      <c r="BN43" s="60">
        <f t="shared" si="26"/>
        <v>0</v>
      </c>
      <c r="BO43" s="60">
        <f t="shared" si="26"/>
        <v>0</v>
      </c>
      <c r="BP43" s="60">
        <f t="shared" si="26"/>
        <v>0</v>
      </c>
      <c r="BQ43" s="60">
        <f t="shared" si="26"/>
        <v>0</v>
      </c>
      <c r="BR43" s="60">
        <f t="shared" si="26"/>
        <v>0</v>
      </c>
      <c r="BS43" s="60">
        <f t="shared" si="26"/>
        <v>0</v>
      </c>
      <c r="BT43" s="60">
        <f t="shared" si="26"/>
        <v>0</v>
      </c>
      <c r="BU43" s="60">
        <f t="shared" si="26"/>
        <v>0</v>
      </c>
      <c r="BV43" s="60">
        <f t="shared" si="26"/>
        <v>0</v>
      </c>
      <c r="BW43" s="60">
        <f t="shared" si="26"/>
        <v>0</v>
      </c>
      <c r="BX43" s="60">
        <f t="shared" si="26"/>
        <v>0</v>
      </c>
      <c r="BY43" s="60">
        <f t="shared" si="26"/>
        <v>0</v>
      </c>
      <c r="BZ43" s="60">
        <f t="shared" si="26"/>
        <v>0</v>
      </c>
      <c r="CA43" s="60">
        <f t="shared" si="26"/>
        <v>0</v>
      </c>
      <c r="CB43" s="60">
        <f t="shared" si="26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30"/>
      <c r="B44" s="230"/>
      <c r="C44" s="82" t="s">
        <v>18</v>
      </c>
      <c r="D44" s="82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7">IF(COUNTIF(AG6:AG37,"з")=0,"0",COUNTIF(AG6:AG37,"з"))</f>
        <v>0</v>
      </c>
      <c r="AH44" s="35" t="str">
        <f t="shared" si="27"/>
        <v>0</v>
      </c>
      <c r="AI44" s="35" t="str">
        <f t="shared" si="27"/>
        <v>0</v>
      </c>
      <c r="AJ44" s="35" t="str">
        <f t="shared" si="27"/>
        <v>0</v>
      </c>
      <c r="AK44" s="35" t="str">
        <f t="shared" si="27"/>
        <v>0</v>
      </c>
      <c r="AL44" s="35" t="str">
        <f t="shared" si="27"/>
        <v>0</v>
      </c>
      <c r="AM44" s="35" t="str">
        <f t="shared" si="27"/>
        <v>0</v>
      </c>
      <c r="AN44" s="35" t="str">
        <f t="shared" si="27"/>
        <v>0</v>
      </c>
      <c r="AO44" s="35" t="str">
        <f t="shared" si="27"/>
        <v>0</v>
      </c>
      <c r="AP44" s="35" t="str">
        <f t="shared" si="27"/>
        <v>0</v>
      </c>
      <c r="AQ44" s="35" t="str">
        <f t="shared" si="27"/>
        <v>0</v>
      </c>
      <c r="AR44" s="35" t="str">
        <f t="shared" si="27"/>
        <v>0</v>
      </c>
      <c r="AS44" s="35" t="str">
        <f t="shared" si="27"/>
        <v>0</v>
      </c>
      <c r="AT44" s="35" t="str">
        <f t="shared" si="27"/>
        <v>0</v>
      </c>
      <c r="AU44" s="35" t="str">
        <f t="shared" si="27"/>
        <v>0</v>
      </c>
      <c r="AV44" s="35" t="str">
        <f t="shared" si="27"/>
        <v>0</v>
      </c>
      <c r="AW44" s="35" t="str">
        <f t="shared" si="27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30"/>
      <c r="B45" s="230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8">IF(COUNTIF(AG6:AG37,"н")=0,"0",COUNTIF(AG6:AG37,"н"))</f>
        <v>0</v>
      </c>
      <c r="AH45" s="35" t="str">
        <f t="shared" si="28"/>
        <v>0</v>
      </c>
      <c r="AI45" s="35" t="str">
        <f t="shared" si="28"/>
        <v>0</v>
      </c>
      <c r="AJ45" s="35" t="str">
        <f t="shared" si="28"/>
        <v>0</v>
      </c>
      <c r="AK45" s="35" t="str">
        <f t="shared" si="28"/>
        <v>0</v>
      </c>
      <c r="AL45" s="35" t="str">
        <f t="shared" si="28"/>
        <v>0</v>
      </c>
      <c r="AM45" s="35" t="str">
        <f t="shared" si="28"/>
        <v>0</v>
      </c>
      <c r="AN45" s="35" t="str">
        <f t="shared" si="28"/>
        <v>0</v>
      </c>
      <c r="AO45" s="35" t="str">
        <f t="shared" si="28"/>
        <v>0</v>
      </c>
      <c r="AP45" s="35" t="str">
        <f t="shared" si="28"/>
        <v>0</v>
      </c>
      <c r="AQ45" s="35" t="str">
        <f t="shared" si="28"/>
        <v>0</v>
      </c>
      <c r="AR45" s="35" t="str">
        <f t="shared" si="28"/>
        <v>0</v>
      </c>
      <c r="AS45" s="35" t="str">
        <f t="shared" si="28"/>
        <v>0</v>
      </c>
      <c r="AT45" s="35" t="str">
        <f t="shared" si="28"/>
        <v>0</v>
      </c>
      <c r="AU45" s="35" t="str">
        <f t="shared" si="28"/>
        <v>0</v>
      </c>
      <c r="AV45" s="35" t="str">
        <f t="shared" si="28"/>
        <v>0</v>
      </c>
      <c r="AW45" s="35" t="str">
        <f t="shared" si="28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00"/>
      <c r="X46" s="300"/>
      <c r="Y46" s="300"/>
      <c r="Z46" s="300"/>
      <c r="AA46" s="300"/>
      <c r="AB46" s="300"/>
      <c r="AC46" s="300"/>
      <c r="AD46" s="300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00"/>
      <c r="X47" s="300"/>
      <c r="Y47" s="300"/>
      <c r="Z47" s="300"/>
      <c r="AA47" s="300"/>
      <c r="AB47" s="300"/>
      <c r="AC47" s="300"/>
      <c r="AD47" s="300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00"/>
      <c r="X48" s="300"/>
      <c r="Y48" s="300"/>
      <c r="Z48" s="300"/>
      <c r="AA48" s="300"/>
      <c r="AB48" s="300"/>
      <c r="AC48" s="300"/>
      <c r="AD48" s="300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00"/>
      <c r="X49" s="300"/>
      <c r="Y49" s="300"/>
      <c r="Z49" s="300"/>
      <c r="AA49" s="300"/>
      <c r="AB49" s="300"/>
      <c r="AC49" s="300"/>
      <c r="AD49" s="300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00"/>
      <c r="X50" s="300"/>
      <c r="Y50" s="300"/>
      <c r="Z50" s="300"/>
      <c r="AA50" s="300"/>
      <c r="AB50" s="300"/>
      <c r="AC50" s="300"/>
      <c r="AD50" s="300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00"/>
      <c r="X51" s="300"/>
      <c r="Y51" s="300"/>
      <c r="Z51" s="300"/>
      <c r="AA51" s="300"/>
      <c r="AB51" s="300"/>
      <c r="AC51" s="300"/>
      <c r="AD51" s="300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00"/>
      <c r="X52" s="300"/>
      <c r="Y52" s="300"/>
      <c r="Z52" s="300"/>
      <c r="AA52" s="300"/>
      <c r="AB52" s="300"/>
      <c r="AC52" s="300"/>
      <c r="AD52" s="300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00"/>
      <c r="X53" s="300"/>
      <c r="Y53" s="300"/>
      <c r="Z53" s="300"/>
      <c r="AA53" s="300"/>
      <c r="AB53" s="300"/>
      <c r="AC53" s="300"/>
      <c r="AD53" s="300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00"/>
      <c r="X54" s="300"/>
      <c r="Y54" s="300"/>
      <c r="Z54" s="300"/>
      <c r="AA54" s="300"/>
      <c r="AB54" s="300"/>
      <c r="AC54" s="300"/>
      <c r="AD54" s="300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H2:M2"/>
    <mergeCell ref="N2:R2"/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1188" priority="4069" stopIfTrue="1" operator="equal">
      <formula>5</formula>
    </cfRule>
    <cfRule type="cellIs" dxfId="1187" priority="4070" stopIfTrue="1" operator="equal">
      <formula>4</formula>
    </cfRule>
    <cfRule type="cellIs" dxfId="1186" priority="4071" stopIfTrue="1" operator="equal">
      <formula>3</formula>
    </cfRule>
  </conditionalFormatting>
  <conditionalFormatting sqref="E6:E45">
    <cfRule type="cellIs" dxfId="1185" priority="4067" stopIfTrue="1" operator="equal">
      <formula>4</formula>
    </cfRule>
    <cfRule type="cellIs" dxfId="1184" priority="4068" stopIfTrue="1" operator="equal">
      <formula>3</formula>
    </cfRule>
  </conditionalFormatting>
  <conditionalFormatting sqref="Z5:AC5 W40:AF43 AE6:AE39 W39 R6:V45 F34:Q45 AG43:CB43 W44:AW45 AG6:AW42 K6:Q31 F6:H31 I6:T28 F16:T27">
    <cfRule type="cellIs" dxfId="1183" priority="4064" stopIfTrue="1" operator="equal">
      <formula>5</formula>
    </cfRule>
    <cfRule type="cellIs" dxfId="1182" priority="4065" stopIfTrue="1" operator="equal">
      <formula>4</formula>
    </cfRule>
    <cfRule type="cellIs" dxfId="1181" priority="4066" stopIfTrue="1" operator="equal">
      <formula>3</formula>
    </cfRule>
  </conditionalFormatting>
  <conditionalFormatting sqref="AF6:AF37">
    <cfRule type="expression" dxfId="1180" priority="4062" stopIfTrue="1">
      <formula>VALUE(RIGHT(AF6))&gt;AE6</formula>
    </cfRule>
    <cfRule type="expression" dxfId="1179" priority="4063" stopIfTrue="1">
      <formula>EXACT(RIGHT(AF6,3),"зач")</formula>
    </cfRule>
  </conditionalFormatting>
  <conditionalFormatting sqref="AE3:AJ4 V4:AC4 Q3:AC3">
    <cfRule type="expression" dxfId="1178" priority="4060" stopIfTrue="1">
      <formula>$D$1&lt;Q3</formula>
    </cfRule>
    <cfRule type="expression" dxfId="1177" priority="4061" stopIfTrue="1">
      <formula>$D$1&gt;Q3</formula>
    </cfRule>
  </conditionalFormatting>
  <conditionalFormatting sqref="H6:I28 I6:J31 H16:J27">
    <cfRule type="cellIs" dxfId="1176" priority="3776" stopIfTrue="1" operator="equal">
      <formula>5</formula>
    </cfRule>
    <cfRule type="cellIs" dxfId="1175" priority="3777" stopIfTrue="1" operator="equal">
      <formula>4</formula>
    </cfRule>
    <cfRule type="cellIs" dxfId="1174" priority="3778" stopIfTrue="1" operator="equal">
      <formula>3</formula>
    </cfRule>
  </conditionalFormatting>
  <conditionalFormatting sqref="M3">
    <cfRule type="expression" dxfId="1173" priority="3411" stopIfTrue="1">
      <formula>$D$1&lt;M3</formula>
    </cfRule>
    <cfRule type="expression" dxfId="1172" priority="3412" stopIfTrue="1">
      <formula>$D$1&gt;M3</formula>
    </cfRule>
  </conditionalFormatting>
  <conditionalFormatting sqref="G3 M3:Q3">
    <cfRule type="expression" dxfId="1171" priority="3699" stopIfTrue="1">
      <formula>$D$1&lt;G3</formula>
    </cfRule>
    <cfRule type="expression" dxfId="1170" priority="3700" stopIfTrue="1">
      <formula>$D$1&gt;G3</formula>
    </cfRule>
  </conditionalFormatting>
  <conditionalFormatting sqref="O3">
    <cfRule type="expression" dxfId="1169" priority="3694" stopIfTrue="1">
      <formula>$D$1&lt;O3</formula>
    </cfRule>
    <cfRule type="expression" dxfId="1168" priority="3695" stopIfTrue="1">
      <formula>$D$1&gt;O3</formula>
    </cfRule>
  </conditionalFormatting>
  <conditionalFormatting sqref="O3">
    <cfRule type="expression" dxfId="1167" priority="3689" stopIfTrue="1">
      <formula>$D$1&lt;O3</formula>
    </cfRule>
    <cfRule type="expression" dxfId="1166" priority="3690" stopIfTrue="1">
      <formula>$D$1&gt;O3</formula>
    </cfRule>
  </conditionalFormatting>
  <conditionalFormatting sqref="P3">
    <cfRule type="expression" dxfId="1165" priority="3682" stopIfTrue="1">
      <formula>$D$1&lt;P3</formula>
    </cfRule>
    <cfRule type="expression" dxfId="1164" priority="3683" stopIfTrue="1">
      <formula>$D$1&gt;P3</formula>
    </cfRule>
  </conditionalFormatting>
  <conditionalFormatting sqref="P3">
    <cfRule type="expression" dxfId="1163" priority="3677" stopIfTrue="1">
      <formula>$D$1&lt;P3</formula>
    </cfRule>
    <cfRule type="expression" dxfId="1162" priority="3678" stopIfTrue="1">
      <formula>$D$1&gt;P3</formula>
    </cfRule>
  </conditionalFormatting>
  <conditionalFormatting sqref="Q3">
    <cfRule type="expression" dxfId="1161" priority="3664" stopIfTrue="1">
      <formula>$D$1&lt;Q3</formula>
    </cfRule>
    <cfRule type="expression" dxfId="1160" priority="3665" stopIfTrue="1">
      <formula>$D$1&gt;Q3</formula>
    </cfRule>
  </conditionalFormatting>
  <conditionalFormatting sqref="P3">
    <cfRule type="expression" dxfId="1159" priority="3622" stopIfTrue="1">
      <formula>$D$1&lt;P3</formula>
    </cfRule>
    <cfRule type="expression" dxfId="1158" priority="3623" stopIfTrue="1">
      <formula>$D$1&gt;P3</formula>
    </cfRule>
  </conditionalFormatting>
  <conditionalFormatting sqref="P3">
    <cfRule type="expression" dxfId="1157" priority="3627" stopIfTrue="1">
      <formula>$D$1&lt;P3</formula>
    </cfRule>
    <cfRule type="expression" dxfId="1156" priority="3628" stopIfTrue="1">
      <formula>$D$1&gt;P3</formula>
    </cfRule>
  </conditionalFormatting>
  <conditionalFormatting sqref="I3:J3">
    <cfRule type="expression" dxfId="1155" priority="3511" stopIfTrue="1">
      <formula>$D$1&lt;I3</formula>
    </cfRule>
    <cfRule type="expression" dxfId="1154" priority="3512" stopIfTrue="1">
      <formula>$D$1&gt;I3</formula>
    </cfRule>
  </conditionalFormatting>
  <conditionalFormatting sqref="L3">
    <cfRule type="expression" dxfId="1153" priority="3456" stopIfTrue="1">
      <formula>$D$1&lt;L3</formula>
    </cfRule>
    <cfRule type="expression" dxfId="1152" priority="3457" stopIfTrue="1">
      <formula>$D$1&gt;L3</formula>
    </cfRule>
  </conditionalFormatting>
  <conditionalFormatting sqref="L3">
    <cfRule type="expression" dxfId="1151" priority="3451" stopIfTrue="1">
      <formula>$D$1&lt;L3</formula>
    </cfRule>
    <cfRule type="expression" dxfId="1150" priority="3452" stopIfTrue="1">
      <formula>$D$1&gt;L3</formula>
    </cfRule>
  </conditionalFormatting>
  <conditionalFormatting sqref="M3">
    <cfRule type="expression" dxfId="1149" priority="3419" stopIfTrue="1">
      <formula>$D$1&lt;M3</formula>
    </cfRule>
    <cfRule type="expression" dxfId="1148" priority="3420" stopIfTrue="1">
      <formula>$D$1&gt;M3</formula>
    </cfRule>
  </conditionalFormatting>
  <conditionalFormatting sqref="M3">
    <cfRule type="expression" dxfId="1147" priority="3417" stopIfTrue="1">
      <formula>$D$1&lt;M3</formula>
    </cfRule>
    <cfRule type="expression" dxfId="1146" priority="3418" stopIfTrue="1">
      <formula>$D$1&gt;M3</formula>
    </cfRule>
  </conditionalFormatting>
  <conditionalFormatting sqref="N3">
    <cfRule type="expression" dxfId="1145" priority="3374" stopIfTrue="1">
      <formula>$D$1&lt;N3</formula>
    </cfRule>
    <cfRule type="expression" dxfId="1144" priority="3375" stopIfTrue="1">
      <formula>$D$1&gt;N3</formula>
    </cfRule>
  </conditionalFormatting>
  <conditionalFormatting sqref="N3">
    <cfRule type="expression" dxfId="1143" priority="3379" stopIfTrue="1">
      <formula>$D$1&lt;N3</formula>
    </cfRule>
    <cfRule type="expression" dxfId="1142" priority="3380" stopIfTrue="1">
      <formula>$D$1&gt;N3</formula>
    </cfRule>
  </conditionalFormatting>
  <conditionalFormatting sqref="O3">
    <cfRule type="expression" dxfId="1141" priority="3161" stopIfTrue="1">
      <formula>$D$1&lt;O3</formula>
    </cfRule>
    <cfRule type="expression" dxfId="1140" priority="3162" stopIfTrue="1">
      <formula>$D$1&gt;O3</formula>
    </cfRule>
  </conditionalFormatting>
  <conditionalFormatting sqref="Q3">
    <cfRule type="expression" dxfId="1139" priority="3178" stopIfTrue="1">
      <formula>$D$1&lt;Q3</formula>
    </cfRule>
    <cfRule type="expression" dxfId="1138" priority="3179" stopIfTrue="1">
      <formula>$D$1&gt;Q3</formula>
    </cfRule>
  </conditionalFormatting>
  <conditionalFormatting sqref="L3">
    <cfRule type="expression" dxfId="1137" priority="2989" stopIfTrue="1">
      <formula>$D$1&lt;L3</formula>
    </cfRule>
    <cfRule type="expression" dxfId="1136" priority="2990" stopIfTrue="1">
      <formula>$D$1&gt;L3</formula>
    </cfRule>
  </conditionalFormatting>
  <conditionalFormatting sqref="N3">
    <cfRule type="expression" dxfId="1135" priority="3173" stopIfTrue="1">
      <formula>$D$1&lt;N3</formula>
    </cfRule>
    <cfRule type="expression" dxfId="1134" priority="3174" stopIfTrue="1">
      <formula>$D$1&gt;N3</formula>
    </cfRule>
  </conditionalFormatting>
  <conditionalFormatting sqref="N3">
    <cfRule type="expression" dxfId="1133" priority="3168" stopIfTrue="1">
      <formula>$D$1&lt;N3</formula>
    </cfRule>
    <cfRule type="expression" dxfId="1132" priority="3169" stopIfTrue="1">
      <formula>$D$1&gt;N3</formula>
    </cfRule>
  </conditionalFormatting>
  <conditionalFormatting sqref="O3">
    <cfRule type="expression" dxfId="1131" priority="3156" stopIfTrue="1">
      <formula>$D$1&lt;O3</formula>
    </cfRule>
    <cfRule type="expression" dxfId="1130" priority="3157" stopIfTrue="1">
      <formula>$D$1&gt;O3</formula>
    </cfRule>
  </conditionalFormatting>
  <conditionalFormatting sqref="P3">
    <cfRule type="expression" dxfId="1129" priority="3143" stopIfTrue="1">
      <formula>$D$1&lt;P3</formula>
    </cfRule>
    <cfRule type="expression" dxfId="1128" priority="3144" stopIfTrue="1">
      <formula>$D$1&gt;P3</formula>
    </cfRule>
  </conditionalFormatting>
  <conditionalFormatting sqref="O3">
    <cfRule type="expression" dxfId="1127" priority="3123" stopIfTrue="1">
      <formula>$D$1&lt;O3</formula>
    </cfRule>
    <cfRule type="expression" dxfId="1126" priority="3124" stopIfTrue="1">
      <formula>$D$1&gt;O3</formula>
    </cfRule>
  </conditionalFormatting>
  <conditionalFormatting sqref="O3">
    <cfRule type="expression" dxfId="1125" priority="3128" stopIfTrue="1">
      <formula>$D$1&lt;O3</formula>
    </cfRule>
    <cfRule type="expression" dxfId="1124" priority="3129" stopIfTrue="1">
      <formula>$D$1&gt;O3</formula>
    </cfRule>
  </conditionalFormatting>
  <conditionalFormatting sqref="J3">
    <cfRule type="expression" dxfId="1123" priority="3049" stopIfTrue="1">
      <formula>$D$1&lt;J3</formula>
    </cfRule>
    <cfRule type="expression" dxfId="1122" priority="3050" stopIfTrue="1">
      <formula>$D$1&gt;J3</formula>
    </cfRule>
  </conditionalFormatting>
  <conditionalFormatting sqref="J3">
    <cfRule type="expression" dxfId="1121" priority="3044" stopIfTrue="1">
      <formula>$D$1&lt;J3</formula>
    </cfRule>
    <cfRule type="expression" dxfId="1120" priority="3045" stopIfTrue="1">
      <formula>$D$1&gt;J3</formula>
    </cfRule>
  </conditionalFormatting>
  <conditionalFormatting sqref="J3">
    <cfRule type="expression" dxfId="1119" priority="3039" stopIfTrue="1">
      <formula>$D$1&lt;J3</formula>
    </cfRule>
    <cfRule type="expression" dxfId="1118" priority="3040" stopIfTrue="1">
      <formula>$D$1&gt;J3</formula>
    </cfRule>
  </conditionalFormatting>
  <conditionalFormatting sqref="L3">
    <cfRule type="expression" dxfId="1117" priority="2997" stopIfTrue="1">
      <formula>$D$1&lt;L3</formula>
    </cfRule>
    <cfRule type="expression" dxfId="1116" priority="2998" stopIfTrue="1">
      <formula>$D$1&gt;L3</formula>
    </cfRule>
  </conditionalFormatting>
  <conditionalFormatting sqref="L3">
    <cfRule type="expression" dxfId="1115" priority="2995" stopIfTrue="1">
      <formula>$D$1&lt;L3</formula>
    </cfRule>
    <cfRule type="expression" dxfId="1114" priority="2996" stopIfTrue="1">
      <formula>$D$1&gt;L3</formula>
    </cfRule>
  </conditionalFormatting>
  <conditionalFormatting sqref="M3">
    <cfRule type="expression" dxfId="1113" priority="2957" stopIfTrue="1">
      <formula>$D$1&lt;M3</formula>
    </cfRule>
    <cfRule type="expression" dxfId="1112" priority="2958" stopIfTrue="1">
      <formula>$D$1&gt;M3</formula>
    </cfRule>
  </conditionalFormatting>
  <conditionalFormatting sqref="M3">
    <cfRule type="expression" dxfId="1111" priority="2952" stopIfTrue="1">
      <formula>$D$1&lt;M3</formula>
    </cfRule>
    <cfRule type="expression" dxfId="1110" priority="2953" stopIfTrue="1">
      <formula>$D$1&gt;M3</formula>
    </cfRule>
  </conditionalFormatting>
  <conditionalFormatting sqref="U4">
    <cfRule type="expression" dxfId="1109" priority="2723" stopIfTrue="1">
      <formula>$D$1&lt;U4</formula>
    </cfRule>
    <cfRule type="expression" dxfId="1108" priority="2724" stopIfTrue="1">
      <formula>$D$1&gt;U4</formula>
    </cfRule>
  </conditionalFormatting>
  <conditionalFormatting sqref="U4">
    <cfRule type="expression" dxfId="1107" priority="2714" stopIfTrue="1">
      <formula>$D$1&lt;U4</formula>
    </cfRule>
    <cfRule type="expression" dxfId="1106" priority="2715" stopIfTrue="1">
      <formula>$D$1&gt;U4</formula>
    </cfRule>
  </conditionalFormatting>
  <conditionalFormatting sqref="U4">
    <cfRule type="expression" dxfId="1105" priority="2712" stopIfTrue="1">
      <formula>$D$1&lt;U4</formula>
    </cfRule>
    <cfRule type="expression" dxfId="1104" priority="2713" stopIfTrue="1">
      <formula>$D$1&gt;U4</formula>
    </cfRule>
  </conditionalFormatting>
  <conditionalFormatting sqref="U4">
    <cfRule type="expression" dxfId="1103" priority="2702" stopIfTrue="1">
      <formula>$D$1&lt;U4</formula>
    </cfRule>
    <cfRule type="expression" dxfId="1102" priority="2703" stopIfTrue="1">
      <formula>$D$1&gt;U4</formula>
    </cfRule>
  </conditionalFormatting>
  <conditionalFormatting sqref="U4">
    <cfRule type="expression" dxfId="1101" priority="2692" stopIfTrue="1">
      <formula>$D$1&lt;U4</formula>
    </cfRule>
    <cfRule type="expression" dxfId="1100" priority="2693" stopIfTrue="1">
      <formula>$D$1&gt;U4</formula>
    </cfRule>
  </conditionalFormatting>
  <conditionalFormatting sqref="U4">
    <cfRule type="expression" dxfId="1099" priority="2682" stopIfTrue="1">
      <formula>$D$1&lt;U4</formula>
    </cfRule>
    <cfRule type="expression" dxfId="1098" priority="2683" stopIfTrue="1">
      <formula>$D$1&gt;U4</formula>
    </cfRule>
  </conditionalFormatting>
  <conditionalFormatting sqref="U4">
    <cfRule type="expression" dxfId="1097" priority="2710" stopIfTrue="1">
      <formula>$D$1&lt;U4</formula>
    </cfRule>
    <cfRule type="expression" dxfId="1096" priority="2711" stopIfTrue="1">
      <formula>$D$1&gt;U4</formula>
    </cfRule>
  </conditionalFormatting>
  <conditionalFormatting sqref="U5">
    <cfRule type="cellIs" dxfId="1095" priority="2730" stopIfTrue="1" operator="equal">
      <formula>5</formula>
    </cfRule>
    <cfRule type="cellIs" dxfId="1094" priority="2731" stopIfTrue="1" operator="equal">
      <formula>4</formula>
    </cfRule>
    <cfRule type="cellIs" dxfId="1093" priority="2732" stopIfTrue="1" operator="equal">
      <formula>3</formula>
    </cfRule>
  </conditionalFormatting>
  <conditionalFormatting sqref="U4">
    <cfRule type="expression" dxfId="1092" priority="2728" stopIfTrue="1">
      <formula>$D$1&lt;U4</formula>
    </cfRule>
    <cfRule type="expression" dxfId="1091" priority="2729" stopIfTrue="1">
      <formula>$D$1&gt;U4</formula>
    </cfRule>
  </conditionalFormatting>
  <conditionalFormatting sqref="U5">
    <cfRule type="cellIs" dxfId="1090" priority="2725" stopIfTrue="1" operator="equal">
      <formula>5</formula>
    </cfRule>
    <cfRule type="cellIs" dxfId="1089" priority="2726" stopIfTrue="1" operator="equal">
      <formula>4</formula>
    </cfRule>
    <cfRule type="cellIs" dxfId="1088" priority="2727" stopIfTrue="1" operator="equal">
      <formula>3</formula>
    </cfRule>
  </conditionalFormatting>
  <conditionalFormatting sqref="U5">
    <cfRule type="cellIs" dxfId="1087" priority="2720" stopIfTrue="1" operator="equal">
      <formula>5</formula>
    </cfRule>
    <cfRule type="cellIs" dxfId="1086" priority="2721" stopIfTrue="1" operator="equal">
      <formula>4</formula>
    </cfRule>
    <cfRule type="cellIs" dxfId="1085" priority="2722" stopIfTrue="1" operator="equal">
      <formula>3</formula>
    </cfRule>
  </conditionalFormatting>
  <conditionalFormatting sqref="U4">
    <cfRule type="expression" dxfId="1084" priority="2718" stopIfTrue="1">
      <formula>$D$1&lt;U4</formula>
    </cfRule>
    <cfRule type="expression" dxfId="1083" priority="2719" stopIfTrue="1">
      <formula>$D$1&gt;U4</formula>
    </cfRule>
  </conditionalFormatting>
  <conditionalFormatting sqref="U4">
    <cfRule type="expression" dxfId="1082" priority="2716" stopIfTrue="1">
      <formula>$D$1&lt;U4</formula>
    </cfRule>
    <cfRule type="expression" dxfId="1081" priority="2717" stopIfTrue="1">
      <formula>$D$1&gt;U4</formula>
    </cfRule>
  </conditionalFormatting>
  <conditionalFormatting sqref="U4">
    <cfRule type="expression" dxfId="1080" priority="2708" stopIfTrue="1">
      <formula>$D$1&lt;U4</formula>
    </cfRule>
    <cfRule type="expression" dxfId="1079" priority="2709" stopIfTrue="1">
      <formula>$D$1&gt;U4</formula>
    </cfRule>
  </conditionalFormatting>
  <conditionalFormatting sqref="U4">
    <cfRule type="expression" dxfId="1078" priority="2706" stopIfTrue="1">
      <formula>$D$1&lt;U4</formula>
    </cfRule>
    <cfRule type="expression" dxfId="1077" priority="2707" stopIfTrue="1">
      <formula>$D$1&gt;U4</formula>
    </cfRule>
  </conditionalFormatting>
  <conditionalFormatting sqref="U4">
    <cfRule type="expression" dxfId="1076" priority="2704" stopIfTrue="1">
      <formula>$D$1&lt;U4</formula>
    </cfRule>
    <cfRule type="expression" dxfId="1075" priority="2705" stopIfTrue="1">
      <formula>$D$1&gt;U4</formula>
    </cfRule>
  </conditionalFormatting>
  <conditionalFormatting sqref="U4">
    <cfRule type="expression" dxfId="1074" priority="2686" stopIfTrue="1">
      <formula>$D$1&lt;U4</formula>
    </cfRule>
    <cfRule type="expression" dxfId="1073" priority="2687" stopIfTrue="1">
      <formula>$D$1&gt;U4</formula>
    </cfRule>
  </conditionalFormatting>
  <conditionalFormatting sqref="U4">
    <cfRule type="expression" dxfId="1072" priority="2684" stopIfTrue="1">
      <formula>$D$1&lt;U4</formula>
    </cfRule>
    <cfRule type="expression" dxfId="1071" priority="2685" stopIfTrue="1">
      <formula>$D$1&gt;U4</formula>
    </cfRule>
  </conditionalFormatting>
  <conditionalFormatting sqref="U4">
    <cfRule type="expression" dxfId="1070" priority="2700" stopIfTrue="1">
      <formula>$D$1&lt;U4</formula>
    </cfRule>
    <cfRule type="expression" dxfId="1069" priority="2701" stopIfTrue="1">
      <formula>$D$1&gt;U4</formula>
    </cfRule>
  </conditionalFormatting>
  <conditionalFormatting sqref="U4">
    <cfRule type="expression" dxfId="1068" priority="2698" stopIfTrue="1">
      <formula>$D$1&lt;U4</formula>
    </cfRule>
    <cfRule type="expression" dxfId="1067" priority="2699" stopIfTrue="1">
      <formula>$D$1&gt;U4</formula>
    </cfRule>
  </conditionalFormatting>
  <conditionalFormatting sqref="U4">
    <cfRule type="expression" dxfId="1066" priority="2696" stopIfTrue="1">
      <formula>$D$1&lt;U4</formula>
    </cfRule>
    <cfRule type="expression" dxfId="1065" priority="2697" stopIfTrue="1">
      <formula>$D$1&gt;U4</formula>
    </cfRule>
  </conditionalFormatting>
  <conditionalFormatting sqref="U4">
    <cfRule type="expression" dxfId="1064" priority="2694" stopIfTrue="1">
      <formula>$D$1&lt;U4</formula>
    </cfRule>
    <cfRule type="expression" dxfId="1063" priority="2695" stopIfTrue="1">
      <formula>$D$1&gt;U4</formula>
    </cfRule>
  </conditionalFormatting>
  <conditionalFormatting sqref="U4">
    <cfRule type="expression" dxfId="1062" priority="2690" stopIfTrue="1">
      <formula>$D$1&lt;U4</formula>
    </cfRule>
    <cfRule type="expression" dxfId="1061" priority="2691" stopIfTrue="1">
      <formula>$D$1&gt;U4</formula>
    </cfRule>
  </conditionalFormatting>
  <conditionalFormatting sqref="U4">
    <cfRule type="expression" dxfId="1060" priority="2688" stopIfTrue="1">
      <formula>$D$1&lt;U4</formula>
    </cfRule>
    <cfRule type="expression" dxfId="1059" priority="2689" stopIfTrue="1">
      <formula>$D$1&gt;U4</formula>
    </cfRule>
  </conditionalFormatting>
  <conditionalFormatting sqref="U4">
    <cfRule type="expression" dxfId="1058" priority="2680" stopIfTrue="1">
      <formula>$D$1&lt;U4</formula>
    </cfRule>
    <cfRule type="expression" dxfId="1057" priority="2681" stopIfTrue="1">
      <formula>$D$1&gt;U4</formula>
    </cfRule>
  </conditionalFormatting>
  <conditionalFormatting sqref="U4">
    <cfRule type="expression" dxfId="1056" priority="2678" stopIfTrue="1">
      <formula>$D$1&lt;U4</formula>
    </cfRule>
    <cfRule type="expression" dxfId="1055" priority="2679" stopIfTrue="1">
      <formula>$D$1&gt;U4</formula>
    </cfRule>
  </conditionalFormatting>
  <conditionalFormatting sqref="U5">
    <cfRule type="cellIs" dxfId="1054" priority="2675" stopIfTrue="1" operator="equal">
      <formula>5</formula>
    </cfRule>
    <cfRule type="cellIs" dxfId="1053" priority="2676" stopIfTrue="1" operator="equal">
      <formula>4</formula>
    </cfRule>
    <cfRule type="cellIs" dxfId="1052" priority="2677" stopIfTrue="1" operator="equal">
      <formula>3</formula>
    </cfRule>
  </conditionalFormatting>
  <conditionalFormatting sqref="G5">
    <cfRule type="cellIs" dxfId="1051" priority="2672" stopIfTrue="1" operator="equal">
      <formula>5</formula>
    </cfRule>
    <cfRule type="cellIs" dxfId="1050" priority="2673" stopIfTrue="1" operator="equal">
      <formula>4</formula>
    </cfRule>
    <cfRule type="cellIs" dxfId="1049" priority="2674" stopIfTrue="1" operator="equal">
      <formula>3</formula>
    </cfRule>
  </conditionalFormatting>
  <conditionalFormatting sqref="G4">
    <cfRule type="expression" dxfId="1048" priority="2670" stopIfTrue="1">
      <formula>$D$1&lt;G4</formula>
    </cfRule>
    <cfRule type="expression" dxfId="1047" priority="2671" stopIfTrue="1">
      <formula>$D$1&gt;G4</formula>
    </cfRule>
  </conditionalFormatting>
  <conditionalFormatting sqref="G5">
    <cfRule type="cellIs" dxfId="1046" priority="2667" stopIfTrue="1" operator="equal">
      <formula>5</formula>
    </cfRule>
    <cfRule type="cellIs" dxfId="1045" priority="2668" stopIfTrue="1" operator="equal">
      <formula>4</formula>
    </cfRule>
    <cfRule type="cellIs" dxfId="1044" priority="2669" stopIfTrue="1" operator="equal">
      <formula>3</formula>
    </cfRule>
  </conditionalFormatting>
  <conditionalFormatting sqref="G4">
    <cfRule type="expression" dxfId="1043" priority="2665" stopIfTrue="1">
      <formula>$D$4&lt;G4</formula>
    </cfRule>
    <cfRule type="expression" dxfId="1042" priority="2666" stopIfTrue="1">
      <formula>$D$4&gt;G4</formula>
    </cfRule>
  </conditionalFormatting>
  <conditionalFormatting sqref="G5">
    <cfRule type="cellIs" dxfId="1041" priority="2662" stopIfTrue="1" operator="equal">
      <formula>5</formula>
    </cfRule>
    <cfRule type="cellIs" dxfId="1040" priority="2663" stopIfTrue="1" operator="equal">
      <formula>4</formula>
    </cfRule>
    <cfRule type="cellIs" dxfId="1039" priority="2664" stopIfTrue="1" operator="equal">
      <formula>3</formula>
    </cfRule>
  </conditionalFormatting>
  <conditionalFormatting sqref="G4">
    <cfRule type="expression" dxfId="1038" priority="2660" stopIfTrue="1">
      <formula>$D$4&lt;G4</formula>
    </cfRule>
    <cfRule type="expression" dxfId="1037" priority="2661" stopIfTrue="1">
      <formula>$D$4&gt;G4</formula>
    </cfRule>
  </conditionalFormatting>
  <conditionalFormatting sqref="G4">
    <cfRule type="expression" dxfId="1036" priority="2658" stopIfTrue="1">
      <formula>$D$4&lt;G4</formula>
    </cfRule>
    <cfRule type="expression" dxfId="1035" priority="2659" stopIfTrue="1">
      <formula>$D$4&gt;G4</formula>
    </cfRule>
  </conditionalFormatting>
  <conditionalFormatting sqref="G5">
    <cfRule type="cellIs" dxfId="1034" priority="2655" stopIfTrue="1" operator="equal">
      <formula>5</formula>
    </cfRule>
    <cfRule type="cellIs" dxfId="1033" priority="2656" stopIfTrue="1" operator="equal">
      <formula>4</formula>
    </cfRule>
    <cfRule type="cellIs" dxfId="1032" priority="2657" stopIfTrue="1" operator="equal">
      <formula>3</formula>
    </cfRule>
  </conditionalFormatting>
  <conditionalFormatting sqref="G5">
    <cfRule type="cellIs" dxfId="1031" priority="2652" stopIfTrue="1" operator="equal">
      <formula>5</formula>
    </cfRule>
    <cfRule type="cellIs" dxfId="1030" priority="2653" stopIfTrue="1" operator="equal">
      <formula>4</formula>
    </cfRule>
    <cfRule type="cellIs" dxfId="1029" priority="2654" stopIfTrue="1" operator="equal">
      <formula>3</formula>
    </cfRule>
  </conditionalFormatting>
  <conditionalFormatting sqref="G4">
    <cfRule type="expression" dxfId="1028" priority="2650" stopIfTrue="1">
      <formula>$D$4&lt;G4</formula>
    </cfRule>
    <cfRule type="expression" dxfId="1027" priority="2651" stopIfTrue="1">
      <formula>$D$4&gt;G4</formula>
    </cfRule>
  </conditionalFormatting>
  <conditionalFormatting sqref="G5">
    <cfRule type="cellIs" dxfId="1026" priority="2647" stopIfTrue="1" operator="equal">
      <formula>5</formula>
    </cfRule>
    <cfRule type="cellIs" dxfId="1025" priority="2648" stopIfTrue="1" operator="equal">
      <formula>4</formula>
    </cfRule>
    <cfRule type="cellIs" dxfId="1024" priority="2649" stopIfTrue="1" operator="equal">
      <formula>3</formula>
    </cfRule>
  </conditionalFormatting>
  <conditionalFormatting sqref="G4">
    <cfRule type="expression" dxfId="1023" priority="2645" stopIfTrue="1">
      <formula>$D$4&lt;G4</formula>
    </cfRule>
    <cfRule type="expression" dxfId="1022" priority="2646" stopIfTrue="1">
      <formula>$D$4&gt;G4</formula>
    </cfRule>
  </conditionalFormatting>
  <conditionalFormatting sqref="G5">
    <cfRule type="cellIs" dxfId="1021" priority="2642" stopIfTrue="1" operator="equal">
      <formula>5</formula>
    </cfRule>
    <cfRule type="cellIs" dxfId="1020" priority="2643" stopIfTrue="1" operator="equal">
      <formula>4</formula>
    </cfRule>
    <cfRule type="cellIs" dxfId="1019" priority="2644" stopIfTrue="1" operator="equal">
      <formula>3</formula>
    </cfRule>
  </conditionalFormatting>
  <conditionalFormatting sqref="G4">
    <cfRule type="expression" dxfId="1018" priority="2640" stopIfTrue="1">
      <formula>$D$4&lt;G4</formula>
    </cfRule>
    <cfRule type="expression" dxfId="1017" priority="2641" stopIfTrue="1">
      <formula>$D$4&gt;G4</formula>
    </cfRule>
  </conditionalFormatting>
  <conditionalFormatting sqref="G5">
    <cfRule type="cellIs" dxfId="1016" priority="2637" stopIfTrue="1" operator="equal">
      <formula>5</formula>
    </cfRule>
    <cfRule type="cellIs" dxfId="1015" priority="2638" stopIfTrue="1" operator="equal">
      <formula>4</formula>
    </cfRule>
    <cfRule type="cellIs" dxfId="1014" priority="2639" stopIfTrue="1" operator="equal">
      <formula>3</formula>
    </cfRule>
  </conditionalFormatting>
  <conditionalFormatting sqref="G4">
    <cfRule type="expression" dxfId="1013" priority="2635" stopIfTrue="1">
      <formula>$D$4&lt;G4</formula>
    </cfRule>
    <cfRule type="expression" dxfId="1012" priority="2636" stopIfTrue="1">
      <formula>$D$4&gt;G4</formula>
    </cfRule>
  </conditionalFormatting>
  <conditionalFormatting sqref="G5">
    <cfRule type="cellIs" dxfId="1011" priority="2632" stopIfTrue="1" operator="equal">
      <formula>5</formula>
    </cfRule>
    <cfRule type="cellIs" dxfId="1010" priority="2633" stopIfTrue="1" operator="equal">
      <formula>4</formula>
    </cfRule>
    <cfRule type="cellIs" dxfId="1009" priority="2634" stopIfTrue="1" operator="equal">
      <formula>3</formula>
    </cfRule>
  </conditionalFormatting>
  <conditionalFormatting sqref="G4">
    <cfRule type="expression" dxfId="1008" priority="2630" stopIfTrue="1">
      <formula>$D$4&lt;G4</formula>
    </cfRule>
    <cfRule type="expression" dxfId="1007" priority="2631" stopIfTrue="1">
      <formula>$D$4&gt;G4</formula>
    </cfRule>
  </conditionalFormatting>
  <conditionalFormatting sqref="L3">
    <cfRule type="expression" dxfId="1006" priority="2233" stopIfTrue="1">
      <formula>$D$1&lt;L3</formula>
    </cfRule>
    <cfRule type="expression" dxfId="1005" priority="2234" stopIfTrue="1">
      <formula>$D$1&gt;L3</formula>
    </cfRule>
  </conditionalFormatting>
  <conditionalFormatting sqref="N3">
    <cfRule type="expression" dxfId="1004" priority="2339" stopIfTrue="1">
      <formula>$D$1&lt;N3</formula>
    </cfRule>
    <cfRule type="expression" dxfId="1003" priority="2340" stopIfTrue="1">
      <formula>$D$1&gt;N3</formula>
    </cfRule>
  </conditionalFormatting>
  <conditionalFormatting sqref="N3">
    <cfRule type="expression" dxfId="1002" priority="2334" stopIfTrue="1">
      <formula>$D$1&lt;N3</formula>
    </cfRule>
    <cfRule type="expression" dxfId="1001" priority="2335" stopIfTrue="1">
      <formula>$D$1&gt;N3</formula>
    </cfRule>
  </conditionalFormatting>
  <conditionalFormatting sqref="O3">
    <cfRule type="expression" dxfId="1000" priority="2330" stopIfTrue="1">
      <formula>$D$1&lt;O3</formula>
    </cfRule>
    <cfRule type="expression" dxfId="999" priority="2331" stopIfTrue="1">
      <formula>$D$1&gt;O3</formula>
    </cfRule>
  </conditionalFormatting>
  <conditionalFormatting sqref="O3">
    <cfRule type="expression" dxfId="998" priority="2328" stopIfTrue="1">
      <formula>$D$1&lt;O3</formula>
    </cfRule>
    <cfRule type="expression" dxfId="997" priority="2329" stopIfTrue="1">
      <formula>$D$1&gt;O3</formula>
    </cfRule>
  </conditionalFormatting>
  <conditionalFormatting sqref="P3">
    <cfRule type="expression" dxfId="996" priority="2317" stopIfTrue="1">
      <formula>$D$1&lt;P3</formula>
    </cfRule>
    <cfRule type="expression" dxfId="995" priority="2318" stopIfTrue="1">
      <formula>$D$1&gt;P3</formula>
    </cfRule>
  </conditionalFormatting>
  <conditionalFormatting sqref="O3">
    <cfRule type="expression" dxfId="994" priority="2303" stopIfTrue="1">
      <formula>$D$1&lt;O3</formula>
    </cfRule>
    <cfRule type="expression" dxfId="993" priority="2304" stopIfTrue="1">
      <formula>$D$1&gt;O3</formula>
    </cfRule>
  </conditionalFormatting>
  <conditionalFormatting sqref="O3">
    <cfRule type="expression" dxfId="992" priority="2305" stopIfTrue="1">
      <formula>$D$1&lt;O3</formula>
    </cfRule>
    <cfRule type="expression" dxfId="991" priority="2306" stopIfTrue="1">
      <formula>$D$1&gt;O3</formula>
    </cfRule>
  </conditionalFormatting>
  <conditionalFormatting sqref="J3">
    <cfRule type="expression" dxfId="990" priority="2260" stopIfTrue="1">
      <formula>$D$1&lt;J3</formula>
    </cfRule>
    <cfRule type="expression" dxfId="989" priority="2261" stopIfTrue="1">
      <formula>$D$1&gt;J3</formula>
    </cfRule>
  </conditionalFormatting>
  <conditionalFormatting sqref="J3">
    <cfRule type="expression" dxfId="988" priority="2255" stopIfTrue="1">
      <formula>$D$1&lt;J3</formula>
    </cfRule>
    <cfRule type="expression" dxfId="987" priority="2256" stopIfTrue="1">
      <formula>$D$1&gt;J3</formula>
    </cfRule>
  </conditionalFormatting>
  <conditionalFormatting sqref="J3">
    <cfRule type="expression" dxfId="986" priority="2250" stopIfTrue="1">
      <formula>$D$1&lt;J3</formula>
    </cfRule>
    <cfRule type="expression" dxfId="985" priority="2251" stopIfTrue="1">
      <formula>$D$1&gt;J3</formula>
    </cfRule>
  </conditionalFormatting>
  <conditionalFormatting sqref="L3">
    <cfRule type="expression" dxfId="984" priority="2241" stopIfTrue="1">
      <formula>$D$1&lt;L3</formula>
    </cfRule>
    <cfRule type="expression" dxfId="983" priority="2242" stopIfTrue="1">
      <formula>$D$1&gt;L3</formula>
    </cfRule>
  </conditionalFormatting>
  <conditionalFormatting sqref="L3">
    <cfRule type="expression" dxfId="982" priority="2239" stopIfTrue="1">
      <formula>$D$1&lt;L3</formula>
    </cfRule>
    <cfRule type="expression" dxfId="981" priority="2240" stopIfTrue="1">
      <formula>$D$1&gt;L3</formula>
    </cfRule>
  </conditionalFormatting>
  <conditionalFormatting sqref="M3">
    <cfRule type="expression" dxfId="980" priority="2204" stopIfTrue="1">
      <formula>$D$1&lt;M3</formula>
    </cfRule>
    <cfRule type="expression" dxfId="979" priority="2205" stopIfTrue="1">
      <formula>$D$1&gt;M3</formula>
    </cfRule>
  </conditionalFormatting>
  <conditionalFormatting sqref="M3">
    <cfRule type="expression" dxfId="978" priority="2202" stopIfTrue="1">
      <formula>$D$1&lt;M3</formula>
    </cfRule>
    <cfRule type="expression" dxfId="977" priority="2203" stopIfTrue="1">
      <formula>$D$1&gt;M3</formula>
    </cfRule>
  </conditionalFormatting>
  <conditionalFormatting sqref="M3">
    <cfRule type="expression" dxfId="976" priority="2135" stopIfTrue="1">
      <formula>$D$1&lt;M3</formula>
    </cfRule>
    <cfRule type="expression" dxfId="975" priority="2136" stopIfTrue="1">
      <formula>$D$1&gt;M3</formula>
    </cfRule>
  </conditionalFormatting>
  <conditionalFormatting sqref="N3">
    <cfRule type="expression" dxfId="974" priority="2130" stopIfTrue="1">
      <formula>$D$1&lt;N3</formula>
    </cfRule>
    <cfRule type="expression" dxfId="973" priority="2131" stopIfTrue="1">
      <formula>$D$1&gt;N3</formula>
    </cfRule>
  </conditionalFormatting>
  <conditionalFormatting sqref="N3">
    <cfRule type="expression" dxfId="972" priority="2125" stopIfTrue="1">
      <formula>$D$1&lt;N3</formula>
    </cfRule>
    <cfRule type="expression" dxfId="971" priority="2126" stopIfTrue="1">
      <formula>$D$1&gt;N3</formula>
    </cfRule>
  </conditionalFormatting>
  <conditionalFormatting sqref="P3">
    <cfRule type="expression" dxfId="970" priority="2139" stopIfTrue="1">
      <formula>$D$1&lt;P3</formula>
    </cfRule>
    <cfRule type="expression" dxfId="969" priority="2140" stopIfTrue="1">
      <formula>$D$1&gt;P3</formula>
    </cfRule>
  </conditionalFormatting>
  <conditionalFormatting sqref="M3">
    <cfRule type="expression" dxfId="968" priority="2137" stopIfTrue="1">
      <formula>$D$1&lt;M3</formula>
    </cfRule>
    <cfRule type="expression" dxfId="967" priority="2138" stopIfTrue="1">
      <formula>$D$1&gt;M3</formula>
    </cfRule>
  </conditionalFormatting>
  <conditionalFormatting sqref="O3">
    <cfRule type="expression" dxfId="966" priority="2121" stopIfTrue="1">
      <formula>$D$1&lt;O3</formula>
    </cfRule>
    <cfRule type="expression" dxfId="965" priority="2122" stopIfTrue="1">
      <formula>$D$1&gt;O3</formula>
    </cfRule>
  </conditionalFormatting>
  <conditionalFormatting sqref="N3">
    <cfRule type="expression" dxfId="964" priority="2111" stopIfTrue="1">
      <formula>$D$1&lt;N3</formula>
    </cfRule>
    <cfRule type="expression" dxfId="963" priority="2112" stopIfTrue="1">
      <formula>$D$1&gt;N3</formula>
    </cfRule>
  </conditionalFormatting>
  <conditionalFormatting sqref="N3">
    <cfRule type="expression" dxfId="962" priority="2116" stopIfTrue="1">
      <formula>$D$1&lt;N3</formula>
    </cfRule>
    <cfRule type="expression" dxfId="961" priority="2117" stopIfTrue="1">
      <formula>$D$1&gt;N3</formula>
    </cfRule>
  </conditionalFormatting>
  <conditionalFormatting sqref="I3">
    <cfRule type="expression" dxfId="960" priority="2052" stopIfTrue="1">
      <formula>$D$1&lt;I3</formula>
    </cfRule>
    <cfRule type="expression" dxfId="959" priority="2053" stopIfTrue="1">
      <formula>$D$1&gt;I3</formula>
    </cfRule>
  </conditionalFormatting>
  <conditionalFormatting sqref="I3">
    <cfRule type="expression" dxfId="958" priority="2050" stopIfTrue="1">
      <formula>$D$1&lt;I3</formula>
    </cfRule>
    <cfRule type="expression" dxfId="957" priority="2051" stopIfTrue="1">
      <formula>$D$1&gt;I3</formula>
    </cfRule>
  </conditionalFormatting>
  <conditionalFormatting sqref="I3">
    <cfRule type="expression" dxfId="956" priority="2048" stopIfTrue="1">
      <formula>$D$1&lt;I3</formula>
    </cfRule>
    <cfRule type="expression" dxfId="955" priority="2049" stopIfTrue="1">
      <formula>$D$1&gt;I3</formula>
    </cfRule>
  </conditionalFormatting>
  <conditionalFormatting sqref="J3">
    <cfRule type="expression" dxfId="954" priority="2043" stopIfTrue="1">
      <formula>$D$1&lt;J3</formula>
    </cfRule>
    <cfRule type="expression" dxfId="953" priority="2044" stopIfTrue="1">
      <formula>$D$1&gt;J3</formula>
    </cfRule>
  </conditionalFormatting>
  <conditionalFormatting sqref="J3">
    <cfRule type="expression" dxfId="952" priority="2038" stopIfTrue="1">
      <formula>$D$1&lt;J3</formula>
    </cfRule>
    <cfRule type="expression" dxfId="951" priority="2039" stopIfTrue="1">
      <formula>$D$1&gt;J3</formula>
    </cfRule>
  </conditionalFormatting>
  <conditionalFormatting sqref="L3">
    <cfRule type="expression" dxfId="950" priority="2000" stopIfTrue="1">
      <formula>$D$1&lt;L3</formula>
    </cfRule>
    <cfRule type="expression" dxfId="949" priority="2001" stopIfTrue="1">
      <formula>$D$1&gt;L3</formula>
    </cfRule>
  </conditionalFormatting>
  <conditionalFormatting sqref="L3">
    <cfRule type="expression" dxfId="948" priority="1995" stopIfTrue="1">
      <formula>$D$1&lt;L3</formula>
    </cfRule>
    <cfRule type="expression" dxfId="947" priority="1996" stopIfTrue="1">
      <formula>$D$1&gt;L3</formula>
    </cfRule>
  </conditionalFormatting>
  <conditionalFormatting sqref="F3">
    <cfRule type="expression" dxfId="946" priority="1373" stopIfTrue="1">
      <formula>$D$1&lt;F3</formula>
    </cfRule>
    <cfRule type="expression" dxfId="945" priority="1374" stopIfTrue="1">
      <formula>$D$1&gt;F3</formula>
    </cfRule>
  </conditionalFormatting>
  <conditionalFormatting sqref="F4">
    <cfRule type="expression" dxfId="944" priority="1371" stopIfTrue="1">
      <formula>$D$1&lt;F4</formula>
    </cfRule>
    <cfRule type="expression" dxfId="943" priority="1372" stopIfTrue="1">
      <formula>$D$1&gt;F4</formula>
    </cfRule>
  </conditionalFormatting>
  <conditionalFormatting sqref="F5">
    <cfRule type="expression" dxfId="942" priority="1367" stopIfTrue="1">
      <formula>$D$1&lt;F5</formula>
    </cfRule>
    <cfRule type="expression" dxfId="941" priority="1368" stopIfTrue="1">
      <formula>$D$1&gt;F5</formula>
    </cfRule>
  </conditionalFormatting>
  <conditionalFormatting sqref="F5">
    <cfRule type="expression" dxfId="940" priority="1369" stopIfTrue="1">
      <formula>$D$1&lt;F5</formula>
    </cfRule>
    <cfRule type="expression" dxfId="939" priority="1370" stopIfTrue="1">
      <formula>$D$1&gt;F5</formula>
    </cfRule>
  </conditionalFormatting>
  <conditionalFormatting sqref="F5">
    <cfRule type="expression" dxfId="938" priority="1365" stopIfTrue="1">
      <formula>$D$1&lt;F5</formula>
    </cfRule>
    <cfRule type="expression" dxfId="937" priority="1366" stopIfTrue="1">
      <formula>$D$1&gt;F5</formula>
    </cfRule>
  </conditionalFormatting>
  <conditionalFormatting sqref="F4">
    <cfRule type="expression" dxfId="936" priority="1355" stopIfTrue="1">
      <formula>$D$1&lt;F4</formula>
    </cfRule>
    <cfRule type="expression" dxfId="935" priority="1356" stopIfTrue="1">
      <formula>$D$1&gt;F4</formula>
    </cfRule>
  </conditionalFormatting>
  <conditionalFormatting sqref="F5">
    <cfRule type="cellIs" dxfId="934" priority="1362" stopIfTrue="1" operator="equal">
      <formula>5</formula>
    </cfRule>
    <cfRule type="cellIs" dxfId="933" priority="1363" stopIfTrue="1" operator="equal">
      <formula>4</formula>
    </cfRule>
    <cfRule type="cellIs" dxfId="932" priority="1364" stopIfTrue="1" operator="equal">
      <formula>3</formula>
    </cfRule>
  </conditionalFormatting>
  <conditionalFormatting sqref="F4">
    <cfRule type="expression" dxfId="931" priority="1360" stopIfTrue="1">
      <formula>$D$1&lt;F4</formula>
    </cfRule>
    <cfRule type="expression" dxfId="930" priority="1361" stopIfTrue="1">
      <formula>$D$1&gt;F4</formula>
    </cfRule>
  </conditionalFormatting>
  <conditionalFormatting sqref="F5">
    <cfRule type="cellIs" dxfId="929" priority="1357" stopIfTrue="1" operator="equal">
      <formula>5</formula>
    </cfRule>
    <cfRule type="cellIs" dxfId="928" priority="1358" stopIfTrue="1" operator="equal">
      <formula>4</formula>
    </cfRule>
    <cfRule type="cellIs" dxfId="927" priority="1359" stopIfTrue="1" operator="equal">
      <formula>3</formula>
    </cfRule>
  </conditionalFormatting>
  <conditionalFormatting sqref="F5">
    <cfRule type="cellIs" dxfId="926" priority="1352" stopIfTrue="1" operator="equal">
      <formula>5</formula>
    </cfRule>
    <cfRule type="cellIs" dxfId="925" priority="1353" stopIfTrue="1" operator="equal">
      <formula>4</formula>
    </cfRule>
    <cfRule type="cellIs" dxfId="924" priority="1354" stopIfTrue="1" operator="equal">
      <formula>3</formula>
    </cfRule>
  </conditionalFormatting>
  <conditionalFormatting sqref="F4">
    <cfRule type="expression" dxfId="923" priority="1350" stopIfTrue="1">
      <formula>$D$1&lt;F4</formula>
    </cfRule>
    <cfRule type="expression" dxfId="922" priority="1351" stopIfTrue="1">
      <formula>$D$1&gt;F4</formula>
    </cfRule>
  </conditionalFormatting>
  <conditionalFormatting sqref="K3">
    <cfRule type="expression" dxfId="921" priority="1348" stopIfTrue="1">
      <formula>$D$1&lt;K3</formula>
    </cfRule>
    <cfRule type="expression" dxfId="920" priority="1349" stopIfTrue="1">
      <formula>$D$1&gt;K3</formula>
    </cfRule>
  </conditionalFormatting>
  <conditionalFormatting sqref="K3">
    <cfRule type="expression" dxfId="919" priority="1346" stopIfTrue="1">
      <formula>$D$1&lt;K3</formula>
    </cfRule>
    <cfRule type="expression" dxfId="918" priority="1347" stopIfTrue="1">
      <formula>$D$1&gt;K3</formula>
    </cfRule>
  </conditionalFormatting>
  <conditionalFormatting sqref="K3">
    <cfRule type="expression" dxfId="917" priority="1344" stopIfTrue="1">
      <formula>$D$1&lt;K3</formula>
    </cfRule>
    <cfRule type="expression" dxfId="916" priority="1345" stopIfTrue="1">
      <formula>$D$1&gt;K3</formula>
    </cfRule>
  </conditionalFormatting>
  <conditionalFormatting sqref="K3">
    <cfRule type="expression" dxfId="915" priority="1342" stopIfTrue="1">
      <formula>$D$1&lt;K3</formula>
    </cfRule>
    <cfRule type="expression" dxfId="914" priority="1343" stopIfTrue="1">
      <formula>$D$1&gt;K3</formula>
    </cfRule>
  </conditionalFormatting>
  <conditionalFormatting sqref="H5">
    <cfRule type="cellIs" dxfId="913" priority="843" stopIfTrue="1" operator="equal">
      <formula>5</formula>
    </cfRule>
    <cfRule type="cellIs" dxfId="912" priority="844" stopIfTrue="1" operator="equal">
      <formula>4</formula>
    </cfRule>
    <cfRule type="cellIs" dxfId="911" priority="845" stopIfTrue="1" operator="equal">
      <formula>3</formula>
    </cfRule>
  </conditionalFormatting>
  <conditionalFormatting sqref="H3">
    <cfRule type="expression" dxfId="910" priority="850" stopIfTrue="1">
      <formula>$D$1&lt;H3</formula>
    </cfRule>
    <cfRule type="expression" dxfId="909" priority="851" stopIfTrue="1">
      <formula>$D$1&gt;H3</formula>
    </cfRule>
  </conditionalFormatting>
  <conditionalFormatting sqref="H3">
    <cfRule type="expression" dxfId="908" priority="848" stopIfTrue="1">
      <formula>$D$1&lt;H3</formula>
    </cfRule>
    <cfRule type="expression" dxfId="907" priority="849" stopIfTrue="1">
      <formula>$D$1&gt;H3</formula>
    </cfRule>
  </conditionalFormatting>
  <conditionalFormatting sqref="H3">
    <cfRule type="expression" dxfId="906" priority="846" stopIfTrue="1">
      <formula>$D$1&lt;H3</formula>
    </cfRule>
    <cfRule type="expression" dxfId="905" priority="847" stopIfTrue="1">
      <formula>$D$1&gt;H3</formula>
    </cfRule>
  </conditionalFormatting>
  <conditionalFormatting sqref="H5">
    <cfRule type="cellIs" dxfId="904" priority="838" stopIfTrue="1" operator="equal">
      <formula>5</formula>
    </cfRule>
    <cfRule type="cellIs" dxfId="903" priority="839" stopIfTrue="1" operator="equal">
      <formula>4</formula>
    </cfRule>
    <cfRule type="cellIs" dxfId="902" priority="840" stopIfTrue="1" operator="equal">
      <formula>3</formula>
    </cfRule>
  </conditionalFormatting>
  <conditionalFormatting sqref="H4">
    <cfRule type="expression" dxfId="901" priority="829" stopIfTrue="1">
      <formula>$D$1&lt;H4</formula>
    </cfRule>
    <cfRule type="expression" dxfId="900" priority="830" stopIfTrue="1">
      <formula>$D$1&gt;H4</formula>
    </cfRule>
  </conditionalFormatting>
  <conditionalFormatting sqref="H4">
    <cfRule type="expression" dxfId="899" priority="819" stopIfTrue="1">
      <formula>$D$1&lt;H4</formula>
    </cfRule>
    <cfRule type="expression" dxfId="898" priority="820" stopIfTrue="1">
      <formula>$D$1&gt;H4</formula>
    </cfRule>
  </conditionalFormatting>
  <conditionalFormatting sqref="H4">
    <cfRule type="expression" dxfId="897" priority="817" stopIfTrue="1">
      <formula>$D$1&lt;H4</formula>
    </cfRule>
    <cfRule type="expression" dxfId="896" priority="818" stopIfTrue="1">
      <formula>$D$1&gt;H4</formula>
    </cfRule>
  </conditionalFormatting>
  <conditionalFormatting sqref="H4">
    <cfRule type="expression" dxfId="895" priority="815" stopIfTrue="1">
      <formula>$D$1&lt;H4</formula>
    </cfRule>
    <cfRule type="expression" dxfId="894" priority="816" stopIfTrue="1">
      <formula>$D$1&gt;H4</formula>
    </cfRule>
  </conditionalFormatting>
  <conditionalFormatting sqref="H4">
    <cfRule type="expression" dxfId="893" priority="813" stopIfTrue="1">
      <formula>$D$1&lt;H4</formula>
    </cfRule>
    <cfRule type="expression" dxfId="892" priority="814" stopIfTrue="1">
      <formula>$D$1&gt;H4</formula>
    </cfRule>
  </conditionalFormatting>
  <conditionalFormatting sqref="H4">
    <cfRule type="expression" dxfId="891" priority="811" stopIfTrue="1">
      <formula>$D$1&lt;H4</formula>
    </cfRule>
    <cfRule type="expression" dxfId="890" priority="812" stopIfTrue="1">
      <formula>$D$1&gt;H4</formula>
    </cfRule>
  </conditionalFormatting>
  <conditionalFormatting sqref="H4">
    <cfRule type="expression" dxfId="889" priority="785" stopIfTrue="1">
      <formula>$D$1&lt;H4</formula>
    </cfRule>
    <cfRule type="expression" dxfId="888" priority="786" stopIfTrue="1">
      <formula>$D$1&gt;H4</formula>
    </cfRule>
  </conditionalFormatting>
  <conditionalFormatting sqref="H4">
    <cfRule type="expression" dxfId="887" priority="841" stopIfTrue="1">
      <formula>$D$1&lt;H4</formula>
    </cfRule>
    <cfRule type="expression" dxfId="886" priority="842" stopIfTrue="1">
      <formula>$D$1&gt;H4</formula>
    </cfRule>
  </conditionalFormatting>
  <conditionalFormatting sqref="H4">
    <cfRule type="expression" dxfId="885" priority="836" stopIfTrue="1">
      <formula>$D$1&lt;H4</formula>
    </cfRule>
    <cfRule type="expression" dxfId="884" priority="837" stopIfTrue="1">
      <formula>$D$1&gt;H4</formula>
    </cfRule>
  </conditionalFormatting>
  <conditionalFormatting sqref="H5">
    <cfRule type="cellIs" dxfId="883" priority="833" stopIfTrue="1" operator="equal">
      <formula>5</formula>
    </cfRule>
    <cfRule type="cellIs" dxfId="882" priority="834" stopIfTrue="1" operator="equal">
      <formula>4</formula>
    </cfRule>
    <cfRule type="cellIs" dxfId="881" priority="835" stopIfTrue="1" operator="equal">
      <formula>3</formula>
    </cfRule>
  </conditionalFormatting>
  <conditionalFormatting sqref="H4">
    <cfRule type="expression" dxfId="880" priority="831" stopIfTrue="1">
      <formula>$D$1&lt;H4</formula>
    </cfRule>
    <cfRule type="expression" dxfId="879" priority="832" stopIfTrue="1">
      <formula>$D$1&gt;H4</formula>
    </cfRule>
  </conditionalFormatting>
  <conditionalFormatting sqref="H4">
    <cfRule type="expression" dxfId="878" priority="827" stopIfTrue="1">
      <formula>$D$1&lt;H4</formula>
    </cfRule>
    <cfRule type="expression" dxfId="877" priority="828" stopIfTrue="1">
      <formula>$D$1&gt;H4</formula>
    </cfRule>
  </conditionalFormatting>
  <conditionalFormatting sqref="H4">
    <cfRule type="expression" dxfId="876" priority="825" stopIfTrue="1">
      <formula>$D$1&lt;H4</formula>
    </cfRule>
    <cfRule type="expression" dxfId="875" priority="826" stopIfTrue="1">
      <formula>$D$1&gt;H4</formula>
    </cfRule>
  </conditionalFormatting>
  <conditionalFormatting sqref="H4">
    <cfRule type="expression" dxfId="874" priority="823" stopIfTrue="1">
      <formula>$D$1&lt;H4</formula>
    </cfRule>
    <cfRule type="expression" dxfId="873" priority="824" stopIfTrue="1">
      <formula>$D$1&gt;H4</formula>
    </cfRule>
  </conditionalFormatting>
  <conditionalFormatting sqref="H4">
    <cfRule type="expression" dxfId="872" priority="821" stopIfTrue="1">
      <formula>$D$1&lt;H4</formula>
    </cfRule>
    <cfRule type="expression" dxfId="871" priority="822" stopIfTrue="1">
      <formula>$D$1&gt;H4</formula>
    </cfRule>
  </conditionalFormatting>
  <conditionalFormatting sqref="H5">
    <cfRule type="cellIs" dxfId="870" priority="808" stopIfTrue="1" operator="equal">
      <formula>5</formula>
    </cfRule>
    <cfRule type="cellIs" dxfId="869" priority="809" stopIfTrue="1" operator="equal">
      <formula>4</formula>
    </cfRule>
    <cfRule type="cellIs" dxfId="868" priority="810" stopIfTrue="1" operator="equal">
      <formula>3</formula>
    </cfRule>
  </conditionalFormatting>
  <conditionalFormatting sqref="H4">
    <cfRule type="expression" dxfId="867" priority="806" stopIfTrue="1">
      <formula>$D$1&lt;H4</formula>
    </cfRule>
    <cfRule type="expression" dxfId="866" priority="807" stopIfTrue="1">
      <formula>$D$1&gt;H4</formula>
    </cfRule>
  </conditionalFormatting>
  <conditionalFormatting sqref="H5">
    <cfRule type="cellIs" dxfId="865" priority="803" stopIfTrue="1" operator="equal">
      <formula>5</formula>
    </cfRule>
    <cfRule type="cellIs" dxfId="864" priority="804" stopIfTrue="1" operator="equal">
      <formula>4</formula>
    </cfRule>
    <cfRule type="cellIs" dxfId="863" priority="805" stopIfTrue="1" operator="equal">
      <formula>3</formula>
    </cfRule>
  </conditionalFormatting>
  <conditionalFormatting sqref="H4">
    <cfRule type="expression" dxfId="862" priority="801" stopIfTrue="1">
      <formula>$D$1&lt;H4</formula>
    </cfRule>
    <cfRule type="expression" dxfId="861" priority="802" stopIfTrue="1">
      <formula>$D$1&gt;H4</formula>
    </cfRule>
  </conditionalFormatting>
  <conditionalFormatting sqref="H5">
    <cfRule type="cellIs" dxfId="860" priority="798" stopIfTrue="1" operator="equal">
      <formula>5</formula>
    </cfRule>
    <cfRule type="cellIs" dxfId="859" priority="799" stopIfTrue="1" operator="equal">
      <formula>4</formula>
    </cfRule>
    <cfRule type="cellIs" dxfId="858" priority="800" stopIfTrue="1" operator="equal">
      <formula>3</formula>
    </cfRule>
  </conditionalFormatting>
  <conditionalFormatting sqref="H4">
    <cfRule type="expression" dxfId="857" priority="796" stopIfTrue="1">
      <formula>$D$1&lt;H4</formula>
    </cfRule>
    <cfRule type="expression" dxfId="856" priority="797" stopIfTrue="1">
      <formula>$D$1&gt;H4</formula>
    </cfRule>
  </conditionalFormatting>
  <conditionalFormatting sqref="H5">
    <cfRule type="cellIs" dxfId="855" priority="793" stopIfTrue="1" operator="equal">
      <formula>5</formula>
    </cfRule>
    <cfRule type="cellIs" dxfId="854" priority="794" stopIfTrue="1" operator="equal">
      <formula>4</formula>
    </cfRule>
    <cfRule type="cellIs" dxfId="853" priority="795" stopIfTrue="1" operator="equal">
      <formula>3</formula>
    </cfRule>
  </conditionalFormatting>
  <conditionalFormatting sqref="H4">
    <cfRule type="expression" dxfId="852" priority="791" stopIfTrue="1">
      <formula>$D$1&lt;H4</formula>
    </cfRule>
    <cfRule type="expression" dxfId="851" priority="792" stopIfTrue="1">
      <formula>$D$1&gt;H4</formula>
    </cfRule>
  </conditionalFormatting>
  <conditionalFormatting sqref="H4">
    <cfRule type="expression" dxfId="850" priority="789" stopIfTrue="1">
      <formula>$D$1&lt;H4</formula>
    </cfRule>
    <cfRule type="expression" dxfId="849" priority="790" stopIfTrue="1">
      <formula>$D$1&gt;H4</formula>
    </cfRule>
  </conditionalFormatting>
  <conditionalFormatting sqref="H4">
    <cfRule type="expression" dxfId="848" priority="787" stopIfTrue="1">
      <formula>$D$1&lt;H4</formula>
    </cfRule>
    <cfRule type="expression" dxfId="847" priority="788" stopIfTrue="1">
      <formula>$D$1&gt;H4</formula>
    </cfRule>
  </conditionalFormatting>
  <conditionalFormatting sqref="H4">
    <cfRule type="expression" dxfId="846" priority="783" stopIfTrue="1">
      <formula>$D$1&lt;H4</formula>
    </cfRule>
    <cfRule type="expression" dxfId="845" priority="784" stopIfTrue="1">
      <formula>$D$1&gt;H4</formula>
    </cfRule>
  </conditionalFormatting>
  <conditionalFormatting sqref="H4">
    <cfRule type="expression" dxfId="844" priority="781" stopIfTrue="1">
      <formula>$D$1&lt;H4</formula>
    </cfRule>
    <cfRule type="expression" dxfId="843" priority="782" stopIfTrue="1">
      <formula>$D$1&gt;H4</formula>
    </cfRule>
  </conditionalFormatting>
  <conditionalFormatting sqref="H4">
    <cfRule type="expression" dxfId="842" priority="779" stopIfTrue="1">
      <formula>$D$1&lt;H4</formula>
    </cfRule>
    <cfRule type="expression" dxfId="841" priority="780" stopIfTrue="1">
      <formula>$D$1&gt;H4</formula>
    </cfRule>
  </conditionalFormatting>
  <conditionalFormatting sqref="H4">
    <cfRule type="expression" dxfId="840" priority="777" stopIfTrue="1">
      <formula>$D$1&lt;H4</formula>
    </cfRule>
    <cfRule type="expression" dxfId="839" priority="778" stopIfTrue="1">
      <formula>$D$1&gt;H4</formula>
    </cfRule>
  </conditionalFormatting>
  <conditionalFormatting sqref="H4">
    <cfRule type="expression" dxfId="838" priority="775" stopIfTrue="1">
      <formula>$D$1&lt;H4</formula>
    </cfRule>
    <cfRule type="expression" dxfId="837" priority="776" stopIfTrue="1">
      <formula>$D$1&gt;H4</formula>
    </cfRule>
  </conditionalFormatting>
  <conditionalFormatting sqref="H4">
    <cfRule type="expression" dxfId="836" priority="773" stopIfTrue="1">
      <formula>$D$1&lt;H4</formula>
    </cfRule>
    <cfRule type="expression" dxfId="835" priority="774" stopIfTrue="1">
      <formula>$D$1&gt;H4</formula>
    </cfRule>
  </conditionalFormatting>
  <conditionalFormatting sqref="H4">
    <cfRule type="expression" dxfId="834" priority="771" stopIfTrue="1">
      <formula>$D$1&lt;H4</formula>
    </cfRule>
    <cfRule type="expression" dxfId="833" priority="772" stopIfTrue="1">
      <formula>$D$1&gt;H4</formula>
    </cfRule>
  </conditionalFormatting>
  <conditionalFormatting sqref="S4">
    <cfRule type="expression" dxfId="832" priority="766" stopIfTrue="1">
      <formula>$D$1&lt;S4</formula>
    </cfRule>
    <cfRule type="expression" dxfId="831" priority="767" stopIfTrue="1">
      <formula>$D$1&gt;S4</formula>
    </cfRule>
  </conditionalFormatting>
  <conditionalFormatting sqref="S5">
    <cfRule type="cellIs" dxfId="830" priority="768" stopIfTrue="1" operator="equal">
      <formula>5</formula>
    </cfRule>
    <cfRule type="cellIs" dxfId="829" priority="769" stopIfTrue="1" operator="equal">
      <formula>4</formula>
    </cfRule>
    <cfRule type="cellIs" dxfId="828" priority="770" stopIfTrue="1" operator="equal">
      <formula>3</formula>
    </cfRule>
  </conditionalFormatting>
  <conditionalFormatting sqref="S5">
    <cfRule type="cellIs" dxfId="827" priority="763" stopIfTrue="1" operator="equal">
      <formula>5</formula>
    </cfRule>
    <cfRule type="cellIs" dxfId="826" priority="764" stopIfTrue="1" operator="equal">
      <formula>4</formula>
    </cfRule>
    <cfRule type="cellIs" dxfId="825" priority="765" stopIfTrue="1" operator="equal">
      <formula>3</formula>
    </cfRule>
  </conditionalFormatting>
  <conditionalFormatting sqref="T5">
    <cfRule type="cellIs" dxfId="824" priority="760" stopIfTrue="1" operator="equal">
      <formula>5</formula>
    </cfRule>
    <cfRule type="cellIs" dxfId="823" priority="761" stopIfTrue="1" operator="equal">
      <formula>4</formula>
    </cfRule>
    <cfRule type="cellIs" dxfId="822" priority="762" stopIfTrue="1" operator="equal">
      <formula>3</formula>
    </cfRule>
  </conditionalFormatting>
  <conditionalFormatting sqref="T5">
    <cfRule type="cellIs" dxfId="821" priority="757" stopIfTrue="1" operator="equal">
      <formula>5</formula>
    </cfRule>
    <cfRule type="cellIs" dxfId="820" priority="758" stopIfTrue="1" operator="equal">
      <formula>4</formula>
    </cfRule>
    <cfRule type="cellIs" dxfId="819" priority="759" stopIfTrue="1" operator="equal">
      <formula>3</formula>
    </cfRule>
  </conditionalFormatting>
  <conditionalFormatting sqref="S5">
    <cfRule type="cellIs" dxfId="818" priority="754" stopIfTrue="1" operator="equal">
      <formula>5</formula>
    </cfRule>
    <cfRule type="cellIs" dxfId="817" priority="755" stopIfTrue="1" operator="equal">
      <formula>4</formula>
    </cfRule>
    <cfRule type="cellIs" dxfId="816" priority="756" stopIfTrue="1" operator="equal">
      <formula>3</formula>
    </cfRule>
  </conditionalFormatting>
  <conditionalFormatting sqref="R4">
    <cfRule type="expression" dxfId="815" priority="752" stopIfTrue="1">
      <formula>$D$1&lt;R4</formula>
    </cfRule>
    <cfRule type="expression" dxfId="814" priority="753" stopIfTrue="1">
      <formula>$D$1&gt;R4</formula>
    </cfRule>
  </conditionalFormatting>
  <conditionalFormatting sqref="I4">
    <cfRule type="expression" dxfId="813" priority="744" stopIfTrue="1">
      <formula>$D$1&lt;I4</formula>
    </cfRule>
    <cfRule type="expression" dxfId="812" priority="745" stopIfTrue="1">
      <formula>$D$1&gt;I4</formula>
    </cfRule>
  </conditionalFormatting>
  <conditionalFormatting sqref="I4">
    <cfRule type="expression" dxfId="811" priority="734" stopIfTrue="1">
      <formula>$D$1&lt;I4</formula>
    </cfRule>
    <cfRule type="expression" dxfId="810" priority="735" stopIfTrue="1">
      <formula>$D$1&gt;I4</formula>
    </cfRule>
  </conditionalFormatting>
  <conditionalFormatting sqref="I4">
    <cfRule type="expression" dxfId="809" priority="732" stopIfTrue="1">
      <formula>$D$1&lt;I4</formula>
    </cfRule>
    <cfRule type="expression" dxfId="808" priority="733" stopIfTrue="1">
      <formula>$D$1&gt;I4</formula>
    </cfRule>
  </conditionalFormatting>
  <conditionalFormatting sqref="I4">
    <cfRule type="expression" dxfId="807" priority="730" stopIfTrue="1">
      <formula>$D$1&lt;I4</formula>
    </cfRule>
    <cfRule type="expression" dxfId="806" priority="731" stopIfTrue="1">
      <formula>$D$1&gt;I4</formula>
    </cfRule>
  </conditionalFormatting>
  <conditionalFormatting sqref="I4">
    <cfRule type="expression" dxfId="805" priority="728" stopIfTrue="1">
      <formula>$D$1&lt;I4</formula>
    </cfRule>
    <cfRule type="expression" dxfId="804" priority="729" stopIfTrue="1">
      <formula>$D$1&gt;I4</formula>
    </cfRule>
  </conditionalFormatting>
  <conditionalFormatting sqref="I4">
    <cfRule type="expression" dxfId="803" priority="726" stopIfTrue="1">
      <formula>$D$1&lt;I4</formula>
    </cfRule>
    <cfRule type="expression" dxfId="802" priority="727" stopIfTrue="1">
      <formula>$D$1&gt;I4</formula>
    </cfRule>
  </conditionalFormatting>
  <conditionalFormatting sqref="I4">
    <cfRule type="expression" dxfId="801" priority="712" stopIfTrue="1">
      <formula>$D$1&lt;I4</formula>
    </cfRule>
    <cfRule type="expression" dxfId="800" priority="713" stopIfTrue="1">
      <formula>$D$1&gt;I4</formula>
    </cfRule>
  </conditionalFormatting>
  <conditionalFormatting sqref="I4">
    <cfRule type="expression" dxfId="799" priority="738" stopIfTrue="1">
      <formula>$D$1&lt;I4</formula>
    </cfRule>
    <cfRule type="expression" dxfId="798" priority="739" stopIfTrue="1">
      <formula>$D$1&gt;I4</formula>
    </cfRule>
  </conditionalFormatting>
  <conditionalFormatting sqref="I4">
    <cfRule type="expression" dxfId="797" priority="740" stopIfTrue="1">
      <formula>$D$1&lt;I4</formula>
    </cfRule>
    <cfRule type="expression" dxfId="796" priority="741" stopIfTrue="1">
      <formula>$D$1&gt;I4</formula>
    </cfRule>
  </conditionalFormatting>
  <conditionalFormatting sqref="I4">
    <cfRule type="expression" dxfId="795" priority="750" stopIfTrue="1">
      <formula>$D$1&lt;I4</formula>
    </cfRule>
    <cfRule type="expression" dxfId="794" priority="751" stopIfTrue="1">
      <formula>$D$1&gt;I4</formula>
    </cfRule>
  </conditionalFormatting>
  <conditionalFormatting sqref="I4">
    <cfRule type="expression" dxfId="793" priority="748" stopIfTrue="1">
      <formula>$D$1&lt;I4</formula>
    </cfRule>
    <cfRule type="expression" dxfId="792" priority="749" stopIfTrue="1">
      <formula>$D$1&gt;I4</formula>
    </cfRule>
  </conditionalFormatting>
  <conditionalFormatting sqref="I4">
    <cfRule type="expression" dxfId="791" priority="746" stopIfTrue="1">
      <formula>$D$1&lt;I4</formula>
    </cfRule>
    <cfRule type="expression" dxfId="790" priority="747" stopIfTrue="1">
      <formula>$D$1&gt;I4</formula>
    </cfRule>
  </conditionalFormatting>
  <conditionalFormatting sqref="I4">
    <cfRule type="expression" dxfId="789" priority="742" stopIfTrue="1">
      <formula>$D$1&lt;I4</formula>
    </cfRule>
    <cfRule type="expression" dxfId="788" priority="743" stopIfTrue="1">
      <formula>$D$1&gt;I4</formula>
    </cfRule>
  </conditionalFormatting>
  <conditionalFormatting sqref="I4">
    <cfRule type="expression" dxfId="787" priority="736" stopIfTrue="1">
      <formula>$D$1&lt;I4</formula>
    </cfRule>
    <cfRule type="expression" dxfId="786" priority="737" stopIfTrue="1">
      <formula>$D$1&gt;I4</formula>
    </cfRule>
  </conditionalFormatting>
  <conditionalFormatting sqref="I4">
    <cfRule type="expression" dxfId="785" priority="724" stopIfTrue="1">
      <formula>$D$1&lt;I4</formula>
    </cfRule>
    <cfRule type="expression" dxfId="784" priority="725" stopIfTrue="1">
      <formula>$D$1&gt;I4</formula>
    </cfRule>
  </conditionalFormatting>
  <conditionalFormatting sqref="I4">
    <cfRule type="expression" dxfId="783" priority="722" stopIfTrue="1">
      <formula>$D$1&lt;I4</formula>
    </cfRule>
    <cfRule type="expression" dxfId="782" priority="723" stopIfTrue="1">
      <formula>$D$1&gt;I4</formula>
    </cfRule>
  </conditionalFormatting>
  <conditionalFormatting sqref="I4">
    <cfRule type="expression" dxfId="781" priority="720" stopIfTrue="1">
      <formula>$D$1&lt;I4</formula>
    </cfRule>
    <cfRule type="expression" dxfId="780" priority="721" stopIfTrue="1">
      <formula>$D$1&gt;I4</formula>
    </cfRule>
  </conditionalFormatting>
  <conditionalFormatting sqref="I4">
    <cfRule type="expression" dxfId="779" priority="718" stopIfTrue="1">
      <formula>$D$1&lt;I4</formula>
    </cfRule>
    <cfRule type="expression" dxfId="778" priority="719" stopIfTrue="1">
      <formula>$D$1&gt;I4</formula>
    </cfRule>
  </conditionalFormatting>
  <conditionalFormatting sqref="I4">
    <cfRule type="expression" dxfId="777" priority="716" stopIfTrue="1">
      <formula>$D$1&lt;I4</formula>
    </cfRule>
    <cfRule type="expression" dxfId="776" priority="717" stopIfTrue="1">
      <formula>$D$1&gt;I4</formula>
    </cfRule>
  </conditionalFormatting>
  <conditionalFormatting sqref="I4">
    <cfRule type="expression" dxfId="775" priority="714" stopIfTrue="1">
      <formula>$D$1&lt;I4</formula>
    </cfRule>
    <cfRule type="expression" dxfId="774" priority="715" stopIfTrue="1">
      <formula>$D$1&gt;I4</formula>
    </cfRule>
  </conditionalFormatting>
  <conditionalFormatting sqref="I4">
    <cfRule type="expression" dxfId="773" priority="710" stopIfTrue="1">
      <formula>$D$1&lt;I4</formula>
    </cfRule>
    <cfRule type="expression" dxfId="772" priority="711" stopIfTrue="1">
      <formula>$D$1&gt;I4</formula>
    </cfRule>
  </conditionalFormatting>
  <conditionalFormatting sqref="I4">
    <cfRule type="expression" dxfId="771" priority="708" stopIfTrue="1">
      <formula>$D$1&lt;I4</formula>
    </cfRule>
    <cfRule type="expression" dxfId="770" priority="709" stopIfTrue="1">
      <formula>$D$1&gt;I4</formula>
    </cfRule>
  </conditionalFormatting>
  <conditionalFormatting sqref="I4">
    <cfRule type="expression" dxfId="769" priority="706" stopIfTrue="1">
      <formula>$D$1&lt;I4</formula>
    </cfRule>
    <cfRule type="expression" dxfId="768" priority="707" stopIfTrue="1">
      <formula>$D$1&gt;I4</formula>
    </cfRule>
  </conditionalFormatting>
  <conditionalFormatting sqref="I4">
    <cfRule type="expression" dxfId="767" priority="704" stopIfTrue="1">
      <formula>$D$1&lt;I4</formula>
    </cfRule>
    <cfRule type="expression" dxfId="766" priority="705" stopIfTrue="1">
      <formula>$D$1&gt;I4</formula>
    </cfRule>
  </conditionalFormatting>
  <conditionalFormatting sqref="I4">
    <cfRule type="expression" dxfId="765" priority="702" stopIfTrue="1">
      <formula>$D$1&lt;I4</formula>
    </cfRule>
    <cfRule type="expression" dxfId="764" priority="703" stopIfTrue="1">
      <formula>$D$1&gt;I4</formula>
    </cfRule>
  </conditionalFormatting>
  <conditionalFormatting sqref="I4">
    <cfRule type="expression" dxfId="763" priority="700" stopIfTrue="1">
      <formula>$D$1&lt;I4</formula>
    </cfRule>
    <cfRule type="expression" dxfId="762" priority="701" stopIfTrue="1">
      <formula>$D$1&gt;I4</formula>
    </cfRule>
  </conditionalFormatting>
  <conditionalFormatting sqref="I4">
    <cfRule type="expression" dxfId="761" priority="698" stopIfTrue="1">
      <formula>$D$1&lt;I4</formula>
    </cfRule>
    <cfRule type="expression" dxfId="760" priority="699" stopIfTrue="1">
      <formula>$D$1&gt;I4</formula>
    </cfRule>
  </conditionalFormatting>
  <conditionalFormatting sqref="R4">
    <cfRule type="expression" dxfId="759" priority="696" stopIfTrue="1">
      <formula>$D$1&lt;R4</formula>
    </cfRule>
    <cfRule type="expression" dxfId="758" priority="697" stopIfTrue="1">
      <formula>$D$1&gt;R4</formula>
    </cfRule>
  </conditionalFormatting>
  <conditionalFormatting sqref="R4">
    <cfRule type="expression" dxfId="757" priority="694" stopIfTrue="1">
      <formula>$D$1&lt;R4</formula>
    </cfRule>
    <cfRule type="expression" dxfId="756" priority="695" stopIfTrue="1">
      <formula>$D$1&gt;R4</formula>
    </cfRule>
  </conditionalFormatting>
  <conditionalFormatting sqref="R4">
    <cfRule type="expression" dxfId="755" priority="692" stopIfTrue="1">
      <formula>$D$1&lt;R4</formula>
    </cfRule>
    <cfRule type="expression" dxfId="754" priority="693" stopIfTrue="1">
      <formula>$D$1&gt;R4</formula>
    </cfRule>
  </conditionalFormatting>
  <conditionalFormatting sqref="R4">
    <cfRule type="expression" dxfId="753" priority="690" stopIfTrue="1">
      <formula>$D$1&lt;R4</formula>
    </cfRule>
    <cfRule type="expression" dxfId="752" priority="691" stopIfTrue="1">
      <formula>$D$1&gt;R4</formula>
    </cfRule>
  </conditionalFormatting>
  <conditionalFormatting sqref="R4">
    <cfRule type="expression" dxfId="751" priority="688" stopIfTrue="1">
      <formula>$D$1&lt;R4</formula>
    </cfRule>
    <cfRule type="expression" dxfId="750" priority="689" stopIfTrue="1">
      <formula>$D$1&gt;R4</formula>
    </cfRule>
  </conditionalFormatting>
  <conditionalFormatting sqref="R4">
    <cfRule type="expression" dxfId="749" priority="686" stopIfTrue="1">
      <formula>$D$1&lt;R4</formula>
    </cfRule>
    <cfRule type="expression" dxfId="748" priority="687" stopIfTrue="1">
      <formula>$D$1&gt;R4</formula>
    </cfRule>
  </conditionalFormatting>
  <conditionalFormatting sqref="J5">
    <cfRule type="cellIs" dxfId="747" priority="665" stopIfTrue="1" operator="equal">
      <formula>5</formula>
    </cfRule>
    <cfRule type="cellIs" dxfId="746" priority="666" stopIfTrue="1" operator="equal">
      <formula>4</formula>
    </cfRule>
    <cfRule type="cellIs" dxfId="745" priority="667" stopIfTrue="1" operator="equal">
      <formula>3</formula>
    </cfRule>
  </conditionalFormatting>
  <conditionalFormatting sqref="J4">
    <cfRule type="expression" dxfId="744" priority="684" stopIfTrue="1">
      <formula>$D$1&lt;J4</formula>
    </cfRule>
    <cfRule type="expression" dxfId="743" priority="685" stopIfTrue="1">
      <formula>$D$1&gt;J4</formula>
    </cfRule>
  </conditionalFormatting>
  <conditionalFormatting sqref="J4">
    <cfRule type="expression" dxfId="742" priority="682" stopIfTrue="1">
      <formula>$D$1&lt;J4</formula>
    </cfRule>
    <cfRule type="expression" dxfId="741" priority="683" stopIfTrue="1">
      <formula>$D$1&gt;J4</formula>
    </cfRule>
  </conditionalFormatting>
  <conditionalFormatting sqref="J4">
    <cfRule type="expression" dxfId="740" priority="680" stopIfTrue="1">
      <formula>$D$1&lt;J4</formula>
    </cfRule>
    <cfRule type="expression" dxfId="739" priority="681" stopIfTrue="1">
      <formula>$D$1&gt;J4</formula>
    </cfRule>
  </conditionalFormatting>
  <conditionalFormatting sqref="J4">
    <cfRule type="expression" dxfId="738" priority="676" stopIfTrue="1">
      <formula>$D$1&lt;J4</formula>
    </cfRule>
    <cfRule type="expression" dxfId="737" priority="677" stopIfTrue="1">
      <formula>$D$1&gt;J4</formula>
    </cfRule>
  </conditionalFormatting>
  <conditionalFormatting sqref="J4">
    <cfRule type="expression" dxfId="736" priority="678" stopIfTrue="1">
      <formula>$D$1&lt;J4</formula>
    </cfRule>
    <cfRule type="expression" dxfId="735" priority="679" stopIfTrue="1">
      <formula>$D$1&gt;J4</formula>
    </cfRule>
  </conditionalFormatting>
  <conditionalFormatting sqref="J4">
    <cfRule type="expression" dxfId="734" priority="674" stopIfTrue="1">
      <formula>$D$1&lt;J4</formula>
    </cfRule>
    <cfRule type="expression" dxfId="733" priority="675" stopIfTrue="1">
      <formula>$D$1&gt;J4</formula>
    </cfRule>
  </conditionalFormatting>
  <conditionalFormatting sqref="J5">
    <cfRule type="expression" dxfId="732" priority="672" stopIfTrue="1">
      <formula>$D$1&lt;J5</formula>
    </cfRule>
    <cfRule type="expression" dxfId="731" priority="673" stopIfTrue="1">
      <formula>$D$1&gt;J5</formula>
    </cfRule>
  </conditionalFormatting>
  <conditionalFormatting sqref="J5">
    <cfRule type="expression" dxfId="730" priority="670" stopIfTrue="1">
      <formula>$D$1&lt;J5</formula>
    </cfRule>
    <cfRule type="expression" dxfId="729" priority="671" stopIfTrue="1">
      <formula>$D$1&gt;J5</formula>
    </cfRule>
  </conditionalFormatting>
  <conditionalFormatting sqref="J5">
    <cfRule type="expression" dxfId="728" priority="668" stopIfTrue="1">
      <formula>$D$1&lt;J5</formula>
    </cfRule>
    <cfRule type="expression" dxfId="727" priority="669" stopIfTrue="1">
      <formula>$D$1&gt;J5</formula>
    </cfRule>
  </conditionalFormatting>
  <conditionalFormatting sqref="J4">
    <cfRule type="expression" dxfId="726" priority="663" stopIfTrue="1">
      <formula>$D$1&lt;J4</formula>
    </cfRule>
    <cfRule type="expression" dxfId="725" priority="664" stopIfTrue="1">
      <formula>$D$1&gt;J4</formula>
    </cfRule>
  </conditionalFormatting>
  <conditionalFormatting sqref="J5">
    <cfRule type="cellIs" dxfId="724" priority="660" stopIfTrue="1" operator="equal">
      <formula>5</formula>
    </cfRule>
    <cfRule type="cellIs" dxfId="723" priority="661" stopIfTrue="1" operator="equal">
      <formula>4</formula>
    </cfRule>
    <cfRule type="cellIs" dxfId="722" priority="662" stopIfTrue="1" operator="equal">
      <formula>3</formula>
    </cfRule>
  </conditionalFormatting>
  <conditionalFormatting sqref="J4">
    <cfRule type="expression" dxfId="721" priority="658" stopIfTrue="1">
      <formula>$D$1&lt;J4</formula>
    </cfRule>
    <cfRule type="expression" dxfId="720" priority="659" stopIfTrue="1">
      <formula>$D$1&gt;J4</formula>
    </cfRule>
  </conditionalFormatting>
  <conditionalFormatting sqref="J5">
    <cfRule type="cellIs" dxfId="719" priority="655" stopIfTrue="1" operator="equal">
      <formula>5</formula>
    </cfRule>
    <cfRule type="cellIs" dxfId="718" priority="656" stopIfTrue="1" operator="equal">
      <formula>4</formula>
    </cfRule>
    <cfRule type="cellIs" dxfId="717" priority="657" stopIfTrue="1" operator="equal">
      <formula>3</formula>
    </cfRule>
  </conditionalFormatting>
  <conditionalFormatting sqref="J4">
    <cfRule type="expression" dxfId="716" priority="653" stopIfTrue="1">
      <formula>$D$1&lt;J4</formula>
    </cfRule>
    <cfRule type="expression" dxfId="715" priority="654" stopIfTrue="1">
      <formula>$D$1&gt;J4</formula>
    </cfRule>
  </conditionalFormatting>
  <conditionalFormatting sqref="M4">
    <cfRule type="expression" dxfId="714" priority="651" stopIfTrue="1">
      <formula>$D$1&lt;M4</formula>
    </cfRule>
    <cfRule type="expression" dxfId="713" priority="652" stopIfTrue="1">
      <formula>$D$1&gt;M4</formula>
    </cfRule>
  </conditionalFormatting>
  <conditionalFormatting sqref="M4">
    <cfRule type="expression" dxfId="712" priority="631" stopIfTrue="1">
      <formula>$D$1&lt;M4</formula>
    </cfRule>
    <cfRule type="expression" dxfId="711" priority="632" stopIfTrue="1">
      <formula>$D$1&gt;M4</formula>
    </cfRule>
  </conditionalFormatting>
  <conditionalFormatting sqref="M5">
    <cfRule type="cellIs" dxfId="710" priority="620" stopIfTrue="1" operator="equal">
      <formula>5</formula>
    </cfRule>
    <cfRule type="cellIs" dxfId="709" priority="621" stopIfTrue="1" operator="equal">
      <formula>4</formula>
    </cfRule>
    <cfRule type="cellIs" dxfId="708" priority="622" stopIfTrue="1" operator="equal">
      <formula>3</formula>
    </cfRule>
  </conditionalFormatting>
  <conditionalFormatting sqref="M4">
    <cfRule type="expression" dxfId="707" priority="649" stopIfTrue="1">
      <formula>$D$1&lt;M4</formula>
    </cfRule>
    <cfRule type="expression" dxfId="706" priority="650" stopIfTrue="1">
      <formula>$D$1&gt;M4</formula>
    </cfRule>
  </conditionalFormatting>
  <conditionalFormatting sqref="M4">
    <cfRule type="expression" dxfId="705" priority="629" stopIfTrue="1">
      <formula>$D$1&lt;M4</formula>
    </cfRule>
    <cfRule type="expression" dxfId="704" priority="630" stopIfTrue="1">
      <formula>$D$1&gt;M4</formula>
    </cfRule>
  </conditionalFormatting>
  <conditionalFormatting sqref="M4">
    <cfRule type="expression" dxfId="703" priority="627" stopIfTrue="1">
      <formula>$D$1&lt;M4</formula>
    </cfRule>
    <cfRule type="expression" dxfId="702" priority="628" stopIfTrue="1">
      <formula>$D$1&gt;M4</formula>
    </cfRule>
  </conditionalFormatting>
  <conditionalFormatting sqref="M4">
    <cfRule type="expression" dxfId="701" priority="647" stopIfTrue="1">
      <formula>$D$1&lt;M4</formula>
    </cfRule>
    <cfRule type="expression" dxfId="700" priority="648" stopIfTrue="1">
      <formula>$D$1&gt;M4</formula>
    </cfRule>
  </conditionalFormatting>
  <conditionalFormatting sqref="M4">
    <cfRule type="expression" dxfId="699" priority="645" stopIfTrue="1">
      <formula>$D$1&lt;M4</formula>
    </cfRule>
    <cfRule type="expression" dxfId="698" priority="646" stopIfTrue="1">
      <formula>$D$1&gt;M4</formula>
    </cfRule>
  </conditionalFormatting>
  <conditionalFormatting sqref="M4">
    <cfRule type="expression" dxfId="697" priority="643" stopIfTrue="1">
      <formula>$D$1&lt;M4</formula>
    </cfRule>
    <cfRule type="expression" dxfId="696" priority="644" stopIfTrue="1">
      <formula>$D$1&gt;M4</formula>
    </cfRule>
  </conditionalFormatting>
  <conditionalFormatting sqref="M4">
    <cfRule type="expression" dxfId="695" priority="641" stopIfTrue="1">
      <formula>$D$1&lt;M4</formula>
    </cfRule>
    <cfRule type="expression" dxfId="694" priority="642" stopIfTrue="1">
      <formula>$D$1&gt;M4</formula>
    </cfRule>
  </conditionalFormatting>
  <conditionalFormatting sqref="M4">
    <cfRule type="expression" dxfId="693" priority="639" stopIfTrue="1">
      <formula>$D$1&lt;M4</formula>
    </cfRule>
    <cfRule type="expression" dxfId="692" priority="640" stopIfTrue="1">
      <formula>$D$1&gt;M4</formula>
    </cfRule>
  </conditionalFormatting>
  <conditionalFormatting sqref="M4">
    <cfRule type="expression" dxfId="691" priority="637" stopIfTrue="1">
      <formula>$D$1&lt;M4</formula>
    </cfRule>
    <cfRule type="expression" dxfId="690" priority="638" stopIfTrue="1">
      <formula>$D$1&gt;M4</formula>
    </cfRule>
  </conditionalFormatting>
  <conditionalFormatting sqref="M4">
    <cfRule type="expression" dxfId="689" priority="635" stopIfTrue="1">
      <formula>$D$1&lt;M4</formula>
    </cfRule>
    <cfRule type="expression" dxfId="688" priority="636" stopIfTrue="1">
      <formula>$D$1&gt;M4</formula>
    </cfRule>
  </conditionalFormatting>
  <conditionalFormatting sqref="M4">
    <cfRule type="expression" dxfId="687" priority="633" stopIfTrue="1">
      <formula>$D$1&lt;M4</formula>
    </cfRule>
    <cfRule type="expression" dxfId="686" priority="634" stopIfTrue="1">
      <formula>$D$1&gt;M4</formula>
    </cfRule>
  </conditionalFormatting>
  <conditionalFormatting sqref="M4">
    <cfRule type="expression" dxfId="685" priority="625" stopIfTrue="1">
      <formula>$D$1&lt;M4</formula>
    </cfRule>
    <cfRule type="expression" dxfId="684" priority="626" stopIfTrue="1">
      <formula>$D$1&gt;M4</formula>
    </cfRule>
  </conditionalFormatting>
  <conditionalFormatting sqref="M4">
    <cfRule type="expression" dxfId="683" priority="623" stopIfTrue="1">
      <formula>$D$1&lt;M4</formula>
    </cfRule>
    <cfRule type="expression" dxfId="682" priority="624" stopIfTrue="1">
      <formula>$D$1&gt;M4</formula>
    </cfRule>
  </conditionalFormatting>
  <conditionalFormatting sqref="N4">
    <cfRule type="expression" dxfId="681" priority="618" stopIfTrue="1">
      <formula>$D$1&lt;N4</formula>
    </cfRule>
    <cfRule type="expression" dxfId="680" priority="619" stopIfTrue="1">
      <formula>$D$1&gt;N4</formula>
    </cfRule>
  </conditionalFormatting>
  <conditionalFormatting sqref="N4">
    <cfRule type="expression" dxfId="679" priority="616" stopIfTrue="1">
      <formula>$D$1&lt;N4</formula>
    </cfRule>
    <cfRule type="expression" dxfId="678" priority="617" stopIfTrue="1">
      <formula>$D$1&gt;N4</formula>
    </cfRule>
  </conditionalFormatting>
  <conditionalFormatting sqref="N4">
    <cfRule type="expression" dxfId="677" priority="614" stopIfTrue="1">
      <formula>$D$1&lt;N4</formula>
    </cfRule>
    <cfRule type="expression" dxfId="676" priority="615" stopIfTrue="1">
      <formula>$D$1&gt;N4</formula>
    </cfRule>
  </conditionalFormatting>
  <conditionalFormatting sqref="N4">
    <cfRule type="expression" dxfId="675" priority="610" stopIfTrue="1">
      <formula>$D$1&lt;N4</formula>
    </cfRule>
    <cfRule type="expression" dxfId="674" priority="611" stopIfTrue="1">
      <formula>$D$1&gt;N4</formula>
    </cfRule>
  </conditionalFormatting>
  <conditionalFormatting sqref="N4">
    <cfRule type="expression" dxfId="673" priority="612" stopIfTrue="1">
      <formula>$D$1&lt;N4</formula>
    </cfRule>
    <cfRule type="expression" dxfId="672" priority="613" stopIfTrue="1">
      <formula>$D$1&gt;N4</formula>
    </cfRule>
  </conditionalFormatting>
  <conditionalFormatting sqref="N4">
    <cfRule type="expression" dxfId="671" priority="608" stopIfTrue="1">
      <formula>$D$1&lt;N4</formula>
    </cfRule>
    <cfRule type="expression" dxfId="670" priority="609" stopIfTrue="1">
      <formula>$D$1&gt;N4</formula>
    </cfRule>
  </conditionalFormatting>
  <conditionalFormatting sqref="N5">
    <cfRule type="expression" dxfId="669" priority="606" stopIfTrue="1">
      <formula>$D$1&lt;N5</formula>
    </cfRule>
    <cfRule type="expression" dxfId="668" priority="607" stopIfTrue="1">
      <formula>$D$1&gt;N5</formula>
    </cfRule>
  </conditionalFormatting>
  <conditionalFormatting sqref="N5">
    <cfRule type="expression" dxfId="667" priority="604" stopIfTrue="1">
      <formula>$D$1&lt;N5</formula>
    </cfRule>
    <cfRule type="expression" dxfId="666" priority="605" stopIfTrue="1">
      <formula>$D$1&gt;N5</formula>
    </cfRule>
  </conditionalFormatting>
  <conditionalFormatting sqref="N5">
    <cfRule type="expression" dxfId="665" priority="602" stopIfTrue="1">
      <formula>$D$1&lt;N5</formula>
    </cfRule>
    <cfRule type="expression" dxfId="664" priority="603" stopIfTrue="1">
      <formula>$D$1&gt;N5</formula>
    </cfRule>
  </conditionalFormatting>
  <conditionalFormatting sqref="N4">
    <cfRule type="expression" dxfId="663" priority="597" stopIfTrue="1">
      <formula>$D$1&lt;N4</formula>
    </cfRule>
    <cfRule type="expression" dxfId="662" priority="598" stopIfTrue="1">
      <formula>$D$1&gt;N4</formula>
    </cfRule>
  </conditionalFormatting>
  <conditionalFormatting sqref="N5">
    <cfRule type="cellIs" dxfId="661" priority="599" stopIfTrue="1" operator="equal">
      <formula>5</formula>
    </cfRule>
    <cfRule type="cellIs" dxfId="660" priority="600" stopIfTrue="1" operator="equal">
      <formula>4</formula>
    </cfRule>
    <cfRule type="cellIs" dxfId="659" priority="601" stopIfTrue="1" operator="equal">
      <formula>3</formula>
    </cfRule>
  </conditionalFormatting>
  <conditionalFormatting sqref="N5">
    <cfRule type="cellIs" dxfId="658" priority="594" stopIfTrue="1" operator="equal">
      <formula>5</formula>
    </cfRule>
    <cfRule type="cellIs" dxfId="657" priority="595" stopIfTrue="1" operator="equal">
      <formula>4</formula>
    </cfRule>
    <cfRule type="cellIs" dxfId="656" priority="596" stopIfTrue="1" operator="equal">
      <formula>3</formula>
    </cfRule>
  </conditionalFormatting>
  <conditionalFormatting sqref="N4">
    <cfRule type="expression" dxfId="655" priority="592" stopIfTrue="1">
      <formula>$D$1&lt;N4</formula>
    </cfRule>
    <cfRule type="expression" dxfId="654" priority="593" stopIfTrue="1">
      <formula>$D$1&gt;N4</formula>
    </cfRule>
  </conditionalFormatting>
  <conditionalFormatting sqref="N5">
    <cfRule type="cellIs" dxfId="653" priority="589" stopIfTrue="1" operator="equal">
      <formula>5</formula>
    </cfRule>
    <cfRule type="cellIs" dxfId="652" priority="590" stopIfTrue="1" operator="equal">
      <formula>4</formula>
    </cfRule>
    <cfRule type="cellIs" dxfId="651" priority="591" stopIfTrue="1" operator="equal">
      <formula>3</formula>
    </cfRule>
  </conditionalFormatting>
  <conditionalFormatting sqref="N4">
    <cfRule type="expression" dxfId="650" priority="587" stopIfTrue="1">
      <formula>$D$1&lt;N4</formula>
    </cfRule>
    <cfRule type="expression" dxfId="649" priority="588" stopIfTrue="1">
      <formula>$D$1&gt;N4</formula>
    </cfRule>
  </conditionalFormatting>
  <conditionalFormatting sqref="O4">
    <cfRule type="expression" dxfId="648" priority="585" stopIfTrue="1">
      <formula>$D$1&lt;O4</formula>
    </cfRule>
    <cfRule type="expression" dxfId="647" priority="586" stopIfTrue="1">
      <formula>$D$1&gt;O4</formula>
    </cfRule>
  </conditionalFormatting>
  <conditionalFormatting sqref="O4">
    <cfRule type="expression" dxfId="646" priority="583" stopIfTrue="1">
      <formula>$D$1&lt;O4</formula>
    </cfRule>
    <cfRule type="expression" dxfId="645" priority="584" stopIfTrue="1">
      <formula>$D$1&gt;O4</formula>
    </cfRule>
  </conditionalFormatting>
  <conditionalFormatting sqref="O5">
    <cfRule type="expression" dxfId="644" priority="581" stopIfTrue="1">
      <formula>$D$1&lt;O5</formula>
    </cfRule>
    <cfRule type="expression" dxfId="643" priority="582" stopIfTrue="1">
      <formula>$D$1&gt;O5</formula>
    </cfRule>
  </conditionalFormatting>
  <conditionalFormatting sqref="O5">
    <cfRule type="expression" dxfId="642" priority="579" stopIfTrue="1">
      <formula>$D$1&lt;O5</formula>
    </cfRule>
    <cfRule type="expression" dxfId="641" priority="580" stopIfTrue="1">
      <formula>$D$1&gt;O5</formula>
    </cfRule>
  </conditionalFormatting>
  <conditionalFormatting sqref="O5">
    <cfRule type="expression" dxfId="640" priority="577" stopIfTrue="1">
      <formula>$D$1&lt;O5</formula>
    </cfRule>
    <cfRule type="expression" dxfId="639" priority="578" stopIfTrue="1">
      <formula>$D$1&gt;O5</formula>
    </cfRule>
  </conditionalFormatting>
  <conditionalFormatting sqref="O5">
    <cfRule type="expression" dxfId="638" priority="565" stopIfTrue="1">
      <formula>$D$1&lt;O5</formula>
    </cfRule>
    <cfRule type="expression" dxfId="637" priority="566" stopIfTrue="1">
      <formula>$D$1&gt;O5</formula>
    </cfRule>
  </conditionalFormatting>
  <conditionalFormatting sqref="O5">
    <cfRule type="expression" dxfId="636" priority="563" stopIfTrue="1">
      <formula>$D$1&lt;O5</formula>
    </cfRule>
    <cfRule type="expression" dxfId="635" priority="564" stopIfTrue="1">
      <formula>$D$1&gt;O5</formula>
    </cfRule>
  </conditionalFormatting>
  <conditionalFormatting sqref="O5">
    <cfRule type="expression" dxfId="634" priority="561" stopIfTrue="1">
      <formula>$D$1&lt;O5</formula>
    </cfRule>
    <cfRule type="expression" dxfId="633" priority="562" stopIfTrue="1">
      <formula>$D$1&gt;O5</formula>
    </cfRule>
  </conditionalFormatting>
  <conditionalFormatting sqref="O5">
    <cfRule type="expression" dxfId="632" priority="575" stopIfTrue="1">
      <formula>$D$1&lt;O5</formula>
    </cfRule>
    <cfRule type="expression" dxfId="631" priority="576" stopIfTrue="1">
      <formula>$D$1&gt;O5</formula>
    </cfRule>
  </conditionalFormatting>
  <conditionalFormatting sqref="O5">
    <cfRule type="expression" dxfId="630" priority="573" stopIfTrue="1">
      <formula>$D$1&lt;O5</formula>
    </cfRule>
    <cfRule type="expression" dxfId="629" priority="574" stopIfTrue="1">
      <formula>$D$1&gt;O5</formula>
    </cfRule>
  </conditionalFormatting>
  <conditionalFormatting sqref="O5">
    <cfRule type="expression" dxfId="628" priority="571" stopIfTrue="1">
      <formula>$D$1&lt;O5</formula>
    </cfRule>
    <cfRule type="expression" dxfId="627" priority="572" stopIfTrue="1">
      <formula>$D$1&gt;O5</formula>
    </cfRule>
  </conditionalFormatting>
  <conditionalFormatting sqref="O5">
    <cfRule type="expression" dxfId="626" priority="569" stopIfTrue="1">
      <formula>$D$1&lt;O5</formula>
    </cfRule>
    <cfRule type="expression" dxfId="625" priority="570" stopIfTrue="1">
      <formula>$D$1&gt;O5</formula>
    </cfRule>
  </conditionalFormatting>
  <conditionalFormatting sqref="O5">
    <cfRule type="expression" dxfId="624" priority="567" stopIfTrue="1">
      <formula>$D$1&lt;O5</formula>
    </cfRule>
    <cfRule type="expression" dxfId="623" priority="568" stopIfTrue="1">
      <formula>$D$1&gt;O5</formula>
    </cfRule>
  </conditionalFormatting>
  <conditionalFormatting sqref="O5">
    <cfRule type="expression" dxfId="622" priority="549" stopIfTrue="1">
      <formula>$D$1&lt;O5</formula>
    </cfRule>
    <cfRule type="expression" dxfId="621" priority="550" stopIfTrue="1">
      <formula>$D$1&gt;O5</formula>
    </cfRule>
  </conditionalFormatting>
  <conditionalFormatting sqref="O5">
    <cfRule type="expression" dxfId="620" priority="547" stopIfTrue="1">
      <formula>$D$1&lt;O5</formula>
    </cfRule>
    <cfRule type="expression" dxfId="619" priority="548" stopIfTrue="1">
      <formula>$D$1&gt;O5</formula>
    </cfRule>
  </conditionalFormatting>
  <conditionalFormatting sqref="O5">
    <cfRule type="expression" dxfId="618" priority="543" stopIfTrue="1">
      <formula>$D$1&lt;O5</formula>
    </cfRule>
    <cfRule type="expression" dxfId="617" priority="544" stopIfTrue="1">
      <formula>$D$1&gt;O5</formula>
    </cfRule>
  </conditionalFormatting>
  <conditionalFormatting sqref="O5">
    <cfRule type="expression" dxfId="616" priority="559" stopIfTrue="1">
      <formula>$D$1&lt;O5</formula>
    </cfRule>
    <cfRule type="expression" dxfId="615" priority="560" stopIfTrue="1">
      <formula>$D$1&gt;O5</formula>
    </cfRule>
  </conditionalFormatting>
  <conditionalFormatting sqref="O5">
    <cfRule type="expression" dxfId="614" priority="557" stopIfTrue="1">
      <formula>$D$1&lt;O5</formula>
    </cfRule>
    <cfRule type="expression" dxfId="613" priority="558" stopIfTrue="1">
      <formula>$D$1&gt;O5</formula>
    </cfRule>
  </conditionalFormatting>
  <conditionalFormatting sqref="O5">
    <cfRule type="expression" dxfId="612" priority="555" stopIfTrue="1">
      <formula>$D$1&lt;O5</formula>
    </cfRule>
    <cfRule type="expression" dxfId="611" priority="556" stopIfTrue="1">
      <formula>$D$1&gt;O5</formula>
    </cfRule>
  </conditionalFormatting>
  <conditionalFormatting sqref="O5">
    <cfRule type="expression" dxfId="610" priority="553" stopIfTrue="1">
      <formula>$D$1&lt;O5</formula>
    </cfRule>
    <cfRule type="expression" dxfId="609" priority="554" stopIfTrue="1">
      <formula>$D$1&gt;O5</formula>
    </cfRule>
  </conditionalFormatting>
  <conditionalFormatting sqref="O5">
    <cfRule type="expression" dxfId="608" priority="551" stopIfTrue="1">
      <formula>$D$1&lt;O5</formula>
    </cfRule>
    <cfRule type="expression" dxfId="607" priority="552" stopIfTrue="1">
      <formula>$D$1&gt;O5</formula>
    </cfRule>
  </conditionalFormatting>
  <conditionalFormatting sqref="O5">
    <cfRule type="expression" dxfId="606" priority="545" stopIfTrue="1">
      <formula>$D$1&lt;O5</formula>
    </cfRule>
    <cfRule type="expression" dxfId="605" priority="546" stopIfTrue="1">
      <formula>$D$1&gt;O5</formula>
    </cfRule>
  </conditionalFormatting>
  <conditionalFormatting sqref="O5">
    <cfRule type="expression" dxfId="604" priority="541" stopIfTrue="1">
      <formula>$D$1&lt;O5</formula>
    </cfRule>
    <cfRule type="expression" dxfId="603" priority="542" stopIfTrue="1">
      <formula>$D$1&gt;O5</formula>
    </cfRule>
  </conditionalFormatting>
  <conditionalFormatting sqref="O4">
    <cfRule type="expression" dxfId="602" priority="539" stopIfTrue="1">
      <formula>$D$1&lt;O4</formula>
    </cfRule>
    <cfRule type="expression" dxfId="601" priority="540" stopIfTrue="1">
      <formula>$D$1&gt;O4</formula>
    </cfRule>
  </conditionalFormatting>
  <conditionalFormatting sqref="O4">
    <cfRule type="expression" dxfId="600" priority="537" stopIfTrue="1">
      <formula>$D$1&lt;O4</formula>
    </cfRule>
    <cfRule type="expression" dxfId="599" priority="538" stopIfTrue="1">
      <formula>$D$1&gt;O4</formula>
    </cfRule>
  </conditionalFormatting>
  <conditionalFormatting sqref="O4">
    <cfRule type="expression" dxfId="598" priority="535" stopIfTrue="1">
      <formula>$D$1&lt;O4</formula>
    </cfRule>
    <cfRule type="expression" dxfId="597" priority="536" stopIfTrue="1">
      <formula>$D$1&gt;O4</formula>
    </cfRule>
  </conditionalFormatting>
  <conditionalFormatting sqref="O4">
    <cfRule type="expression" dxfId="596" priority="533" stopIfTrue="1">
      <formula>$D$1&lt;O4</formula>
    </cfRule>
    <cfRule type="expression" dxfId="595" priority="534" stopIfTrue="1">
      <formula>$D$1&gt;O4</formula>
    </cfRule>
  </conditionalFormatting>
  <conditionalFormatting sqref="O5">
    <cfRule type="cellIs" dxfId="594" priority="530" stopIfTrue="1" operator="equal">
      <formula>5</formula>
    </cfRule>
    <cfRule type="cellIs" dxfId="593" priority="531" stopIfTrue="1" operator="equal">
      <formula>4</formula>
    </cfRule>
    <cfRule type="cellIs" dxfId="592" priority="532" stopIfTrue="1" operator="equal">
      <formula>3</formula>
    </cfRule>
  </conditionalFormatting>
  <conditionalFormatting sqref="O4">
    <cfRule type="expression" dxfId="591" priority="528" stopIfTrue="1">
      <formula>$D$1&lt;O4</formula>
    </cfRule>
    <cfRule type="expression" dxfId="590" priority="529" stopIfTrue="1">
      <formula>$D$1&gt;O4</formula>
    </cfRule>
  </conditionalFormatting>
  <conditionalFormatting sqref="O4">
    <cfRule type="expression" dxfId="589" priority="526" stopIfTrue="1">
      <formula>$D$1&lt;O4</formula>
    </cfRule>
    <cfRule type="expression" dxfId="588" priority="527" stopIfTrue="1">
      <formula>$D$1&gt;O4</formula>
    </cfRule>
  </conditionalFormatting>
  <conditionalFormatting sqref="O4">
    <cfRule type="expression" dxfId="587" priority="524" stopIfTrue="1">
      <formula>$D$1&lt;O4</formula>
    </cfRule>
    <cfRule type="expression" dxfId="586" priority="525" stopIfTrue="1">
      <formula>$D$1&gt;O4</formula>
    </cfRule>
  </conditionalFormatting>
  <conditionalFormatting sqref="O4">
    <cfRule type="expression" dxfId="585" priority="522" stopIfTrue="1">
      <formula>$D$1&lt;O4</formula>
    </cfRule>
    <cfRule type="expression" dxfId="584" priority="523" stopIfTrue="1">
      <formula>$D$1&gt;O4</formula>
    </cfRule>
  </conditionalFormatting>
  <conditionalFormatting sqref="O5">
    <cfRule type="cellIs" dxfId="583" priority="519" stopIfTrue="1" operator="equal">
      <formula>5</formula>
    </cfRule>
    <cfRule type="cellIs" dxfId="582" priority="520" stopIfTrue="1" operator="equal">
      <formula>4</formula>
    </cfRule>
    <cfRule type="cellIs" dxfId="581" priority="521" stopIfTrue="1" operator="equal">
      <formula>3</formula>
    </cfRule>
  </conditionalFormatting>
  <conditionalFormatting sqref="O5">
    <cfRule type="cellIs" dxfId="580" priority="516" stopIfTrue="1" operator="equal">
      <formula>5</formula>
    </cfRule>
    <cfRule type="cellIs" dxfId="579" priority="517" stopIfTrue="1" operator="equal">
      <formula>4</formula>
    </cfRule>
    <cfRule type="cellIs" dxfId="578" priority="518" stopIfTrue="1" operator="equal">
      <formula>3</formula>
    </cfRule>
  </conditionalFormatting>
  <conditionalFormatting sqref="O4">
    <cfRule type="expression" dxfId="577" priority="498" stopIfTrue="1">
      <formula>$D$1&lt;O4</formula>
    </cfRule>
    <cfRule type="expression" dxfId="576" priority="499" stopIfTrue="1">
      <formula>$D$1&gt;O4</formula>
    </cfRule>
  </conditionalFormatting>
  <conditionalFormatting sqref="O4">
    <cfRule type="expression" dxfId="575" priority="496" stopIfTrue="1">
      <formula>$D$1&lt;O4</formula>
    </cfRule>
    <cfRule type="expression" dxfId="574" priority="497" stopIfTrue="1">
      <formula>$D$1&gt;O4</formula>
    </cfRule>
  </conditionalFormatting>
  <conditionalFormatting sqref="O4">
    <cfRule type="expression" dxfId="573" priority="492" stopIfTrue="1">
      <formula>$D$1&lt;O4</formula>
    </cfRule>
    <cfRule type="expression" dxfId="572" priority="493" stopIfTrue="1">
      <formula>$D$1&gt;O4</formula>
    </cfRule>
  </conditionalFormatting>
  <conditionalFormatting sqref="O4">
    <cfRule type="expression" dxfId="571" priority="514" stopIfTrue="1">
      <formula>$D$1&lt;O4</formula>
    </cfRule>
    <cfRule type="expression" dxfId="570" priority="515" stopIfTrue="1">
      <formula>$D$1&gt;O4</formula>
    </cfRule>
  </conditionalFormatting>
  <conditionalFormatting sqref="O4">
    <cfRule type="expression" dxfId="569" priority="512" stopIfTrue="1">
      <formula>$D$1&lt;O4</formula>
    </cfRule>
    <cfRule type="expression" dxfId="568" priority="513" stopIfTrue="1">
      <formula>$D$1&gt;O4</formula>
    </cfRule>
  </conditionalFormatting>
  <conditionalFormatting sqref="O4">
    <cfRule type="expression" dxfId="567" priority="510" stopIfTrue="1">
      <formula>$D$1&lt;O4</formula>
    </cfRule>
    <cfRule type="expression" dxfId="566" priority="511" stopIfTrue="1">
      <formula>$D$1&gt;O4</formula>
    </cfRule>
  </conditionalFormatting>
  <conditionalFormatting sqref="O4">
    <cfRule type="expression" dxfId="565" priority="508" stopIfTrue="1">
      <formula>$D$1&lt;O4</formula>
    </cfRule>
    <cfRule type="expression" dxfId="564" priority="509" stopIfTrue="1">
      <formula>$D$1&gt;O4</formula>
    </cfRule>
  </conditionalFormatting>
  <conditionalFormatting sqref="O4">
    <cfRule type="expression" dxfId="563" priority="506" stopIfTrue="1">
      <formula>$D$1&lt;O4</formula>
    </cfRule>
    <cfRule type="expression" dxfId="562" priority="507" stopIfTrue="1">
      <formula>$D$1&gt;O4</formula>
    </cfRule>
  </conditionalFormatting>
  <conditionalFormatting sqref="O4">
    <cfRule type="expression" dxfId="561" priority="504" stopIfTrue="1">
      <formula>$D$1&lt;O4</formula>
    </cfRule>
    <cfRule type="expression" dxfId="560" priority="505" stopIfTrue="1">
      <formula>$D$1&gt;O4</formula>
    </cfRule>
  </conditionalFormatting>
  <conditionalFormatting sqref="O4">
    <cfRule type="expression" dxfId="559" priority="502" stopIfTrue="1">
      <formula>$D$1&lt;O4</formula>
    </cfRule>
    <cfRule type="expression" dxfId="558" priority="503" stopIfTrue="1">
      <formula>$D$1&gt;O4</formula>
    </cfRule>
  </conditionalFormatting>
  <conditionalFormatting sqref="O4">
    <cfRule type="expression" dxfId="557" priority="500" stopIfTrue="1">
      <formula>$D$1&lt;O4</formula>
    </cfRule>
    <cfRule type="expression" dxfId="556" priority="501" stopIfTrue="1">
      <formula>$D$1&gt;O4</formula>
    </cfRule>
  </conditionalFormatting>
  <conditionalFormatting sqref="O4">
    <cfRule type="expression" dxfId="555" priority="494" stopIfTrue="1">
      <formula>$D$1&lt;O4</formula>
    </cfRule>
    <cfRule type="expression" dxfId="554" priority="495" stopIfTrue="1">
      <formula>$D$1&gt;O4</formula>
    </cfRule>
  </conditionalFormatting>
  <conditionalFormatting sqref="O5">
    <cfRule type="cellIs" dxfId="553" priority="489" stopIfTrue="1" operator="equal">
      <formula>5</formula>
    </cfRule>
    <cfRule type="cellIs" dxfId="552" priority="490" stopIfTrue="1" operator="equal">
      <formula>4</formula>
    </cfRule>
    <cfRule type="cellIs" dxfId="551" priority="491" stopIfTrue="1" operator="equal">
      <formula>3</formula>
    </cfRule>
  </conditionalFormatting>
  <conditionalFormatting sqref="O4">
    <cfRule type="expression" dxfId="550" priority="487" stopIfTrue="1">
      <formula>$D$1&lt;O4</formula>
    </cfRule>
    <cfRule type="expression" dxfId="549" priority="488" stopIfTrue="1">
      <formula>$D$1&gt;O4</formula>
    </cfRule>
  </conditionalFormatting>
  <conditionalFormatting sqref="O5">
    <cfRule type="cellIs" dxfId="548" priority="484" stopIfTrue="1" operator="equal">
      <formula>5</formula>
    </cfRule>
    <cfRule type="cellIs" dxfId="547" priority="485" stopIfTrue="1" operator="equal">
      <formula>4</formula>
    </cfRule>
    <cfRule type="cellIs" dxfId="546" priority="486" stopIfTrue="1" operator="equal">
      <formula>3</formula>
    </cfRule>
  </conditionalFormatting>
  <conditionalFormatting sqref="Q4">
    <cfRule type="expression" dxfId="545" priority="482" stopIfTrue="1">
      <formula>$D$1&lt;Q4</formula>
    </cfRule>
    <cfRule type="expression" dxfId="544" priority="483" stopIfTrue="1">
      <formula>$D$1&gt;Q4</formula>
    </cfRule>
  </conditionalFormatting>
  <conditionalFormatting sqref="Q4">
    <cfRule type="expression" dxfId="543" priority="466" stopIfTrue="1">
      <formula>$D$1&lt;Q4</formula>
    </cfRule>
    <cfRule type="expression" dxfId="542" priority="467" stopIfTrue="1">
      <formula>$D$1&gt;Q4</formula>
    </cfRule>
  </conditionalFormatting>
  <conditionalFormatting sqref="Q4">
    <cfRule type="expression" dxfId="541" priority="464" stopIfTrue="1">
      <formula>$D$1&lt;Q4</formula>
    </cfRule>
    <cfRule type="expression" dxfId="540" priority="465" stopIfTrue="1">
      <formula>$D$1&gt;Q4</formula>
    </cfRule>
  </conditionalFormatting>
  <conditionalFormatting sqref="Q4">
    <cfRule type="expression" dxfId="539" priority="462" stopIfTrue="1">
      <formula>$D$1&lt;Q4</formula>
    </cfRule>
    <cfRule type="expression" dxfId="538" priority="463" stopIfTrue="1">
      <formula>$D$1&gt;Q4</formula>
    </cfRule>
  </conditionalFormatting>
  <conditionalFormatting sqref="Q4">
    <cfRule type="expression" dxfId="537" priority="480" stopIfTrue="1">
      <formula>$D$1&lt;Q4</formula>
    </cfRule>
    <cfRule type="expression" dxfId="536" priority="481" stopIfTrue="1">
      <formula>$D$1&gt;Q4</formula>
    </cfRule>
  </conditionalFormatting>
  <conditionalFormatting sqref="Q4">
    <cfRule type="expression" dxfId="535" priority="478" stopIfTrue="1">
      <formula>$D$1&lt;Q4</formula>
    </cfRule>
    <cfRule type="expression" dxfId="534" priority="479" stopIfTrue="1">
      <formula>$D$1&gt;Q4</formula>
    </cfRule>
  </conditionalFormatting>
  <conditionalFormatting sqref="Q4">
    <cfRule type="expression" dxfId="533" priority="476" stopIfTrue="1">
      <formula>$D$1&lt;Q4</formula>
    </cfRule>
    <cfRule type="expression" dxfId="532" priority="477" stopIfTrue="1">
      <formula>$D$1&gt;Q4</formula>
    </cfRule>
  </conditionalFormatting>
  <conditionalFormatting sqref="Q4">
    <cfRule type="expression" dxfId="531" priority="474" stopIfTrue="1">
      <formula>$D$1&lt;Q4</formula>
    </cfRule>
    <cfRule type="expression" dxfId="530" priority="475" stopIfTrue="1">
      <formula>$D$1&gt;Q4</formula>
    </cfRule>
  </conditionalFormatting>
  <conditionalFormatting sqref="Q4">
    <cfRule type="expression" dxfId="529" priority="472" stopIfTrue="1">
      <formula>$D$1&lt;Q4</formula>
    </cfRule>
    <cfRule type="expression" dxfId="528" priority="473" stopIfTrue="1">
      <formula>$D$1&gt;Q4</formula>
    </cfRule>
  </conditionalFormatting>
  <conditionalFormatting sqref="Q4">
    <cfRule type="expression" dxfId="527" priority="470" stopIfTrue="1">
      <formula>$D$1&lt;Q4</formula>
    </cfRule>
    <cfRule type="expression" dxfId="526" priority="471" stopIfTrue="1">
      <formula>$D$1&gt;Q4</formula>
    </cfRule>
  </conditionalFormatting>
  <conditionalFormatting sqref="Q4">
    <cfRule type="expression" dxfId="525" priority="468" stopIfTrue="1">
      <formula>$D$1&lt;Q4</formula>
    </cfRule>
    <cfRule type="expression" dxfId="524" priority="469" stopIfTrue="1">
      <formula>$D$1&gt;Q4</formula>
    </cfRule>
  </conditionalFormatting>
  <conditionalFormatting sqref="Q4">
    <cfRule type="expression" dxfId="523" priority="460" stopIfTrue="1">
      <formula>$D$1&lt;Q4</formula>
    </cfRule>
    <cfRule type="expression" dxfId="522" priority="461" stopIfTrue="1">
      <formula>$D$1&gt;Q4</formula>
    </cfRule>
  </conditionalFormatting>
  <conditionalFormatting sqref="Q4">
    <cfRule type="expression" dxfId="521" priority="458" stopIfTrue="1">
      <formula>$D$1&lt;Q4</formula>
    </cfRule>
    <cfRule type="expression" dxfId="520" priority="459" stopIfTrue="1">
      <formula>$D$1&gt;Q4</formula>
    </cfRule>
  </conditionalFormatting>
  <conditionalFormatting sqref="Q4">
    <cfRule type="expression" dxfId="519" priority="456" stopIfTrue="1">
      <formula>$D$1&lt;Q4</formula>
    </cfRule>
    <cfRule type="expression" dxfId="518" priority="457" stopIfTrue="1">
      <formula>$D$1&gt;Q4</formula>
    </cfRule>
  </conditionalFormatting>
  <conditionalFormatting sqref="Q4">
    <cfRule type="expression" dxfId="517" priority="454" stopIfTrue="1">
      <formula>$D$1&lt;Q4</formula>
    </cfRule>
    <cfRule type="expression" dxfId="516" priority="455" stopIfTrue="1">
      <formula>$D$1&gt;Q4</formula>
    </cfRule>
  </conditionalFormatting>
  <conditionalFormatting sqref="Q4">
    <cfRule type="expression" dxfId="515" priority="452" stopIfTrue="1">
      <formula>$D$1&lt;Q4</formula>
    </cfRule>
    <cfRule type="expression" dxfId="514" priority="453" stopIfTrue="1">
      <formula>$D$1&gt;Q4</formula>
    </cfRule>
  </conditionalFormatting>
  <conditionalFormatting sqref="Q4">
    <cfRule type="expression" dxfId="513" priority="450" stopIfTrue="1">
      <formula>$D$1&lt;Q4</formula>
    </cfRule>
    <cfRule type="expression" dxfId="512" priority="451" stopIfTrue="1">
      <formula>$D$1&gt;Q4</formula>
    </cfRule>
  </conditionalFormatting>
  <conditionalFormatting sqref="Q4">
    <cfRule type="expression" dxfId="511" priority="448" stopIfTrue="1">
      <formula>$D$1&lt;Q4</formula>
    </cfRule>
    <cfRule type="expression" dxfId="510" priority="449" stopIfTrue="1">
      <formula>$D$1&gt;Q4</formula>
    </cfRule>
  </conditionalFormatting>
  <conditionalFormatting sqref="Q4">
    <cfRule type="expression" dxfId="509" priority="446" stopIfTrue="1">
      <formula>$D$1&lt;Q4</formula>
    </cfRule>
    <cfRule type="expression" dxfId="508" priority="447" stopIfTrue="1">
      <formula>$D$1&gt;Q4</formula>
    </cfRule>
  </conditionalFormatting>
  <conditionalFormatting sqref="Q4">
    <cfRule type="expression" dxfId="507" priority="444" stopIfTrue="1">
      <formula>$D$1&lt;Q4</formula>
    </cfRule>
    <cfRule type="expression" dxfId="506" priority="445" stopIfTrue="1">
      <formula>$D$1&gt;Q4</formula>
    </cfRule>
  </conditionalFormatting>
  <conditionalFormatting sqref="Q4">
    <cfRule type="expression" dxfId="505" priority="442" stopIfTrue="1">
      <formula>$D$1&lt;Q4</formula>
    </cfRule>
    <cfRule type="expression" dxfId="504" priority="443" stopIfTrue="1">
      <formula>$D$1&gt;Q4</formula>
    </cfRule>
  </conditionalFormatting>
  <conditionalFormatting sqref="Q4">
    <cfRule type="expression" dxfId="503" priority="440" stopIfTrue="1">
      <formula>$D$1&lt;Q4</formula>
    </cfRule>
    <cfRule type="expression" dxfId="502" priority="441" stopIfTrue="1">
      <formula>$D$1&gt;Q4</formula>
    </cfRule>
  </conditionalFormatting>
  <conditionalFormatting sqref="Q4">
    <cfRule type="expression" dxfId="501" priority="438" stopIfTrue="1">
      <formula>$D$1&lt;Q4</formula>
    </cfRule>
    <cfRule type="expression" dxfId="500" priority="439" stopIfTrue="1">
      <formula>$D$1&gt;Q4</formula>
    </cfRule>
  </conditionalFormatting>
  <conditionalFormatting sqref="Q4">
    <cfRule type="expression" dxfId="499" priority="436" stopIfTrue="1">
      <formula>$D$1&lt;Q4</formula>
    </cfRule>
    <cfRule type="expression" dxfId="498" priority="437" stopIfTrue="1">
      <formula>$D$1&gt;Q4</formula>
    </cfRule>
  </conditionalFormatting>
  <conditionalFormatting sqref="Q4">
    <cfRule type="expression" dxfId="497" priority="434" stopIfTrue="1">
      <formula>$D$1&lt;Q4</formula>
    </cfRule>
    <cfRule type="expression" dxfId="496" priority="435" stopIfTrue="1">
      <formula>$D$1&gt;Q4</formula>
    </cfRule>
  </conditionalFormatting>
  <conditionalFormatting sqref="Q4">
    <cfRule type="expression" dxfId="495" priority="432" stopIfTrue="1">
      <formula>$D$1&lt;Q4</formula>
    </cfRule>
    <cfRule type="expression" dxfId="494" priority="433" stopIfTrue="1">
      <formula>$D$1&gt;Q4</formula>
    </cfRule>
  </conditionalFormatting>
  <conditionalFormatting sqref="P4">
    <cfRule type="expression" dxfId="493" priority="430" stopIfTrue="1">
      <formula>$D$1&lt;P4</formula>
    </cfRule>
    <cfRule type="expression" dxfId="492" priority="431" stopIfTrue="1">
      <formula>$D$1&gt;P4</formula>
    </cfRule>
  </conditionalFormatting>
  <conditionalFormatting sqref="P4">
    <cfRule type="expression" dxfId="491" priority="414" stopIfTrue="1">
      <formula>$D$1&lt;P4</formula>
    </cfRule>
    <cfRule type="expression" dxfId="490" priority="415" stopIfTrue="1">
      <formula>$D$1&gt;P4</formula>
    </cfRule>
  </conditionalFormatting>
  <conditionalFormatting sqref="P4">
    <cfRule type="expression" dxfId="489" priority="412" stopIfTrue="1">
      <formula>$D$1&lt;P4</formula>
    </cfRule>
    <cfRule type="expression" dxfId="488" priority="413" stopIfTrue="1">
      <formula>$D$1&gt;P4</formula>
    </cfRule>
  </conditionalFormatting>
  <conditionalFormatting sqref="P4">
    <cfRule type="expression" dxfId="487" priority="410" stopIfTrue="1">
      <formula>$D$1&lt;P4</formula>
    </cfRule>
    <cfRule type="expression" dxfId="486" priority="411" stopIfTrue="1">
      <formula>$D$1&gt;P4</formula>
    </cfRule>
  </conditionalFormatting>
  <conditionalFormatting sqref="P4">
    <cfRule type="expression" dxfId="485" priority="428" stopIfTrue="1">
      <formula>$D$1&lt;P4</formula>
    </cfRule>
    <cfRule type="expression" dxfId="484" priority="429" stopIfTrue="1">
      <formula>$D$1&gt;P4</formula>
    </cfRule>
  </conditionalFormatting>
  <conditionalFormatting sqref="P4">
    <cfRule type="expression" dxfId="483" priority="426" stopIfTrue="1">
      <formula>$D$1&lt;P4</formula>
    </cfRule>
    <cfRule type="expression" dxfId="482" priority="427" stopIfTrue="1">
      <formula>$D$1&gt;P4</formula>
    </cfRule>
  </conditionalFormatting>
  <conditionalFormatting sqref="P4">
    <cfRule type="expression" dxfId="481" priority="424" stopIfTrue="1">
      <formula>$D$1&lt;P4</formula>
    </cfRule>
    <cfRule type="expression" dxfId="480" priority="425" stopIfTrue="1">
      <formula>$D$1&gt;P4</formula>
    </cfRule>
  </conditionalFormatting>
  <conditionalFormatting sqref="P4">
    <cfRule type="expression" dxfId="479" priority="422" stopIfTrue="1">
      <formula>$D$1&lt;P4</formula>
    </cfRule>
    <cfRule type="expression" dxfId="478" priority="423" stopIfTrue="1">
      <formula>$D$1&gt;P4</formula>
    </cfRule>
  </conditionalFormatting>
  <conditionalFormatting sqref="P4">
    <cfRule type="expression" dxfId="477" priority="420" stopIfTrue="1">
      <formula>$D$1&lt;P4</formula>
    </cfRule>
    <cfRule type="expression" dxfId="476" priority="421" stopIfTrue="1">
      <formula>$D$1&gt;P4</formula>
    </cfRule>
  </conditionalFormatting>
  <conditionalFormatting sqref="P4">
    <cfRule type="expression" dxfId="475" priority="418" stopIfTrue="1">
      <formula>$D$1&lt;P4</formula>
    </cfRule>
    <cfRule type="expression" dxfId="474" priority="419" stopIfTrue="1">
      <formula>$D$1&gt;P4</formula>
    </cfRule>
  </conditionalFormatting>
  <conditionalFormatting sqref="P4">
    <cfRule type="expression" dxfId="473" priority="416" stopIfTrue="1">
      <formula>$D$1&lt;P4</formula>
    </cfRule>
    <cfRule type="expression" dxfId="472" priority="417" stopIfTrue="1">
      <formula>$D$1&gt;P4</formula>
    </cfRule>
  </conditionalFormatting>
  <conditionalFormatting sqref="P4">
    <cfRule type="expression" dxfId="471" priority="408" stopIfTrue="1">
      <formula>$D$1&lt;P4</formula>
    </cfRule>
    <cfRule type="expression" dxfId="470" priority="409" stopIfTrue="1">
      <formula>$D$1&gt;P4</formula>
    </cfRule>
  </conditionalFormatting>
  <conditionalFormatting sqref="P4">
    <cfRule type="expression" dxfId="469" priority="406" stopIfTrue="1">
      <formula>$D$1&lt;P4</formula>
    </cfRule>
    <cfRule type="expression" dxfId="468" priority="407" stopIfTrue="1">
      <formula>$D$1&gt;P4</formula>
    </cfRule>
  </conditionalFormatting>
  <conditionalFormatting sqref="P4">
    <cfRule type="expression" dxfId="467" priority="404" stopIfTrue="1">
      <formula>$D$1&lt;P4</formula>
    </cfRule>
    <cfRule type="expression" dxfId="466" priority="405" stopIfTrue="1">
      <formula>$D$1&gt;P4</formula>
    </cfRule>
  </conditionalFormatting>
  <conditionalFormatting sqref="P4">
    <cfRule type="expression" dxfId="465" priority="402" stopIfTrue="1">
      <formula>$D$1&lt;P4</formula>
    </cfRule>
    <cfRule type="expression" dxfId="464" priority="403" stopIfTrue="1">
      <formula>$D$1&gt;P4</formula>
    </cfRule>
  </conditionalFormatting>
  <conditionalFormatting sqref="P4">
    <cfRule type="expression" dxfId="463" priority="400" stopIfTrue="1">
      <formula>$D$1&lt;P4</formula>
    </cfRule>
    <cfRule type="expression" dxfId="462" priority="401" stopIfTrue="1">
      <formula>$D$1&gt;P4</formula>
    </cfRule>
  </conditionalFormatting>
  <conditionalFormatting sqref="P4">
    <cfRule type="expression" dxfId="461" priority="398" stopIfTrue="1">
      <formula>$D$1&lt;P4</formula>
    </cfRule>
    <cfRule type="expression" dxfId="460" priority="399" stopIfTrue="1">
      <formula>$D$1&gt;P4</formula>
    </cfRule>
  </conditionalFormatting>
  <conditionalFormatting sqref="P4">
    <cfRule type="expression" dxfId="459" priority="396" stopIfTrue="1">
      <formula>$D$1&lt;P4</formula>
    </cfRule>
    <cfRule type="expression" dxfId="458" priority="397" stopIfTrue="1">
      <formula>$D$1&gt;P4</formula>
    </cfRule>
  </conditionalFormatting>
  <conditionalFormatting sqref="P4">
    <cfRule type="expression" dxfId="457" priority="394" stopIfTrue="1">
      <formula>$D$1&lt;P4</formula>
    </cfRule>
    <cfRule type="expression" dxfId="456" priority="395" stopIfTrue="1">
      <formula>$D$1&gt;P4</formula>
    </cfRule>
  </conditionalFormatting>
  <conditionalFormatting sqref="P4">
    <cfRule type="expression" dxfId="455" priority="392" stopIfTrue="1">
      <formula>$D$1&lt;P4</formula>
    </cfRule>
    <cfRule type="expression" dxfId="454" priority="393" stopIfTrue="1">
      <formula>$D$1&gt;P4</formula>
    </cfRule>
  </conditionalFormatting>
  <conditionalFormatting sqref="P4">
    <cfRule type="expression" dxfId="453" priority="390" stopIfTrue="1">
      <formula>$D$1&lt;P4</formula>
    </cfRule>
    <cfRule type="expression" dxfId="452" priority="391" stopIfTrue="1">
      <formula>$D$1&gt;P4</formula>
    </cfRule>
  </conditionalFormatting>
  <conditionalFormatting sqref="P4">
    <cfRule type="expression" dxfId="451" priority="388" stopIfTrue="1">
      <formula>$D$1&lt;P4</formula>
    </cfRule>
    <cfRule type="expression" dxfId="450" priority="389" stopIfTrue="1">
      <formula>$D$1&gt;P4</formula>
    </cfRule>
  </conditionalFormatting>
  <conditionalFormatting sqref="P4">
    <cfRule type="expression" dxfId="449" priority="386" stopIfTrue="1">
      <formula>$D$1&lt;P4</formula>
    </cfRule>
    <cfRule type="expression" dxfId="448" priority="387" stopIfTrue="1">
      <formula>$D$1&gt;P4</formula>
    </cfRule>
  </conditionalFormatting>
  <conditionalFormatting sqref="P4">
    <cfRule type="expression" dxfId="447" priority="384" stopIfTrue="1">
      <formula>$D$1&lt;P4</formula>
    </cfRule>
    <cfRule type="expression" dxfId="446" priority="385" stopIfTrue="1">
      <formula>$D$1&gt;P4</formula>
    </cfRule>
  </conditionalFormatting>
  <conditionalFormatting sqref="P4">
    <cfRule type="expression" dxfId="445" priority="382" stopIfTrue="1">
      <formula>$D$1&lt;P4</formula>
    </cfRule>
    <cfRule type="expression" dxfId="444" priority="383" stopIfTrue="1">
      <formula>$D$1&gt;P4</formula>
    </cfRule>
  </conditionalFormatting>
  <conditionalFormatting sqref="P4">
    <cfRule type="expression" dxfId="443" priority="380" stopIfTrue="1">
      <formula>$D$1&lt;P4</formula>
    </cfRule>
    <cfRule type="expression" dxfId="442" priority="381" stopIfTrue="1">
      <formula>$D$1&gt;P4</formula>
    </cfRule>
  </conditionalFormatting>
  <conditionalFormatting sqref="I5">
    <cfRule type="cellIs" dxfId="441" priority="377" stopIfTrue="1" operator="equal">
      <formula>5</formula>
    </cfRule>
    <cfRule type="cellIs" dxfId="440" priority="378" stopIfTrue="1" operator="equal">
      <formula>4</formula>
    </cfRule>
    <cfRule type="cellIs" dxfId="439" priority="379" stopIfTrue="1" operator="equal">
      <formula>3</formula>
    </cfRule>
  </conditionalFormatting>
  <conditionalFormatting sqref="I5">
    <cfRule type="cellIs" dxfId="438" priority="374" stopIfTrue="1" operator="equal">
      <formula>5</formula>
    </cfRule>
    <cfRule type="cellIs" dxfId="437" priority="375" stopIfTrue="1" operator="equal">
      <formula>4</formula>
    </cfRule>
    <cfRule type="cellIs" dxfId="436" priority="376" stopIfTrue="1" operator="equal">
      <formula>3</formula>
    </cfRule>
  </conditionalFormatting>
  <conditionalFormatting sqref="I5">
    <cfRule type="cellIs" dxfId="435" priority="371" stopIfTrue="1" operator="equal">
      <formula>5</formula>
    </cfRule>
    <cfRule type="cellIs" dxfId="434" priority="372" stopIfTrue="1" operator="equal">
      <formula>4</formula>
    </cfRule>
    <cfRule type="cellIs" dxfId="433" priority="373" stopIfTrue="1" operator="equal">
      <formula>3</formula>
    </cfRule>
  </conditionalFormatting>
  <conditionalFormatting sqref="I5">
    <cfRule type="cellIs" dxfId="432" priority="368" stopIfTrue="1" operator="equal">
      <formula>5</formula>
    </cfRule>
    <cfRule type="cellIs" dxfId="431" priority="369" stopIfTrue="1" operator="equal">
      <formula>4</formula>
    </cfRule>
    <cfRule type="cellIs" dxfId="430" priority="370" stopIfTrue="1" operator="equal">
      <formula>3</formula>
    </cfRule>
  </conditionalFormatting>
  <conditionalFormatting sqref="P5">
    <cfRule type="cellIs" dxfId="429" priority="365" stopIfTrue="1" operator="equal">
      <formula>5</formula>
    </cfRule>
    <cfRule type="cellIs" dxfId="428" priority="366" stopIfTrue="1" operator="equal">
      <formula>4</formula>
    </cfRule>
    <cfRule type="cellIs" dxfId="427" priority="367" stopIfTrue="1" operator="equal">
      <formula>3</formula>
    </cfRule>
  </conditionalFormatting>
  <conditionalFormatting sqref="P5">
    <cfRule type="cellIs" dxfId="426" priority="362" stopIfTrue="1" operator="equal">
      <formula>5</formula>
    </cfRule>
    <cfRule type="cellIs" dxfId="425" priority="363" stopIfTrue="1" operator="equal">
      <formula>4</formula>
    </cfRule>
    <cfRule type="cellIs" dxfId="424" priority="364" stopIfTrue="1" operator="equal">
      <formula>3</formula>
    </cfRule>
  </conditionalFormatting>
  <conditionalFormatting sqref="P5">
    <cfRule type="cellIs" dxfId="423" priority="359" stopIfTrue="1" operator="equal">
      <formula>5</formula>
    </cfRule>
    <cfRule type="cellIs" dxfId="422" priority="360" stopIfTrue="1" operator="equal">
      <formula>4</formula>
    </cfRule>
    <cfRule type="cellIs" dxfId="421" priority="361" stopIfTrue="1" operator="equal">
      <formula>3</formula>
    </cfRule>
  </conditionalFormatting>
  <conditionalFormatting sqref="P5">
    <cfRule type="cellIs" dxfId="420" priority="356" stopIfTrue="1" operator="equal">
      <formula>5</formula>
    </cfRule>
    <cfRule type="cellIs" dxfId="419" priority="357" stopIfTrue="1" operator="equal">
      <formula>4</formula>
    </cfRule>
    <cfRule type="cellIs" dxfId="418" priority="358" stopIfTrue="1" operator="equal">
      <formula>3</formula>
    </cfRule>
  </conditionalFormatting>
  <conditionalFormatting sqref="Q5">
    <cfRule type="cellIs" dxfId="417" priority="353" stopIfTrue="1" operator="equal">
      <formula>5</formula>
    </cfRule>
    <cfRule type="cellIs" dxfId="416" priority="354" stopIfTrue="1" operator="equal">
      <formula>4</formula>
    </cfRule>
    <cfRule type="cellIs" dxfId="415" priority="355" stopIfTrue="1" operator="equal">
      <formula>3</formula>
    </cfRule>
  </conditionalFormatting>
  <conditionalFormatting sqref="Q5">
    <cfRule type="cellIs" dxfId="414" priority="350" stopIfTrue="1" operator="equal">
      <formula>5</formula>
    </cfRule>
    <cfRule type="cellIs" dxfId="413" priority="351" stopIfTrue="1" operator="equal">
      <formula>4</formula>
    </cfRule>
    <cfRule type="cellIs" dxfId="412" priority="352" stopIfTrue="1" operator="equal">
      <formula>3</formula>
    </cfRule>
  </conditionalFormatting>
  <conditionalFormatting sqref="Q5">
    <cfRule type="cellIs" dxfId="411" priority="347" stopIfTrue="1" operator="equal">
      <formula>5</formula>
    </cfRule>
    <cfRule type="cellIs" dxfId="410" priority="348" stopIfTrue="1" operator="equal">
      <formula>4</formula>
    </cfRule>
    <cfRule type="cellIs" dxfId="409" priority="349" stopIfTrue="1" operator="equal">
      <formula>3</formula>
    </cfRule>
  </conditionalFormatting>
  <conditionalFormatting sqref="Q5">
    <cfRule type="cellIs" dxfId="408" priority="344" stopIfTrue="1" operator="equal">
      <formula>5</formula>
    </cfRule>
    <cfRule type="cellIs" dxfId="407" priority="345" stopIfTrue="1" operator="equal">
      <formula>4</formula>
    </cfRule>
    <cfRule type="cellIs" dxfId="406" priority="346" stopIfTrue="1" operator="equal">
      <formula>3</formula>
    </cfRule>
  </conditionalFormatting>
  <conditionalFormatting sqref="Q5">
    <cfRule type="cellIs" dxfId="405" priority="341" stopIfTrue="1" operator="equal">
      <formula>5</formula>
    </cfRule>
    <cfRule type="cellIs" dxfId="404" priority="342" stopIfTrue="1" operator="equal">
      <formula>4</formula>
    </cfRule>
    <cfRule type="cellIs" dxfId="403" priority="343" stopIfTrue="1" operator="equal">
      <formula>3</formula>
    </cfRule>
  </conditionalFormatting>
  <conditionalFormatting sqref="Q5">
    <cfRule type="cellIs" dxfId="402" priority="338" stopIfTrue="1" operator="equal">
      <formula>5</formula>
    </cfRule>
    <cfRule type="cellIs" dxfId="401" priority="339" stopIfTrue="1" operator="equal">
      <formula>4</formula>
    </cfRule>
    <cfRule type="cellIs" dxfId="400" priority="340" stopIfTrue="1" operator="equal">
      <formula>3</formula>
    </cfRule>
  </conditionalFormatting>
  <conditionalFormatting sqref="Q5">
    <cfRule type="cellIs" dxfId="399" priority="335" stopIfTrue="1" operator="equal">
      <formula>5</formula>
    </cfRule>
    <cfRule type="cellIs" dxfId="398" priority="336" stopIfTrue="1" operator="equal">
      <formula>4</formula>
    </cfRule>
    <cfRule type="cellIs" dxfId="397" priority="337" stopIfTrue="1" operator="equal">
      <formula>3</formula>
    </cfRule>
  </conditionalFormatting>
  <conditionalFormatting sqref="R5">
    <cfRule type="cellIs" dxfId="396" priority="332" stopIfTrue="1" operator="equal">
      <formula>5</formula>
    </cfRule>
    <cfRule type="cellIs" dxfId="395" priority="333" stopIfTrue="1" operator="equal">
      <formula>4</formula>
    </cfRule>
    <cfRule type="cellIs" dxfId="394" priority="334" stopIfTrue="1" operator="equal">
      <formula>3</formula>
    </cfRule>
  </conditionalFormatting>
  <conditionalFormatting sqref="R5">
    <cfRule type="cellIs" dxfId="393" priority="329" stopIfTrue="1" operator="equal">
      <formula>5</formula>
    </cfRule>
    <cfRule type="cellIs" dxfId="392" priority="330" stopIfTrue="1" operator="equal">
      <formula>4</formula>
    </cfRule>
    <cfRule type="cellIs" dxfId="391" priority="331" stopIfTrue="1" operator="equal">
      <formula>3</formula>
    </cfRule>
  </conditionalFormatting>
  <conditionalFormatting sqref="Q4">
    <cfRule type="expression" dxfId="390" priority="327" stopIfTrue="1">
      <formula>$D$1&lt;Q4</formula>
    </cfRule>
    <cfRule type="expression" dxfId="389" priority="328" stopIfTrue="1">
      <formula>$D$1&gt;Q4</formula>
    </cfRule>
  </conditionalFormatting>
  <conditionalFormatting sqref="Q4">
    <cfRule type="expression" dxfId="388" priority="325" stopIfTrue="1">
      <formula>$D$1&lt;Q4</formula>
    </cfRule>
    <cfRule type="expression" dxfId="387" priority="326" stopIfTrue="1">
      <formula>$D$1&gt;Q4</formula>
    </cfRule>
  </conditionalFormatting>
  <conditionalFormatting sqref="Q4">
    <cfRule type="expression" dxfId="386" priority="323" stopIfTrue="1">
      <formula>$D$1&lt;Q4</formula>
    </cfRule>
    <cfRule type="expression" dxfId="385" priority="324" stopIfTrue="1">
      <formula>$D$1&gt;Q4</formula>
    </cfRule>
  </conditionalFormatting>
  <conditionalFormatting sqref="Q4">
    <cfRule type="expression" dxfId="384" priority="321" stopIfTrue="1">
      <formula>$D$1&lt;Q4</formula>
    </cfRule>
    <cfRule type="expression" dxfId="383" priority="322" stopIfTrue="1">
      <formula>$D$1&gt;Q4</formula>
    </cfRule>
  </conditionalFormatting>
  <conditionalFormatting sqref="Q4">
    <cfRule type="expression" dxfId="382" priority="319" stopIfTrue="1">
      <formula>$D$1&lt;Q4</formula>
    </cfRule>
    <cfRule type="expression" dxfId="381" priority="320" stopIfTrue="1">
      <formula>$D$1&gt;Q4</formula>
    </cfRule>
  </conditionalFormatting>
  <conditionalFormatting sqref="Q4">
    <cfRule type="expression" dxfId="380" priority="317" stopIfTrue="1">
      <formula>$D$1&lt;Q4</formula>
    </cfRule>
    <cfRule type="expression" dxfId="379" priority="318" stopIfTrue="1">
      <formula>$D$1&gt;Q4</formula>
    </cfRule>
  </conditionalFormatting>
  <conditionalFormatting sqref="Q4">
    <cfRule type="expression" dxfId="378" priority="315" stopIfTrue="1">
      <formula>$D$1&lt;Q4</formula>
    </cfRule>
    <cfRule type="expression" dxfId="377" priority="316" stopIfTrue="1">
      <formula>$D$1&gt;Q4</formula>
    </cfRule>
  </conditionalFormatting>
  <conditionalFormatting sqref="N4">
    <cfRule type="expression" dxfId="376" priority="313" stopIfTrue="1">
      <formula>$D$1&lt;N4</formula>
    </cfRule>
    <cfRule type="expression" dxfId="375" priority="314" stopIfTrue="1">
      <formula>$D$1&gt;N4</formula>
    </cfRule>
  </conditionalFormatting>
  <conditionalFormatting sqref="N4">
    <cfRule type="expression" dxfId="374" priority="311" stopIfTrue="1">
      <formula>$D$1&lt;N4</formula>
    </cfRule>
    <cfRule type="expression" dxfId="373" priority="312" stopIfTrue="1">
      <formula>$D$1&gt;N4</formula>
    </cfRule>
  </conditionalFormatting>
  <conditionalFormatting sqref="N5">
    <cfRule type="expression" dxfId="372" priority="309" stopIfTrue="1">
      <formula>$D$1&lt;N5</formula>
    </cfRule>
    <cfRule type="expression" dxfId="371" priority="310" stopIfTrue="1">
      <formula>$D$1&gt;N5</formula>
    </cfRule>
  </conditionalFormatting>
  <conditionalFormatting sqref="N5">
    <cfRule type="expression" dxfId="370" priority="307" stopIfTrue="1">
      <formula>$D$1&lt;N5</formula>
    </cfRule>
    <cfRule type="expression" dxfId="369" priority="308" stopIfTrue="1">
      <formula>$D$1&gt;N5</formula>
    </cfRule>
  </conditionalFormatting>
  <conditionalFormatting sqref="N5">
    <cfRule type="expression" dxfId="368" priority="305" stopIfTrue="1">
      <formula>$D$1&lt;N5</formula>
    </cfRule>
    <cfRule type="expression" dxfId="367" priority="306" stopIfTrue="1">
      <formula>$D$1&gt;N5</formula>
    </cfRule>
  </conditionalFormatting>
  <conditionalFormatting sqref="N5">
    <cfRule type="expression" dxfId="366" priority="293" stopIfTrue="1">
      <formula>$D$1&lt;N5</formula>
    </cfRule>
    <cfRule type="expression" dxfId="365" priority="294" stopIfTrue="1">
      <formula>$D$1&gt;N5</formula>
    </cfRule>
  </conditionalFormatting>
  <conditionalFormatting sqref="N5">
    <cfRule type="expression" dxfId="364" priority="291" stopIfTrue="1">
      <formula>$D$1&lt;N5</formula>
    </cfRule>
    <cfRule type="expression" dxfId="363" priority="292" stopIfTrue="1">
      <formula>$D$1&gt;N5</formula>
    </cfRule>
  </conditionalFormatting>
  <conditionalFormatting sqref="N5">
    <cfRule type="expression" dxfId="362" priority="289" stopIfTrue="1">
      <formula>$D$1&lt;N5</formula>
    </cfRule>
    <cfRule type="expression" dxfId="361" priority="290" stopIfTrue="1">
      <formula>$D$1&gt;N5</formula>
    </cfRule>
  </conditionalFormatting>
  <conditionalFormatting sqref="N5">
    <cfRule type="expression" dxfId="360" priority="303" stopIfTrue="1">
      <formula>$D$1&lt;N5</formula>
    </cfRule>
    <cfRule type="expression" dxfId="359" priority="304" stopIfTrue="1">
      <formula>$D$1&gt;N5</formula>
    </cfRule>
  </conditionalFormatting>
  <conditionalFormatting sqref="N5">
    <cfRule type="expression" dxfId="358" priority="301" stopIfTrue="1">
      <formula>$D$1&lt;N5</formula>
    </cfRule>
    <cfRule type="expression" dxfId="357" priority="302" stopIfTrue="1">
      <formula>$D$1&gt;N5</formula>
    </cfRule>
  </conditionalFormatting>
  <conditionalFormatting sqref="N5">
    <cfRule type="expression" dxfId="356" priority="299" stopIfTrue="1">
      <formula>$D$1&lt;N5</formula>
    </cfRule>
    <cfRule type="expression" dxfId="355" priority="300" stopIfTrue="1">
      <formula>$D$1&gt;N5</formula>
    </cfRule>
  </conditionalFormatting>
  <conditionalFormatting sqref="N5">
    <cfRule type="expression" dxfId="354" priority="297" stopIfTrue="1">
      <formula>$D$1&lt;N5</formula>
    </cfRule>
    <cfRule type="expression" dxfId="353" priority="298" stopIfTrue="1">
      <formula>$D$1&gt;N5</formula>
    </cfRule>
  </conditionalFormatting>
  <conditionalFormatting sqref="N5">
    <cfRule type="expression" dxfId="352" priority="295" stopIfTrue="1">
      <formula>$D$1&lt;N5</formula>
    </cfRule>
    <cfRule type="expression" dxfId="351" priority="296" stopIfTrue="1">
      <formula>$D$1&gt;N5</formula>
    </cfRule>
  </conditionalFormatting>
  <conditionalFormatting sqref="N5">
    <cfRule type="expression" dxfId="350" priority="277" stopIfTrue="1">
      <formula>$D$1&lt;N5</formula>
    </cfRule>
    <cfRule type="expression" dxfId="349" priority="278" stopIfTrue="1">
      <formula>$D$1&gt;N5</formula>
    </cfRule>
  </conditionalFormatting>
  <conditionalFormatting sqref="N5">
    <cfRule type="expression" dxfId="348" priority="275" stopIfTrue="1">
      <formula>$D$1&lt;N5</formula>
    </cfRule>
    <cfRule type="expression" dxfId="347" priority="276" stopIfTrue="1">
      <formula>$D$1&gt;N5</formula>
    </cfRule>
  </conditionalFormatting>
  <conditionalFormatting sqref="N5">
    <cfRule type="expression" dxfId="346" priority="271" stopIfTrue="1">
      <formula>$D$1&lt;N5</formula>
    </cfRule>
    <cfRule type="expression" dxfId="345" priority="272" stopIfTrue="1">
      <formula>$D$1&gt;N5</formula>
    </cfRule>
  </conditionalFormatting>
  <conditionalFormatting sqref="N5">
    <cfRule type="expression" dxfId="344" priority="287" stopIfTrue="1">
      <formula>$D$1&lt;N5</formula>
    </cfRule>
    <cfRule type="expression" dxfId="343" priority="288" stopIfTrue="1">
      <formula>$D$1&gt;N5</formula>
    </cfRule>
  </conditionalFormatting>
  <conditionalFormatting sqref="N5">
    <cfRule type="expression" dxfId="342" priority="285" stopIfTrue="1">
      <formula>$D$1&lt;N5</formula>
    </cfRule>
    <cfRule type="expression" dxfId="341" priority="286" stopIfTrue="1">
      <formula>$D$1&gt;N5</formula>
    </cfRule>
  </conditionalFormatting>
  <conditionalFormatting sqref="N5">
    <cfRule type="expression" dxfId="340" priority="283" stopIfTrue="1">
      <formula>$D$1&lt;N5</formula>
    </cfRule>
    <cfRule type="expression" dxfId="339" priority="284" stopIfTrue="1">
      <formula>$D$1&gt;N5</formula>
    </cfRule>
  </conditionalFormatting>
  <conditionalFormatting sqref="N5">
    <cfRule type="expression" dxfId="338" priority="281" stopIfTrue="1">
      <formula>$D$1&lt;N5</formula>
    </cfRule>
    <cfRule type="expression" dxfId="337" priority="282" stopIfTrue="1">
      <formula>$D$1&gt;N5</formula>
    </cfRule>
  </conditionalFormatting>
  <conditionalFormatting sqref="N5">
    <cfRule type="expression" dxfId="336" priority="279" stopIfTrue="1">
      <formula>$D$1&lt;N5</formula>
    </cfRule>
    <cfRule type="expression" dxfId="335" priority="280" stopIfTrue="1">
      <formula>$D$1&gt;N5</formula>
    </cfRule>
  </conditionalFormatting>
  <conditionalFormatting sqref="N5">
    <cfRule type="expression" dxfId="334" priority="273" stopIfTrue="1">
      <formula>$D$1&lt;N5</formula>
    </cfRule>
    <cfRule type="expression" dxfId="333" priority="274" stopIfTrue="1">
      <formula>$D$1&gt;N5</formula>
    </cfRule>
  </conditionalFormatting>
  <conditionalFormatting sqref="N5">
    <cfRule type="expression" dxfId="332" priority="269" stopIfTrue="1">
      <formula>$D$1&lt;N5</formula>
    </cfRule>
    <cfRule type="expression" dxfId="331" priority="270" stopIfTrue="1">
      <formula>$D$1&gt;N5</formula>
    </cfRule>
  </conditionalFormatting>
  <conditionalFormatting sqref="N4">
    <cfRule type="expression" dxfId="330" priority="267" stopIfTrue="1">
      <formula>$D$1&lt;N4</formula>
    </cfRule>
    <cfRule type="expression" dxfId="329" priority="268" stopIfTrue="1">
      <formula>$D$1&gt;N4</formula>
    </cfRule>
  </conditionalFormatting>
  <conditionalFormatting sqref="N4">
    <cfRule type="expression" dxfId="328" priority="265" stopIfTrue="1">
      <formula>$D$1&lt;N4</formula>
    </cfRule>
    <cfRule type="expression" dxfId="327" priority="266" stopIfTrue="1">
      <formula>$D$1&gt;N4</formula>
    </cfRule>
  </conditionalFormatting>
  <conditionalFormatting sqref="N4">
    <cfRule type="expression" dxfId="326" priority="263" stopIfTrue="1">
      <formula>$D$1&lt;N4</formula>
    </cfRule>
    <cfRule type="expression" dxfId="325" priority="264" stopIfTrue="1">
      <formula>$D$1&gt;N4</formula>
    </cfRule>
  </conditionalFormatting>
  <conditionalFormatting sqref="N4">
    <cfRule type="expression" dxfId="324" priority="261" stopIfTrue="1">
      <formula>$D$1&lt;N4</formula>
    </cfRule>
    <cfRule type="expression" dxfId="323" priority="262" stopIfTrue="1">
      <formula>$D$1&gt;N4</formula>
    </cfRule>
  </conditionalFormatting>
  <conditionalFormatting sqref="N5">
    <cfRule type="cellIs" dxfId="322" priority="258" stopIfTrue="1" operator="equal">
      <formula>5</formula>
    </cfRule>
    <cfRule type="cellIs" dxfId="321" priority="259" stopIfTrue="1" operator="equal">
      <formula>4</formula>
    </cfRule>
    <cfRule type="cellIs" dxfId="320" priority="260" stopIfTrue="1" operator="equal">
      <formula>3</formula>
    </cfRule>
  </conditionalFormatting>
  <conditionalFormatting sqref="N4">
    <cfRule type="expression" dxfId="319" priority="256" stopIfTrue="1">
      <formula>$D$1&lt;N4</formula>
    </cfRule>
    <cfRule type="expression" dxfId="318" priority="257" stopIfTrue="1">
      <formula>$D$1&gt;N4</formula>
    </cfRule>
  </conditionalFormatting>
  <conditionalFormatting sqref="N4">
    <cfRule type="expression" dxfId="317" priority="254" stopIfTrue="1">
      <formula>$D$1&lt;N4</formula>
    </cfRule>
    <cfRule type="expression" dxfId="316" priority="255" stopIfTrue="1">
      <formula>$D$1&gt;N4</formula>
    </cfRule>
  </conditionalFormatting>
  <conditionalFormatting sqref="N4">
    <cfRule type="expression" dxfId="315" priority="252" stopIfTrue="1">
      <formula>$D$1&lt;N4</formula>
    </cfRule>
    <cfRule type="expression" dxfId="314" priority="253" stopIfTrue="1">
      <formula>$D$1&gt;N4</formula>
    </cfRule>
  </conditionalFormatting>
  <conditionalFormatting sqref="N4">
    <cfRule type="expression" dxfId="313" priority="250" stopIfTrue="1">
      <formula>$D$1&lt;N4</formula>
    </cfRule>
    <cfRule type="expression" dxfId="312" priority="251" stopIfTrue="1">
      <formula>$D$1&gt;N4</formula>
    </cfRule>
  </conditionalFormatting>
  <conditionalFormatting sqref="N5">
    <cfRule type="cellIs" dxfId="311" priority="247" stopIfTrue="1" operator="equal">
      <formula>5</formula>
    </cfRule>
    <cfRule type="cellIs" dxfId="310" priority="248" stopIfTrue="1" operator="equal">
      <formula>4</formula>
    </cfRule>
    <cfRule type="cellIs" dxfId="309" priority="249" stopIfTrue="1" operator="equal">
      <formula>3</formula>
    </cfRule>
  </conditionalFormatting>
  <conditionalFormatting sqref="N5">
    <cfRule type="cellIs" dxfId="308" priority="244" stopIfTrue="1" operator="equal">
      <formula>5</formula>
    </cfRule>
    <cfRule type="cellIs" dxfId="307" priority="245" stopIfTrue="1" operator="equal">
      <formula>4</formula>
    </cfRule>
    <cfRule type="cellIs" dxfId="306" priority="246" stopIfTrue="1" operator="equal">
      <formula>3</formula>
    </cfRule>
  </conditionalFormatting>
  <conditionalFormatting sqref="N4">
    <cfRule type="expression" dxfId="305" priority="226" stopIfTrue="1">
      <formula>$D$1&lt;N4</formula>
    </cfRule>
    <cfRule type="expression" dxfId="304" priority="227" stopIfTrue="1">
      <formula>$D$1&gt;N4</formula>
    </cfRule>
  </conditionalFormatting>
  <conditionalFormatting sqref="N4">
    <cfRule type="expression" dxfId="303" priority="224" stopIfTrue="1">
      <formula>$D$1&lt;N4</formula>
    </cfRule>
    <cfRule type="expression" dxfId="302" priority="225" stopIfTrue="1">
      <formula>$D$1&gt;N4</formula>
    </cfRule>
  </conditionalFormatting>
  <conditionalFormatting sqref="N4">
    <cfRule type="expression" dxfId="301" priority="220" stopIfTrue="1">
      <formula>$D$1&lt;N4</formula>
    </cfRule>
    <cfRule type="expression" dxfId="300" priority="221" stopIfTrue="1">
      <formula>$D$1&gt;N4</formula>
    </cfRule>
  </conditionalFormatting>
  <conditionalFormatting sqref="N4">
    <cfRule type="expression" dxfId="299" priority="242" stopIfTrue="1">
      <formula>$D$1&lt;N4</formula>
    </cfRule>
    <cfRule type="expression" dxfId="298" priority="243" stopIfTrue="1">
      <formula>$D$1&gt;N4</formula>
    </cfRule>
  </conditionalFormatting>
  <conditionalFormatting sqref="N4">
    <cfRule type="expression" dxfId="297" priority="240" stopIfTrue="1">
      <formula>$D$1&lt;N4</formula>
    </cfRule>
    <cfRule type="expression" dxfId="296" priority="241" stopIfTrue="1">
      <formula>$D$1&gt;N4</formula>
    </cfRule>
  </conditionalFormatting>
  <conditionalFormatting sqref="N4">
    <cfRule type="expression" dxfId="295" priority="238" stopIfTrue="1">
      <formula>$D$1&lt;N4</formula>
    </cfRule>
    <cfRule type="expression" dxfId="294" priority="239" stopIfTrue="1">
      <formula>$D$1&gt;N4</formula>
    </cfRule>
  </conditionalFormatting>
  <conditionalFormatting sqref="N4">
    <cfRule type="expression" dxfId="293" priority="236" stopIfTrue="1">
      <formula>$D$1&lt;N4</formula>
    </cfRule>
    <cfRule type="expression" dxfId="292" priority="237" stopIfTrue="1">
      <formula>$D$1&gt;N4</formula>
    </cfRule>
  </conditionalFormatting>
  <conditionalFormatting sqref="N4">
    <cfRule type="expression" dxfId="291" priority="234" stopIfTrue="1">
      <formula>$D$1&lt;N4</formula>
    </cfRule>
    <cfRule type="expression" dxfId="290" priority="235" stopIfTrue="1">
      <formula>$D$1&gt;N4</formula>
    </cfRule>
  </conditionalFormatting>
  <conditionalFormatting sqref="N4">
    <cfRule type="expression" dxfId="289" priority="232" stopIfTrue="1">
      <formula>$D$1&lt;N4</formula>
    </cfRule>
    <cfRule type="expression" dxfId="288" priority="233" stopIfTrue="1">
      <formula>$D$1&gt;N4</formula>
    </cfRule>
  </conditionalFormatting>
  <conditionalFormatting sqref="N4">
    <cfRule type="expression" dxfId="287" priority="230" stopIfTrue="1">
      <formula>$D$1&lt;N4</formula>
    </cfRule>
    <cfRule type="expression" dxfId="286" priority="231" stopIfTrue="1">
      <formula>$D$1&gt;N4</formula>
    </cfRule>
  </conditionalFormatting>
  <conditionalFormatting sqref="N4">
    <cfRule type="expression" dxfId="285" priority="228" stopIfTrue="1">
      <formula>$D$1&lt;N4</formula>
    </cfRule>
    <cfRule type="expression" dxfId="284" priority="229" stopIfTrue="1">
      <formula>$D$1&gt;N4</formula>
    </cfRule>
  </conditionalFormatting>
  <conditionalFormatting sqref="N4">
    <cfRule type="expression" dxfId="283" priority="222" stopIfTrue="1">
      <formula>$D$1&lt;N4</formula>
    </cfRule>
    <cfRule type="expression" dxfId="282" priority="223" stopIfTrue="1">
      <formula>$D$1&gt;N4</formula>
    </cfRule>
  </conditionalFormatting>
  <conditionalFormatting sqref="N5">
    <cfRule type="cellIs" dxfId="281" priority="217" stopIfTrue="1" operator="equal">
      <formula>5</formula>
    </cfRule>
    <cfRule type="cellIs" dxfId="280" priority="218" stopIfTrue="1" operator="equal">
      <formula>4</formula>
    </cfRule>
    <cfRule type="cellIs" dxfId="279" priority="219" stopIfTrue="1" operator="equal">
      <formula>3</formula>
    </cfRule>
  </conditionalFormatting>
  <conditionalFormatting sqref="N4">
    <cfRule type="expression" dxfId="278" priority="215" stopIfTrue="1">
      <formula>$D$1&lt;N4</formula>
    </cfRule>
    <cfRule type="expression" dxfId="277" priority="216" stopIfTrue="1">
      <formula>$D$1&gt;N4</formula>
    </cfRule>
  </conditionalFormatting>
  <conditionalFormatting sqref="N5">
    <cfRule type="cellIs" dxfId="276" priority="212" stopIfTrue="1" operator="equal">
      <formula>5</formula>
    </cfRule>
    <cfRule type="cellIs" dxfId="275" priority="213" stopIfTrue="1" operator="equal">
      <formula>4</formula>
    </cfRule>
    <cfRule type="cellIs" dxfId="274" priority="214" stopIfTrue="1" operator="equal">
      <formula>3</formula>
    </cfRule>
  </conditionalFormatting>
  <conditionalFormatting sqref="P4">
    <cfRule type="expression" dxfId="273" priority="210" stopIfTrue="1">
      <formula>$D$1&lt;P4</formula>
    </cfRule>
    <cfRule type="expression" dxfId="272" priority="211" stopIfTrue="1">
      <formula>$D$1&gt;P4</formula>
    </cfRule>
  </conditionalFormatting>
  <conditionalFormatting sqref="P4">
    <cfRule type="expression" dxfId="271" priority="194" stopIfTrue="1">
      <formula>$D$1&lt;P4</formula>
    </cfRule>
    <cfRule type="expression" dxfId="270" priority="195" stopIfTrue="1">
      <formula>$D$1&gt;P4</formula>
    </cfRule>
  </conditionalFormatting>
  <conditionalFormatting sqref="P4">
    <cfRule type="expression" dxfId="269" priority="192" stopIfTrue="1">
      <formula>$D$1&lt;P4</formula>
    </cfRule>
    <cfRule type="expression" dxfId="268" priority="193" stopIfTrue="1">
      <formula>$D$1&gt;P4</formula>
    </cfRule>
  </conditionalFormatting>
  <conditionalFormatting sqref="P4">
    <cfRule type="expression" dxfId="267" priority="190" stopIfTrue="1">
      <formula>$D$1&lt;P4</formula>
    </cfRule>
    <cfRule type="expression" dxfId="266" priority="191" stopIfTrue="1">
      <formula>$D$1&gt;P4</formula>
    </cfRule>
  </conditionalFormatting>
  <conditionalFormatting sqref="P4">
    <cfRule type="expression" dxfId="265" priority="208" stopIfTrue="1">
      <formula>$D$1&lt;P4</formula>
    </cfRule>
    <cfRule type="expression" dxfId="264" priority="209" stopIfTrue="1">
      <formula>$D$1&gt;P4</formula>
    </cfRule>
  </conditionalFormatting>
  <conditionalFormatting sqref="P4">
    <cfRule type="expression" dxfId="263" priority="206" stopIfTrue="1">
      <formula>$D$1&lt;P4</formula>
    </cfRule>
    <cfRule type="expression" dxfId="262" priority="207" stopIfTrue="1">
      <formula>$D$1&gt;P4</formula>
    </cfRule>
  </conditionalFormatting>
  <conditionalFormatting sqref="P4">
    <cfRule type="expression" dxfId="261" priority="204" stopIfTrue="1">
      <formula>$D$1&lt;P4</formula>
    </cfRule>
    <cfRule type="expression" dxfId="260" priority="205" stopIfTrue="1">
      <formula>$D$1&gt;P4</formula>
    </cfRule>
  </conditionalFormatting>
  <conditionalFormatting sqref="P4">
    <cfRule type="expression" dxfId="259" priority="202" stopIfTrue="1">
      <formula>$D$1&lt;P4</formula>
    </cfRule>
    <cfRule type="expression" dxfId="258" priority="203" stopIfTrue="1">
      <formula>$D$1&gt;P4</formula>
    </cfRule>
  </conditionalFormatting>
  <conditionalFormatting sqref="P4">
    <cfRule type="expression" dxfId="257" priority="200" stopIfTrue="1">
      <formula>$D$1&lt;P4</formula>
    </cfRule>
    <cfRule type="expression" dxfId="256" priority="201" stopIfTrue="1">
      <formula>$D$1&gt;P4</formula>
    </cfRule>
  </conditionalFormatting>
  <conditionalFormatting sqref="P4">
    <cfRule type="expression" dxfId="255" priority="198" stopIfTrue="1">
      <formula>$D$1&lt;P4</formula>
    </cfRule>
    <cfRule type="expression" dxfId="254" priority="199" stopIfTrue="1">
      <formula>$D$1&gt;P4</formula>
    </cfRule>
  </conditionalFormatting>
  <conditionalFormatting sqref="P4">
    <cfRule type="expression" dxfId="253" priority="196" stopIfTrue="1">
      <formula>$D$1&lt;P4</formula>
    </cfRule>
    <cfRule type="expression" dxfId="252" priority="197" stopIfTrue="1">
      <formula>$D$1&gt;P4</formula>
    </cfRule>
  </conditionalFormatting>
  <conditionalFormatting sqref="P4">
    <cfRule type="expression" dxfId="251" priority="188" stopIfTrue="1">
      <formula>$D$1&lt;P4</formula>
    </cfRule>
    <cfRule type="expression" dxfId="250" priority="189" stopIfTrue="1">
      <formula>$D$1&gt;P4</formula>
    </cfRule>
  </conditionalFormatting>
  <conditionalFormatting sqref="P4">
    <cfRule type="expression" dxfId="249" priority="186" stopIfTrue="1">
      <formula>$D$1&lt;P4</formula>
    </cfRule>
    <cfRule type="expression" dxfId="248" priority="187" stopIfTrue="1">
      <formula>$D$1&gt;P4</formula>
    </cfRule>
  </conditionalFormatting>
  <conditionalFormatting sqref="P4">
    <cfRule type="expression" dxfId="247" priority="184" stopIfTrue="1">
      <formula>$D$1&lt;P4</formula>
    </cfRule>
    <cfRule type="expression" dxfId="246" priority="185" stopIfTrue="1">
      <formula>$D$1&gt;P4</formula>
    </cfRule>
  </conditionalFormatting>
  <conditionalFormatting sqref="P4">
    <cfRule type="expression" dxfId="245" priority="182" stopIfTrue="1">
      <formula>$D$1&lt;P4</formula>
    </cfRule>
    <cfRule type="expression" dxfId="244" priority="183" stopIfTrue="1">
      <formula>$D$1&gt;P4</formula>
    </cfRule>
  </conditionalFormatting>
  <conditionalFormatting sqref="P4">
    <cfRule type="expression" dxfId="243" priority="180" stopIfTrue="1">
      <formula>$D$1&lt;P4</formula>
    </cfRule>
    <cfRule type="expression" dxfId="242" priority="181" stopIfTrue="1">
      <formula>$D$1&gt;P4</formula>
    </cfRule>
  </conditionalFormatting>
  <conditionalFormatting sqref="P4">
    <cfRule type="expression" dxfId="241" priority="178" stopIfTrue="1">
      <formula>$D$1&lt;P4</formula>
    </cfRule>
    <cfRule type="expression" dxfId="240" priority="179" stopIfTrue="1">
      <formula>$D$1&gt;P4</formula>
    </cfRule>
  </conditionalFormatting>
  <conditionalFormatting sqref="P4">
    <cfRule type="expression" dxfId="239" priority="176" stopIfTrue="1">
      <formula>$D$1&lt;P4</formula>
    </cfRule>
    <cfRule type="expression" dxfId="238" priority="177" stopIfTrue="1">
      <formula>$D$1&gt;P4</formula>
    </cfRule>
  </conditionalFormatting>
  <conditionalFormatting sqref="P4">
    <cfRule type="expression" dxfId="237" priority="174" stopIfTrue="1">
      <formula>$D$1&lt;P4</formula>
    </cfRule>
    <cfRule type="expression" dxfId="236" priority="175" stopIfTrue="1">
      <formula>$D$1&gt;P4</formula>
    </cfRule>
  </conditionalFormatting>
  <conditionalFormatting sqref="P4">
    <cfRule type="expression" dxfId="235" priority="172" stopIfTrue="1">
      <formula>$D$1&lt;P4</formula>
    </cfRule>
    <cfRule type="expression" dxfId="234" priority="173" stopIfTrue="1">
      <formula>$D$1&gt;P4</formula>
    </cfRule>
  </conditionalFormatting>
  <conditionalFormatting sqref="P4">
    <cfRule type="expression" dxfId="233" priority="170" stopIfTrue="1">
      <formula>$D$1&lt;P4</formula>
    </cfRule>
    <cfRule type="expression" dxfId="232" priority="171" stopIfTrue="1">
      <formula>$D$1&gt;P4</formula>
    </cfRule>
  </conditionalFormatting>
  <conditionalFormatting sqref="P4">
    <cfRule type="expression" dxfId="231" priority="168" stopIfTrue="1">
      <formula>$D$1&lt;P4</formula>
    </cfRule>
    <cfRule type="expression" dxfId="230" priority="169" stopIfTrue="1">
      <formula>$D$1&gt;P4</formula>
    </cfRule>
  </conditionalFormatting>
  <conditionalFormatting sqref="P4">
    <cfRule type="expression" dxfId="229" priority="166" stopIfTrue="1">
      <formula>$D$1&lt;P4</formula>
    </cfRule>
    <cfRule type="expression" dxfId="228" priority="167" stopIfTrue="1">
      <formula>$D$1&gt;P4</formula>
    </cfRule>
  </conditionalFormatting>
  <conditionalFormatting sqref="P4">
    <cfRule type="expression" dxfId="227" priority="164" stopIfTrue="1">
      <formula>$D$1&lt;P4</formula>
    </cfRule>
    <cfRule type="expression" dxfId="226" priority="165" stopIfTrue="1">
      <formula>$D$1&gt;P4</formula>
    </cfRule>
  </conditionalFormatting>
  <conditionalFormatting sqref="P4">
    <cfRule type="expression" dxfId="225" priority="162" stopIfTrue="1">
      <formula>$D$1&lt;P4</formula>
    </cfRule>
    <cfRule type="expression" dxfId="224" priority="163" stopIfTrue="1">
      <formula>$D$1&gt;P4</formula>
    </cfRule>
  </conditionalFormatting>
  <conditionalFormatting sqref="P4">
    <cfRule type="expression" dxfId="223" priority="160" stopIfTrue="1">
      <formula>$D$1&lt;P4</formula>
    </cfRule>
    <cfRule type="expression" dxfId="222" priority="161" stopIfTrue="1">
      <formula>$D$1&gt;P4</formula>
    </cfRule>
  </conditionalFormatting>
  <conditionalFormatting sqref="O4">
    <cfRule type="expression" dxfId="221" priority="158" stopIfTrue="1">
      <formula>$D$1&lt;O4</formula>
    </cfRule>
    <cfRule type="expression" dxfId="220" priority="159" stopIfTrue="1">
      <formula>$D$1&gt;O4</formula>
    </cfRule>
  </conditionalFormatting>
  <conditionalFormatting sqref="O4">
    <cfRule type="expression" dxfId="219" priority="142" stopIfTrue="1">
      <formula>$D$1&lt;O4</formula>
    </cfRule>
    <cfRule type="expression" dxfId="218" priority="143" stopIfTrue="1">
      <formula>$D$1&gt;O4</formula>
    </cfRule>
  </conditionalFormatting>
  <conditionalFormatting sqref="O4">
    <cfRule type="expression" dxfId="217" priority="140" stopIfTrue="1">
      <formula>$D$1&lt;O4</formula>
    </cfRule>
    <cfRule type="expression" dxfId="216" priority="141" stopIfTrue="1">
      <formula>$D$1&gt;O4</formula>
    </cfRule>
  </conditionalFormatting>
  <conditionalFormatting sqref="O4">
    <cfRule type="expression" dxfId="215" priority="138" stopIfTrue="1">
      <formula>$D$1&lt;O4</formula>
    </cfRule>
    <cfRule type="expression" dxfId="214" priority="139" stopIfTrue="1">
      <formula>$D$1&gt;O4</formula>
    </cfRule>
  </conditionalFormatting>
  <conditionalFormatting sqref="O4">
    <cfRule type="expression" dxfId="213" priority="156" stopIfTrue="1">
      <formula>$D$1&lt;O4</formula>
    </cfRule>
    <cfRule type="expression" dxfId="212" priority="157" stopIfTrue="1">
      <formula>$D$1&gt;O4</formula>
    </cfRule>
  </conditionalFormatting>
  <conditionalFormatting sqref="O4">
    <cfRule type="expression" dxfId="211" priority="154" stopIfTrue="1">
      <formula>$D$1&lt;O4</formula>
    </cfRule>
    <cfRule type="expression" dxfId="210" priority="155" stopIfTrue="1">
      <formula>$D$1&gt;O4</formula>
    </cfRule>
  </conditionalFormatting>
  <conditionalFormatting sqref="O4">
    <cfRule type="expression" dxfId="209" priority="152" stopIfTrue="1">
      <formula>$D$1&lt;O4</formula>
    </cfRule>
    <cfRule type="expression" dxfId="208" priority="153" stopIfTrue="1">
      <formula>$D$1&gt;O4</formula>
    </cfRule>
  </conditionalFormatting>
  <conditionalFormatting sqref="O4">
    <cfRule type="expression" dxfId="207" priority="150" stopIfTrue="1">
      <formula>$D$1&lt;O4</formula>
    </cfRule>
    <cfRule type="expression" dxfId="206" priority="151" stopIfTrue="1">
      <formula>$D$1&gt;O4</formula>
    </cfRule>
  </conditionalFormatting>
  <conditionalFormatting sqref="O4">
    <cfRule type="expression" dxfId="205" priority="148" stopIfTrue="1">
      <formula>$D$1&lt;O4</formula>
    </cfRule>
    <cfRule type="expression" dxfId="204" priority="149" stopIfTrue="1">
      <formula>$D$1&gt;O4</formula>
    </cfRule>
  </conditionalFormatting>
  <conditionalFormatting sqref="O4">
    <cfRule type="expression" dxfId="203" priority="146" stopIfTrue="1">
      <formula>$D$1&lt;O4</formula>
    </cfRule>
    <cfRule type="expression" dxfId="202" priority="147" stopIfTrue="1">
      <formula>$D$1&gt;O4</formula>
    </cfRule>
  </conditionalFormatting>
  <conditionalFormatting sqref="O4">
    <cfRule type="expression" dxfId="201" priority="144" stopIfTrue="1">
      <formula>$D$1&lt;O4</formula>
    </cfRule>
    <cfRule type="expression" dxfId="200" priority="145" stopIfTrue="1">
      <formula>$D$1&gt;O4</formula>
    </cfRule>
  </conditionalFormatting>
  <conditionalFormatting sqref="O4">
    <cfRule type="expression" dxfId="199" priority="136" stopIfTrue="1">
      <formula>$D$1&lt;O4</formula>
    </cfRule>
    <cfRule type="expression" dxfId="198" priority="137" stopIfTrue="1">
      <formula>$D$1&gt;O4</formula>
    </cfRule>
  </conditionalFormatting>
  <conditionalFormatting sqref="O4">
    <cfRule type="expression" dxfId="197" priority="134" stopIfTrue="1">
      <formula>$D$1&lt;O4</formula>
    </cfRule>
    <cfRule type="expression" dxfId="196" priority="135" stopIfTrue="1">
      <formula>$D$1&gt;O4</formula>
    </cfRule>
  </conditionalFormatting>
  <conditionalFormatting sqref="O4">
    <cfRule type="expression" dxfId="195" priority="132" stopIfTrue="1">
      <formula>$D$1&lt;O4</formula>
    </cfRule>
    <cfRule type="expression" dxfId="194" priority="133" stopIfTrue="1">
      <formula>$D$1&gt;O4</formula>
    </cfRule>
  </conditionalFormatting>
  <conditionalFormatting sqref="O4">
    <cfRule type="expression" dxfId="193" priority="130" stopIfTrue="1">
      <formula>$D$1&lt;O4</formula>
    </cfRule>
    <cfRule type="expression" dxfId="192" priority="131" stopIfTrue="1">
      <formula>$D$1&gt;O4</formula>
    </cfRule>
  </conditionalFormatting>
  <conditionalFormatting sqref="O4">
    <cfRule type="expression" dxfId="191" priority="128" stopIfTrue="1">
      <formula>$D$1&lt;O4</formula>
    </cfRule>
    <cfRule type="expression" dxfId="190" priority="129" stopIfTrue="1">
      <formula>$D$1&gt;O4</formula>
    </cfRule>
  </conditionalFormatting>
  <conditionalFormatting sqref="O4">
    <cfRule type="expression" dxfId="189" priority="126" stopIfTrue="1">
      <formula>$D$1&lt;O4</formula>
    </cfRule>
    <cfRule type="expression" dxfId="188" priority="127" stopIfTrue="1">
      <formula>$D$1&gt;O4</formula>
    </cfRule>
  </conditionalFormatting>
  <conditionalFormatting sqref="O4">
    <cfRule type="expression" dxfId="187" priority="124" stopIfTrue="1">
      <formula>$D$1&lt;O4</formula>
    </cfRule>
    <cfRule type="expression" dxfId="186" priority="125" stopIfTrue="1">
      <formula>$D$1&gt;O4</formula>
    </cfRule>
  </conditionalFormatting>
  <conditionalFormatting sqref="O4">
    <cfRule type="expression" dxfId="185" priority="122" stopIfTrue="1">
      <formula>$D$1&lt;O4</formula>
    </cfRule>
    <cfRule type="expression" dxfId="184" priority="123" stopIfTrue="1">
      <formula>$D$1&gt;O4</formula>
    </cfRule>
  </conditionalFormatting>
  <conditionalFormatting sqref="O4">
    <cfRule type="expression" dxfId="183" priority="120" stopIfTrue="1">
      <formula>$D$1&lt;O4</formula>
    </cfRule>
    <cfRule type="expression" dxfId="182" priority="121" stopIfTrue="1">
      <formula>$D$1&gt;O4</formula>
    </cfRule>
  </conditionalFormatting>
  <conditionalFormatting sqref="O4">
    <cfRule type="expression" dxfId="181" priority="118" stopIfTrue="1">
      <formula>$D$1&lt;O4</formula>
    </cfRule>
    <cfRule type="expression" dxfId="180" priority="119" stopIfTrue="1">
      <formula>$D$1&gt;O4</formula>
    </cfRule>
  </conditionalFormatting>
  <conditionalFormatting sqref="O4">
    <cfRule type="expression" dxfId="179" priority="116" stopIfTrue="1">
      <formula>$D$1&lt;O4</formula>
    </cfRule>
    <cfRule type="expression" dxfId="178" priority="117" stopIfTrue="1">
      <formula>$D$1&gt;O4</formula>
    </cfRule>
  </conditionalFormatting>
  <conditionalFormatting sqref="O4">
    <cfRule type="expression" dxfId="177" priority="114" stopIfTrue="1">
      <formula>$D$1&lt;O4</formula>
    </cfRule>
    <cfRule type="expression" dxfId="176" priority="115" stopIfTrue="1">
      <formula>$D$1&gt;O4</formula>
    </cfRule>
  </conditionalFormatting>
  <conditionalFormatting sqref="O4">
    <cfRule type="expression" dxfId="175" priority="112" stopIfTrue="1">
      <formula>$D$1&lt;O4</formula>
    </cfRule>
    <cfRule type="expression" dxfId="174" priority="113" stopIfTrue="1">
      <formula>$D$1&gt;O4</formula>
    </cfRule>
  </conditionalFormatting>
  <conditionalFormatting sqref="O4">
    <cfRule type="expression" dxfId="173" priority="110" stopIfTrue="1">
      <formula>$D$1&lt;O4</formula>
    </cfRule>
    <cfRule type="expression" dxfId="172" priority="111" stopIfTrue="1">
      <formula>$D$1&gt;O4</formula>
    </cfRule>
  </conditionalFormatting>
  <conditionalFormatting sqref="O4">
    <cfRule type="expression" dxfId="171" priority="108" stopIfTrue="1">
      <formula>$D$1&lt;O4</formula>
    </cfRule>
    <cfRule type="expression" dxfId="170" priority="109" stopIfTrue="1">
      <formula>$D$1&gt;O4</formula>
    </cfRule>
  </conditionalFormatting>
  <conditionalFormatting sqref="O5">
    <cfRule type="cellIs" dxfId="169" priority="105" stopIfTrue="1" operator="equal">
      <formula>5</formula>
    </cfRule>
    <cfRule type="cellIs" dxfId="168" priority="106" stopIfTrue="1" operator="equal">
      <formula>4</formula>
    </cfRule>
    <cfRule type="cellIs" dxfId="167" priority="107" stopIfTrue="1" operator="equal">
      <formula>3</formula>
    </cfRule>
  </conditionalFormatting>
  <conditionalFormatting sqref="O5">
    <cfRule type="cellIs" dxfId="166" priority="102" stopIfTrue="1" operator="equal">
      <formula>5</formula>
    </cfRule>
    <cfRule type="cellIs" dxfId="165" priority="103" stopIfTrue="1" operator="equal">
      <formula>4</formula>
    </cfRule>
    <cfRule type="cellIs" dxfId="164" priority="104" stopIfTrue="1" operator="equal">
      <formula>3</formula>
    </cfRule>
  </conditionalFormatting>
  <conditionalFormatting sqref="O5">
    <cfRule type="cellIs" dxfId="163" priority="99" stopIfTrue="1" operator="equal">
      <formula>5</formula>
    </cfRule>
    <cfRule type="cellIs" dxfId="162" priority="100" stopIfTrue="1" operator="equal">
      <formula>4</formula>
    </cfRule>
    <cfRule type="cellIs" dxfId="161" priority="101" stopIfTrue="1" operator="equal">
      <formula>3</formula>
    </cfRule>
  </conditionalFormatting>
  <conditionalFormatting sqref="O5">
    <cfRule type="cellIs" dxfId="160" priority="96" stopIfTrue="1" operator="equal">
      <formula>5</formula>
    </cfRule>
    <cfRule type="cellIs" dxfId="159" priority="97" stopIfTrue="1" operator="equal">
      <formula>4</formula>
    </cfRule>
    <cfRule type="cellIs" dxfId="158" priority="98" stopIfTrue="1" operator="equal">
      <formula>3</formula>
    </cfRule>
  </conditionalFormatting>
  <conditionalFormatting sqref="P5">
    <cfRule type="cellIs" dxfId="157" priority="93" stopIfTrue="1" operator="equal">
      <formula>5</formula>
    </cfRule>
    <cfRule type="cellIs" dxfId="156" priority="94" stopIfTrue="1" operator="equal">
      <formula>4</formula>
    </cfRule>
    <cfRule type="cellIs" dxfId="155" priority="95" stopIfTrue="1" operator="equal">
      <formula>3</formula>
    </cfRule>
  </conditionalFormatting>
  <conditionalFormatting sqref="P5">
    <cfRule type="cellIs" dxfId="154" priority="90" stopIfTrue="1" operator="equal">
      <formula>5</formula>
    </cfRule>
    <cfRule type="cellIs" dxfId="153" priority="91" stopIfTrue="1" operator="equal">
      <formula>4</formula>
    </cfRule>
    <cfRule type="cellIs" dxfId="152" priority="92" stopIfTrue="1" operator="equal">
      <formula>3</formula>
    </cfRule>
  </conditionalFormatting>
  <conditionalFormatting sqref="P5">
    <cfRule type="cellIs" dxfId="151" priority="87" stopIfTrue="1" operator="equal">
      <formula>5</formula>
    </cfRule>
    <cfRule type="cellIs" dxfId="150" priority="88" stopIfTrue="1" operator="equal">
      <formula>4</formula>
    </cfRule>
    <cfRule type="cellIs" dxfId="149" priority="89" stopIfTrue="1" operator="equal">
      <formula>3</formula>
    </cfRule>
  </conditionalFormatting>
  <conditionalFormatting sqref="P5">
    <cfRule type="cellIs" dxfId="148" priority="84" stopIfTrue="1" operator="equal">
      <formula>5</formula>
    </cfRule>
    <cfRule type="cellIs" dxfId="147" priority="85" stopIfTrue="1" operator="equal">
      <formula>4</formula>
    </cfRule>
    <cfRule type="cellIs" dxfId="146" priority="86" stopIfTrue="1" operator="equal">
      <formula>3</formula>
    </cfRule>
  </conditionalFormatting>
  <conditionalFormatting sqref="P5">
    <cfRule type="cellIs" dxfId="145" priority="81" stopIfTrue="1" operator="equal">
      <formula>5</formula>
    </cfRule>
    <cfRule type="cellIs" dxfId="144" priority="82" stopIfTrue="1" operator="equal">
      <formula>4</formula>
    </cfRule>
    <cfRule type="cellIs" dxfId="143" priority="83" stopIfTrue="1" operator="equal">
      <formula>3</formula>
    </cfRule>
  </conditionalFormatting>
  <conditionalFormatting sqref="P5">
    <cfRule type="cellIs" dxfId="142" priority="78" stopIfTrue="1" operator="equal">
      <formula>5</formula>
    </cfRule>
    <cfRule type="cellIs" dxfId="141" priority="79" stopIfTrue="1" operator="equal">
      <formula>4</formula>
    </cfRule>
    <cfRule type="cellIs" dxfId="140" priority="80" stopIfTrue="1" operator="equal">
      <formula>3</formula>
    </cfRule>
  </conditionalFormatting>
  <conditionalFormatting sqref="P5">
    <cfRule type="cellIs" dxfId="139" priority="75" stopIfTrue="1" operator="equal">
      <formula>5</formula>
    </cfRule>
    <cfRule type="cellIs" dxfId="138" priority="76" stopIfTrue="1" operator="equal">
      <formula>4</formula>
    </cfRule>
    <cfRule type="cellIs" dxfId="137" priority="77" stopIfTrue="1" operator="equal">
      <formula>3</formula>
    </cfRule>
  </conditionalFormatting>
  <conditionalFormatting sqref="Q5">
    <cfRule type="cellIs" dxfId="136" priority="72" stopIfTrue="1" operator="equal">
      <formula>5</formula>
    </cfRule>
    <cfRule type="cellIs" dxfId="135" priority="73" stopIfTrue="1" operator="equal">
      <formula>4</formula>
    </cfRule>
    <cfRule type="cellIs" dxfId="134" priority="74" stopIfTrue="1" operator="equal">
      <formula>3</formula>
    </cfRule>
  </conditionalFormatting>
  <conditionalFormatting sqref="Q5">
    <cfRule type="cellIs" dxfId="133" priority="69" stopIfTrue="1" operator="equal">
      <formula>5</formula>
    </cfRule>
    <cfRule type="cellIs" dxfId="132" priority="70" stopIfTrue="1" operator="equal">
      <formula>4</formula>
    </cfRule>
    <cfRule type="cellIs" dxfId="131" priority="71" stopIfTrue="1" operator="equal">
      <formula>3</formula>
    </cfRule>
  </conditionalFormatting>
  <conditionalFormatting sqref="T4">
    <cfRule type="expression" dxfId="130" priority="67" stopIfTrue="1">
      <formula>$D$1&lt;T4</formula>
    </cfRule>
    <cfRule type="expression" dxfId="129" priority="68" stopIfTrue="1">
      <formula>$D$1&gt;T4</formula>
    </cfRule>
  </conditionalFormatting>
  <conditionalFormatting sqref="T4">
    <cfRule type="expression" dxfId="128" priority="65" stopIfTrue="1">
      <formula>$D$1&lt;T4</formula>
    </cfRule>
    <cfRule type="expression" dxfId="127" priority="66" stopIfTrue="1">
      <formula>$D$1&gt;T4</formula>
    </cfRule>
  </conditionalFormatting>
  <conditionalFormatting sqref="T4">
    <cfRule type="expression" dxfId="126" priority="63" stopIfTrue="1">
      <formula>$D$1&lt;T4</formula>
    </cfRule>
    <cfRule type="expression" dxfId="125" priority="64" stopIfTrue="1">
      <formula>$D$1&gt;T4</formula>
    </cfRule>
  </conditionalFormatting>
  <conditionalFormatting sqref="K4">
    <cfRule type="expression" dxfId="124" priority="61" stopIfTrue="1">
      <formula>$D$1&lt;K4</formula>
    </cfRule>
    <cfRule type="expression" dxfId="123" priority="62" stopIfTrue="1">
      <formula>$D$1&gt;K4</formula>
    </cfRule>
  </conditionalFormatting>
  <conditionalFormatting sqref="K4">
    <cfRule type="expression" dxfId="122" priority="59" stopIfTrue="1">
      <formula>$D$1&lt;K4</formula>
    </cfRule>
    <cfRule type="expression" dxfId="121" priority="60" stopIfTrue="1">
      <formula>$D$1&gt;K4</formula>
    </cfRule>
  </conditionalFormatting>
  <conditionalFormatting sqref="K4">
    <cfRule type="expression" dxfId="120" priority="57" stopIfTrue="1">
      <formula>$D$1&lt;K4</formula>
    </cfRule>
    <cfRule type="expression" dxfId="119" priority="58" stopIfTrue="1">
      <formula>$D$1&gt;K4</formula>
    </cfRule>
  </conditionalFormatting>
  <conditionalFormatting sqref="K4">
    <cfRule type="expression" dxfId="118" priority="55" stopIfTrue="1">
      <formula>$D$1&lt;K4</formula>
    </cfRule>
    <cfRule type="expression" dxfId="117" priority="56" stopIfTrue="1">
      <formula>$D$1&gt;K4</formula>
    </cfRule>
  </conditionalFormatting>
  <conditionalFormatting sqref="K4">
    <cfRule type="expression" dxfId="116" priority="53" stopIfTrue="1">
      <formula>$D$1&lt;K4</formula>
    </cfRule>
    <cfRule type="expression" dxfId="115" priority="54" stopIfTrue="1">
      <formula>$D$1&gt;K4</formula>
    </cfRule>
  </conditionalFormatting>
  <conditionalFormatting sqref="K4">
    <cfRule type="expression" dxfId="114" priority="51" stopIfTrue="1">
      <formula>$D$1&lt;K4</formula>
    </cfRule>
    <cfRule type="expression" dxfId="113" priority="52" stopIfTrue="1">
      <formula>$D$1&gt;K4</formula>
    </cfRule>
  </conditionalFormatting>
  <conditionalFormatting sqref="K4">
    <cfRule type="expression" dxfId="112" priority="49" stopIfTrue="1">
      <formula>$D$1&lt;K4</formula>
    </cfRule>
    <cfRule type="expression" dxfId="111" priority="50" stopIfTrue="1">
      <formula>$D$1&gt;K4</formula>
    </cfRule>
  </conditionalFormatting>
  <conditionalFormatting sqref="K4">
    <cfRule type="expression" dxfId="110" priority="47" stopIfTrue="1">
      <formula>$D$1&lt;K4</formula>
    </cfRule>
    <cfRule type="expression" dxfId="109" priority="48" stopIfTrue="1">
      <formula>$D$1&gt;K4</formula>
    </cfRule>
  </conditionalFormatting>
  <conditionalFormatting sqref="K4">
    <cfRule type="expression" dxfId="108" priority="45" stopIfTrue="1">
      <formula>$D$1&lt;K4</formula>
    </cfRule>
    <cfRule type="expression" dxfId="107" priority="46" stopIfTrue="1">
      <formula>$D$1&gt;K4</formula>
    </cfRule>
  </conditionalFormatting>
  <conditionalFormatting sqref="K4">
    <cfRule type="expression" dxfId="106" priority="43" stopIfTrue="1">
      <formula>$D$1&lt;K4</formula>
    </cfRule>
    <cfRule type="expression" dxfId="105" priority="44" stopIfTrue="1">
      <formula>$D$1&gt;K4</formula>
    </cfRule>
  </conditionalFormatting>
  <conditionalFormatting sqref="K4">
    <cfRule type="expression" dxfId="104" priority="41" stopIfTrue="1">
      <formula>$D$1&lt;K4</formula>
    </cfRule>
    <cfRule type="expression" dxfId="103" priority="42" stopIfTrue="1">
      <formula>$D$1&gt;K4</formula>
    </cfRule>
  </conditionalFormatting>
  <conditionalFormatting sqref="K4">
    <cfRule type="expression" dxfId="102" priority="39" stopIfTrue="1">
      <formula>$D$1&lt;K4</formula>
    </cfRule>
    <cfRule type="expression" dxfId="101" priority="40" stopIfTrue="1">
      <formula>$D$1&gt;K4</formula>
    </cfRule>
  </conditionalFormatting>
  <conditionalFormatting sqref="K4">
    <cfRule type="expression" dxfId="100" priority="37" stopIfTrue="1">
      <formula>$D$1&lt;K4</formula>
    </cfRule>
    <cfRule type="expression" dxfId="99" priority="38" stopIfTrue="1">
      <formula>$D$1&gt;K4</formula>
    </cfRule>
  </conditionalFormatting>
  <conditionalFormatting sqref="K4">
    <cfRule type="expression" dxfId="98" priority="35" stopIfTrue="1">
      <formula>$D$1&lt;K4</formula>
    </cfRule>
    <cfRule type="expression" dxfId="97" priority="36" stopIfTrue="1">
      <formula>$D$1&gt;K4</formula>
    </cfRule>
  </conditionalFormatting>
  <conditionalFormatting sqref="K4">
    <cfRule type="expression" dxfId="96" priority="33" stopIfTrue="1">
      <formula>$D$1&lt;K4</formula>
    </cfRule>
    <cfRule type="expression" dxfId="95" priority="34" stopIfTrue="1">
      <formula>$D$1&gt;K4</formula>
    </cfRule>
  </conditionalFormatting>
  <conditionalFormatting sqref="K4">
    <cfRule type="expression" dxfId="94" priority="31" stopIfTrue="1">
      <formula>$D$1&lt;K4</formula>
    </cfRule>
    <cfRule type="expression" dxfId="93" priority="32" stopIfTrue="1">
      <formula>$D$1&gt;K4</formula>
    </cfRule>
  </conditionalFormatting>
  <conditionalFormatting sqref="K4">
    <cfRule type="expression" dxfId="92" priority="29" stopIfTrue="1">
      <formula>$D$1&lt;K4</formula>
    </cfRule>
    <cfRule type="expression" dxfId="91" priority="30" stopIfTrue="1">
      <formula>$D$1&gt;K4</formula>
    </cfRule>
  </conditionalFormatting>
  <conditionalFormatting sqref="K4">
    <cfRule type="expression" dxfId="90" priority="27" stopIfTrue="1">
      <formula>$D$1&lt;K4</formula>
    </cfRule>
    <cfRule type="expression" dxfId="89" priority="28" stopIfTrue="1">
      <formula>$D$1&gt;K4</formula>
    </cfRule>
  </conditionalFormatting>
  <conditionalFormatting sqref="K4">
    <cfRule type="expression" dxfId="88" priority="25" stopIfTrue="1">
      <formula>$D$1&lt;K4</formula>
    </cfRule>
    <cfRule type="expression" dxfId="87" priority="26" stopIfTrue="1">
      <formula>$D$1&gt;K4</formula>
    </cfRule>
  </conditionalFormatting>
  <conditionalFormatting sqref="K4">
    <cfRule type="expression" dxfId="86" priority="23" stopIfTrue="1">
      <formula>$D$1&lt;K4</formula>
    </cfRule>
    <cfRule type="expression" dxfId="85" priority="24" stopIfTrue="1">
      <formula>$D$1&gt;K4</formula>
    </cfRule>
  </conditionalFormatting>
  <conditionalFormatting sqref="K4">
    <cfRule type="expression" dxfId="84" priority="21" stopIfTrue="1">
      <formula>$D$1&lt;K4</formula>
    </cfRule>
    <cfRule type="expression" dxfId="83" priority="22" stopIfTrue="1">
      <formula>$D$1&gt;K4</formula>
    </cfRule>
  </conditionalFormatting>
  <conditionalFormatting sqref="K4">
    <cfRule type="expression" dxfId="82" priority="19" stopIfTrue="1">
      <formula>$D$1&lt;K4</formula>
    </cfRule>
    <cfRule type="expression" dxfId="81" priority="20" stopIfTrue="1">
      <formula>$D$1&gt;K4</formula>
    </cfRule>
  </conditionalFormatting>
  <conditionalFormatting sqref="K5">
    <cfRule type="cellIs" dxfId="80" priority="16" stopIfTrue="1" operator="equal">
      <formula>5</formula>
    </cfRule>
    <cfRule type="cellIs" dxfId="79" priority="17" stopIfTrue="1" operator="equal">
      <formula>4</formula>
    </cfRule>
    <cfRule type="cellIs" dxfId="78" priority="18" stopIfTrue="1" operator="equal">
      <formula>3</formula>
    </cfRule>
  </conditionalFormatting>
  <conditionalFormatting sqref="K5">
    <cfRule type="cellIs" dxfId="77" priority="13" stopIfTrue="1" operator="equal">
      <formula>5</formula>
    </cfRule>
    <cfRule type="cellIs" dxfId="76" priority="14" stopIfTrue="1" operator="equal">
      <formula>4</formula>
    </cfRule>
    <cfRule type="cellIs" dxfId="75" priority="15" stopIfTrue="1" operator="equal">
      <formula>3</formula>
    </cfRule>
  </conditionalFormatting>
  <conditionalFormatting sqref="L5">
    <cfRule type="cellIs" dxfId="74" priority="10" stopIfTrue="1" operator="equal">
      <formula>5</formula>
    </cfRule>
    <cfRule type="cellIs" dxfId="73" priority="11" stopIfTrue="1" operator="equal">
      <formula>4</formula>
    </cfRule>
    <cfRule type="cellIs" dxfId="72" priority="12" stopIfTrue="1" operator="equal">
      <formula>3</formula>
    </cfRule>
  </conditionalFormatting>
  <conditionalFormatting sqref="L5">
    <cfRule type="cellIs" dxfId="71" priority="7" stopIfTrue="1" operator="equal">
      <formula>5</formula>
    </cfRule>
    <cfRule type="cellIs" dxfId="70" priority="8" stopIfTrue="1" operator="equal">
      <formula>4</formula>
    </cfRule>
    <cfRule type="cellIs" dxfId="69" priority="9" stopIfTrue="1" operator="equal">
      <formula>3</formula>
    </cfRule>
  </conditionalFormatting>
  <conditionalFormatting sqref="L4">
    <cfRule type="expression" dxfId="68" priority="5" stopIfTrue="1">
      <formula>$D$1&lt;L4</formula>
    </cfRule>
    <cfRule type="expression" dxfId="67" priority="6" stopIfTrue="1">
      <formula>$D$1&gt;L4</formula>
    </cfRule>
  </conditionalFormatting>
  <conditionalFormatting sqref="L4">
    <cfRule type="expression" dxfId="66" priority="3" stopIfTrue="1">
      <formula>$D$1&lt;L4</formula>
    </cfRule>
    <cfRule type="expression" dxfId="65" priority="4" stopIfTrue="1">
      <formula>$D$1&gt;L4</formula>
    </cfRule>
  </conditionalFormatting>
  <conditionalFormatting sqref="L4">
    <cfRule type="expression" dxfId="64" priority="1" stopIfTrue="1">
      <formula>$D$1&lt;L4</formula>
    </cfRule>
    <cfRule type="expression" dxfId="63" priority="2" stopIfTrue="1">
      <formula>$D$1&gt;L4</formula>
    </cfRule>
  </conditionalFormatting>
  <pageMargins left="0.70866141732283472" right="0" top="0.74803149606299213" bottom="0" header="0.31496062992125984" footer="0.31496062992125984"/>
  <pageSetup paperSize="9" scale="65" orientation="portrait" r:id="rId1"/>
  <colBreaks count="1" manualBreakCount="1">
    <brk id="30" max="44" man="1"/>
  </colBreaks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>
    <pageSetUpPr fitToPage="1"/>
  </sheetPr>
  <dimension ref="A1:AB45"/>
  <sheetViews>
    <sheetView view="pageBreakPreview" zoomScale="70" zoomScaleNormal="75" zoomScaleSheetLayoutView="70" workbookViewId="0">
      <pane xSplit="2" ySplit="6" topLeftCell="C10" activePane="bottomRight" state="frozenSplit"/>
      <selection activeCell="N22" sqref="N22"/>
      <selection pane="topRight" activeCell="N22" sqref="N22"/>
      <selection pane="bottomLeft" activeCell="N22" sqref="N22"/>
      <selection pane="bottomRight" activeCell="S33" sqref="S33"/>
    </sheetView>
  </sheetViews>
  <sheetFormatPr defaultRowHeight="18" x14ac:dyDescent="0.25"/>
  <cols>
    <col min="1" max="1" width="14.7109375" style="77" customWidth="1"/>
    <col min="2" max="2" width="11.85546875" style="77" customWidth="1"/>
    <col min="3" max="3" width="9.28515625" style="77" customWidth="1"/>
    <col min="4" max="4" width="9" style="77" customWidth="1"/>
    <col min="5" max="5" width="9.85546875" style="77" customWidth="1"/>
    <col min="6" max="6" width="8.85546875" style="77" customWidth="1"/>
    <col min="7" max="7" width="8.42578125" style="77" customWidth="1"/>
    <col min="8" max="8" width="8.85546875" style="77" customWidth="1"/>
    <col min="9" max="18" width="10.85546875" style="77" customWidth="1"/>
    <col min="19" max="19" width="11.7109375" style="77" customWidth="1"/>
    <col min="20" max="20" width="10.85546875" style="77" customWidth="1"/>
    <col min="21" max="21" width="8.5703125" style="77" customWidth="1"/>
    <col min="22" max="23" width="9.140625" style="77"/>
    <col min="24" max="24" width="22.85546875" style="77" customWidth="1"/>
    <col min="25" max="26" width="9.140625" style="77"/>
    <col min="27" max="27" width="12.28515625" style="77" customWidth="1"/>
    <col min="28" max="16384" width="9.140625" style="77"/>
  </cols>
  <sheetData>
    <row r="1" spans="1:28" ht="18.75" customHeight="1" x14ac:dyDescent="0.25">
      <c r="A1" s="561" t="s">
        <v>20</v>
      </c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1"/>
      <c r="P1" s="561"/>
      <c r="Q1" s="561"/>
      <c r="R1" s="561"/>
      <c r="S1" s="561"/>
      <c r="T1" s="561"/>
    </row>
    <row r="2" spans="1:28" ht="18.75" customHeight="1" x14ac:dyDescent="0.25">
      <c r="A2" s="561" t="s">
        <v>585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1"/>
    </row>
    <row r="3" spans="1:28" ht="18" customHeight="1" x14ac:dyDescent="0.25">
      <c r="A3" s="562" t="s">
        <v>1483</v>
      </c>
      <c r="B3" s="562"/>
      <c r="C3" s="562"/>
      <c r="D3" s="562"/>
      <c r="E3" s="562"/>
      <c r="F3" s="562"/>
      <c r="G3" s="562"/>
      <c r="H3" s="562"/>
      <c r="I3" s="562"/>
      <c r="J3" s="562"/>
      <c r="K3" s="562"/>
      <c r="L3" s="562"/>
      <c r="M3" s="562"/>
      <c r="N3" s="562"/>
      <c r="O3" s="562"/>
      <c r="P3" s="562"/>
      <c r="Q3" s="562"/>
      <c r="R3" s="562"/>
      <c r="S3" s="562"/>
      <c r="T3" s="562"/>
    </row>
    <row r="4" spans="1:28" hidden="1" x14ac:dyDescent="0.25">
      <c r="A4" s="78"/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</row>
    <row r="5" spans="1:28" ht="26.25" customHeight="1" x14ac:dyDescent="0.25">
      <c r="A5" s="560" t="s">
        <v>29</v>
      </c>
      <c r="B5" s="560" t="s">
        <v>30</v>
      </c>
      <c r="C5" s="560" t="s">
        <v>37</v>
      </c>
      <c r="D5" s="560"/>
      <c r="E5" s="560"/>
      <c r="F5" s="560"/>
      <c r="G5" s="560"/>
      <c r="H5" s="560"/>
      <c r="I5" s="560" t="s">
        <v>33</v>
      </c>
      <c r="J5" s="560" t="s">
        <v>21</v>
      </c>
      <c r="K5" s="560"/>
      <c r="L5" s="560"/>
      <c r="M5" s="560"/>
      <c r="N5" s="560"/>
      <c r="O5" s="560"/>
      <c r="P5" s="560"/>
      <c r="Q5" s="560"/>
      <c r="R5" s="560"/>
      <c r="S5" s="560" t="s">
        <v>31</v>
      </c>
      <c r="T5" s="560" t="s">
        <v>32</v>
      </c>
      <c r="U5" s="559" t="s">
        <v>587</v>
      </c>
      <c r="W5" s="77">
        <v>1</v>
      </c>
      <c r="X5" s="520">
        <v>2434</v>
      </c>
      <c r="Y5" s="252">
        <v>4.5087719298245617</v>
      </c>
      <c r="AA5" s="253" t="s">
        <v>583</v>
      </c>
      <c r="AB5" s="256">
        <v>4.2567164179104475</v>
      </c>
    </row>
    <row r="6" spans="1:28" ht="27" customHeight="1" x14ac:dyDescent="0.25">
      <c r="A6" s="560"/>
      <c r="B6" s="560"/>
      <c r="C6" s="258" t="s">
        <v>24</v>
      </c>
      <c r="D6" s="307" t="s">
        <v>586</v>
      </c>
      <c r="E6" s="258">
        <v>2</v>
      </c>
      <c r="F6" s="258">
        <v>3</v>
      </c>
      <c r="G6" s="258">
        <v>4</v>
      </c>
      <c r="H6" s="258">
        <v>5</v>
      </c>
      <c r="I6" s="560"/>
      <c r="J6" s="506">
        <v>5</v>
      </c>
      <c r="K6" s="355" t="s">
        <v>22</v>
      </c>
      <c r="L6" s="506">
        <v>4</v>
      </c>
      <c r="M6" s="355" t="s">
        <v>22</v>
      </c>
      <c r="N6" s="506">
        <v>3</v>
      </c>
      <c r="O6" s="355" t="s">
        <v>22</v>
      </c>
      <c r="P6" s="506">
        <v>2</v>
      </c>
      <c r="Q6" s="258" t="s">
        <v>22</v>
      </c>
      <c r="R6" s="258" t="s">
        <v>23</v>
      </c>
      <c r="S6" s="560"/>
      <c r="T6" s="560"/>
      <c r="U6" s="559"/>
      <c r="W6" s="77">
        <v>2</v>
      </c>
      <c r="X6" s="520">
        <v>2351</v>
      </c>
      <c r="Y6" s="252">
        <v>4.4467005076142128</v>
      </c>
      <c r="AA6" s="253" t="s">
        <v>588</v>
      </c>
      <c r="AB6" s="256">
        <v>4.2287037037037036</v>
      </c>
    </row>
    <row r="7" spans="1:28" ht="21" customHeight="1" x14ac:dyDescent="0.25">
      <c r="A7" s="423">
        <v>2631</v>
      </c>
      <c r="B7" s="437">
        <f>'2631'!E37</f>
        <v>28</v>
      </c>
      <c r="C7" s="249">
        <f>'2631'!W38</f>
        <v>0</v>
      </c>
      <c r="D7" s="249">
        <f>'2631'!X38</f>
        <v>0</v>
      </c>
      <c r="E7" s="249">
        <f>'2631'!Y38</f>
        <v>2</v>
      </c>
      <c r="F7" s="249">
        <f>'2631'!Z38</f>
        <v>59</v>
      </c>
      <c r="G7" s="249">
        <f>'2631'!AA38</f>
        <v>113</v>
      </c>
      <c r="H7" s="249">
        <f>'2631'!AB38</f>
        <v>106</v>
      </c>
      <c r="I7" s="250">
        <f>SUM(D7:H7)</f>
        <v>280</v>
      </c>
      <c r="J7" s="437" t="str">
        <f>'2631'!V39</f>
        <v>0</v>
      </c>
      <c r="K7" s="251">
        <f t="shared" ref="K7:K13" si="0">IF(R7=0,0,J7/R7*100)</f>
        <v>0</v>
      </c>
      <c r="L7" s="437">
        <f>'2631'!V40</f>
        <v>4</v>
      </c>
      <c r="M7" s="251">
        <f>IF(R7=0,0,L7/R7*100)</f>
        <v>14.285714285714285</v>
      </c>
      <c r="N7" s="437">
        <f>'2631'!V41</f>
        <v>22</v>
      </c>
      <c r="O7" s="251">
        <f>IF(R7=0,0,N7/R7*100)</f>
        <v>78.571428571428569</v>
      </c>
      <c r="P7" s="437">
        <f>'2631'!V42</f>
        <v>2</v>
      </c>
      <c r="Q7" s="251">
        <f>IF(R7=0,0,P7/R7*100)</f>
        <v>7.1428571428571423</v>
      </c>
      <c r="R7" s="437">
        <f>SUM(J7,L7,N7,P7)</f>
        <v>28</v>
      </c>
      <c r="S7" s="252">
        <f>'2631'!AD38</f>
        <v>4.1535714285714285</v>
      </c>
      <c r="T7" s="274">
        <f>IF(I7=0,0,IF(Q7&gt;30,2,IF(AND(Q7&lt;10,K7&gt;=50),5,IF(AND(SUM(K7,M7)&gt;=50,Q7&lt;=20),4,3))))</f>
        <v>3</v>
      </c>
      <c r="U7" s="422">
        <v>14</v>
      </c>
      <c r="W7" s="77">
        <v>3</v>
      </c>
      <c r="X7" s="520" t="s">
        <v>1484</v>
      </c>
      <c r="Y7" s="252">
        <v>4.3636363636363633</v>
      </c>
      <c r="AA7" s="253" t="s">
        <v>1196</v>
      </c>
      <c r="AB7" s="256">
        <v>4.1740958788898235</v>
      </c>
    </row>
    <row r="8" spans="1:28" ht="21" customHeight="1" x14ac:dyDescent="0.25">
      <c r="A8" s="423">
        <v>2632</v>
      </c>
      <c r="B8" s="437">
        <f>'2632'!E37</f>
        <v>28</v>
      </c>
      <c r="C8" s="249">
        <f>'2632'!W38</f>
        <v>0</v>
      </c>
      <c r="D8" s="249">
        <f>'2632'!X38</f>
        <v>0</v>
      </c>
      <c r="E8" s="249">
        <f>'2632'!Y38</f>
        <v>4</v>
      </c>
      <c r="F8" s="249">
        <f>'2632'!Z38</f>
        <v>68</v>
      </c>
      <c r="G8" s="249">
        <f>'2632'!AA38</f>
        <v>109</v>
      </c>
      <c r="H8" s="249">
        <f>'2632'!AB38</f>
        <v>94</v>
      </c>
      <c r="I8" s="250">
        <f t="shared" ref="I8:I13" si="1">SUM(D8:H8)</f>
        <v>275</v>
      </c>
      <c r="J8" s="437" t="str">
        <f>'2632'!V39</f>
        <v>0</v>
      </c>
      <c r="K8" s="251">
        <f t="shared" si="0"/>
        <v>0</v>
      </c>
      <c r="L8" s="437">
        <f>'2632'!V40</f>
        <v>2</v>
      </c>
      <c r="M8" s="251">
        <f t="shared" ref="M8:M13" si="2">IF(R8=0,0,L8/R8*100)</f>
        <v>7.1428571428571423</v>
      </c>
      <c r="N8" s="437">
        <f>'2632'!V41</f>
        <v>23</v>
      </c>
      <c r="O8" s="251">
        <f t="shared" ref="O8:O13" si="3">IF(R8=0,0,N8/R8*100)</f>
        <v>82.142857142857139</v>
      </c>
      <c r="P8" s="437">
        <f>'2632'!V42</f>
        <v>3</v>
      </c>
      <c r="Q8" s="251">
        <f t="shared" ref="Q8:Q13" si="4">IF(R8=0,0,P8/R8*100)</f>
        <v>10.714285714285714</v>
      </c>
      <c r="R8" s="437">
        <f t="shared" ref="R8:R13" si="5">SUM(J8,L8,N8,P8)</f>
        <v>28</v>
      </c>
      <c r="S8" s="252">
        <f>'2632'!AD38</f>
        <v>4.0654545454545454</v>
      </c>
      <c r="T8" s="274">
        <f t="shared" ref="T8:T13" si="6">IF(I8=0,0,IF(Q8&gt;30,2,IF(AND(Q8&lt;10,K8&gt;=50),5,IF(AND(SUM(K8,M8)&gt;=50,Q8&lt;=20),4,3))))</f>
        <v>3</v>
      </c>
      <c r="U8" s="422">
        <v>19</v>
      </c>
      <c r="W8" s="77">
        <v>4</v>
      </c>
      <c r="X8" s="520">
        <v>2433</v>
      </c>
      <c r="Y8" s="252">
        <v>4.3122362869198314</v>
      </c>
      <c r="AA8" s="253" t="s">
        <v>1200</v>
      </c>
      <c r="AB8" s="256">
        <v>4.0991268618387267</v>
      </c>
    </row>
    <row r="9" spans="1:28" ht="21" customHeight="1" x14ac:dyDescent="0.25">
      <c r="A9" s="423">
        <v>2633</v>
      </c>
      <c r="B9" s="437">
        <f>'2633'!E37</f>
        <v>29</v>
      </c>
      <c r="C9" s="249">
        <f>'2633'!W38</f>
        <v>0</v>
      </c>
      <c r="D9" s="249">
        <f>'2633'!X38</f>
        <v>0</v>
      </c>
      <c r="E9" s="249">
        <f>'2633'!Y38</f>
        <v>0</v>
      </c>
      <c r="F9" s="249">
        <f>'2633'!Z38</f>
        <v>82</v>
      </c>
      <c r="G9" s="249">
        <f>'2633'!AA38</f>
        <v>95</v>
      </c>
      <c r="H9" s="249">
        <f>'2633'!AB38</f>
        <v>113</v>
      </c>
      <c r="I9" s="250">
        <f t="shared" si="1"/>
        <v>290</v>
      </c>
      <c r="J9" s="437" t="str">
        <f>'2633'!V39</f>
        <v>0</v>
      </c>
      <c r="K9" s="251">
        <f t="shared" si="0"/>
        <v>0</v>
      </c>
      <c r="L9" s="437">
        <f>'2633'!V40</f>
        <v>2</v>
      </c>
      <c r="M9" s="251">
        <f t="shared" si="2"/>
        <v>6.8965517241379306</v>
      </c>
      <c r="N9" s="437">
        <f>'2633'!V41</f>
        <v>27</v>
      </c>
      <c r="O9" s="251">
        <f t="shared" si="3"/>
        <v>93.103448275862064</v>
      </c>
      <c r="P9" s="437" t="str">
        <f>'2633'!V42</f>
        <v>0</v>
      </c>
      <c r="Q9" s="251">
        <f t="shared" si="4"/>
        <v>0</v>
      </c>
      <c r="R9" s="437">
        <f t="shared" si="5"/>
        <v>29</v>
      </c>
      <c r="S9" s="252">
        <f>'2633'!AD38</f>
        <v>4.1068965517241383</v>
      </c>
      <c r="T9" s="274">
        <f t="shared" si="6"/>
        <v>3</v>
      </c>
      <c r="U9" s="422">
        <v>16</v>
      </c>
      <c r="W9" s="77">
        <v>5</v>
      </c>
      <c r="X9" s="520" t="s">
        <v>1485</v>
      </c>
      <c r="Y9" s="252">
        <v>4.2735294117647058</v>
      </c>
    </row>
    <row r="10" spans="1:28" ht="21" customHeight="1" x14ac:dyDescent="0.25">
      <c r="A10" s="423">
        <v>2634</v>
      </c>
      <c r="B10" s="437">
        <f>'2634'!E37</f>
        <v>27</v>
      </c>
      <c r="C10" s="249">
        <f>'2634'!W38</f>
        <v>0</v>
      </c>
      <c r="D10" s="249">
        <f>'2634'!X38</f>
        <v>0</v>
      </c>
      <c r="E10" s="249">
        <f>'2634'!Y38</f>
        <v>1</v>
      </c>
      <c r="F10" s="249">
        <f>'2634'!Z38</f>
        <v>84</v>
      </c>
      <c r="G10" s="249">
        <f>'2634'!AA38</f>
        <v>91</v>
      </c>
      <c r="H10" s="249">
        <f>'2634'!AB38</f>
        <v>90</v>
      </c>
      <c r="I10" s="250">
        <f t="shared" si="1"/>
        <v>266</v>
      </c>
      <c r="J10" s="437" t="str">
        <f>'2634'!V39</f>
        <v>0</v>
      </c>
      <c r="K10" s="251">
        <f t="shared" si="0"/>
        <v>0</v>
      </c>
      <c r="L10" s="437">
        <f>'2634'!V40</f>
        <v>2</v>
      </c>
      <c r="M10" s="251">
        <f t="shared" si="2"/>
        <v>7.4074074074074066</v>
      </c>
      <c r="N10" s="437">
        <f>'2634'!V41</f>
        <v>24</v>
      </c>
      <c r="O10" s="251">
        <f t="shared" si="3"/>
        <v>88.888888888888886</v>
      </c>
      <c r="P10" s="437">
        <f>'2634'!V42</f>
        <v>1</v>
      </c>
      <c r="Q10" s="251">
        <f t="shared" si="4"/>
        <v>3.7037037037037033</v>
      </c>
      <c r="R10" s="437">
        <f t="shared" si="5"/>
        <v>27</v>
      </c>
      <c r="S10" s="252">
        <f>'2634'!AD38</f>
        <v>4.0150375939849621</v>
      </c>
      <c r="T10" s="274">
        <f t="shared" si="6"/>
        <v>3</v>
      </c>
      <c r="U10" s="422">
        <v>22</v>
      </c>
      <c r="W10" s="77">
        <v>6</v>
      </c>
      <c r="X10" s="520" t="s">
        <v>1486</v>
      </c>
      <c r="Y10" s="252">
        <v>4.2615384615384615</v>
      </c>
    </row>
    <row r="11" spans="1:28" ht="21" customHeight="1" x14ac:dyDescent="0.25">
      <c r="A11" s="423">
        <v>2651</v>
      </c>
      <c r="B11" s="437">
        <f>'2651'!E37</f>
        <v>25</v>
      </c>
      <c r="C11" s="249">
        <f>'2651'!W38</f>
        <v>0</v>
      </c>
      <c r="D11" s="249">
        <f>'2651'!X38</f>
        <v>0</v>
      </c>
      <c r="E11" s="249">
        <f>'2651'!Y38</f>
        <v>2</v>
      </c>
      <c r="F11" s="249">
        <f>'2651'!Z38</f>
        <v>50</v>
      </c>
      <c r="G11" s="249">
        <f>'2651'!AA38</f>
        <v>98</v>
      </c>
      <c r="H11" s="249">
        <f>'2651'!AB38</f>
        <v>98</v>
      </c>
      <c r="I11" s="250">
        <f t="shared" si="1"/>
        <v>248</v>
      </c>
      <c r="J11" s="437">
        <f>'2651'!V39</f>
        <v>1</v>
      </c>
      <c r="K11" s="251">
        <f t="shared" si="0"/>
        <v>4</v>
      </c>
      <c r="L11" s="437">
        <f>'2651'!V40</f>
        <v>3</v>
      </c>
      <c r="M11" s="251">
        <f t="shared" si="2"/>
        <v>12</v>
      </c>
      <c r="N11" s="437">
        <f>'2651'!V41</f>
        <v>19</v>
      </c>
      <c r="O11" s="251">
        <f t="shared" si="3"/>
        <v>76</v>
      </c>
      <c r="P11" s="437">
        <f>'2651'!V42</f>
        <v>2</v>
      </c>
      <c r="Q11" s="251">
        <f t="shared" si="4"/>
        <v>8</v>
      </c>
      <c r="R11" s="437">
        <f t="shared" si="5"/>
        <v>25</v>
      </c>
      <c r="S11" s="252">
        <f>'2651'!AD38</f>
        <v>4.17741935483871</v>
      </c>
      <c r="T11" s="274">
        <f t="shared" si="6"/>
        <v>3</v>
      </c>
      <c r="U11" s="422">
        <v>13</v>
      </c>
      <c r="W11" s="77">
        <v>7</v>
      </c>
      <c r="X11" s="520">
        <v>2334</v>
      </c>
      <c r="Y11" s="252">
        <v>4.2530864197530862</v>
      </c>
    </row>
    <row r="12" spans="1:28" ht="21" customHeight="1" x14ac:dyDescent="0.25">
      <c r="A12" s="423">
        <v>2641</v>
      </c>
      <c r="B12" s="437">
        <f>'2641'!E37</f>
        <v>30</v>
      </c>
      <c r="C12" s="249">
        <f>'2641'!W38</f>
        <v>0</v>
      </c>
      <c r="D12" s="249">
        <f>'2641'!X38</f>
        <v>0</v>
      </c>
      <c r="E12" s="249">
        <f>'2641'!Y38</f>
        <v>7</v>
      </c>
      <c r="F12" s="249">
        <f>'2641'!Z38</f>
        <v>75</v>
      </c>
      <c r="G12" s="249">
        <f>'2641'!AA38</f>
        <v>100</v>
      </c>
      <c r="H12" s="249">
        <f>'2641'!AB38</f>
        <v>112</v>
      </c>
      <c r="I12" s="250">
        <f t="shared" si="1"/>
        <v>294</v>
      </c>
      <c r="J12" s="437">
        <f>'2641'!V39</f>
        <v>1</v>
      </c>
      <c r="K12" s="251">
        <f t="shared" si="0"/>
        <v>3.3333333333333335</v>
      </c>
      <c r="L12" s="437">
        <f>'2641'!V40</f>
        <v>3</v>
      </c>
      <c r="M12" s="251">
        <f t="shared" si="2"/>
        <v>10</v>
      </c>
      <c r="N12" s="437">
        <f>'2641'!V41</f>
        <v>21</v>
      </c>
      <c r="O12" s="251">
        <f t="shared" si="3"/>
        <v>70</v>
      </c>
      <c r="P12" s="437">
        <f>'2641'!V42</f>
        <v>5</v>
      </c>
      <c r="Q12" s="251">
        <f t="shared" si="4"/>
        <v>16.666666666666664</v>
      </c>
      <c r="R12" s="437">
        <f t="shared" si="5"/>
        <v>30</v>
      </c>
      <c r="S12" s="252">
        <f>'2641'!AD38</f>
        <v>4.0782312925170068</v>
      </c>
      <c r="T12" s="274">
        <f t="shared" si="6"/>
        <v>3</v>
      </c>
      <c r="U12" s="422">
        <v>18</v>
      </c>
      <c r="W12" s="77">
        <v>8</v>
      </c>
      <c r="X12" s="520">
        <v>2533</v>
      </c>
      <c r="Y12" s="252">
        <v>4.2443181818181817</v>
      </c>
    </row>
    <row r="13" spans="1:28" ht="21" customHeight="1" x14ac:dyDescent="0.25">
      <c r="A13" s="423">
        <v>2642</v>
      </c>
      <c r="B13" s="437">
        <f>'2642'!E37</f>
        <v>30</v>
      </c>
      <c r="C13" s="249">
        <f>'2642'!W38</f>
        <v>0</v>
      </c>
      <c r="D13" s="249">
        <f>'2642'!X38</f>
        <v>0</v>
      </c>
      <c r="E13" s="249">
        <f>'2642'!Y38</f>
        <v>4</v>
      </c>
      <c r="F13" s="249">
        <f>'2642'!Z38</f>
        <v>67</v>
      </c>
      <c r="G13" s="249">
        <f>'2642'!AA38</f>
        <v>118</v>
      </c>
      <c r="H13" s="249">
        <f>'2642'!AB38</f>
        <v>105</v>
      </c>
      <c r="I13" s="250">
        <f t="shared" si="1"/>
        <v>294</v>
      </c>
      <c r="J13" s="437" t="str">
        <f>'2642'!V39</f>
        <v>0</v>
      </c>
      <c r="K13" s="251">
        <f t="shared" si="0"/>
        <v>0</v>
      </c>
      <c r="L13" s="437">
        <f>'2642'!V40</f>
        <v>4</v>
      </c>
      <c r="M13" s="251">
        <f t="shared" si="2"/>
        <v>13.333333333333334</v>
      </c>
      <c r="N13" s="437">
        <f>'2642'!V41</f>
        <v>22</v>
      </c>
      <c r="O13" s="251">
        <f t="shared" si="3"/>
        <v>73.333333333333329</v>
      </c>
      <c r="P13" s="437">
        <f>'2642'!V42</f>
        <v>4</v>
      </c>
      <c r="Q13" s="251">
        <f t="shared" si="4"/>
        <v>13.333333333333334</v>
      </c>
      <c r="R13" s="437">
        <f t="shared" si="5"/>
        <v>30</v>
      </c>
      <c r="S13" s="252">
        <f>'2642'!AD38</f>
        <v>4.1020408163265305</v>
      </c>
      <c r="T13" s="274">
        <f t="shared" si="6"/>
        <v>3</v>
      </c>
      <c r="U13" s="422">
        <v>17</v>
      </c>
      <c r="W13" s="77">
        <v>9</v>
      </c>
      <c r="X13" s="520" t="s">
        <v>1487</v>
      </c>
      <c r="Y13" s="252">
        <v>4.2346938775510203</v>
      </c>
    </row>
    <row r="14" spans="1:28" ht="27" customHeight="1" x14ac:dyDescent="0.25">
      <c r="A14" s="253" t="s">
        <v>1200</v>
      </c>
      <c r="B14" s="254">
        <f t="shared" ref="B14:J14" si="7">SUM(B7:B13)</f>
        <v>197</v>
      </c>
      <c r="C14" s="254">
        <f>SUM(C7:C13)</f>
        <v>0</v>
      </c>
      <c r="D14" s="254">
        <f t="shared" ref="D14:H14" si="8">SUM(D7:D13)</f>
        <v>0</v>
      </c>
      <c r="E14" s="254">
        <f t="shared" si="8"/>
        <v>20</v>
      </c>
      <c r="F14" s="254">
        <f t="shared" si="8"/>
        <v>485</v>
      </c>
      <c r="G14" s="254">
        <f t="shared" si="8"/>
        <v>724</v>
      </c>
      <c r="H14" s="254">
        <f t="shared" si="8"/>
        <v>718</v>
      </c>
      <c r="I14" s="254">
        <f t="shared" si="7"/>
        <v>1947</v>
      </c>
      <c r="J14" s="253">
        <f t="shared" si="7"/>
        <v>2</v>
      </c>
      <c r="K14" s="255">
        <f>IF(R14=0,0,J14/R14*100)</f>
        <v>1.015228426395939</v>
      </c>
      <c r="L14" s="253">
        <f>SUM(L7:L13)</f>
        <v>20</v>
      </c>
      <c r="M14" s="255">
        <f>IF(R14=0,0,L14/R14*100)</f>
        <v>10.152284263959391</v>
      </c>
      <c r="N14" s="253">
        <f>SUM(N7:N13)</f>
        <v>158</v>
      </c>
      <c r="O14" s="255">
        <f>IF(R14=0,0,N14/R14*100)</f>
        <v>80.203045685279179</v>
      </c>
      <c r="P14" s="253">
        <f>SUM(P7:P13)</f>
        <v>17</v>
      </c>
      <c r="Q14" s="255">
        <f>IF(R14=0,0,P14/R14*100)</f>
        <v>8.6294416243654819</v>
      </c>
      <c r="R14" s="253">
        <f>SUM(R7:R13)</f>
        <v>197</v>
      </c>
      <c r="S14" s="256">
        <f>IF(ISERROR(((D14+E14)*2+F14*3+G14*4+H14*5)/SUM(D14,E14:H14)),"",((D14+E14)*2+F14*3+G14*4+H14*5)/SUM(D14,E14:H14))</f>
        <v>4.0991268618387267</v>
      </c>
      <c r="T14" s="273">
        <f>IF(I14=0,0,IF(Q14&gt;30,2,IF(AND(Q14&lt;10,K14&gt;=50),5,IF(AND(SUM(K14,M14)&gt;=50,Q14&lt;=20),4,3))))</f>
        <v>3</v>
      </c>
      <c r="U14" s="393">
        <v>4</v>
      </c>
      <c r="W14" s="77">
        <v>10</v>
      </c>
      <c r="X14" s="520">
        <v>2341</v>
      </c>
      <c r="Y14" s="252">
        <v>4.2217391304347824</v>
      </c>
    </row>
    <row r="15" spans="1:28" ht="20.25" customHeight="1" x14ac:dyDescent="0.25">
      <c r="A15" s="355">
        <v>2531</v>
      </c>
      <c r="B15" s="355">
        <f>'2531'!E38</f>
        <v>31</v>
      </c>
      <c r="C15" s="249">
        <f>'2531'!W38</f>
        <v>0</v>
      </c>
      <c r="D15" s="249">
        <f>'2531'!X38</f>
        <v>0</v>
      </c>
      <c r="E15" s="249">
        <f>'2531'!Y38</f>
        <v>2</v>
      </c>
      <c r="F15" s="249">
        <f>'2531'!Z38</f>
        <v>78</v>
      </c>
      <c r="G15" s="249">
        <f>'2531'!AA38</f>
        <v>136</v>
      </c>
      <c r="H15" s="249">
        <f>'2531'!AB38</f>
        <v>125</v>
      </c>
      <c r="I15" s="250">
        <f>SUM(D15:H15)</f>
        <v>341</v>
      </c>
      <c r="J15" s="356">
        <f>'2531'!V40</f>
        <v>1</v>
      </c>
      <c r="K15" s="251">
        <f t="shared" ref="K15:K22" si="9">IF(R15=0,0,J15/R15*100)</f>
        <v>3.225806451612903</v>
      </c>
      <c r="L15" s="356">
        <f>'2531'!V41</f>
        <v>7</v>
      </c>
      <c r="M15" s="251">
        <f>IF(R15=0,0,L15/R15*100)</f>
        <v>22.58064516129032</v>
      </c>
      <c r="N15" s="356">
        <f>'2531'!V42</f>
        <v>21</v>
      </c>
      <c r="O15" s="251">
        <f>IF(R15=0,0,N15/R15*100)</f>
        <v>67.741935483870961</v>
      </c>
      <c r="P15" s="356">
        <f>'2531'!V43</f>
        <v>2</v>
      </c>
      <c r="Q15" s="251">
        <f>IF(R15=0,0,P15/R15*100)</f>
        <v>6.4516129032258061</v>
      </c>
      <c r="R15" s="356">
        <f>SUM(J15,L15,N15,P15)</f>
        <v>31</v>
      </c>
      <c r="S15" s="252">
        <f>'2531'!AD39</f>
        <v>4.1260997067448679</v>
      </c>
      <c r="T15" s="274">
        <f>IF(I15=0,0,IF(Q15&gt;30,2,IF(AND(Q15&lt;10,K15&gt;=50),5,IF(AND(SUM(K15,M15)&gt;=50,Q15&lt;=20),4,3))))</f>
        <v>3</v>
      </c>
      <c r="U15" s="354">
        <v>15</v>
      </c>
      <c r="W15" s="77">
        <v>11</v>
      </c>
      <c r="X15" s="520" t="s">
        <v>1488</v>
      </c>
      <c r="Y15" s="252">
        <v>4.2033898305084749</v>
      </c>
    </row>
    <row r="16" spans="1:28" ht="20.25" customHeight="1" x14ac:dyDescent="0.25">
      <c r="A16" s="355">
        <v>2532</v>
      </c>
      <c r="B16" s="355">
        <f>'2532'!E38</f>
        <v>31</v>
      </c>
      <c r="C16" s="249">
        <f>'2532'!W38</f>
        <v>0</v>
      </c>
      <c r="D16" s="249">
        <f>'2532'!X38</f>
        <v>0</v>
      </c>
      <c r="E16" s="249">
        <f>'2532'!Y38</f>
        <v>0</v>
      </c>
      <c r="F16" s="249">
        <f>'2532'!Z38</f>
        <v>65</v>
      </c>
      <c r="G16" s="249">
        <f>'2532'!AA38</f>
        <v>118</v>
      </c>
      <c r="H16" s="249">
        <f>'2532'!AB38</f>
        <v>156</v>
      </c>
      <c r="I16" s="250">
        <f t="shared" ref="I16:I22" si="10">SUM(D16:H16)</f>
        <v>339</v>
      </c>
      <c r="J16" s="356">
        <f>'2532'!V40</f>
        <v>1</v>
      </c>
      <c r="K16" s="251">
        <f t="shared" si="9"/>
        <v>3.225806451612903</v>
      </c>
      <c r="L16" s="356">
        <f>'2532'!V41</f>
        <v>11</v>
      </c>
      <c r="M16" s="251">
        <f t="shared" ref="M16:M22" si="11">IF(R16=0,0,L16/R16*100)</f>
        <v>35.483870967741936</v>
      </c>
      <c r="N16" s="356">
        <f>'2532'!V42</f>
        <v>19</v>
      </c>
      <c r="O16" s="251">
        <f t="shared" ref="O16:O22" si="12">IF(R16=0,0,N16/R16*100)</f>
        <v>61.29032258064516</v>
      </c>
      <c r="P16" s="356" t="str">
        <f>'2532'!V43</f>
        <v>0</v>
      </c>
      <c r="Q16" s="251">
        <f t="shared" ref="Q16:Q22" si="13">IF(R16=0,0,P16/R16*100)</f>
        <v>0</v>
      </c>
      <c r="R16" s="356">
        <f t="shared" ref="R16:R22" si="14">SUM(J16,L16,N16,P16)</f>
        <v>31</v>
      </c>
      <c r="S16" s="252">
        <f>'2532'!AD39</f>
        <v>4.2684365781710918</v>
      </c>
      <c r="T16" s="274">
        <f t="shared" ref="T16:T22" si="15">IF(I16=0,0,IF(Q16&gt;30,2,IF(AND(Q16&lt;10,K16&gt;=50),5,IF(AND(SUM(K16,M16)&gt;=50,Q16&lt;=20),4,3))))</f>
        <v>3</v>
      </c>
      <c r="U16" s="354">
        <v>5</v>
      </c>
      <c r="W16" s="77">
        <v>12</v>
      </c>
      <c r="X16" s="520">
        <v>2441</v>
      </c>
      <c r="Y16" s="252">
        <v>4.189300411522634</v>
      </c>
    </row>
    <row r="17" spans="1:25" ht="20.25" customHeight="1" x14ac:dyDescent="0.25">
      <c r="A17" s="355">
        <v>2533</v>
      </c>
      <c r="B17" s="355">
        <f>'2533'!E38</f>
        <v>32</v>
      </c>
      <c r="C17" s="249">
        <f>'2533'!W38</f>
        <v>0</v>
      </c>
      <c r="D17" s="249">
        <f>'2533'!X38</f>
        <v>0</v>
      </c>
      <c r="E17" s="249">
        <f>'2533'!Y38</f>
        <v>1</v>
      </c>
      <c r="F17" s="249">
        <f>'2533'!Z38</f>
        <v>69</v>
      </c>
      <c r="G17" s="249">
        <f>'2533'!AA38</f>
        <v>125</v>
      </c>
      <c r="H17" s="249">
        <f>'2533'!AB38</f>
        <v>157</v>
      </c>
      <c r="I17" s="250">
        <f t="shared" si="10"/>
        <v>352</v>
      </c>
      <c r="J17" s="356" t="str">
        <f>'2533'!V40</f>
        <v>0</v>
      </c>
      <c r="K17" s="251">
        <f t="shared" si="9"/>
        <v>0</v>
      </c>
      <c r="L17" s="356">
        <f>'2533'!V41</f>
        <v>6</v>
      </c>
      <c r="M17" s="251">
        <f t="shared" si="11"/>
        <v>18.75</v>
      </c>
      <c r="N17" s="356">
        <f>'2533'!V42</f>
        <v>25</v>
      </c>
      <c r="O17" s="251">
        <f t="shared" si="12"/>
        <v>78.125</v>
      </c>
      <c r="P17" s="356">
        <f>'2533'!V43</f>
        <v>1</v>
      </c>
      <c r="Q17" s="251">
        <f t="shared" si="13"/>
        <v>3.125</v>
      </c>
      <c r="R17" s="356">
        <f t="shared" si="14"/>
        <v>32</v>
      </c>
      <c r="S17" s="252">
        <f>'2533'!AD39</f>
        <v>4.2443181818181817</v>
      </c>
      <c r="T17" s="274">
        <f t="shared" si="15"/>
        <v>3</v>
      </c>
      <c r="U17" s="354">
        <v>8</v>
      </c>
      <c r="W17" s="77">
        <v>13</v>
      </c>
      <c r="X17" s="520">
        <v>2651</v>
      </c>
      <c r="Y17" s="252">
        <v>4.17741935483871</v>
      </c>
    </row>
    <row r="18" spans="1:25" ht="20.25" customHeight="1" x14ac:dyDescent="0.25">
      <c r="A18" s="355">
        <v>2534</v>
      </c>
      <c r="B18" s="355">
        <f>'2534'!E38</f>
        <v>31</v>
      </c>
      <c r="C18" s="249">
        <f>'2534'!W38</f>
        <v>0</v>
      </c>
      <c r="D18" s="249">
        <f>'2534'!X38</f>
        <v>0</v>
      </c>
      <c r="E18" s="249">
        <f>'2534'!Y38</f>
        <v>0</v>
      </c>
      <c r="F18" s="249">
        <f>'2534'!Z38</f>
        <v>65</v>
      </c>
      <c r="G18" s="249">
        <f>'2534'!AA38</f>
        <v>115</v>
      </c>
      <c r="H18" s="249">
        <f>'2534'!AB38</f>
        <v>160</v>
      </c>
      <c r="I18" s="250">
        <f t="shared" si="10"/>
        <v>340</v>
      </c>
      <c r="J18" s="356">
        <f>'2534'!V40</f>
        <v>3</v>
      </c>
      <c r="K18" s="251">
        <f t="shared" si="9"/>
        <v>9.67741935483871</v>
      </c>
      <c r="L18" s="356">
        <f>'2534'!V41</f>
        <v>4</v>
      </c>
      <c r="M18" s="251">
        <f t="shared" si="11"/>
        <v>12.903225806451612</v>
      </c>
      <c r="N18" s="356">
        <f>'2534'!V42</f>
        <v>24</v>
      </c>
      <c r="O18" s="251">
        <f t="shared" si="12"/>
        <v>77.41935483870968</v>
      </c>
      <c r="P18" s="356" t="str">
        <f>'2534'!V43</f>
        <v>0</v>
      </c>
      <c r="Q18" s="251">
        <f t="shared" si="13"/>
        <v>0</v>
      </c>
      <c r="R18" s="356">
        <f t="shared" si="14"/>
        <v>31</v>
      </c>
      <c r="S18" s="252">
        <f>'2534'!AD39</f>
        <v>4.2794117647058822</v>
      </c>
      <c r="T18" s="274">
        <f t="shared" si="15"/>
        <v>3</v>
      </c>
      <c r="U18" s="354">
        <v>5</v>
      </c>
      <c r="W18" s="77">
        <v>14</v>
      </c>
      <c r="X18" s="520" t="s">
        <v>1489</v>
      </c>
      <c r="Y18" s="252">
        <v>4.1535714285714285</v>
      </c>
    </row>
    <row r="19" spans="1:25" ht="20.25" customHeight="1" x14ac:dyDescent="0.25">
      <c r="A19" s="355">
        <v>2551</v>
      </c>
      <c r="B19" s="355">
        <f>'2551'!E37</f>
        <v>27</v>
      </c>
      <c r="C19" s="249">
        <f>'2551'!W38</f>
        <v>0</v>
      </c>
      <c r="D19" s="249">
        <f>'2551'!X38</f>
        <v>0</v>
      </c>
      <c r="E19" s="249">
        <f>'2551'!Y38</f>
        <v>5</v>
      </c>
      <c r="F19" s="249">
        <f>'2551'!Z38</f>
        <v>57</v>
      </c>
      <c r="G19" s="249">
        <f>'2551'!AA38</f>
        <v>124</v>
      </c>
      <c r="H19" s="249">
        <f>'2551'!AB38</f>
        <v>111</v>
      </c>
      <c r="I19" s="250">
        <f t="shared" si="10"/>
        <v>297</v>
      </c>
      <c r="J19" s="356">
        <f>'2551'!V39</f>
        <v>1</v>
      </c>
      <c r="K19" s="251">
        <f t="shared" si="9"/>
        <v>3.7037037037037033</v>
      </c>
      <c r="L19" s="356">
        <f>'2551'!V40</f>
        <v>5</v>
      </c>
      <c r="M19" s="251">
        <f t="shared" si="11"/>
        <v>18.518518518518519</v>
      </c>
      <c r="N19" s="356">
        <f>'2551'!V41</f>
        <v>16</v>
      </c>
      <c r="O19" s="251">
        <f t="shared" si="12"/>
        <v>59.259259259259252</v>
      </c>
      <c r="P19" s="356">
        <f>'2551'!V42</f>
        <v>5</v>
      </c>
      <c r="Q19" s="251">
        <f t="shared" si="13"/>
        <v>18.518518518518519</v>
      </c>
      <c r="R19" s="356">
        <f t="shared" si="14"/>
        <v>27</v>
      </c>
      <c r="S19" s="252">
        <f>'2551'!AD38</f>
        <v>4.1481481481481479</v>
      </c>
      <c r="T19" s="274">
        <f t="shared" si="15"/>
        <v>3</v>
      </c>
      <c r="U19" s="354">
        <v>14</v>
      </c>
      <c r="W19" s="77">
        <v>15</v>
      </c>
      <c r="X19" s="520">
        <v>2531</v>
      </c>
      <c r="Y19" s="252">
        <v>4.1231671554252198</v>
      </c>
    </row>
    <row r="20" spans="1:25" ht="20.25" customHeight="1" x14ac:dyDescent="0.25">
      <c r="A20" s="355">
        <v>2541</v>
      </c>
      <c r="B20" s="355">
        <f>'2541'!E37</f>
        <v>22</v>
      </c>
      <c r="C20" s="249">
        <f>'2541'!W38</f>
        <v>0</v>
      </c>
      <c r="D20" s="249">
        <f>'2541'!X38</f>
        <v>0</v>
      </c>
      <c r="E20" s="249">
        <f>'2541'!Y38</f>
        <v>5</v>
      </c>
      <c r="F20" s="249">
        <f>'2541'!Z38</f>
        <v>63</v>
      </c>
      <c r="G20" s="249">
        <f>'2541'!AA38</f>
        <v>94</v>
      </c>
      <c r="H20" s="249">
        <f>'2541'!AB38</f>
        <v>76</v>
      </c>
      <c r="I20" s="250">
        <f t="shared" si="10"/>
        <v>238</v>
      </c>
      <c r="J20" s="356">
        <f>'2541'!V39</f>
        <v>1</v>
      </c>
      <c r="K20" s="251">
        <f t="shared" si="9"/>
        <v>4.5454545454545459</v>
      </c>
      <c r="L20" s="356">
        <f>'2541'!V40</f>
        <v>3</v>
      </c>
      <c r="M20" s="251">
        <f t="shared" si="11"/>
        <v>13.636363636363635</v>
      </c>
      <c r="N20" s="356">
        <f>'2541'!V41</f>
        <v>14</v>
      </c>
      <c r="O20" s="251">
        <f t="shared" si="12"/>
        <v>63.636363636363633</v>
      </c>
      <c r="P20" s="356">
        <f>'2541'!V42</f>
        <v>4</v>
      </c>
      <c r="Q20" s="251">
        <f t="shared" si="13"/>
        <v>18.181818181818183</v>
      </c>
      <c r="R20" s="356">
        <f t="shared" si="14"/>
        <v>22</v>
      </c>
      <c r="S20" s="252">
        <f>'2541'!AD38</f>
        <v>4.0126050420168067</v>
      </c>
      <c r="T20" s="274">
        <f t="shared" si="15"/>
        <v>3</v>
      </c>
      <c r="U20" s="354">
        <v>23</v>
      </c>
      <c r="W20" s="77">
        <v>16</v>
      </c>
      <c r="X20" s="520">
        <v>2633</v>
      </c>
      <c r="Y20" s="252">
        <v>4.1068965517241383</v>
      </c>
    </row>
    <row r="21" spans="1:25" ht="20.25" customHeight="1" x14ac:dyDescent="0.25">
      <c r="A21" s="355">
        <v>2542</v>
      </c>
      <c r="B21" s="355">
        <f>'2542'!E37</f>
        <v>21</v>
      </c>
      <c r="C21" s="249">
        <f>'2542'!W38</f>
        <v>0</v>
      </c>
      <c r="D21" s="249">
        <f>'2542'!X38</f>
        <v>0</v>
      </c>
      <c r="E21" s="249">
        <f>'2542'!Y38</f>
        <v>0</v>
      </c>
      <c r="F21" s="249">
        <f>'2542'!Z38</f>
        <v>46</v>
      </c>
      <c r="G21" s="249">
        <f>'2542'!AA38</f>
        <v>85</v>
      </c>
      <c r="H21" s="249">
        <f>'2542'!AB38</f>
        <v>100</v>
      </c>
      <c r="I21" s="250">
        <f t="shared" si="10"/>
        <v>231</v>
      </c>
      <c r="J21" s="356" t="str">
        <f>'2542'!V39</f>
        <v>0</v>
      </c>
      <c r="K21" s="251">
        <f t="shared" si="9"/>
        <v>0</v>
      </c>
      <c r="L21" s="356">
        <f>'2542'!V40</f>
        <v>5</v>
      </c>
      <c r="M21" s="251">
        <f t="shared" si="11"/>
        <v>23.809523809523807</v>
      </c>
      <c r="N21" s="356">
        <f>'2542'!V41</f>
        <v>16</v>
      </c>
      <c r="O21" s="251">
        <f t="shared" si="12"/>
        <v>76.19047619047619</v>
      </c>
      <c r="P21" s="356" t="str">
        <f>'2542'!V42</f>
        <v>0</v>
      </c>
      <c r="Q21" s="251">
        <f t="shared" si="13"/>
        <v>0</v>
      </c>
      <c r="R21" s="356">
        <f t="shared" si="14"/>
        <v>21</v>
      </c>
      <c r="S21" s="252">
        <f>'2542'!AD38</f>
        <v>4.2337662337662341</v>
      </c>
      <c r="T21" s="274">
        <f t="shared" si="15"/>
        <v>3</v>
      </c>
      <c r="U21" s="354">
        <v>9</v>
      </c>
      <c r="W21" s="77">
        <v>17</v>
      </c>
      <c r="X21" s="520" t="s">
        <v>1490</v>
      </c>
      <c r="Y21" s="252">
        <v>4.1020408163265305</v>
      </c>
    </row>
    <row r="22" spans="1:25" ht="20.25" customHeight="1" x14ac:dyDescent="0.25">
      <c r="A22" s="355">
        <v>2543</v>
      </c>
      <c r="B22" s="355">
        <f>'2543'!E37</f>
        <v>22</v>
      </c>
      <c r="C22" s="249">
        <f>'2543'!W38</f>
        <v>0</v>
      </c>
      <c r="D22" s="249">
        <f>'2543'!X38</f>
        <v>0</v>
      </c>
      <c r="E22" s="249">
        <f>'2543'!Y38</f>
        <v>6</v>
      </c>
      <c r="F22" s="249">
        <f>'2543'!Z38</f>
        <v>66</v>
      </c>
      <c r="G22" s="249">
        <f>'2543'!AA38</f>
        <v>89</v>
      </c>
      <c r="H22" s="249">
        <f>'2543'!AB38</f>
        <v>79</v>
      </c>
      <c r="I22" s="250">
        <f t="shared" si="10"/>
        <v>240</v>
      </c>
      <c r="J22" s="356" t="str">
        <f>'2543'!V39</f>
        <v>0</v>
      </c>
      <c r="K22" s="251">
        <f t="shared" si="9"/>
        <v>0</v>
      </c>
      <c r="L22" s="356">
        <f>'2543'!V40</f>
        <v>4</v>
      </c>
      <c r="M22" s="251">
        <f t="shared" si="11"/>
        <v>18.181818181818183</v>
      </c>
      <c r="N22" s="356">
        <f>'2543'!V41</f>
        <v>12</v>
      </c>
      <c r="O22" s="251">
        <f t="shared" si="12"/>
        <v>54.54545454545454</v>
      </c>
      <c r="P22" s="356">
        <f>'2543'!V42</f>
        <v>6</v>
      </c>
      <c r="Q22" s="251">
        <f t="shared" si="13"/>
        <v>27.27272727272727</v>
      </c>
      <c r="R22" s="356">
        <f t="shared" si="14"/>
        <v>22</v>
      </c>
      <c r="S22" s="252">
        <f>'2543'!AD38</f>
        <v>4.0041666666666664</v>
      </c>
      <c r="T22" s="274">
        <f t="shared" si="15"/>
        <v>3</v>
      </c>
      <c r="U22" s="354">
        <v>24</v>
      </c>
      <c r="W22" s="77">
        <v>18</v>
      </c>
      <c r="X22" s="520">
        <v>2641</v>
      </c>
      <c r="Y22" s="252">
        <v>4.0782312925170068</v>
      </c>
    </row>
    <row r="23" spans="1:25" ht="27" customHeight="1" x14ac:dyDescent="0.25">
      <c r="A23" s="253" t="s">
        <v>1196</v>
      </c>
      <c r="B23" s="254">
        <f>SUM(B15:B22)</f>
        <v>217</v>
      </c>
      <c r="C23" s="254">
        <f t="shared" ref="C23:I23" si="16">SUM(C15:C22)</f>
        <v>0</v>
      </c>
      <c r="D23" s="254">
        <f t="shared" si="16"/>
        <v>0</v>
      </c>
      <c r="E23" s="254">
        <f t="shared" si="16"/>
        <v>19</v>
      </c>
      <c r="F23" s="254">
        <f t="shared" si="16"/>
        <v>509</v>
      </c>
      <c r="G23" s="254">
        <f t="shared" si="16"/>
        <v>886</v>
      </c>
      <c r="H23" s="254">
        <f t="shared" si="16"/>
        <v>964</v>
      </c>
      <c r="I23" s="254">
        <f t="shared" si="16"/>
        <v>2378</v>
      </c>
      <c r="J23" s="253">
        <f>SUM(J15:J22)</f>
        <v>7</v>
      </c>
      <c r="K23" s="255">
        <f>IF(R23=0,0,J23/R23*100)</f>
        <v>3.225806451612903</v>
      </c>
      <c r="L23" s="253">
        <f>SUM(L15:L22)</f>
        <v>45</v>
      </c>
      <c r="M23" s="255">
        <f>IF(R23=0,0,L23/R23*100)</f>
        <v>20.737327188940093</v>
      </c>
      <c r="N23" s="253">
        <f>SUM(N15:N22)</f>
        <v>147</v>
      </c>
      <c r="O23" s="255">
        <f>IF(R23=0,0,N23/R23*100)</f>
        <v>67.741935483870961</v>
      </c>
      <c r="P23" s="253">
        <f>SUM(P15:P22)</f>
        <v>18</v>
      </c>
      <c r="Q23" s="255">
        <f>IF(R23=0,0,P23/R23*100)</f>
        <v>8.2949308755760374</v>
      </c>
      <c r="R23" s="253">
        <f>SUM(R15:R22)</f>
        <v>217</v>
      </c>
      <c r="S23" s="256">
        <f>IF(ISERROR(((D23+E23)*2+F23*3+G23*4+H23*5)/SUM(D23,E23:H23)),"",((D23+E23)*2+F23*3+G23*4+H23*5)/SUM(D23,E23:H23))</f>
        <v>4.175357443229605</v>
      </c>
      <c r="T23" s="273">
        <f>IF(I23=0,0,IF(Q23&gt;30,2,IF(AND(Q23&lt;10,K23&gt;=50),5,IF(AND(SUM(K23,M23)&gt;=50,Q23&lt;=20),4,3))))</f>
        <v>3</v>
      </c>
      <c r="U23" s="393">
        <v>3</v>
      </c>
      <c r="W23" s="77">
        <v>19</v>
      </c>
      <c r="X23" s="520">
        <v>2632</v>
      </c>
      <c r="Y23" s="252">
        <v>4.0654545454545454</v>
      </c>
    </row>
    <row r="24" spans="1:25" x14ac:dyDescent="0.25">
      <c r="A24" s="318">
        <v>2431</v>
      </c>
      <c r="B24" s="318">
        <f>'2431'!E37</f>
        <v>24</v>
      </c>
      <c r="C24" s="249">
        <f>'2431'!W38</f>
        <v>0</v>
      </c>
      <c r="D24" s="249">
        <f>'2431'!X38</f>
        <v>0</v>
      </c>
      <c r="E24" s="249">
        <f>'2431'!Y38</f>
        <v>2</v>
      </c>
      <c r="F24" s="249">
        <f>'2431'!Z38</f>
        <v>56</v>
      </c>
      <c r="G24" s="249">
        <f>'2431'!AA38</f>
        <v>70</v>
      </c>
      <c r="H24" s="249">
        <f>'2431'!AB38</f>
        <v>108</v>
      </c>
      <c r="I24" s="250">
        <f>SUM(D24:H24)</f>
        <v>236</v>
      </c>
      <c r="J24" s="327">
        <f>'2431'!V39</f>
        <v>4</v>
      </c>
      <c r="K24" s="251">
        <f t="shared" ref="K24:K32" si="17">IF(R24=0,0,J24/R24*100)</f>
        <v>16.666666666666664</v>
      </c>
      <c r="L24" s="327">
        <f>'2431'!V40</f>
        <v>3</v>
      </c>
      <c r="M24" s="251">
        <f t="shared" ref="M24:M32" si="18">IF(R24=0,0,L24/R24*100)</f>
        <v>12.5</v>
      </c>
      <c r="N24" s="327">
        <f>'2431'!V41</f>
        <v>15</v>
      </c>
      <c r="O24" s="251">
        <f t="shared" ref="O24:O32" si="19">IF(R24=0,0,N24/R24*100)</f>
        <v>62.5</v>
      </c>
      <c r="P24" s="327">
        <f>'2431'!V42</f>
        <v>2</v>
      </c>
      <c r="Q24" s="251">
        <f t="shared" ref="Q24:Q32" si="20">IF(R24=0,0,P24/R24*100)</f>
        <v>8.3333333333333321</v>
      </c>
      <c r="R24" s="327">
        <f>SUM(J24,L24,N24,P24)</f>
        <v>24</v>
      </c>
      <c r="S24" s="252">
        <f>'2431'!AD38</f>
        <v>4.2033898305084749</v>
      </c>
      <c r="T24" s="274">
        <f>IF(I24=0,0,IF(Q24&gt;30,2,IF(AND(Q24&lt;10,K24&gt;=50),5,IF(AND(SUM(K24,M24)&gt;=50,Q24&lt;=20),4,3))))</f>
        <v>3</v>
      </c>
      <c r="U24" s="342">
        <v>11</v>
      </c>
      <c r="W24" s="77">
        <v>20</v>
      </c>
      <c r="X24" s="520">
        <v>2343</v>
      </c>
      <c r="Y24" s="252">
        <v>4.05</v>
      </c>
    </row>
    <row r="25" spans="1:25" x14ac:dyDescent="0.25">
      <c r="A25" s="318">
        <v>2432</v>
      </c>
      <c r="B25" s="318">
        <f>'2432'!E37</f>
        <v>26</v>
      </c>
      <c r="C25" s="249">
        <f>'2432'!W38</f>
        <v>0</v>
      </c>
      <c r="D25" s="249">
        <f>'2432'!X38</f>
        <v>0</v>
      </c>
      <c r="E25" s="249">
        <f>'2432'!Y38</f>
        <v>0</v>
      </c>
      <c r="F25" s="249">
        <f>'2432'!Z38</f>
        <v>46</v>
      </c>
      <c r="G25" s="249">
        <f>'2432'!AA38</f>
        <v>100</v>
      </c>
      <c r="H25" s="249">
        <f>'2432'!AB38</f>
        <v>114</v>
      </c>
      <c r="I25" s="250">
        <f t="shared" ref="I25:I32" si="21">SUM(D25:H25)</f>
        <v>260</v>
      </c>
      <c r="J25" s="327">
        <f>'2432'!V39</f>
        <v>1</v>
      </c>
      <c r="K25" s="251">
        <f t="shared" si="17"/>
        <v>3.8461538461538463</v>
      </c>
      <c r="L25" s="327">
        <f>'2432'!V40</f>
        <v>6</v>
      </c>
      <c r="M25" s="251">
        <f t="shared" si="18"/>
        <v>23.076923076923077</v>
      </c>
      <c r="N25" s="327">
        <f>'2432'!V41</f>
        <v>19</v>
      </c>
      <c r="O25" s="251">
        <f t="shared" si="19"/>
        <v>73.076923076923066</v>
      </c>
      <c r="P25" s="327" t="str">
        <f>'2432'!V42</f>
        <v>0</v>
      </c>
      <c r="Q25" s="251">
        <f t="shared" si="20"/>
        <v>0</v>
      </c>
      <c r="R25" s="327">
        <f t="shared" ref="R25:R32" si="22">SUM(J25,L25,N25,P25)</f>
        <v>26</v>
      </c>
      <c r="S25" s="252">
        <f>'2432'!AD38</f>
        <v>4.2615384615384615</v>
      </c>
      <c r="T25" s="274">
        <f t="shared" ref="T25:T32" si="23">IF(I25=0,0,IF(Q25&gt;30,2,IF(AND(Q25&lt;10,K25&gt;=50),5,IF(AND(SUM(K25,M25)&gt;=50,Q25&lt;=20),4,3))))</f>
        <v>3</v>
      </c>
      <c r="U25" s="342">
        <v>6</v>
      </c>
      <c r="W25" s="77">
        <v>21</v>
      </c>
      <c r="X25" s="520">
        <v>2442</v>
      </c>
      <c r="Y25" s="252">
        <v>4.0279069767441857</v>
      </c>
    </row>
    <row r="26" spans="1:25" x14ac:dyDescent="0.25">
      <c r="A26" s="318">
        <v>2433</v>
      </c>
      <c r="B26" s="318">
        <f>'2433'!E37</f>
        <v>24</v>
      </c>
      <c r="C26" s="249">
        <f>'2433'!W38</f>
        <v>0</v>
      </c>
      <c r="D26" s="249">
        <f>'2433'!X38</f>
        <v>0</v>
      </c>
      <c r="E26" s="249">
        <f>'2433'!Y38</f>
        <v>1</v>
      </c>
      <c r="F26" s="249">
        <f>'2433'!Z38</f>
        <v>36</v>
      </c>
      <c r="G26" s="249">
        <f>'2433'!AA38</f>
        <v>88</v>
      </c>
      <c r="H26" s="249">
        <f>'2433'!AB38</f>
        <v>112</v>
      </c>
      <c r="I26" s="250">
        <f t="shared" si="21"/>
        <v>237</v>
      </c>
      <c r="J26" s="327">
        <f>'2433'!V39</f>
        <v>5</v>
      </c>
      <c r="K26" s="251">
        <f t="shared" si="17"/>
        <v>20.833333333333336</v>
      </c>
      <c r="L26" s="327">
        <f>'2433'!V40</f>
        <v>2</v>
      </c>
      <c r="M26" s="251">
        <f t="shared" si="18"/>
        <v>8.3333333333333321</v>
      </c>
      <c r="N26" s="327">
        <f>'2433'!V41</f>
        <v>16</v>
      </c>
      <c r="O26" s="251">
        <f t="shared" si="19"/>
        <v>66.666666666666657</v>
      </c>
      <c r="P26" s="327">
        <f>'2433'!V42</f>
        <v>1</v>
      </c>
      <c r="Q26" s="251">
        <f t="shared" si="20"/>
        <v>4.1666666666666661</v>
      </c>
      <c r="R26" s="327">
        <f t="shared" si="22"/>
        <v>24</v>
      </c>
      <c r="S26" s="252">
        <f>'2433'!AD38</f>
        <v>4.3122362869198314</v>
      </c>
      <c r="T26" s="274">
        <f t="shared" si="23"/>
        <v>3</v>
      </c>
      <c r="U26" s="342">
        <v>4</v>
      </c>
      <c r="W26" s="77">
        <v>22</v>
      </c>
      <c r="X26" s="520">
        <v>2634</v>
      </c>
      <c r="Y26" s="252">
        <v>4.0150375939849621</v>
      </c>
    </row>
    <row r="27" spans="1:25" x14ac:dyDescent="0.25">
      <c r="A27" s="318">
        <v>2434</v>
      </c>
      <c r="B27" s="318">
        <f>'2434'!E37</f>
        <v>23</v>
      </c>
      <c r="C27" s="249">
        <f>'2434'!W38</f>
        <v>0</v>
      </c>
      <c r="D27" s="249">
        <f>'2434'!X38</f>
        <v>0</v>
      </c>
      <c r="E27" s="249">
        <f>'2434'!Y38</f>
        <v>0</v>
      </c>
      <c r="F27" s="249">
        <f>'2434'!Z38</f>
        <v>16</v>
      </c>
      <c r="G27" s="249">
        <f>'2434'!AA38</f>
        <v>80</v>
      </c>
      <c r="H27" s="249">
        <f>'2434'!AB38</f>
        <v>132</v>
      </c>
      <c r="I27" s="250">
        <f t="shared" si="21"/>
        <v>228</v>
      </c>
      <c r="J27" s="327">
        <f>'2434'!V39</f>
        <v>2</v>
      </c>
      <c r="K27" s="251">
        <f t="shared" si="17"/>
        <v>8.695652173913043</v>
      </c>
      <c r="L27" s="327">
        <f>'2434'!V40</f>
        <v>11</v>
      </c>
      <c r="M27" s="251">
        <f t="shared" si="18"/>
        <v>47.826086956521742</v>
      </c>
      <c r="N27" s="327">
        <f>'2434'!V41</f>
        <v>10</v>
      </c>
      <c r="O27" s="251">
        <f t="shared" si="19"/>
        <v>43.478260869565219</v>
      </c>
      <c r="P27" s="327" t="str">
        <f>'2434'!V42</f>
        <v>0</v>
      </c>
      <c r="Q27" s="251">
        <f t="shared" si="20"/>
        <v>0</v>
      </c>
      <c r="R27" s="327">
        <f t="shared" si="22"/>
        <v>23</v>
      </c>
      <c r="S27" s="252">
        <f>'2434'!AD38</f>
        <v>4.5087719298245617</v>
      </c>
      <c r="T27" s="274">
        <f t="shared" si="23"/>
        <v>4</v>
      </c>
      <c r="U27" s="342">
        <v>1</v>
      </c>
      <c r="W27" s="77">
        <v>23</v>
      </c>
      <c r="X27" s="520">
        <v>2541</v>
      </c>
      <c r="Y27" s="252">
        <v>4.0126050420168067</v>
      </c>
    </row>
    <row r="28" spans="1:25" x14ac:dyDescent="0.25">
      <c r="A28" s="318">
        <v>2435</v>
      </c>
      <c r="B28" s="318">
        <f>'2435'!E37</f>
        <v>25</v>
      </c>
      <c r="C28" s="249">
        <f>'2435'!W38</f>
        <v>0</v>
      </c>
      <c r="D28" s="249">
        <f>'2435'!X38</f>
        <v>0</v>
      </c>
      <c r="E28" s="249">
        <f>'2435'!Y38</f>
        <v>0</v>
      </c>
      <c r="F28" s="249">
        <f>'2435'!Z38</f>
        <v>40</v>
      </c>
      <c r="G28" s="249">
        <f>'2435'!AA38</f>
        <v>102</v>
      </c>
      <c r="H28" s="249">
        <f>'2435'!AB38</f>
        <v>104</v>
      </c>
      <c r="I28" s="250">
        <f t="shared" si="21"/>
        <v>246</v>
      </c>
      <c r="J28" s="327">
        <f>'2435'!V39</f>
        <v>1</v>
      </c>
      <c r="K28" s="251">
        <f t="shared" si="17"/>
        <v>4</v>
      </c>
      <c r="L28" s="327">
        <f>'2435'!V40</f>
        <v>10</v>
      </c>
      <c r="M28" s="251">
        <f t="shared" si="18"/>
        <v>40</v>
      </c>
      <c r="N28" s="327">
        <f>'2435'!V41</f>
        <v>14</v>
      </c>
      <c r="O28" s="251">
        <f t="shared" si="19"/>
        <v>56.000000000000007</v>
      </c>
      <c r="P28" s="327" t="str">
        <f>'2435'!V42</f>
        <v>0</v>
      </c>
      <c r="Q28" s="251">
        <f t="shared" si="20"/>
        <v>0</v>
      </c>
      <c r="R28" s="327">
        <f t="shared" si="22"/>
        <v>25</v>
      </c>
      <c r="S28" s="252">
        <f>'2435'!AD38</f>
        <v>4.2601626016260159</v>
      </c>
      <c r="T28" s="274">
        <f>IF(I28=0,0,IF(Q28&gt;30,2,IF(AND(Q28&lt;10,K28&gt;=50),5,IF(AND(SUM(K28,M28)&gt;=50,Q28&lt;=20),4,3))))</f>
        <v>3</v>
      </c>
      <c r="U28" s="342">
        <v>6</v>
      </c>
      <c r="W28" s="77">
        <v>24</v>
      </c>
      <c r="X28" s="520">
        <v>2543</v>
      </c>
      <c r="Y28" s="252">
        <v>4.0041666666666664</v>
      </c>
    </row>
    <row r="29" spans="1:25" x14ac:dyDescent="0.25">
      <c r="A29" s="319">
        <v>2451</v>
      </c>
      <c r="B29" s="318">
        <f>'2451'!E37</f>
        <v>27</v>
      </c>
      <c r="C29" s="249">
        <f>'2451'!W38</f>
        <v>0</v>
      </c>
      <c r="D29" s="249">
        <f>'2451'!X38</f>
        <v>0</v>
      </c>
      <c r="E29" s="249">
        <f>'2451'!Y38</f>
        <v>3</v>
      </c>
      <c r="F29" s="249">
        <f>'2451'!Z38</f>
        <v>69</v>
      </c>
      <c r="G29" s="249">
        <f>'2451'!AA38</f>
        <v>89</v>
      </c>
      <c r="H29" s="249">
        <f>'2451'!AB38</f>
        <v>101</v>
      </c>
      <c r="I29" s="250">
        <f t="shared" si="21"/>
        <v>262</v>
      </c>
      <c r="J29" s="327">
        <f>'2451'!V39</f>
        <v>3</v>
      </c>
      <c r="K29" s="251">
        <f t="shared" si="17"/>
        <v>11.111111111111111</v>
      </c>
      <c r="L29" s="327">
        <f>'2451'!V40</f>
        <v>5</v>
      </c>
      <c r="M29" s="251">
        <f>IF(R29=0,0,L29/R29*100)</f>
        <v>18.518518518518519</v>
      </c>
      <c r="N29" s="327">
        <f>'2451'!V41</f>
        <v>17</v>
      </c>
      <c r="O29" s="251">
        <f t="shared" si="19"/>
        <v>62.962962962962962</v>
      </c>
      <c r="P29" s="327">
        <f>'2451'!V42</f>
        <v>2</v>
      </c>
      <c r="Q29" s="251">
        <f t="shared" si="20"/>
        <v>7.4074074074074066</v>
      </c>
      <c r="R29" s="327">
        <f t="shared" si="22"/>
        <v>27</v>
      </c>
      <c r="S29" s="252">
        <f>'2451'!AD38</f>
        <v>4.0992366412213741</v>
      </c>
      <c r="T29" s="274">
        <f t="shared" si="23"/>
        <v>3</v>
      </c>
      <c r="U29" s="342">
        <v>17</v>
      </c>
      <c r="W29" s="77">
        <v>25</v>
      </c>
    </row>
    <row r="30" spans="1:25" x14ac:dyDescent="0.25">
      <c r="A30" s="318">
        <v>2441</v>
      </c>
      <c r="B30" s="318">
        <f>'2441'!E37</f>
        <v>25</v>
      </c>
      <c r="C30" s="249">
        <f>'2441'!W38</f>
        <v>0</v>
      </c>
      <c r="D30" s="249">
        <f>'2441'!X38</f>
        <v>0</v>
      </c>
      <c r="E30" s="249">
        <f>'2441'!Y38</f>
        <v>0</v>
      </c>
      <c r="F30" s="249">
        <f>'2441'!Z38</f>
        <v>60</v>
      </c>
      <c r="G30" s="249">
        <f>'2441'!AA38</f>
        <v>77</v>
      </c>
      <c r="H30" s="249">
        <f>'2441'!AB38</f>
        <v>106</v>
      </c>
      <c r="I30" s="250">
        <f t="shared" si="21"/>
        <v>243</v>
      </c>
      <c r="J30" s="327">
        <f>'2441'!V39</f>
        <v>2</v>
      </c>
      <c r="K30" s="251">
        <f t="shared" si="17"/>
        <v>8</v>
      </c>
      <c r="L30" s="327">
        <f>'2441'!V40</f>
        <v>4</v>
      </c>
      <c r="M30" s="251">
        <f t="shared" si="18"/>
        <v>16</v>
      </c>
      <c r="N30" s="327">
        <f>'2441'!V41</f>
        <v>19</v>
      </c>
      <c r="O30" s="251">
        <f t="shared" si="19"/>
        <v>76</v>
      </c>
      <c r="P30" s="327" t="str">
        <f>'2441'!V42</f>
        <v>0</v>
      </c>
      <c r="Q30" s="251">
        <f t="shared" si="20"/>
        <v>0</v>
      </c>
      <c r="R30" s="327">
        <f t="shared" si="22"/>
        <v>25</v>
      </c>
      <c r="S30" s="252">
        <f>'2441'!AD38</f>
        <v>4.189300411522634</v>
      </c>
      <c r="T30" s="274">
        <f t="shared" si="23"/>
        <v>3</v>
      </c>
      <c r="U30" s="342">
        <v>12</v>
      </c>
      <c r="W30" s="77">
        <v>26</v>
      </c>
    </row>
    <row r="31" spans="1:25" x14ac:dyDescent="0.25">
      <c r="A31" s="318">
        <v>2442</v>
      </c>
      <c r="B31" s="318">
        <f>'2442'!E37</f>
        <v>22</v>
      </c>
      <c r="C31" s="249">
        <f>'2442'!W38</f>
        <v>0</v>
      </c>
      <c r="D31" s="249">
        <f>'2442'!X38</f>
        <v>0</v>
      </c>
      <c r="E31" s="249">
        <f>'2442'!Y38</f>
        <v>0</v>
      </c>
      <c r="F31" s="249">
        <f>'2442'!Z38</f>
        <v>69</v>
      </c>
      <c r="G31" s="249">
        <f>'2442'!AA38</f>
        <v>71</v>
      </c>
      <c r="H31" s="249">
        <f>'2442'!AB38</f>
        <v>75</v>
      </c>
      <c r="I31" s="250">
        <f t="shared" si="21"/>
        <v>215</v>
      </c>
      <c r="J31" s="327">
        <f>'2442'!V39</f>
        <v>1</v>
      </c>
      <c r="K31" s="251">
        <f t="shared" si="17"/>
        <v>4.5454545454545459</v>
      </c>
      <c r="L31" s="327">
        <f>'2442'!V40</f>
        <v>5</v>
      </c>
      <c r="M31" s="251">
        <f t="shared" si="18"/>
        <v>22.727272727272727</v>
      </c>
      <c r="N31" s="327">
        <f>'2442'!V41</f>
        <v>16</v>
      </c>
      <c r="O31" s="251">
        <f t="shared" si="19"/>
        <v>72.727272727272734</v>
      </c>
      <c r="P31" s="327" t="str">
        <f>'2442'!V42</f>
        <v>0</v>
      </c>
      <c r="Q31" s="251">
        <f t="shared" si="20"/>
        <v>0</v>
      </c>
      <c r="R31" s="327">
        <f t="shared" si="22"/>
        <v>22</v>
      </c>
      <c r="S31" s="252">
        <f>'2442'!AD38</f>
        <v>4.0279069767441857</v>
      </c>
      <c r="T31" s="274">
        <f t="shared" si="23"/>
        <v>3</v>
      </c>
      <c r="U31" s="342">
        <v>21</v>
      </c>
      <c r="W31" s="77">
        <v>27</v>
      </c>
    </row>
    <row r="32" spans="1:25" x14ac:dyDescent="0.25">
      <c r="A32" s="318">
        <v>2443</v>
      </c>
      <c r="B32" s="318">
        <f>'2443'!E37</f>
        <v>24</v>
      </c>
      <c r="C32" s="249">
        <f>'2443'!W38</f>
        <v>0</v>
      </c>
      <c r="D32" s="249">
        <f>'2443'!X38</f>
        <v>0</v>
      </c>
      <c r="E32" s="249">
        <f>'2443'!Y38</f>
        <v>0</v>
      </c>
      <c r="F32" s="249">
        <f>'2443'!Z38</f>
        <v>44</v>
      </c>
      <c r="G32" s="249">
        <f>'2443'!AA38</f>
        <v>99</v>
      </c>
      <c r="H32" s="249">
        <f>'2443'!AB38</f>
        <v>90</v>
      </c>
      <c r="I32" s="250">
        <f t="shared" si="21"/>
        <v>233</v>
      </c>
      <c r="J32" s="327">
        <f>'2443'!V39</f>
        <v>1</v>
      </c>
      <c r="K32" s="251">
        <f t="shared" si="17"/>
        <v>4.1666666666666661</v>
      </c>
      <c r="L32" s="327">
        <f>'2443'!V40</f>
        <v>6</v>
      </c>
      <c r="M32" s="251">
        <f t="shared" si="18"/>
        <v>25</v>
      </c>
      <c r="N32" s="327">
        <f>'2443'!V41</f>
        <v>17</v>
      </c>
      <c r="O32" s="251">
        <f t="shared" si="19"/>
        <v>70.833333333333343</v>
      </c>
      <c r="P32" s="327" t="str">
        <f>'2443'!V42</f>
        <v>0</v>
      </c>
      <c r="Q32" s="251">
        <f t="shared" si="20"/>
        <v>0</v>
      </c>
      <c r="R32" s="327">
        <f t="shared" si="22"/>
        <v>24</v>
      </c>
      <c r="S32" s="252">
        <f>'2443'!AD38</f>
        <v>4.1974248927038627</v>
      </c>
      <c r="T32" s="274">
        <f t="shared" si="23"/>
        <v>3</v>
      </c>
      <c r="U32" s="342">
        <v>11</v>
      </c>
      <c r="W32" s="77">
        <v>28</v>
      </c>
    </row>
    <row r="33" spans="1:25" ht="25.5" customHeight="1" x14ac:dyDescent="0.25">
      <c r="A33" s="253" t="s">
        <v>588</v>
      </c>
      <c r="B33" s="254">
        <f>SUM(B24:B32)</f>
        <v>220</v>
      </c>
      <c r="C33" s="254">
        <f t="shared" ref="C33:I33" si="24">SUM(C24:C32)</f>
        <v>0</v>
      </c>
      <c r="D33" s="254">
        <f t="shared" si="24"/>
        <v>0</v>
      </c>
      <c r="E33" s="254">
        <f t="shared" si="24"/>
        <v>6</v>
      </c>
      <c r="F33" s="254">
        <f t="shared" si="24"/>
        <v>436</v>
      </c>
      <c r="G33" s="254">
        <f t="shared" si="24"/>
        <v>776</v>
      </c>
      <c r="H33" s="254">
        <f t="shared" si="24"/>
        <v>942</v>
      </c>
      <c r="I33" s="254">
        <f t="shared" si="24"/>
        <v>2160</v>
      </c>
      <c r="J33" s="253">
        <f>SUM(J24:J32)</f>
        <v>20</v>
      </c>
      <c r="K33" s="255">
        <f>IF(R33=0,0,J33/R33*100)</f>
        <v>9.0909090909090917</v>
      </c>
      <c r="L33" s="253">
        <f>SUM(L24:L32)</f>
        <v>52</v>
      </c>
      <c r="M33" s="255">
        <f>IF(R33=0,0,L33/R33*100)</f>
        <v>23.636363636363637</v>
      </c>
      <c r="N33" s="253">
        <f>SUM(N24:N32)</f>
        <v>143</v>
      </c>
      <c r="O33" s="255">
        <f>IF(R33=0,0,N33/R33*100)</f>
        <v>65</v>
      </c>
      <c r="P33" s="253">
        <f>SUM(P24:P32)</f>
        <v>5</v>
      </c>
      <c r="Q33" s="255">
        <f>IF(R33=0,0,P33/R33*100)</f>
        <v>2.2727272727272729</v>
      </c>
      <c r="R33" s="253">
        <f>SUM(R24:R32)</f>
        <v>220</v>
      </c>
      <c r="S33" s="256">
        <f>IF(ISERROR(((D33+E33)*2+F33*3+G33*4+H33*5)/SUM(D33,E33:H33)),"",((D33+E33)*2+F33*3+G33*4+H33*5)/SUM(D33,E33:H33))</f>
        <v>4.2287037037037036</v>
      </c>
      <c r="T33" s="273">
        <f>IF(I33=0,0,IF(Q33&gt;30,2,IF(AND(Q33&lt;10,K33&gt;=50),5,IF(AND(SUM(K33,M33)&gt;=50,Q33&lt;=20),4,3))))</f>
        <v>3</v>
      </c>
      <c r="U33" s="346">
        <v>2</v>
      </c>
      <c r="W33" s="77">
        <v>29</v>
      </c>
    </row>
    <row r="34" spans="1:25" x14ac:dyDescent="0.25">
      <c r="A34" s="301">
        <v>2331</v>
      </c>
      <c r="B34" s="301">
        <f>'2331'!E38</f>
        <v>20</v>
      </c>
      <c r="C34" s="249">
        <f>'2331'!W39</f>
        <v>0</v>
      </c>
      <c r="D34" s="249">
        <f>'2331'!X39</f>
        <v>0</v>
      </c>
      <c r="E34" s="249">
        <f>'2331'!Y39</f>
        <v>1</v>
      </c>
      <c r="F34" s="249">
        <f>'2331'!Z39</f>
        <v>12</v>
      </c>
      <c r="G34" s="249">
        <f>'2331'!AA39</f>
        <v>88</v>
      </c>
      <c r="H34" s="249">
        <f>'2331'!AB39</f>
        <v>79</v>
      </c>
      <c r="I34" s="250">
        <f>SUM(D34:H34)</f>
        <v>180</v>
      </c>
      <c r="J34" s="306" t="str">
        <f>'2331'!V40</f>
        <v>0</v>
      </c>
      <c r="K34" s="251">
        <f t="shared" ref="K34:K38" si="25">IF(R34=0,0,J34/R34*100)</f>
        <v>0</v>
      </c>
      <c r="L34" s="249">
        <f>'2331'!V41</f>
        <v>11</v>
      </c>
      <c r="M34" s="251">
        <f t="shared" ref="M34:M38" si="26">IF(R34=0,0,L34/R34*100)</f>
        <v>55.000000000000007</v>
      </c>
      <c r="N34" s="249">
        <f>'2331'!V42</f>
        <v>8</v>
      </c>
      <c r="O34" s="251">
        <f t="shared" ref="O34:O38" si="27">IF(R34=0,0,N34/R34*100)</f>
        <v>40</v>
      </c>
      <c r="P34" s="249">
        <f>'2331'!V43</f>
        <v>1</v>
      </c>
      <c r="Q34" s="251">
        <f t="shared" ref="Q34:Q38" si="28">IF(R34=0,0,P34/R34*100)</f>
        <v>5</v>
      </c>
      <c r="R34" s="306">
        <f t="shared" ref="R34:R38" si="29">SUM(J34,L34,N34,P34)</f>
        <v>20</v>
      </c>
      <c r="S34" s="252">
        <f>'2331'!AD39</f>
        <v>4.3611111111111107</v>
      </c>
      <c r="T34" s="274">
        <f t="shared" ref="T34:T38" si="30">IF(I34=0,0,IF(Q34&gt;30,2,IF(AND(Q34&lt;10,K34&gt;=50),5,IF(AND(SUM(K34,M34)&gt;=50,Q34&lt;=20),4,3))))</f>
        <v>4</v>
      </c>
      <c r="U34" s="347">
        <v>3</v>
      </c>
      <c r="W34" s="77">
        <v>30</v>
      </c>
    </row>
    <row r="35" spans="1:25" x14ac:dyDescent="0.25">
      <c r="A35" s="301">
        <v>2332</v>
      </c>
      <c r="B35" s="301">
        <f>'2332'!E38</f>
        <v>22</v>
      </c>
      <c r="C35" s="249">
        <f>'2332'!W39</f>
        <v>0</v>
      </c>
      <c r="D35" s="249">
        <f>'2332'!X39</f>
        <v>0</v>
      </c>
      <c r="E35" s="249">
        <f>'2332'!Y39</f>
        <v>0</v>
      </c>
      <c r="F35" s="249">
        <f>'2332'!Z39</f>
        <v>33</v>
      </c>
      <c r="G35" s="249">
        <f>'2332'!AA39</f>
        <v>84</v>
      </c>
      <c r="H35" s="249">
        <f>'2332'!AB39</f>
        <v>79</v>
      </c>
      <c r="I35" s="250">
        <f t="shared" ref="I35:I37" si="31">SUM(D35:H35)</f>
        <v>196</v>
      </c>
      <c r="J35" s="306">
        <f>'2332'!V40</f>
        <v>2</v>
      </c>
      <c r="K35" s="251">
        <f t="shared" si="25"/>
        <v>9.0909090909090917</v>
      </c>
      <c r="L35" s="306">
        <f>'2332'!V41</f>
        <v>6</v>
      </c>
      <c r="M35" s="251">
        <f t="shared" si="26"/>
        <v>27.27272727272727</v>
      </c>
      <c r="N35" s="306">
        <f>'2332'!V42</f>
        <v>14</v>
      </c>
      <c r="O35" s="251">
        <f t="shared" si="27"/>
        <v>63.636363636363633</v>
      </c>
      <c r="P35" s="306" t="str">
        <f>'2332'!V43</f>
        <v>0</v>
      </c>
      <c r="Q35" s="251">
        <f t="shared" si="28"/>
        <v>0</v>
      </c>
      <c r="R35" s="306">
        <f t="shared" si="29"/>
        <v>22</v>
      </c>
      <c r="S35" s="252">
        <f>'2332'!AD39</f>
        <v>4.2346938775510203</v>
      </c>
      <c r="T35" s="274">
        <f t="shared" si="30"/>
        <v>3</v>
      </c>
      <c r="U35" s="347">
        <v>9</v>
      </c>
      <c r="W35" s="77">
        <v>31</v>
      </c>
    </row>
    <row r="36" spans="1:25" x14ac:dyDescent="0.25">
      <c r="A36" s="301">
        <v>2334</v>
      </c>
      <c r="B36" s="301">
        <f>'2334'!E38</f>
        <v>18</v>
      </c>
      <c r="C36" s="249">
        <f>'2334'!W38</f>
        <v>0</v>
      </c>
      <c r="D36" s="249">
        <f>'2334'!X39</f>
        <v>0</v>
      </c>
      <c r="E36" s="249">
        <f>'2334'!Y39</f>
        <v>0</v>
      </c>
      <c r="F36" s="249">
        <f>'2334'!Z39</f>
        <v>23</v>
      </c>
      <c r="G36" s="249">
        <f>'2334'!AA39</f>
        <v>75</v>
      </c>
      <c r="H36" s="249">
        <f>'2334'!AB39</f>
        <v>64</v>
      </c>
      <c r="I36" s="250">
        <f t="shared" si="31"/>
        <v>162</v>
      </c>
      <c r="J36" s="306">
        <f>'2334'!V40</f>
        <v>2</v>
      </c>
      <c r="K36" s="251">
        <f t="shared" si="25"/>
        <v>11.111111111111111</v>
      </c>
      <c r="L36" s="306">
        <f>'2334'!V41</f>
        <v>6</v>
      </c>
      <c r="M36" s="251">
        <f t="shared" si="26"/>
        <v>33.333333333333329</v>
      </c>
      <c r="N36" s="306">
        <f>'2334'!V42</f>
        <v>10</v>
      </c>
      <c r="O36" s="251">
        <f t="shared" si="27"/>
        <v>55.555555555555557</v>
      </c>
      <c r="P36" s="306" t="str">
        <f>'2334'!V43</f>
        <v>0</v>
      </c>
      <c r="Q36" s="251">
        <f t="shared" si="28"/>
        <v>0</v>
      </c>
      <c r="R36" s="306">
        <f t="shared" si="29"/>
        <v>18</v>
      </c>
      <c r="S36" s="252">
        <f>'2334'!AD39</f>
        <v>4.2530864197530862</v>
      </c>
      <c r="T36" s="274">
        <f t="shared" si="30"/>
        <v>3</v>
      </c>
      <c r="U36" s="347">
        <v>7</v>
      </c>
      <c r="W36" s="77">
        <v>32</v>
      </c>
    </row>
    <row r="37" spans="1:25" x14ac:dyDescent="0.25">
      <c r="A37" s="301">
        <v>2341</v>
      </c>
      <c r="B37" s="301">
        <f>'2341'!E37</f>
        <v>23</v>
      </c>
      <c r="C37" s="249">
        <f>'2341'!W38</f>
        <v>0</v>
      </c>
      <c r="D37" s="249">
        <f>'2341'!X38</f>
        <v>0</v>
      </c>
      <c r="E37" s="249">
        <f>'2341'!Y38</f>
        <v>0</v>
      </c>
      <c r="F37" s="249">
        <f>'2341'!Z38</f>
        <v>33</v>
      </c>
      <c r="G37" s="249">
        <f>'2341'!AA38</f>
        <v>113</v>
      </c>
      <c r="H37" s="249">
        <f>'2341'!AB38</f>
        <v>84</v>
      </c>
      <c r="I37" s="250">
        <f t="shared" si="31"/>
        <v>230</v>
      </c>
      <c r="J37" s="306">
        <f>'2341'!V39</f>
        <v>2</v>
      </c>
      <c r="K37" s="251">
        <f t="shared" si="25"/>
        <v>8.695652173913043</v>
      </c>
      <c r="L37" s="306">
        <f>'2341'!V40</f>
        <v>7</v>
      </c>
      <c r="M37" s="251">
        <f t="shared" si="26"/>
        <v>30.434782608695656</v>
      </c>
      <c r="N37" s="306">
        <f>'2341'!V41</f>
        <v>14</v>
      </c>
      <c r="O37" s="251">
        <f t="shared" si="27"/>
        <v>60.869565217391312</v>
      </c>
      <c r="P37" s="306" t="str">
        <f>'2341'!V42</f>
        <v>0</v>
      </c>
      <c r="Q37" s="251">
        <f t="shared" si="28"/>
        <v>0</v>
      </c>
      <c r="R37" s="306">
        <f t="shared" si="29"/>
        <v>23</v>
      </c>
      <c r="S37" s="252">
        <f>'2341'!AD38</f>
        <v>4.2217391304347824</v>
      </c>
      <c r="T37" s="274">
        <f t="shared" si="30"/>
        <v>3</v>
      </c>
      <c r="U37" s="347">
        <v>10</v>
      </c>
      <c r="W37" s="77">
        <v>33</v>
      </c>
    </row>
    <row r="38" spans="1:25" x14ac:dyDescent="0.25">
      <c r="A38" s="301">
        <v>2342</v>
      </c>
      <c r="B38" s="301">
        <f>'2342'!E37</f>
        <v>23</v>
      </c>
      <c r="C38" s="249">
        <f>'2342'!W38</f>
        <v>0</v>
      </c>
      <c r="D38" s="249">
        <f>'2342'!X38</f>
        <v>0</v>
      </c>
      <c r="E38" s="249">
        <f>'2342'!Y38</f>
        <v>1</v>
      </c>
      <c r="F38" s="249">
        <f>'2342'!Z38</f>
        <v>39</v>
      </c>
      <c r="G38" s="249">
        <f>'2342'!AA38</f>
        <v>103</v>
      </c>
      <c r="H38" s="249">
        <f>'2342'!AB38</f>
        <v>87</v>
      </c>
      <c r="I38" s="250">
        <f>SUM(D38:H38)</f>
        <v>230</v>
      </c>
      <c r="J38" s="306">
        <f>'2342'!V39</f>
        <v>1</v>
      </c>
      <c r="K38" s="251">
        <f t="shared" si="25"/>
        <v>4.3478260869565215</v>
      </c>
      <c r="L38" s="306">
        <f>'2342'!V40</f>
        <v>9</v>
      </c>
      <c r="M38" s="251">
        <f t="shared" si="26"/>
        <v>39.130434782608695</v>
      </c>
      <c r="N38" s="306">
        <f>'2342'!V41</f>
        <v>12</v>
      </c>
      <c r="O38" s="251">
        <f t="shared" si="27"/>
        <v>52.173913043478258</v>
      </c>
      <c r="P38" s="306">
        <f>'2342'!V42</f>
        <v>1</v>
      </c>
      <c r="Q38" s="251">
        <f t="shared" si="28"/>
        <v>4.3478260869565215</v>
      </c>
      <c r="R38" s="306">
        <f t="shared" si="29"/>
        <v>23</v>
      </c>
      <c r="S38" s="252">
        <f>'2342'!AD38</f>
        <v>4.2</v>
      </c>
      <c r="T38" s="274">
        <f t="shared" si="30"/>
        <v>3</v>
      </c>
      <c r="U38" s="347">
        <v>11</v>
      </c>
      <c r="W38" s="77">
        <v>34</v>
      </c>
    </row>
    <row r="39" spans="1:25" x14ac:dyDescent="0.25">
      <c r="A39" s="262">
        <v>2343</v>
      </c>
      <c r="B39" s="301">
        <f>'2343'!E37</f>
        <v>26</v>
      </c>
      <c r="C39" s="249">
        <f>'2343'!W38</f>
        <v>0</v>
      </c>
      <c r="D39" s="249">
        <f>'2343'!X38</f>
        <v>0</v>
      </c>
      <c r="E39" s="249">
        <f>'2343'!Y38</f>
        <v>2</v>
      </c>
      <c r="F39" s="249">
        <f>'2343'!Z38</f>
        <v>64</v>
      </c>
      <c r="G39" s="249">
        <f>'2343'!AA38</f>
        <v>113</v>
      </c>
      <c r="H39" s="249">
        <f>'2343'!AB38</f>
        <v>81</v>
      </c>
      <c r="I39" s="250">
        <f>SUM(D39:H39)</f>
        <v>260</v>
      </c>
      <c r="J39" s="258">
        <f>'2343'!V39</f>
        <v>2</v>
      </c>
      <c r="K39" s="251">
        <f>IF(R39=0,0,J39/R39*100)</f>
        <v>7.6923076923076925</v>
      </c>
      <c r="L39" s="306">
        <f>'2343'!V40</f>
        <v>3</v>
      </c>
      <c r="M39" s="251">
        <f>IF(R39=0,0,L39/R39*100)</f>
        <v>11.538461538461538</v>
      </c>
      <c r="N39" s="306">
        <f>'2343'!V41</f>
        <v>19</v>
      </c>
      <c r="O39" s="251">
        <f>IF(R39=0,0,N39/R39*100)</f>
        <v>73.076923076923066</v>
      </c>
      <c r="P39" s="306">
        <f>'2343'!V42</f>
        <v>2</v>
      </c>
      <c r="Q39" s="251">
        <f>IF(R39=0,0,P39/R39*100)</f>
        <v>7.6923076923076925</v>
      </c>
      <c r="R39" s="258">
        <f>SUM(J39,L39,N39,P39)</f>
        <v>26</v>
      </c>
      <c r="S39" s="252">
        <f>'2343'!AD38</f>
        <v>4.05</v>
      </c>
      <c r="T39" s="274">
        <f>IF(I39=0,0,IF(Q39&gt;30,2,IF(AND(Q39&lt;10,K39&gt;=50),5,IF(AND(SUM(K39,M39)&gt;=50,Q39&lt;=20),4,3))))</f>
        <v>3</v>
      </c>
      <c r="U39" s="347">
        <v>20</v>
      </c>
    </row>
    <row r="40" spans="1:25" x14ac:dyDescent="0.25">
      <c r="A40" s="262">
        <v>2344</v>
      </c>
      <c r="B40" s="301">
        <f>'2344'!E37</f>
        <v>22</v>
      </c>
      <c r="C40" s="249">
        <f>'2344'!W38</f>
        <v>0</v>
      </c>
      <c r="D40" s="249">
        <f>'2344'!X38</f>
        <v>0</v>
      </c>
      <c r="E40" s="249">
        <f>'2344'!Y38</f>
        <v>0</v>
      </c>
      <c r="F40" s="249">
        <f>'2344'!Z38</f>
        <v>24</v>
      </c>
      <c r="G40" s="249">
        <f>'2344'!AA38</f>
        <v>92</v>
      </c>
      <c r="H40" s="249">
        <f>'2344'!AB38</f>
        <v>104</v>
      </c>
      <c r="I40" s="250">
        <f>SUM(D40:H40)</f>
        <v>220</v>
      </c>
      <c r="J40" s="258">
        <f>'2344'!V39</f>
        <v>2</v>
      </c>
      <c r="K40" s="251">
        <f>IF(R40=0,0,J40/R40*100)</f>
        <v>9.0909090909090917</v>
      </c>
      <c r="L40" s="306">
        <f>'2344'!V40</f>
        <v>11</v>
      </c>
      <c r="M40" s="251">
        <f>IF(R40=0,0,L40/R40*100)</f>
        <v>50</v>
      </c>
      <c r="N40" s="306">
        <f>'2344'!V41</f>
        <v>9</v>
      </c>
      <c r="O40" s="251">
        <f>IF(R40=0,0,N40/R40*100)</f>
        <v>40.909090909090914</v>
      </c>
      <c r="P40" s="306" t="str">
        <f>'2344'!V42</f>
        <v>0</v>
      </c>
      <c r="Q40" s="251">
        <f>IF(R40=0,0,P40/R40*100)</f>
        <v>0</v>
      </c>
      <c r="R40" s="258">
        <f>SUM(J40,L40,N40,P40)</f>
        <v>22</v>
      </c>
      <c r="S40" s="252">
        <f>'2344'!AD38</f>
        <v>4.3636363636363633</v>
      </c>
      <c r="T40" s="274">
        <f>IF(I40=0,0,IF(Q40&gt;30,2,IF(AND(Q40&lt;10,K40&gt;=50),5,IF(AND(SUM(K40,M40)&gt;=50,Q40&lt;=20),4,3))))</f>
        <v>4</v>
      </c>
      <c r="U40" s="347">
        <v>3</v>
      </c>
      <c r="X40" s="521"/>
      <c r="Y40" s="522"/>
    </row>
    <row r="41" spans="1:25" x14ac:dyDescent="0.25">
      <c r="A41" s="258">
        <v>2351</v>
      </c>
      <c r="B41" s="301">
        <f>'2351'!E40</f>
        <v>22</v>
      </c>
      <c r="C41" s="249">
        <f>'2351'!W41</f>
        <v>0</v>
      </c>
      <c r="D41" s="249">
        <f>'2351'!X41</f>
        <v>0</v>
      </c>
      <c r="E41" s="249">
        <f>'2351'!Y41</f>
        <v>0</v>
      </c>
      <c r="F41" s="249">
        <f>'2351'!Z41</f>
        <v>27</v>
      </c>
      <c r="G41" s="249">
        <f>'2351'!AA41</f>
        <v>55</v>
      </c>
      <c r="H41" s="249">
        <f>'2351'!AB41</f>
        <v>115</v>
      </c>
      <c r="I41" s="250">
        <f t="shared" ref="I41" si="32">SUM(D41:H41)</f>
        <v>197</v>
      </c>
      <c r="J41" s="258">
        <f>'2351'!V42</f>
        <v>9</v>
      </c>
      <c r="K41" s="251">
        <f t="shared" ref="K41" si="33">IF(R41=0,0,J41/R41*100)</f>
        <v>40.909090909090914</v>
      </c>
      <c r="L41" s="258">
        <f>'2351'!V43</f>
        <v>4</v>
      </c>
      <c r="M41" s="251">
        <f t="shared" ref="M41" si="34">IF(R41=0,0,L41/R41*100)</f>
        <v>18.181818181818183</v>
      </c>
      <c r="N41" s="258">
        <f>'2351'!V44</f>
        <v>9</v>
      </c>
      <c r="O41" s="251">
        <f t="shared" ref="O41" si="35">IF(R41=0,0,N41/R41*100)</f>
        <v>40.909090909090914</v>
      </c>
      <c r="P41" s="258" t="str">
        <f>'2351'!V45</f>
        <v>0</v>
      </c>
      <c r="Q41" s="251">
        <f t="shared" ref="Q41" si="36">IF(R41=0,0,P41/R41*100)</f>
        <v>0</v>
      </c>
      <c r="R41" s="258">
        <f t="shared" ref="R41" si="37">SUM(J41,L41,N41,P41)</f>
        <v>22</v>
      </c>
      <c r="S41" s="252">
        <f>'2351'!AD41</f>
        <v>4.4467005076142128</v>
      </c>
      <c r="T41" s="274">
        <f t="shared" ref="T41" si="38">IF(I41=0,0,IF(Q41&gt;30,2,IF(AND(Q41&lt;10,K41&gt;=50),5,IF(AND(SUM(K41,M41)&gt;=50,Q41&lt;=20),4,3))))</f>
        <v>4</v>
      </c>
      <c r="U41" s="347">
        <v>2</v>
      </c>
    </row>
    <row r="42" spans="1:25" ht="26.25" customHeight="1" x14ac:dyDescent="0.45">
      <c r="A42" s="253" t="s">
        <v>583</v>
      </c>
      <c r="B42" s="254">
        <f>SUM(B34:B41)</f>
        <v>176</v>
      </c>
      <c r="C42" s="254">
        <f t="shared" ref="C42:I42" si="39">SUM(C34:C41)</f>
        <v>0</v>
      </c>
      <c r="D42" s="254">
        <f t="shared" si="39"/>
        <v>0</v>
      </c>
      <c r="E42" s="254">
        <f t="shared" si="39"/>
        <v>4</v>
      </c>
      <c r="F42" s="254">
        <f t="shared" si="39"/>
        <v>255</v>
      </c>
      <c r="G42" s="254">
        <f t="shared" si="39"/>
        <v>723</v>
      </c>
      <c r="H42" s="254">
        <f t="shared" si="39"/>
        <v>693</v>
      </c>
      <c r="I42" s="254">
        <f t="shared" si="39"/>
        <v>1675</v>
      </c>
      <c r="J42" s="253">
        <f>SUM(J34:J41)</f>
        <v>20</v>
      </c>
      <c r="K42" s="255">
        <f>IF(R42=0,0,J42/R42*100)</f>
        <v>11.363636363636363</v>
      </c>
      <c r="L42" s="254">
        <f>SUM(L34:L41)</f>
        <v>57</v>
      </c>
      <c r="M42" s="255">
        <f t="shared" ref="M42" si="40">IF(R42=0,0,L42/R42*100)</f>
        <v>32.386363636363633</v>
      </c>
      <c r="N42" s="254">
        <f>SUM(N34:N41)</f>
        <v>95</v>
      </c>
      <c r="O42" s="255">
        <f t="shared" ref="O42" si="41">IF(R42=0,0,N42/R42*100)</f>
        <v>53.977272727272727</v>
      </c>
      <c r="P42" s="254">
        <f>SUM(P34:P41)</f>
        <v>4</v>
      </c>
      <c r="Q42" s="255">
        <f t="shared" ref="Q42" si="42">IF(R42=0,0,P42/R42*100)</f>
        <v>2.2727272727272729</v>
      </c>
      <c r="R42" s="253">
        <f>SUM(R34:R41)</f>
        <v>176</v>
      </c>
      <c r="S42" s="256">
        <f>IF(ISERROR(((D42+E42)*2+F42*3+G42*4+H42*5)/SUM(D42,E42:H42)),"",((D42+E42)*2+F42*3+G42*4+H42*5)/SUM(D42,E42:H42))</f>
        <v>4.2567164179104475</v>
      </c>
      <c r="T42" s="273">
        <f>IF(I42=0,0,IF(Q42&gt;30,2,IF(AND(Q42&lt;10,K42&gt;=50),5,IF(AND(SUM(K42,M42)&gt;=50,Q42&lt;=20),4,3))))</f>
        <v>3</v>
      </c>
      <c r="U42" s="348">
        <v>1</v>
      </c>
    </row>
    <row r="43" spans="1:25" ht="29.25" customHeight="1" x14ac:dyDescent="0.25">
      <c r="A43" s="259" t="s">
        <v>584</v>
      </c>
      <c r="B43" s="260">
        <f>SUM(B14,B23,B33,B42)</f>
        <v>810</v>
      </c>
      <c r="C43" s="260">
        <f t="shared" ref="C43:I43" si="43">SUM(C14,C23,C33,C42)</f>
        <v>0</v>
      </c>
      <c r="D43" s="260">
        <f t="shared" si="43"/>
        <v>0</v>
      </c>
      <c r="E43" s="260">
        <f t="shared" si="43"/>
        <v>49</v>
      </c>
      <c r="F43" s="260">
        <f t="shared" si="43"/>
        <v>1685</v>
      </c>
      <c r="G43" s="260">
        <f t="shared" si="43"/>
        <v>3109</v>
      </c>
      <c r="H43" s="260">
        <f t="shared" si="43"/>
        <v>3317</v>
      </c>
      <c r="I43" s="260">
        <f t="shared" si="43"/>
        <v>8160</v>
      </c>
      <c r="J43" s="260">
        <f>SUM(J14,J23,J33,J42)</f>
        <v>49</v>
      </c>
      <c r="K43" s="421">
        <f>IF(R43=0,0,J43/R43*100)</f>
        <v>6.0493827160493829</v>
      </c>
      <c r="L43" s="260">
        <f>SUM(L14,L23,L33,L42)</f>
        <v>174</v>
      </c>
      <c r="M43" s="421">
        <f t="shared" ref="M43" si="44">IF(R43=0,0,L43/R43*100)</f>
        <v>21.481481481481481</v>
      </c>
      <c r="N43" s="260">
        <f>SUM(N14,N23,N33,N42)</f>
        <v>543</v>
      </c>
      <c r="O43" s="421">
        <f t="shared" ref="O43" si="45">IF(R43=0,0,N43/R43*100)</f>
        <v>67.037037037037038</v>
      </c>
      <c r="P43" s="260">
        <f>SUM(P14,P23,P33,P42)</f>
        <v>44</v>
      </c>
      <c r="Q43" s="421">
        <f t="shared" ref="Q43" si="46">IF(R43=0,0,P43/R43*100)</f>
        <v>5.4320987654320989</v>
      </c>
      <c r="R43" s="260">
        <f>SUM(R14,R23,R33,R42)</f>
        <v>810</v>
      </c>
      <c r="S43" s="261">
        <f>IF(ISERROR(((D43+E43)*2+F43*3+G43*4+H43*5)/SUM(D43,E43:H43)),"",((D43+E43)*2+F43*3+G43*4+H43*5)/SUM(D43,E43:H43))</f>
        <v>4.1879901960784318</v>
      </c>
      <c r="T43" s="297">
        <f>IF(I43=0,0,IF(Q43&gt;30,2,IF(AND(Q43&lt;10,K43&gt;=50),5,IF(AND(SUM(K43,M43)&gt;=50,Q43&lt;=20),4,3))))</f>
        <v>3</v>
      </c>
      <c r="U43" s="349"/>
    </row>
    <row r="45" spans="1:25" x14ac:dyDescent="0.25">
      <c r="M45" s="79"/>
      <c r="N45" s="79"/>
      <c r="O45" s="79"/>
      <c r="P45" s="79"/>
      <c r="Q45" s="79"/>
      <c r="R45" s="79"/>
      <c r="S45" s="79"/>
      <c r="T45" s="79"/>
    </row>
  </sheetData>
  <sortState ref="AA5:AB8">
    <sortCondition descending="1" ref="AB5:AB8"/>
  </sortState>
  <mergeCells count="11">
    <mergeCell ref="U5:U6"/>
    <mergeCell ref="I5:I6"/>
    <mergeCell ref="C5:H5"/>
    <mergeCell ref="J5:R5"/>
    <mergeCell ref="A1:T1"/>
    <mergeCell ref="A2:T2"/>
    <mergeCell ref="A3:T3"/>
    <mergeCell ref="A5:A6"/>
    <mergeCell ref="B5:B6"/>
    <mergeCell ref="S5:S6"/>
    <mergeCell ref="T5:T6"/>
  </mergeCells>
  <phoneticPr fontId="29" type="noConversion"/>
  <pageMargins left="0.70866141732283472" right="0.27559055118110237" top="0.31496062992125984" bottom="0" header="0.51181102362204722" footer="0.23622047244094491"/>
  <pageSetup paperSize="9" scale="63" orientation="landscape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9"/>
  <sheetViews>
    <sheetView view="pageBreakPreview" zoomScale="145" zoomScaleSheetLayoutView="145" workbookViewId="0">
      <selection activeCell="H11" sqref="H11"/>
    </sheetView>
  </sheetViews>
  <sheetFormatPr defaultRowHeight="18.75" x14ac:dyDescent="0.2"/>
  <cols>
    <col min="1" max="1" width="12.42578125" style="150" customWidth="1"/>
    <col min="2" max="2" width="20" style="150" customWidth="1"/>
    <col min="3" max="3" width="34" style="156" customWidth="1"/>
    <col min="4" max="4" width="16" style="151" customWidth="1"/>
    <col min="5" max="16384" width="9.140625" style="150"/>
  </cols>
  <sheetData>
    <row r="1" spans="1:4" x14ac:dyDescent="0.2">
      <c r="A1" s="564" t="s">
        <v>550</v>
      </c>
      <c r="B1" s="564"/>
      <c r="C1" s="564"/>
      <c r="D1" s="564"/>
    </row>
    <row r="2" spans="1:4" ht="20.25" customHeight="1" x14ac:dyDescent="0.2">
      <c r="A2" s="563" t="s">
        <v>551</v>
      </c>
      <c r="B2" s="563"/>
      <c r="C2" s="563"/>
      <c r="D2" s="563"/>
    </row>
    <row r="3" spans="1:4" ht="25.5" customHeight="1" x14ac:dyDescent="0.2">
      <c r="A3" s="152" t="s">
        <v>546</v>
      </c>
      <c r="B3" s="153" t="s">
        <v>549</v>
      </c>
      <c r="C3" s="157" t="s">
        <v>3</v>
      </c>
      <c r="D3" s="154" t="s">
        <v>9</v>
      </c>
    </row>
    <row r="4" spans="1:4" x14ac:dyDescent="0.2">
      <c r="A4" s="152">
        <v>1</v>
      </c>
      <c r="B4" s="158" t="s">
        <v>34</v>
      </c>
      <c r="C4" s="159" t="s">
        <v>437</v>
      </c>
      <c r="D4" s="154">
        <v>4.875</v>
      </c>
    </row>
    <row r="5" spans="1:4" x14ac:dyDescent="0.2">
      <c r="A5" s="152">
        <v>2</v>
      </c>
      <c r="B5" s="158" t="s">
        <v>34</v>
      </c>
      <c r="C5" s="159" t="s">
        <v>446</v>
      </c>
      <c r="D5" s="154">
        <v>4.625</v>
      </c>
    </row>
    <row r="6" spans="1:4" x14ac:dyDescent="0.2">
      <c r="A6" s="152">
        <v>3</v>
      </c>
      <c r="B6" s="158" t="s">
        <v>34</v>
      </c>
      <c r="C6" s="159" t="s">
        <v>428</v>
      </c>
      <c r="D6" s="154">
        <v>3.625</v>
      </c>
    </row>
    <row r="7" spans="1:4" x14ac:dyDescent="0.2">
      <c r="A7" s="152">
        <v>4</v>
      </c>
      <c r="B7" s="158" t="s">
        <v>34</v>
      </c>
      <c r="C7" s="159" t="s">
        <v>439</v>
      </c>
      <c r="D7" s="154">
        <v>3.625</v>
      </c>
    </row>
    <row r="8" spans="1:4" x14ac:dyDescent="0.2">
      <c r="A8" s="152">
        <v>5</v>
      </c>
      <c r="B8" s="158" t="s">
        <v>34</v>
      </c>
      <c r="C8" s="159" t="s">
        <v>435</v>
      </c>
      <c r="D8" s="154">
        <v>3.5</v>
      </c>
    </row>
    <row r="9" spans="1:4" x14ac:dyDescent="0.2">
      <c r="A9" s="152">
        <v>6</v>
      </c>
      <c r="B9" s="158" t="s">
        <v>34</v>
      </c>
      <c r="C9" s="159" t="s">
        <v>441</v>
      </c>
      <c r="D9" s="154">
        <v>3.5</v>
      </c>
    </row>
    <row r="10" spans="1:4" x14ac:dyDescent="0.2">
      <c r="A10" s="152">
        <v>7</v>
      </c>
      <c r="B10" s="158" t="s">
        <v>34</v>
      </c>
      <c r="C10" s="159" t="s">
        <v>426</v>
      </c>
      <c r="D10" s="154">
        <v>3.25</v>
      </c>
    </row>
    <row r="11" spans="1:4" x14ac:dyDescent="0.2">
      <c r="A11" s="152">
        <v>8</v>
      </c>
      <c r="B11" s="158" t="s">
        <v>34</v>
      </c>
      <c r="C11" s="159" t="s">
        <v>431</v>
      </c>
      <c r="D11" s="154">
        <v>3.25</v>
      </c>
    </row>
    <row r="12" spans="1:4" x14ac:dyDescent="0.2">
      <c r="A12" s="152">
        <v>9</v>
      </c>
      <c r="B12" s="158" t="s">
        <v>34</v>
      </c>
      <c r="C12" s="159" t="s">
        <v>442</v>
      </c>
      <c r="D12" s="154">
        <v>3.25</v>
      </c>
    </row>
    <row r="13" spans="1:4" x14ac:dyDescent="0.2">
      <c r="A13" s="152">
        <v>10</v>
      </c>
      <c r="B13" s="158" t="s">
        <v>34</v>
      </c>
      <c r="C13" s="159" t="s">
        <v>425</v>
      </c>
      <c r="D13" s="154">
        <v>3.1111111111111112</v>
      </c>
    </row>
    <row r="14" spans="1:4" x14ac:dyDescent="0.2">
      <c r="A14" s="152">
        <v>11</v>
      </c>
      <c r="B14" s="158" t="s">
        <v>34</v>
      </c>
      <c r="C14" s="159" t="s">
        <v>436</v>
      </c>
      <c r="D14" s="154">
        <v>3</v>
      </c>
    </row>
    <row r="15" spans="1:4" x14ac:dyDescent="0.2">
      <c r="A15" s="152">
        <v>12</v>
      </c>
      <c r="B15" s="158" t="s">
        <v>34</v>
      </c>
      <c r="C15" s="159" t="s">
        <v>444</v>
      </c>
      <c r="D15" s="154">
        <v>3</v>
      </c>
    </row>
    <row r="16" spans="1:4" x14ac:dyDescent="0.2">
      <c r="A16" s="152">
        <v>13</v>
      </c>
      <c r="B16" s="158" t="s">
        <v>34</v>
      </c>
      <c r="C16" s="159" t="s">
        <v>448</v>
      </c>
      <c r="D16" s="154">
        <v>3</v>
      </c>
    </row>
    <row r="17" spans="1:4" x14ac:dyDescent="0.2">
      <c r="A17" s="152">
        <v>14</v>
      </c>
      <c r="B17" s="158" t="s">
        <v>34</v>
      </c>
      <c r="C17" s="159" t="s">
        <v>449</v>
      </c>
      <c r="D17" s="154">
        <v>3</v>
      </c>
    </row>
    <row r="18" spans="1:4" x14ac:dyDescent="0.2">
      <c r="A18" s="152">
        <v>15</v>
      </c>
      <c r="B18" s="158" t="s">
        <v>34</v>
      </c>
      <c r="C18" s="159" t="s">
        <v>429</v>
      </c>
      <c r="D18" s="154">
        <v>2.8888888888888888</v>
      </c>
    </row>
    <row r="19" spans="1:4" x14ac:dyDescent="0.2">
      <c r="A19" s="152">
        <v>16</v>
      </c>
      <c r="B19" s="158" t="s">
        <v>34</v>
      </c>
      <c r="C19" s="159" t="s">
        <v>443</v>
      </c>
      <c r="D19" s="154">
        <v>2.8888888888888888</v>
      </c>
    </row>
    <row r="20" spans="1:4" x14ac:dyDescent="0.2">
      <c r="A20" s="152">
        <v>17</v>
      </c>
      <c r="B20" s="158" t="s">
        <v>34</v>
      </c>
      <c r="C20" s="159" t="s">
        <v>445</v>
      </c>
      <c r="D20" s="154">
        <v>2.8888888888888888</v>
      </c>
    </row>
    <row r="21" spans="1:4" x14ac:dyDescent="0.2">
      <c r="A21" s="152">
        <v>18</v>
      </c>
      <c r="B21" s="158" t="s">
        <v>34</v>
      </c>
      <c r="C21" s="159" t="s">
        <v>440</v>
      </c>
      <c r="D21" s="154">
        <v>2.875</v>
      </c>
    </row>
    <row r="22" spans="1:4" x14ac:dyDescent="0.2">
      <c r="A22" s="152">
        <v>19</v>
      </c>
      <c r="B22" s="158" t="s">
        <v>34</v>
      </c>
      <c r="C22" s="159" t="s">
        <v>447</v>
      </c>
      <c r="D22" s="154">
        <v>2.7</v>
      </c>
    </row>
    <row r="23" spans="1:4" x14ac:dyDescent="0.2">
      <c r="A23" s="152">
        <v>20</v>
      </c>
      <c r="B23" s="158" t="s">
        <v>34</v>
      </c>
      <c r="C23" s="159" t="s">
        <v>427</v>
      </c>
      <c r="D23" s="154">
        <v>2.5</v>
      </c>
    </row>
    <row r="24" spans="1:4" x14ac:dyDescent="0.2">
      <c r="A24" s="152">
        <v>21</v>
      </c>
      <c r="B24" s="158" t="s">
        <v>34</v>
      </c>
      <c r="C24" s="159" t="s">
        <v>432</v>
      </c>
      <c r="D24" s="154">
        <v>2.4545454545454546</v>
      </c>
    </row>
    <row r="25" spans="1:4" x14ac:dyDescent="0.2">
      <c r="A25" s="152">
        <v>22</v>
      </c>
      <c r="B25" s="158" t="s">
        <v>34</v>
      </c>
      <c r="C25" s="159" t="s">
        <v>430</v>
      </c>
      <c r="D25" s="154">
        <v>2.3636363636363638</v>
      </c>
    </row>
    <row r="26" spans="1:4" x14ac:dyDescent="0.2">
      <c r="A26" s="152">
        <v>23</v>
      </c>
      <c r="B26" s="158" t="s">
        <v>34</v>
      </c>
      <c r="C26" s="159" t="s">
        <v>438</v>
      </c>
      <c r="D26" s="154">
        <v>2.25</v>
      </c>
    </row>
    <row r="27" spans="1:4" x14ac:dyDescent="0.2">
      <c r="A27" s="152">
        <v>24</v>
      </c>
      <c r="B27" s="158" t="s">
        <v>34</v>
      </c>
      <c r="C27" s="159" t="s">
        <v>433</v>
      </c>
      <c r="D27" s="154">
        <v>2</v>
      </c>
    </row>
    <row r="28" spans="1:4" x14ac:dyDescent="0.2">
      <c r="A28" s="152">
        <v>25</v>
      </c>
      <c r="B28" s="158" t="s">
        <v>34</v>
      </c>
      <c r="C28" s="159" t="s">
        <v>434</v>
      </c>
      <c r="D28" s="154">
        <v>2</v>
      </c>
    </row>
    <row r="29" spans="1:4" x14ac:dyDescent="0.2">
      <c r="A29" s="564" t="s">
        <v>550</v>
      </c>
      <c r="B29" s="564"/>
      <c r="C29" s="564"/>
      <c r="D29" s="564"/>
    </row>
    <row r="30" spans="1:4" x14ac:dyDescent="0.2">
      <c r="A30" s="563" t="s">
        <v>552</v>
      </c>
      <c r="B30" s="563"/>
      <c r="C30" s="563"/>
      <c r="D30" s="563"/>
    </row>
    <row r="31" spans="1:4" ht="29.25" customHeight="1" x14ac:dyDescent="0.2">
      <c r="A31" s="152" t="s">
        <v>546</v>
      </c>
      <c r="B31" s="153" t="s">
        <v>549</v>
      </c>
      <c r="C31" s="157" t="s">
        <v>3</v>
      </c>
      <c r="D31" s="154" t="s">
        <v>9</v>
      </c>
    </row>
    <row r="32" spans="1:4" x14ac:dyDescent="0.3">
      <c r="A32" s="152">
        <v>1</v>
      </c>
      <c r="B32" s="158" t="s">
        <v>34</v>
      </c>
      <c r="C32" s="159" t="s">
        <v>473</v>
      </c>
      <c r="D32" s="155">
        <v>4.25</v>
      </c>
    </row>
    <row r="33" spans="1:4" x14ac:dyDescent="0.3">
      <c r="A33" s="152">
        <v>2</v>
      </c>
      <c r="B33" s="158" t="s">
        <v>34</v>
      </c>
      <c r="C33" s="159" t="s">
        <v>464</v>
      </c>
      <c r="D33" s="155">
        <v>3.875</v>
      </c>
    </row>
    <row r="34" spans="1:4" x14ac:dyDescent="0.3">
      <c r="A34" s="152">
        <v>3</v>
      </c>
      <c r="B34" s="158" t="s">
        <v>34</v>
      </c>
      <c r="C34" s="159" t="s">
        <v>457</v>
      </c>
      <c r="D34" s="155">
        <v>3.625</v>
      </c>
    </row>
    <row r="35" spans="1:4" x14ac:dyDescent="0.3">
      <c r="A35" s="152">
        <v>4</v>
      </c>
      <c r="B35" s="158" t="s">
        <v>34</v>
      </c>
      <c r="C35" s="159" t="s">
        <v>467</v>
      </c>
      <c r="D35" s="155">
        <v>3.4444444444444446</v>
      </c>
    </row>
    <row r="36" spans="1:4" x14ac:dyDescent="0.3">
      <c r="A36" s="152">
        <v>5</v>
      </c>
      <c r="B36" s="158" t="s">
        <v>34</v>
      </c>
      <c r="C36" s="159" t="s">
        <v>452</v>
      </c>
      <c r="D36" s="155">
        <v>3.4285714285714284</v>
      </c>
    </row>
    <row r="37" spans="1:4" x14ac:dyDescent="0.3">
      <c r="A37" s="152">
        <v>6</v>
      </c>
      <c r="B37" s="158" t="s">
        <v>34</v>
      </c>
      <c r="C37" s="159" t="s">
        <v>469</v>
      </c>
      <c r="D37" s="155">
        <v>3.3333333333333335</v>
      </c>
    </row>
    <row r="38" spans="1:4" x14ac:dyDescent="0.3">
      <c r="A38" s="152">
        <v>7</v>
      </c>
      <c r="B38" s="158" t="s">
        <v>34</v>
      </c>
      <c r="C38" s="159" t="s">
        <v>474</v>
      </c>
      <c r="D38" s="155">
        <v>3.3333333333333335</v>
      </c>
    </row>
    <row r="39" spans="1:4" x14ac:dyDescent="0.3">
      <c r="A39" s="152">
        <v>8</v>
      </c>
      <c r="B39" s="158" t="s">
        <v>34</v>
      </c>
      <c r="C39" s="159" t="s">
        <v>453</v>
      </c>
      <c r="D39" s="155">
        <v>3.25</v>
      </c>
    </row>
    <row r="40" spans="1:4" x14ac:dyDescent="0.3">
      <c r="A40" s="152">
        <v>9</v>
      </c>
      <c r="B40" s="158" t="s">
        <v>34</v>
      </c>
      <c r="C40" s="159" t="s">
        <v>455</v>
      </c>
      <c r="D40" s="155">
        <v>3</v>
      </c>
    </row>
    <row r="41" spans="1:4" x14ac:dyDescent="0.3">
      <c r="A41" s="152">
        <v>10</v>
      </c>
      <c r="B41" s="158" t="s">
        <v>34</v>
      </c>
      <c r="C41" s="159" t="s">
        <v>461</v>
      </c>
      <c r="D41" s="155">
        <v>2.8888888888888888</v>
      </c>
    </row>
    <row r="42" spans="1:4" x14ac:dyDescent="0.3">
      <c r="A42" s="152">
        <v>11</v>
      </c>
      <c r="B42" s="158" t="s">
        <v>34</v>
      </c>
      <c r="C42" s="159" t="s">
        <v>465</v>
      </c>
      <c r="D42" s="155">
        <v>2.8888888888888888</v>
      </c>
    </row>
    <row r="43" spans="1:4" x14ac:dyDescent="0.3">
      <c r="A43" s="152">
        <v>12</v>
      </c>
      <c r="B43" s="158" t="s">
        <v>34</v>
      </c>
      <c r="C43" s="159" t="s">
        <v>468</v>
      </c>
      <c r="D43" s="155">
        <v>2.8888888888888888</v>
      </c>
    </row>
    <row r="44" spans="1:4" x14ac:dyDescent="0.3">
      <c r="A44" s="152">
        <v>13</v>
      </c>
      <c r="B44" s="158" t="s">
        <v>34</v>
      </c>
      <c r="C44" s="159" t="s">
        <v>470</v>
      </c>
      <c r="D44" s="155">
        <v>2.8888888888888888</v>
      </c>
    </row>
    <row r="45" spans="1:4" x14ac:dyDescent="0.3">
      <c r="A45" s="152">
        <v>14</v>
      </c>
      <c r="B45" s="158" t="s">
        <v>34</v>
      </c>
      <c r="C45" s="159" t="s">
        <v>471</v>
      </c>
      <c r="D45" s="155">
        <v>2.875</v>
      </c>
    </row>
    <row r="46" spans="1:4" x14ac:dyDescent="0.3">
      <c r="A46" s="152">
        <v>15</v>
      </c>
      <c r="B46" s="158" t="s">
        <v>34</v>
      </c>
      <c r="C46" s="159" t="s">
        <v>458</v>
      </c>
      <c r="D46" s="155">
        <v>2.7777777777777777</v>
      </c>
    </row>
    <row r="47" spans="1:4" x14ac:dyDescent="0.3">
      <c r="A47" s="152">
        <v>16</v>
      </c>
      <c r="B47" s="158" t="s">
        <v>34</v>
      </c>
      <c r="C47" s="159" t="s">
        <v>466</v>
      </c>
      <c r="D47" s="155">
        <v>2.7777777777777777</v>
      </c>
    </row>
    <row r="48" spans="1:4" x14ac:dyDescent="0.3">
      <c r="A48" s="152">
        <v>17</v>
      </c>
      <c r="B48" s="158" t="s">
        <v>34</v>
      </c>
      <c r="C48" s="159" t="s">
        <v>462</v>
      </c>
      <c r="D48" s="155">
        <v>2.7</v>
      </c>
    </row>
    <row r="49" spans="1:4" x14ac:dyDescent="0.3">
      <c r="A49" s="152">
        <v>18</v>
      </c>
      <c r="B49" s="158" t="s">
        <v>34</v>
      </c>
      <c r="C49" s="159" t="s">
        <v>463</v>
      </c>
      <c r="D49" s="155">
        <v>2.7</v>
      </c>
    </row>
    <row r="50" spans="1:4" x14ac:dyDescent="0.3">
      <c r="A50" s="152">
        <v>19</v>
      </c>
      <c r="B50" s="158" t="s">
        <v>34</v>
      </c>
      <c r="C50" s="159" t="s">
        <v>450</v>
      </c>
      <c r="D50" s="155">
        <v>2.6666666666666665</v>
      </c>
    </row>
    <row r="51" spans="1:4" x14ac:dyDescent="0.3">
      <c r="A51" s="152">
        <v>20</v>
      </c>
      <c r="B51" s="158" t="s">
        <v>34</v>
      </c>
      <c r="C51" s="159" t="s">
        <v>460</v>
      </c>
      <c r="D51" s="155">
        <v>2.6666666666666665</v>
      </c>
    </row>
    <row r="52" spans="1:4" x14ac:dyDescent="0.3">
      <c r="A52" s="152">
        <v>21</v>
      </c>
      <c r="B52" s="158" t="s">
        <v>34</v>
      </c>
      <c r="C52" s="159" t="s">
        <v>456</v>
      </c>
      <c r="D52" s="155">
        <v>2.5</v>
      </c>
    </row>
    <row r="53" spans="1:4" x14ac:dyDescent="0.3">
      <c r="A53" s="152">
        <v>22</v>
      </c>
      <c r="B53" s="158" t="s">
        <v>34</v>
      </c>
      <c r="C53" s="159" t="s">
        <v>454</v>
      </c>
      <c r="D53" s="155">
        <v>2.4444444444444446</v>
      </c>
    </row>
    <row r="54" spans="1:4" x14ac:dyDescent="0.3">
      <c r="A54" s="152">
        <v>23</v>
      </c>
      <c r="B54" s="158" t="s">
        <v>34</v>
      </c>
      <c r="C54" s="159" t="s">
        <v>459</v>
      </c>
      <c r="D54" s="155">
        <v>2.4</v>
      </c>
    </row>
    <row r="55" spans="1:4" x14ac:dyDescent="0.3">
      <c r="A55" s="152">
        <v>24</v>
      </c>
      <c r="B55" s="158" t="s">
        <v>34</v>
      </c>
      <c r="C55" s="159" t="s">
        <v>472</v>
      </c>
      <c r="D55" s="155">
        <v>2.4</v>
      </c>
    </row>
    <row r="56" spans="1:4" x14ac:dyDescent="0.3">
      <c r="A56" s="152">
        <v>25</v>
      </c>
      <c r="B56" s="158" t="s">
        <v>34</v>
      </c>
      <c r="C56" s="159" t="s">
        <v>451</v>
      </c>
      <c r="D56" s="155">
        <v>2.3636363636363638</v>
      </c>
    </row>
    <row r="57" spans="1:4" x14ac:dyDescent="0.2">
      <c r="A57" s="564" t="s">
        <v>550</v>
      </c>
      <c r="B57" s="564"/>
      <c r="C57" s="564"/>
      <c r="D57" s="564"/>
    </row>
    <row r="58" spans="1:4" x14ac:dyDescent="0.2">
      <c r="A58" s="563" t="s">
        <v>553</v>
      </c>
      <c r="B58" s="563"/>
      <c r="C58" s="563"/>
      <c r="D58" s="563"/>
    </row>
    <row r="59" spans="1:4" ht="28.5" customHeight="1" x14ac:dyDescent="0.2">
      <c r="A59" s="152" t="s">
        <v>546</v>
      </c>
      <c r="B59" s="153" t="s">
        <v>549</v>
      </c>
      <c r="C59" s="157" t="s">
        <v>3</v>
      </c>
      <c r="D59" s="154" t="s">
        <v>9</v>
      </c>
    </row>
    <row r="60" spans="1:4" x14ac:dyDescent="0.2">
      <c r="A60" s="152">
        <v>1</v>
      </c>
      <c r="B60" s="158" t="s">
        <v>34</v>
      </c>
      <c r="C60" s="159" t="s">
        <v>493</v>
      </c>
      <c r="D60" s="154">
        <v>4.5</v>
      </c>
    </row>
    <row r="61" spans="1:4" x14ac:dyDescent="0.2">
      <c r="A61" s="152">
        <v>2</v>
      </c>
      <c r="B61" s="158" t="s">
        <v>34</v>
      </c>
      <c r="C61" s="159" t="s">
        <v>486</v>
      </c>
      <c r="D61" s="154">
        <v>4.375</v>
      </c>
    </row>
    <row r="62" spans="1:4" x14ac:dyDescent="0.2">
      <c r="A62" s="152">
        <v>3</v>
      </c>
      <c r="B62" s="158" t="s">
        <v>34</v>
      </c>
      <c r="C62" s="159" t="s">
        <v>478</v>
      </c>
      <c r="D62" s="154">
        <v>3.8888888888888888</v>
      </c>
    </row>
    <row r="63" spans="1:4" x14ac:dyDescent="0.2">
      <c r="A63" s="152">
        <v>4</v>
      </c>
      <c r="B63" s="158" t="s">
        <v>34</v>
      </c>
      <c r="C63" s="159" t="s">
        <v>480</v>
      </c>
      <c r="D63" s="154">
        <v>3.875</v>
      </c>
    </row>
    <row r="64" spans="1:4" x14ac:dyDescent="0.2">
      <c r="A64" s="152">
        <v>5</v>
      </c>
      <c r="B64" s="158" t="s">
        <v>34</v>
      </c>
      <c r="C64" s="159" t="s">
        <v>487</v>
      </c>
      <c r="D64" s="154">
        <v>3.75</v>
      </c>
    </row>
    <row r="65" spans="1:4" x14ac:dyDescent="0.2">
      <c r="A65" s="152">
        <v>6</v>
      </c>
      <c r="B65" s="158" t="s">
        <v>34</v>
      </c>
      <c r="C65" s="159" t="s">
        <v>481</v>
      </c>
      <c r="D65" s="154">
        <v>3.5</v>
      </c>
    </row>
    <row r="66" spans="1:4" x14ac:dyDescent="0.2">
      <c r="A66" s="152">
        <v>7</v>
      </c>
      <c r="B66" s="158" t="s">
        <v>34</v>
      </c>
      <c r="C66" s="159" t="s">
        <v>488</v>
      </c>
      <c r="D66" s="154">
        <v>3.5</v>
      </c>
    </row>
    <row r="67" spans="1:4" x14ac:dyDescent="0.2">
      <c r="A67" s="152">
        <v>8</v>
      </c>
      <c r="B67" s="158" t="s">
        <v>34</v>
      </c>
      <c r="C67" s="159" t="s">
        <v>476</v>
      </c>
      <c r="D67" s="154">
        <v>3.375</v>
      </c>
    </row>
    <row r="68" spans="1:4" x14ac:dyDescent="0.2">
      <c r="A68" s="152">
        <v>9</v>
      </c>
      <c r="B68" s="158" t="s">
        <v>34</v>
      </c>
      <c r="C68" s="159" t="s">
        <v>482</v>
      </c>
      <c r="D68" s="154">
        <v>3.375</v>
      </c>
    </row>
    <row r="69" spans="1:4" x14ac:dyDescent="0.2">
      <c r="A69" s="152">
        <v>10</v>
      </c>
      <c r="B69" s="158" t="s">
        <v>34</v>
      </c>
      <c r="C69" s="159" t="s">
        <v>483</v>
      </c>
      <c r="D69" s="154">
        <v>3.375</v>
      </c>
    </row>
    <row r="70" spans="1:4" x14ac:dyDescent="0.2">
      <c r="A70" s="152">
        <v>11</v>
      </c>
      <c r="B70" s="158" t="s">
        <v>34</v>
      </c>
      <c r="C70" s="159" t="s">
        <v>494</v>
      </c>
      <c r="D70" s="154">
        <v>3.3333333333333335</v>
      </c>
    </row>
    <row r="71" spans="1:4" x14ac:dyDescent="0.2">
      <c r="A71" s="152">
        <v>12</v>
      </c>
      <c r="B71" s="158" t="s">
        <v>34</v>
      </c>
      <c r="C71" s="159" t="s">
        <v>484</v>
      </c>
      <c r="D71" s="154">
        <v>3.125</v>
      </c>
    </row>
    <row r="72" spans="1:4" x14ac:dyDescent="0.2">
      <c r="A72" s="152">
        <v>13</v>
      </c>
      <c r="B72" s="158" t="s">
        <v>34</v>
      </c>
      <c r="C72" s="159" t="s">
        <v>485</v>
      </c>
      <c r="D72" s="154">
        <v>3.1111111111111112</v>
      </c>
    </row>
    <row r="73" spans="1:4" x14ac:dyDescent="0.2">
      <c r="A73" s="152">
        <v>14</v>
      </c>
      <c r="B73" s="158" t="s">
        <v>34</v>
      </c>
      <c r="C73" s="159" t="s">
        <v>475</v>
      </c>
      <c r="D73" s="154">
        <v>3</v>
      </c>
    </row>
    <row r="74" spans="1:4" x14ac:dyDescent="0.2">
      <c r="A74" s="152">
        <v>15</v>
      </c>
      <c r="B74" s="158" t="s">
        <v>34</v>
      </c>
      <c r="C74" s="159" t="s">
        <v>477</v>
      </c>
      <c r="D74" s="154">
        <v>2.8888888888888888</v>
      </c>
    </row>
    <row r="75" spans="1:4" x14ac:dyDescent="0.2">
      <c r="A75" s="152">
        <v>16</v>
      </c>
      <c r="B75" s="158" t="s">
        <v>34</v>
      </c>
      <c r="C75" s="159" t="s">
        <v>492</v>
      </c>
      <c r="D75" s="154">
        <v>2.875</v>
      </c>
    </row>
    <row r="76" spans="1:4" x14ac:dyDescent="0.2">
      <c r="A76" s="152">
        <v>17</v>
      </c>
      <c r="B76" s="158" t="s">
        <v>34</v>
      </c>
      <c r="C76" s="159" t="s">
        <v>479</v>
      </c>
      <c r="D76" s="154">
        <v>2.75</v>
      </c>
    </row>
    <row r="77" spans="1:4" x14ac:dyDescent="0.2">
      <c r="A77" s="152">
        <v>18</v>
      </c>
      <c r="B77" s="158" t="s">
        <v>34</v>
      </c>
      <c r="C77" s="159" t="s">
        <v>489</v>
      </c>
      <c r="D77" s="154">
        <v>2.7</v>
      </c>
    </row>
    <row r="78" spans="1:4" x14ac:dyDescent="0.2">
      <c r="A78" s="152">
        <v>19</v>
      </c>
      <c r="B78" s="158" t="s">
        <v>34</v>
      </c>
      <c r="C78" s="159" t="s">
        <v>495</v>
      </c>
      <c r="D78" s="154">
        <v>2.7</v>
      </c>
    </row>
    <row r="79" spans="1:4" x14ac:dyDescent="0.2">
      <c r="A79" s="152">
        <v>20</v>
      </c>
      <c r="B79" s="158" t="s">
        <v>34</v>
      </c>
      <c r="C79" s="159" t="s">
        <v>490</v>
      </c>
      <c r="D79" s="154">
        <v>2.6</v>
      </c>
    </row>
    <row r="80" spans="1:4" x14ac:dyDescent="0.2">
      <c r="A80" s="152">
        <v>21</v>
      </c>
      <c r="B80" s="158" t="s">
        <v>34</v>
      </c>
      <c r="C80" s="159" t="s">
        <v>491</v>
      </c>
      <c r="D80" s="154">
        <v>2.6</v>
      </c>
    </row>
    <row r="81" spans="1:4" x14ac:dyDescent="0.2">
      <c r="A81" s="564" t="s">
        <v>550</v>
      </c>
      <c r="B81" s="564"/>
      <c r="C81" s="564"/>
      <c r="D81" s="564"/>
    </row>
    <row r="82" spans="1:4" x14ac:dyDescent="0.2">
      <c r="A82" s="563" t="s">
        <v>554</v>
      </c>
      <c r="B82" s="563"/>
      <c r="C82" s="563"/>
      <c r="D82" s="563"/>
    </row>
    <row r="83" spans="1:4" ht="28.5" customHeight="1" x14ac:dyDescent="0.2">
      <c r="A83" s="152" t="s">
        <v>546</v>
      </c>
      <c r="B83" s="153" t="s">
        <v>549</v>
      </c>
      <c r="C83" s="157" t="s">
        <v>3</v>
      </c>
      <c r="D83" s="154" t="s">
        <v>9</v>
      </c>
    </row>
    <row r="84" spans="1:4" x14ac:dyDescent="0.3">
      <c r="A84" s="152">
        <v>1</v>
      </c>
      <c r="B84" s="160" t="s">
        <v>34</v>
      </c>
      <c r="C84" s="159" t="s">
        <v>38</v>
      </c>
      <c r="D84" s="155">
        <v>4.75</v>
      </c>
    </row>
    <row r="85" spans="1:4" x14ac:dyDescent="0.3">
      <c r="A85" s="152">
        <v>2</v>
      </c>
      <c r="B85" s="160" t="s">
        <v>51</v>
      </c>
      <c r="C85" s="159" t="s">
        <v>52</v>
      </c>
      <c r="D85" s="155">
        <v>3.875</v>
      </c>
    </row>
    <row r="86" spans="1:4" x14ac:dyDescent="0.3">
      <c r="A86" s="152">
        <v>3</v>
      </c>
      <c r="B86" s="160" t="s">
        <v>34</v>
      </c>
      <c r="C86" s="159" t="s">
        <v>59</v>
      </c>
      <c r="D86" s="155">
        <v>3.875</v>
      </c>
    </row>
    <row r="87" spans="1:4" x14ac:dyDescent="0.3">
      <c r="A87" s="152">
        <v>4</v>
      </c>
      <c r="B87" s="160" t="s">
        <v>34</v>
      </c>
      <c r="C87" s="159" t="s">
        <v>41</v>
      </c>
      <c r="D87" s="155">
        <v>3.625</v>
      </c>
    </row>
    <row r="88" spans="1:4" x14ac:dyDescent="0.3">
      <c r="A88" s="152">
        <v>5</v>
      </c>
      <c r="B88" s="160" t="s">
        <v>34</v>
      </c>
      <c r="C88" s="159" t="s">
        <v>60</v>
      </c>
      <c r="D88" s="155">
        <v>3.625</v>
      </c>
    </row>
    <row r="89" spans="1:4" x14ac:dyDescent="0.3">
      <c r="A89" s="152">
        <v>6</v>
      </c>
      <c r="B89" s="160" t="s">
        <v>34</v>
      </c>
      <c r="C89" s="159" t="s">
        <v>40</v>
      </c>
      <c r="D89" s="155">
        <v>3.5</v>
      </c>
    </row>
    <row r="90" spans="1:4" x14ac:dyDescent="0.3">
      <c r="A90" s="152">
        <v>7</v>
      </c>
      <c r="B90" s="160" t="s">
        <v>34</v>
      </c>
      <c r="C90" s="159" t="s">
        <v>53</v>
      </c>
      <c r="D90" s="155">
        <v>3.375</v>
      </c>
    </row>
    <row r="91" spans="1:4" x14ac:dyDescent="0.3">
      <c r="A91" s="152">
        <v>8</v>
      </c>
      <c r="B91" s="160" t="s">
        <v>34</v>
      </c>
      <c r="C91" s="159" t="s">
        <v>49</v>
      </c>
      <c r="D91" s="155">
        <v>3.25</v>
      </c>
    </row>
    <row r="92" spans="1:4" x14ac:dyDescent="0.3">
      <c r="A92" s="152">
        <v>9</v>
      </c>
      <c r="B92" s="160" t="s">
        <v>34</v>
      </c>
      <c r="C92" s="159" t="s">
        <v>56</v>
      </c>
      <c r="D92" s="155">
        <v>3.25</v>
      </c>
    </row>
    <row r="93" spans="1:4" x14ac:dyDescent="0.3">
      <c r="A93" s="152">
        <v>10</v>
      </c>
      <c r="B93" s="160" t="s">
        <v>34</v>
      </c>
      <c r="C93" s="159" t="s">
        <v>61</v>
      </c>
      <c r="D93" s="155">
        <v>3.25</v>
      </c>
    </row>
    <row r="94" spans="1:4" x14ac:dyDescent="0.3">
      <c r="A94" s="152">
        <v>11</v>
      </c>
      <c r="B94" s="160" t="s">
        <v>34</v>
      </c>
      <c r="C94" s="159" t="s">
        <v>63</v>
      </c>
      <c r="D94" s="155">
        <v>3.25</v>
      </c>
    </row>
    <row r="95" spans="1:4" x14ac:dyDescent="0.3">
      <c r="A95" s="152">
        <v>12</v>
      </c>
      <c r="B95" s="160" t="s">
        <v>34</v>
      </c>
      <c r="C95" s="159" t="s">
        <v>45</v>
      </c>
      <c r="D95" s="155">
        <v>3.125</v>
      </c>
    </row>
    <row r="96" spans="1:4" x14ac:dyDescent="0.3">
      <c r="A96" s="152">
        <v>13</v>
      </c>
      <c r="B96" s="160" t="s">
        <v>34</v>
      </c>
      <c r="C96" s="159" t="s">
        <v>57</v>
      </c>
      <c r="D96" s="155">
        <v>3.125</v>
      </c>
    </row>
    <row r="97" spans="1:4" x14ac:dyDescent="0.3">
      <c r="A97" s="152">
        <v>14</v>
      </c>
      <c r="B97" s="160" t="s">
        <v>34</v>
      </c>
      <c r="C97" s="159" t="s">
        <v>64</v>
      </c>
      <c r="D97" s="155">
        <v>3.125</v>
      </c>
    </row>
    <row r="98" spans="1:4" x14ac:dyDescent="0.3">
      <c r="A98" s="152">
        <v>15</v>
      </c>
      <c r="B98" s="160" t="s">
        <v>34</v>
      </c>
      <c r="C98" s="159" t="s">
        <v>65</v>
      </c>
      <c r="D98" s="155">
        <v>3</v>
      </c>
    </row>
    <row r="99" spans="1:4" x14ac:dyDescent="0.3">
      <c r="A99" s="152">
        <v>16</v>
      </c>
      <c r="B99" s="160" t="s">
        <v>34</v>
      </c>
      <c r="C99" s="159" t="s">
        <v>42</v>
      </c>
      <c r="D99" s="155">
        <v>2.875</v>
      </c>
    </row>
    <row r="100" spans="1:4" x14ac:dyDescent="0.3">
      <c r="A100" s="152">
        <v>17</v>
      </c>
      <c r="B100" s="160" t="s">
        <v>51</v>
      </c>
      <c r="C100" s="159" t="s">
        <v>58</v>
      </c>
      <c r="D100" s="155">
        <v>2.875</v>
      </c>
    </row>
    <row r="101" spans="1:4" x14ac:dyDescent="0.3">
      <c r="A101" s="152">
        <v>18</v>
      </c>
      <c r="B101" s="160" t="s">
        <v>51</v>
      </c>
      <c r="C101" s="159" t="s">
        <v>62</v>
      </c>
      <c r="D101" s="155">
        <v>2.875</v>
      </c>
    </row>
    <row r="102" spans="1:4" x14ac:dyDescent="0.3">
      <c r="A102" s="152">
        <v>19</v>
      </c>
      <c r="B102" s="160" t="s">
        <v>34</v>
      </c>
      <c r="C102" s="159" t="s">
        <v>54</v>
      </c>
      <c r="D102" s="155">
        <v>2.75</v>
      </c>
    </row>
    <row r="103" spans="1:4" x14ac:dyDescent="0.3">
      <c r="A103" s="152">
        <v>20</v>
      </c>
      <c r="B103" s="160" t="s">
        <v>34</v>
      </c>
      <c r="C103" s="159" t="s">
        <v>55</v>
      </c>
      <c r="D103" s="155">
        <v>2.75</v>
      </c>
    </row>
    <row r="104" spans="1:4" x14ac:dyDescent="0.3">
      <c r="A104" s="152">
        <v>21</v>
      </c>
      <c r="B104" s="160" t="s">
        <v>34</v>
      </c>
      <c r="C104" s="159" t="s">
        <v>39</v>
      </c>
      <c r="D104" s="155">
        <v>2.625</v>
      </c>
    </row>
    <row r="105" spans="1:4" x14ac:dyDescent="0.3">
      <c r="A105" s="152">
        <v>22</v>
      </c>
      <c r="B105" s="160" t="s">
        <v>34</v>
      </c>
      <c r="C105" s="159" t="s">
        <v>46</v>
      </c>
      <c r="D105" s="155">
        <v>2.625</v>
      </c>
    </row>
    <row r="106" spans="1:4" x14ac:dyDescent="0.3">
      <c r="A106" s="152">
        <v>23</v>
      </c>
      <c r="B106" s="160" t="s">
        <v>34</v>
      </c>
      <c r="C106" s="159" t="s">
        <v>48</v>
      </c>
      <c r="D106" s="155">
        <v>2.625</v>
      </c>
    </row>
    <row r="107" spans="1:4" x14ac:dyDescent="0.3">
      <c r="A107" s="152">
        <v>24</v>
      </c>
      <c r="B107" s="160" t="s">
        <v>34</v>
      </c>
      <c r="C107" s="159" t="s">
        <v>50</v>
      </c>
      <c r="D107" s="155">
        <v>2.625</v>
      </c>
    </row>
    <row r="108" spans="1:4" x14ac:dyDescent="0.3">
      <c r="A108" s="152">
        <v>25</v>
      </c>
      <c r="B108" s="160" t="s">
        <v>34</v>
      </c>
      <c r="C108" s="159" t="s">
        <v>44</v>
      </c>
      <c r="D108" s="155">
        <v>2.1428571428571428</v>
      </c>
    </row>
    <row r="109" spans="1:4" x14ac:dyDescent="0.3">
      <c r="A109" s="152">
        <v>26</v>
      </c>
      <c r="B109" s="160" t="s">
        <v>34</v>
      </c>
      <c r="C109" s="159" t="s">
        <v>43</v>
      </c>
      <c r="D109" s="155">
        <v>2</v>
      </c>
    </row>
    <row r="110" spans="1:4" x14ac:dyDescent="0.3">
      <c r="A110" s="152">
        <v>27</v>
      </c>
      <c r="B110" s="160" t="s">
        <v>34</v>
      </c>
      <c r="C110" s="159" t="s">
        <v>47</v>
      </c>
      <c r="D110" s="155">
        <v>2</v>
      </c>
    </row>
    <row r="111" spans="1:4" x14ac:dyDescent="0.2">
      <c r="A111" s="564" t="s">
        <v>550</v>
      </c>
      <c r="B111" s="564"/>
      <c r="C111" s="564"/>
      <c r="D111" s="564"/>
    </row>
    <row r="112" spans="1:4" x14ac:dyDescent="0.2">
      <c r="A112" s="563" t="s">
        <v>555</v>
      </c>
      <c r="B112" s="563"/>
      <c r="C112" s="563"/>
      <c r="D112" s="563"/>
    </row>
    <row r="113" spans="1:4" ht="29.25" customHeight="1" x14ac:dyDescent="0.2">
      <c r="A113" s="152" t="s">
        <v>546</v>
      </c>
      <c r="B113" s="153" t="s">
        <v>549</v>
      </c>
      <c r="C113" s="157" t="s">
        <v>3</v>
      </c>
      <c r="D113" s="154" t="s">
        <v>9</v>
      </c>
    </row>
    <row r="114" spans="1:4" x14ac:dyDescent="0.2">
      <c r="A114" s="152">
        <v>1</v>
      </c>
      <c r="B114" s="160" t="s">
        <v>34</v>
      </c>
      <c r="C114" s="159" t="s">
        <v>67</v>
      </c>
      <c r="D114" s="154">
        <v>4.875</v>
      </c>
    </row>
    <row r="115" spans="1:4" x14ac:dyDescent="0.2">
      <c r="A115" s="152">
        <v>2</v>
      </c>
      <c r="B115" s="160" t="s">
        <v>34</v>
      </c>
      <c r="C115" s="159" t="s">
        <v>75</v>
      </c>
      <c r="D115" s="154">
        <v>4.125</v>
      </c>
    </row>
    <row r="116" spans="1:4" x14ac:dyDescent="0.2">
      <c r="A116" s="152">
        <v>3</v>
      </c>
      <c r="B116" s="160" t="s">
        <v>51</v>
      </c>
      <c r="C116" s="159" t="s">
        <v>88</v>
      </c>
      <c r="D116" s="154">
        <v>3.625</v>
      </c>
    </row>
    <row r="117" spans="1:4" x14ac:dyDescent="0.2">
      <c r="A117" s="152">
        <v>4</v>
      </c>
      <c r="B117" s="160" t="s">
        <v>51</v>
      </c>
      <c r="C117" s="159" t="s">
        <v>68</v>
      </c>
      <c r="D117" s="154">
        <v>3.375</v>
      </c>
    </row>
    <row r="118" spans="1:4" x14ac:dyDescent="0.2">
      <c r="A118" s="152">
        <v>5</v>
      </c>
      <c r="B118" s="160" t="s">
        <v>34</v>
      </c>
      <c r="C118" s="159" t="s">
        <v>72</v>
      </c>
      <c r="D118" s="154">
        <v>3.375</v>
      </c>
    </row>
    <row r="119" spans="1:4" x14ac:dyDescent="0.2">
      <c r="A119" s="152">
        <v>6</v>
      </c>
      <c r="B119" s="160" t="s">
        <v>34</v>
      </c>
      <c r="C119" s="159" t="s">
        <v>81</v>
      </c>
      <c r="D119" s="154">
        <v>3.25</v>
      </c>
    </row>
    <row r="120" spans="1:4" x14ac:dyDescent="0.2">
      <c r="A120" s="152">
        <v>7</v>
      </c>
      <c r="B120" s="160" t="s">
        <v>34</v>
      </c>
      <c r="C120" s="159" t="s">
        <v>70</v>
      </c>
      <c r="D120" s="154">
        <v>3</v>
      </c>
    </row>
    <row r="121" spans="1:4" x14ac:dyDescent="0.2">
      <c r="A121" s="152">
        <v>8</v>
      </c>
      <c r="B121" s="160" t="s">
        <v>34</v>
      </c>
      <c r="C121" s="159" t="s">
        <v>85</v>
      </c>
      <c r="D121" s="154">
        <v>3</v>
      </c>
    </row>
    <row r="122" spans="1:4" x14ac:dyDescent="0.2">
      <c r="A122" s="152">
        <v>9</v>
      </c>
      <c r="B122" s="160" t="s">
        <v>34</v>
      </c>
      <c r="C122" s="159" t="s">
        <v>87</v>
      </c>
      <c r="D122" s="154">
        <v>3</v>
      </c>
    </row>
    <row r="123" spans="1:4" x14ac:dyDescent="0.2">
      <c r="A123" s="152">
        <v>10</v>
      </c>
      <c r="B123" s="160" t="s">
        <v>34</v>
      </c>
      <c r="C123" s="159" t="s">
        <v>79</v>
      </c>
      <c r="D123" s="154">
        <v>2.8888888888888888</v>
      </c>
    </row>
    <row r="124" spans="1:4" x14ac:dyDescent="0.2">
      <c r="A124" s="152">
        <v>11</v>
      </c>
      <c r="B124" s="160" t="s">
        <v>34</v>
      </c>
      <c r="C124" s="159" t="s">
        <v>71</v>
      </c>
      <c r="D124" s="154">
        <v>2.875</v>
      </c>
    </row>
    <row r="125" spans="1:4" x14ac:dyDescent="0.2">
      <c r="A125" s="152">
        <v>12</v>
      </c>
      <c r="B125" s="160" t="s">
        <v>34</v>
      </c>
      <c r="C125" s="159" t="s">
        <v>74</v>
      </c>
      <c r="D125" s="154">
        <v>2.875</v>
      </c>
    </row>
    <row r="126" spans="1:4" x14ac:dyDescent="0.2">
      <c r="A126" s="152">
        <v>13</v>
      </c>
      <c r="B126" s="160" t="s">
        <v>34</v>
      </c>
      <c r="C126" s="159" t="s">
        <v>89</v>
      </c>
      <c r="D126" s="154">
        <v>2.875</v>
      </c>
    </row>
    <row r="127" spans="1:4" x14ac:dyDescent="0.2">
      <c r="A127" s="152">
        <v>14</v>
      </c>
      <c r="B127" s="160" t="s">
        <v>34</v>
      </c>
      <c r="C127" s="159" t="s">
        <v>69</v>
      </c>
      <c r="D127" s="154">
        <v>2.8571428571428572</v>
      </c>
    </row>
    <row r="128" spans="1:4" x14ac:dyDescent="0.2">
      <c r="A128" s="152">
        <v>15</v>
      </c>
      <c r="B128" s="160" t="s">
        <v>34</v>
      </c>
      <c r="C128" s="159" t="s">
        <v>66</v>
      </c>
      <c r="D128" s="154">
        <v>2.75</v>
      </c>
    </row>
    <row r="129" spans="1:4" x14ac:dyDescent="0.2">
      <c r="A129" s="152">
        <v>16</v>
      </c>
      <c r="B129" s="160" t="s">
        <v>34</v>
      </c>
      <c r="C129" s="159" t="s">
        <v>76</v>
      </c>
      <c r="D129" s="154">
        <v>2.75</v>
      </c>
    </row>
    <row r="130" spans="1:4" x14ac:dyDescent="0.2">
      <c r="A130" s="152">
        <v>17</v>
      </c>
      <c r="B130" s="160" t="s">
        <v>34</v>
      </c>
      <c r="C130" s="159" t="s">
        <v>86</v>
      </c>
      <c r="D130" s="154">
        <v>2.75</v>
      </c>
    </row>
    <row r="131" spans="1:4" x14ac:dyDescent="0.2">
      <c r="A131" s="152">
        <v>18</v>
      </c>
      <c r="B131" s="160" t="s">
        <v>34</v>
      </c>
      <c r="C131" s="159" t="s">
        <v>83</v>
      </c>
      <c r="D131" s="154">
        <v>2.625</v>
      </c>
    </row>
    <row r="132" spans="1:4" x14ac:dyDescent="0.2">
      <c r="A132" s="152">
        <v>19</v>
      </c>
      <c r="B132" s="160" t="s">
        <v>34</v>
      </c>
      <c r="C132" s="159" t="s">
        <v>84</v>
      </c>
      <c r="D132" s="154">
        <v>2.625</v>
      </c>
    </row>
    <row r="133" spans="1:4" x14ac:dyDescent="0.2">
      <c r="A133" s="152">
        <v>20</v>
      </c>
      <c r="B133" s="160" t="s">
        <v>34</v>
      </c>
      <c r="C133" s="159" t="s">
        <v>73</v>
      </c>
      <c r="D133" s="154">
        <v>2.4444444444444446</v>
      </c>
    </row>
    <row r="134" spans="1:4" x14ac:dyDescent="0.2">
      <c r="A134" s="152">
        <v>21</v>
      </c>
      <c r="B134" s="160" t="s">
        <v>34</v>
      </c>
      <c r="C134" s="159" t="s">
        <v>80</v>
      </c>
      <c r="D134" s="154">
        <v>2.375</v>
      </c>
    </row>
    <row r="135" spans="1:4" x14ac:dyDescent="0.2">
      <c r="A135" s="152">
        <v>22</v>
      </c>
      <c r="B135" s="160" t="s">
        <v>34</v>
      </c>
      <c r="C135" s="159" t="s">
        <v>78</v>
      </c>
      <c r="D135" s="154">
        <v>2.2857142857142856</v>
      </c>
    </row>
    <row r="136" spans="1:4" x14ac:dyDescent="0.2">
      <c r="A136" s="152">
        <v>23</v>
      </c>
      <c r="B136" s="160" t="s">
        <v>34</v>
      </c>
      <c r="C136" s="159" t="s">
        <v>77</v>
      </c>
      <c r="D136" s="154">
        <v>2.25</v>
      </c>
    </row>
    <row r="137" spans="1:4" x14ac:dyDescent="0.2">
      <c r="A137" s="152">
        <v>24</v>
      </c>
      <c r="B137" s="160" t="s">
        <v>34</v>
      </c>
      <c r="C137" s="159" t="s">
        <v>82</v>
      </c>
      <c r="D137" s="154">
        <v>2</v>
      </c>
    </row>
    <row r="138" spans="1:4" x14ac:dyDescent="0.2">
      <c r="A138" s="564" t="s">
        <v>550</v>
      </c>
      <c r="B138" s="564"/>
      <c r="C138" s="564"/>
      <c r="D138" s="564"/>
    </row>
    <row r="139" spans="1:4" x14ac:dyDescent="0.2">
      <c r="A139" s="563" t="s">
        <v>556</v>
      </c>
      <c r="B139" s="563"/>
      <c r="C139" s="563"/>
      <c r="D139" s="563"/>
    </row>
    <row r="140" spans="1:4" ht="27.75" customHeight="1" x14ac:dyDescent="0.2">
      <c r="A140" s="152" t="s">
        <v>546</v>
      </c>
      <c r="B140" s="153" t="s">
        <v>549</v>
      </c>
      <c r="C140" s="157" t="s">
        <v>3</v>
      </c>
      <c r="D140" s="154" t="s">
        <v>9</v>
      </c>
    </row>
    <row r="141" spans="1:4" x14ac:dyDescent="0.2">
      <c r="A141" s="152">
        <v>1</v>
      </c>
      <c r="B141" s="160" t="s">
        <v>34</v>
      </c>
      <c r="C141" s="159" t="s">
        <v>112</v>
      </c>
      <c r="D141" s="154">
        <v>4.875</v>
      </c>
    </row>
    <row r="142" spans="1:4" x14ac:dyDescent="0.2">
      <c r="A142" s="152">
        <v>2</v>
      </c>
      <c r="B142" s="160" t="s">
        <v>34</v>
      </c>
      <c r="C142" s="159" t="s">
        <v>93</v>
      </c>
      <c r="D142" s="154">
        <v>4.75</v>
      </c>
    </row>
    <row r="143" spans="1:4" x14ac:dyDescent="0.2">
      <c r="A143" s="152">
        <v>3</v>
      </c>
      <c r="B143" s="160" t="s">
        <v>34</v>
      </c>
      <c r="C143" s="159" t="s">
        <v>105</v>
      </c>
      <c r="D143" s="154">
        <v>4.375</v>
      </c>
    </row>
    <row r="144" spans="1:4" x14ac:dyDescent="0.2">
      <c r="A144" s="152">
        <v>4</v>
      </c>
      <c r="B144" s="160" t="s">
        <v>34</v>
      </c>
      <c r="C144" s="159" t="s">
        <v>110</v>
      </c>
      <c r="D144" s="154">
        <v>4.375</v>
      </c>
    </row>
    <row r="145" spans="1:4" x14ac:dyDescent="0.2">
      <c r="A145" s="152">
        <v>5</v>
      </c>
      <c r="B145" s="160" t="s">
        <v>34</v>
      </c>
      <c r="C145" s="159" t="s">
        <v>115</v>
      </c>
      <c r="D145" s="154">
        <v>4.25</v>
      </c>
    </row>
    <row r="146" spans="1:4" x14ac:dyDescent="0.2">
      <c r="A146" s="152">
        <v>6</v>
      </c>
      <c r="B146" s="160" t="s">
        <v>34</v>
      </c>
      <c r="C146" s="159" t="s">
        <v>90</v>
      </c>
      <c r="D146" s="154">
        <v>4.125</v>
      </c>
    </row>
    <row r="147" spans="1:4" x14ac:dyDescent="0.2">
      <c r="A147" s="152">
        <v>7</v>
      </c>
      <c r="B147" s="160" t="s">
        <v>35</v>
      </c>
      <c r="C147" s="159" t="s">
        <v>94</v>
      </c>
      <c r="D147" s="154">
        <v>4.125</v>
      </c>
    </row>
    <row r="148" spans="1:4" x14ac:dyDescent="0.2">
      <c r="A148" s="152">
        <v>8</v>
      </c>
      <c r="B148" s="160" t="s">
        <v>34</v>
      </c>
      <c r="C148" s="159" t="s">
        <v>98</v>
      </c>
      <c r="D148" s="154">
        <v>4.125</v>
      </c>
    </row>
    <row r="149" spans="1:4" x14ac:dyDescent="0.2">
      <c r="A149" s="152">
        <v>9</v>
      </c>
      <c r="B149" s="160" t="s">
        <v>34</v>
      </c>
      <c r="C149" s="159" t="s">
        <v>117</v>
      </c>
      <c r="D149" s="154">
        <v>4.125</v>
      </c>
    </row>
    <row r="150" spans="1:4" x14ac:dyDescent="0.2">
      <c r="A150" s="152">
        <v>10</v>
      </c>
      <c r="B150" s="160" t="s">
        <v>34</v>
      </c>
      <c r="C150" s="159" t="s">
        <v>107</v>
      </c>
      <c r="D150" s="154">
        <v>4</v>
      </c>
    </row>
    <row r="151" spans="1:4" x14ac:dyDescent="0.2">
      <c r="A151" s="152">
        <v>11</v>
      </c>
      <c r="B151" s="160" t="s">
        <v>34</v>
      </c>
      <c r="C151" s="159" t="s">
        <v>91</v>
      </c>
      <c r="D151" s="154">
        <v>3.875</v>
      </c>
    </row>
    <row r="152" spans="1:4" x14ac:dyDescent="0.2">
      <c r="A152" s="152">
        <v>12</v>
      </c>
      <c r="B152" s="160" t="s">
        <v>34</v>
      </c>
      <c r="C152" s="159" t="s">
        <v>95</v>
      </c>
      <c r="D152" s="154">
        <v>3.875</v>
      </c>
    </row>
    <row r="153" spans="1:4" x14ac:dyDescent="0.2">
      <c r="A153" s="152">
        <v>13</v>
      </c>
      <c r="B153" s="160" t="s">
        <v>34</v>
      </c>
      <c r="C153" s="159" t="s">
        <v>92</v>
      </c>
      <c r="D153" s="154">
        <v>3.75</v>
      </c>
    </row>
    <row r="154" spans="1:4" x14ac:dyDescent="0.2">
      <c r="A154" s="152">
        <v>14</v>
      </c>
      <c r="B154" s="160" t="s">
        <v>34</v>
      </c>
      <c r="C154" s="159" t="s">
        <v>111</v>
      </c>
      <c r="D154" s="154">
        <v>3.75</v>
      </c>
    </row>
    <row r="155" spans="1:4" x14ac:dyDescent="0.2">
      <c r="A155" s="152">
        <v>15</v>
      </c>
      <c r="B155" s="160" t="s">
        <v>51</v>
      </c>
      <c r="C155" s="159" t="s">
        <v>120</v>
      </c>
      <c r="D155" s="154">
        <v>3.625</v>
      </c>
    </row>
    <row r="156" spans="1:4" x14ac:dyDescent="0.2">
      <c r="A156" s="152">
        <v>16</v>
      </c>
      <c r="B156" s="160" t="s">
        <v>34</v>
      </c>
      <c r="C156" s="159" t="s">
        <v>99</v>
      </c>
      <c r="D156" s="154">
        <v>3.5</v>
      </c>
    </row>
    <row r="157" spans="1:4" x14ac:dyDescent="0.2">
      <c r="A157" s="152">
        <v>17</v>
      </c>
      <c r="B157" s="160" t="s">
        <v>34</v>
      </c>
      <c r="C157" s="159" t="s">
        <v>103</v>
      </c>
      <c r="D157" s="154">
        <v>3.5</v>
      </c>
    </row>
    <row r="158" spans="1:4" x14ac:dyDescent="0.2">
      <c r="A158" s="152">
        <v>18</v>
      </c>
      <c r="B158" s="160" t="s">
        <v>51</v>
      </c>
      <c r="C158" s="159" t="s">
        <v>119</v>
      </c>
      <c r="D158" s="154">
        <v>3.5</v>
      </c>
    </row>
    <row r="159" spans="1:4" x14ac:dyDescent="0.2">
      <c r="A159" s="152">
        <v>19</v>
      </c>
      <c r="B159" s="160" t="s">
        <v>34</v>
      </c>
      <c r="C159" s="159" t="s">
        <v>109</v>
      </c>
      <c r="D159" s="154">
        <v>3.375</v>
      </c>
    </row>
    <row r="160" spans="1:4" x14ac:dyDescent="0.2">
      <c r="A160" s="152">
        <v>20</v>
      </c>
      <c r="B160" s="160" t="s">
        <v>34</v>
      </c>
      <c r="C160" s="159" t="s">
        <v>543</v>
      </c>
      <c r="D160" s="154">
        <v>3.375</v>
      </c>
    </row>
    <row r="161" spans="1:4" x14ac:dyDescent="0.2">
      <c r="A161" s="152">
        <v>21</v>
      </c>
      <c r="B161" s="160" t="s">
        <v>34</v>
      </c>
      <c r="C161" s="159" t="s">
        <v>100</v>
      </c>
      <c r="D161" s="154">
        <v>3.25</v>
      </c>
    </row>
    <row r="162" spans="1:4" x14ac:dyDescent="0.2">
      <c r="A162" s="152">
        <v>22</v>
      </c>
      <c r="B162" s="160" t="s">
        <v>34</v>
      </c>
      <c r="C162" s="159" t="s">
        <v>104</v>
      </c>
      <c r="D162" s="154">
        <v>3.25</v>
      </c>
    </row>
    <row r="163" spans="1:4" x14ac:dyDescent="0.2">
      <c r="A163" s="152">
        <v>23</v>
      </c>
      <c r="B163" s="160" t="s">
        <v>34</v>
      </c>
      <c r="C163" s="159" t="s">
        <v>108</v>
      </c>
      <c r="D163" s="154">
        <v>3.25</v>
      </c>
    </row>
    <row r="164" spans="1:4" x14ac:dyDescent="0.2">
      <c r="A164" s="152">
        <v>24</v>
      </c>
      <c r="B164" s="160" t="s">
        <v>34</v>
      </c>
      <c r="C164" s="159" t="s">
        <v>96</v>
      </c>
      <c r="D164" s="154">
        <v>3.125</v>
      </c>
    </row>
    <row r="165" spans="1:4" x14ac:dyDescent="0.2">
      <c r="A165" s="152">
        <v>25</v>
      </c>
      <c r="B165" s="160" t="s">
        <v>34</v>
      </c>
      <c r="C165" s="159" t="s">
        <v>97</v>
      </c>
      <c r="D165" s="154">
        <v>3.125</v>
      </c>
    </row>
    <row r="166" spans="1:4" x14ac:dyDescent="0.2">
      <c r="A166" s="152">
        <v>26</v>
      </c>
      <c r="B166" s="160" t="s">
        <v>51</v>
      </c>
      <c r="C166" s="159" t="s">
        <v>114</v>
      </c>
      <c r="D166" s="154">
        <v>3.125</v>
      </c>
    </row>
    <row r="167" spans="1:4" x14ac:dyDescent="0.2">
      <c r="A167" s="152">
        <v>27</v>
      </c>
      <c r="B167" s="160" t="s">
        <v>34</v>
      </c>
      <c r="C167" s="159" t="s">
        <v>116</v>
      </c>
      <c r="D167" s="154">
        <v>3.125</v>
      </c>
    </row>
    <row r="168" spans="1:4" x14ac:dyDescent="0.2">
      <c r="A168" s="152">
        <v>28</v>
      </c>
      <c r="B168" s="160" t="s">
        <v>34</v>
      </c>
      <c r="C168" s="159" t="s">
        <v>106</v>
      </c>
      <c r="D168" s="154">
        <v>2.875</v>
      </c>
    </row>
    <row r="169" spans="1:4" x14ac:dyDescent="0.2">
      <c r="A169" s="152">
        <v>29</v>
      </c>
      <c r="B169" s="160" t="s">
        <v>34</v>
      </c>
      <c r="C169" s="159" t="s">
        <v>101</v>
      </c>
      <c r="D169" s="154">
        <v>2.75</v>
      </c>
    </row>
    <row r="170" spans="1:4" x14ac:dyDescent="0.2">
      <c r="A170" s="152">
        <v>30</v>
      </c>
      <c r="B170" s="160" t="s">
        <v>34</v>
      </c>
      <c r="C170" s="159" t="s">
        <v>113</v>
      </c>
      <c r="D170" s="154">
        <v>2.6666666666666665</v>
      </c>
    </row>
    <row r="171" spans="1:4" x14ac:dyDescent="0.2">
      <c r="A171" s="152">
        <v>31</v>
      </c>
      <c r="B171" s="160" t="s">
        <v>34</v>
      </c>
      <c r="C171" s="159" t="s">
        <v>102</v>
      </c>
      <c r="D171" s="154">
        <v>2</v>
      </c>
    </row>
    <row r="172" spans="1:4" x14ac:dyDescent="0.2">
      <c r="A172" s="152">
        <v>32</v>
      </c>
      <c r="B172" s="160" t="s">
        <v>34</v>
      </c>
      <c r="C172" s="159" t="s">
        <v>118</v>
      </c>
      <c r="D172" s="154">
        <v>2</v>
      </c>
    </row>
    <row r="173" spans="1:4" x14ac:dyDescent="0.2">
      <c r="A173" s="564" t="s">
        <v>550</v>
      </c>
      <c r="B173" s="564"/>
      <c r="C173" s="564"/>
      <c r="D173" s="564"/>
    </row>
    <row r="174" spans="1:4" x14ac:dyDescent="0.2">
      <c r="A174" s="563" t="s">
        <v>557</v>
      </c>
      <c r="B174" s="563"/>
      <c r="C174" s="563"/>
      <c r="D174" s="563"/>
    </row>
    <row r="175" spans="1:4" ht="27.75" customHeight="1" x14ac:dyDescent="0.2">
      <c r="A175" s="152" t="s">
        <v>546</v>
      </c>
      <c r="B175" s="153" t="s">
        <v>549</v>
      </c>
      <c r="C175" s="157" t="s">
        <v>3</v>
      </c>
      <c r="D175" s="154" t="s">
        <v>9</v>
      </c>
    </row>
    <row r="176" spans="1:4" x14ac:dyDescent="0.2">
      <c r="A176" s="152">
        <v>1</v>
      </c>
      <c r="B176" s="160" t="s">
        <v>35</v>
      </c>
      <c r="C176" s="159" t="s">
        <v>122</v>
      </c>
      <c r="D176" s="154">
        <v>4.8571428571428568</v>
      </c>
    </row>
    <row r="177" spans="1:4" x14ac:dyDescent="0.2">
      <c r="A177" s="152">
        <v>2</v>
      </c>
      <c r="B177" s="160" t="s">
        <v>34</v>
      </c>
      <c r="C177" s="159" t="s">
        <v>145</v>
      </c>
      <c r="D177" s="154">
        <v>4.5</v>
      </c>
    </row>
    <row r="178" spans="1:4" x14ac:dyDescent="0.2">
      <c r="A178" s="152">
        <v>3</v>
      </c>
      <c r="B178" s="160" t="s">
        <v>34</v>
      </c>
      <c r="C178" s="159" t="s">
        <v>123</v>
      </c>
      <c r="D178" s="154">
        <v>4.4285714285714288</v>
      </c>
    </row>
    <row r="179" spans="1:4" x14ac:dyDescent="0.2">
      <c r="A179" s="152">
        <v>4</v>
      </c>
      <c r="B179" s="160" t="s">
        <v>34</v>
      </c>
      <c r="C179" s="159" t="s">
        <v>144</v>
      </c>
      <c r="D179" s="154">
        <v>4.4285714285714288</v>
      </c>
    </row>
    <row r="180" spans="1:4" x14ac:dyDescent="0.2">
      <c r="A180" s="152">
        <v>5</v>
      </c>
      <c r="B180" s="160" t="s">
        <v>35</v>
      </c>
      <c r="C180" s="159" t="s">
        <v>128</v>
      </c>
      <c r="D180" s="154">
        <v>4.2857142857142856</v>
      </c>
    </row>
    <row r="181" spans="1:4" x14ac:dyDescent="0.2">
      <c r="A181" s="152">
        <v>6</v>
      </c>
      <c r="B181" s="160" t="s">
        <v>34</v>
      </c>
      <c r="C181" s="159" t="s">
        <v>133</v>
      </c>
      <c r="D181" s="154">
        <v>4.2857142857142856</v>
      </c>
    </row>
    <row r="182" spans="1:4" x14ac:dyDescent="0.2">
      <c r="A182" s="152">
        <v>7</v>
      </c>
      <c r="B182" s="160" t="s">
        <v>34</v>
      </c>
      <c r="C182" s="159" t="s">
        <v>134</v>
      </c>
      <c r="D182" s="154">
        <v>4.2857142857142856</v>
      </c>
    </row>
    <row r="183" spans="1:4" x14ac:dyDescent="0.2">
      <c r="A183" s="152">
        <v>8</v>
      </c>
      <c r="B183" s="160" t="s">
        <v>34</v>
      </c>
      <c r="C183" s="159" t="s">
        <v>139</v>
      </c>
      <c r="D183" s="154">
        <v>4.2857142857142856</v>
      </c>
    </row>
    <row r="184" spans="1:4" x14ac:dyDescent="0.2">
      <c r="A184" s="152">
        <v>9</v>
      </c>
      <c r="B184" s="160" t="s">
        <v>34</v>
      </c>
      <c r="C184" s="159" t="s">
        <v>121</v>
      </c>
      <c r="D184" s="154">
        <v>4.1428571428571432</v>
      </c>
    </row>
    <row r="185" spans="1:4" x14ac:dyDescent="0.2">
      <c r="A185" s="152">
        <v>10</v>
      </c>
      <c r="B185" s="160" t="s">
        <v>34</v>
      </c>
      <c r="C185" s="159" t="s">
        <v>135</v>
      </c>
      <c r="D185" s="154">
        <v>4</v>
      </c>
    </row>
    <row r="186" spans="1:4" x14ac:dyDescent="0.2">
      <c r="A186" s="152">
        <v>11</v>
      </c>
      <c r="B186" s="160" t="s">
        <v>34</v>
      </c>
      <c r="C186" s="159" t="s">
        <v>143</v>
      </c>
      <c r="D186" s="154">
        <v>3.8571428571428572</v>
      </c>
    </row>
    <row r="187" spans="1:4" x14ac:dyDescent="0.2">
      <c r="A187" s="152">
        <v>12</v>
      </c>
      <c r="B187" s="160" t="s">
        <v>35</v>
      </c>
      <c r="C187" s="159" t="s">
        <v>147</v>
      </c>
      <c r="D187" s="154">
        <v>3.8571428571428572</v>
      </c>
    </row>
    <row r="188" spans="1:4" x14ac:dyDescent="0.2">
      <c r="A188" s="152">
        <v>13</v>
      </c>
      <c r="B188" s="160" t="s">
        <v>34</v>
      </c>
      <c r="C188" s="159" t="s">
        <v>126</v>
      </c>
      <c r="D188" s="154">
        <v>3.7142857142857144</v>
      </c>
    </row>
    <row r="189" spans="1:4" x14ac:dyDescent="0.2">
      <c r="A189" s="152">
        <v>14</v>
      </c>
      <c r="B189" s="160" t="s">
        <v>34</v>
      </c>
      <c r="C189" s="159" t="s">
        <v>142</v>
      </c>
      <c r="D189" s="154">
        <v>3.7142857142857144</v>
      </c>
    </row>
    <row r="190" spans="1:4" x14ac:dyDescent="0.2">
      <c r="A190" s="152">
        <v>15</v>
      </c>
      <c r="B190" s="160" t="s">
        <v>34</v>
      </c>
      <c r="C190" s="159" t="s">
        <v>127</v>
      </c>
      <c r="D190" s="154">
        <v>3.5714285714285716</v>
      </c>
    </row>
    <row r="191" spans="1:4" x14ac:dyDescent="0.2">
      <c r="A191" s="152">
        <v>16</v>
      </c>
      <c r="B191" s="160" t="s">
        <v>34</v>
      </c>
      <c r="C191" s="159" t="s">
        <v>129</v>
      </c>
      <c r="D191" s="154">
        <v>3.5714285714285716</v>
      </c>
    </row>
    <row r="192" spans="1:4" x14ac:dyDescent="0.2">
      <c r="A192" s="152">
        <v>17</v>
      </c>
      <c r="B192" s="160" t="s">
        <v>34</v>
      </c>
      <c r="C192" s="159" t="s">
        <v>132</v>
      </c>
      <c r="D192" s="154">
        <v>3.5714285714285716</v>
      </c>
    </row>
    <row r="193" spans="1:4" x14ac:dyDescent="0.2">
      <c r="A193" s="152">
        <v>18</v>
      </c>
      <c r="B193" s="160" t="s">
        <v>35</v>
      </c>
      <c r="C193" s="159" t="s">
        <v>140</v>
      </c>
      <c r="D193" s="154">
        <v>3.5714285714285716</v>
      </c>
    </row>
    <row r="194" spans="1:4" x14ac:dyDescent="0.2">
      <c r="A194" s="152">
        <v>19</v>
      </c>
      <c r="B194" s="160" t="s">
        <v>34</v>
      </c>
      <c r="C194" s="159" t="s">
        <v>146</v>
      </c>
      <c r="D194" s="154">
        <v>3.5714285714285716</v>
      </c>
    </row>
    <row r="195" spans="1:4" x14ac:dyDescent="0.2">
      <c r="A195" s="152">
        <v>20</v>
      </c>
      <c r="B195" s="160" t="s">
        <v>34</v>
      </c>
      <c r="C195" s="159" t="s">
        <v>124</v>
      </c>
      <c r="D195" s="154">
        <v>3.4285714285714284</v>
      </c>
    </row>
    <row r="196" spans="1:4" x14ac:dyDescent="0.2">
      <c r="A196" s="152">
        <v>21</v>
      </c>
      <c r="B196" s="160" t="s">
        <v>34</v>
      </c>
      <c r="C196" s="159" t="s">
        <v>130</v>
      </c>
      <c r="D196" s="154">
        <v>3.4285714285714284</v>
      </c>
    </row>
    <row r="197" spans="1:4" x14ac:dyDescent="0.2">
      <c r="A197" s="152">
        <v>22</v>
      </c>
      <c r="B197" s="160" t="s">
        <v>34</v>
      </c>
      <c r="C197" s="159" t="s">
        <v>138</v>
      </c>
      <c r="D197" s="154">
        <v>3.4285714285714284</v>
      </c>
    </row>
    <row r="198" spans="1:4" x14ac:dyDescent="0.2">
      <c r="A198" s="152">
        <v>23</v>
      </c>
      <c r="B198" s="160" t="s">
        <v>34</v>
      </c>
      <c r="C198" s="159" t="s">
        <v>125</v>
      </c>
      <c r="D198" s="154">
        <v>3.2857142857142856</v>
      </c>
    </row>
    <row r="199" spans="1:4" x14ac:dyDescent="0.2">
      <c r="A199" s="152">
        <v>24</v>
      </c>
      <c r="B199" s="160" t="s">
        <v>34</v>
      </c>
      <c r="C199" s="159" t="s">
        <v>131</v>
      </c>
      <c r="D199" s="154">
        <v>3.2857142857142856</v>
      </c>
    </row>
    <row r="200" spans="1:4" x14ac:dyDescent="0.2">
      <c r="A200" s="152">
        <v>25</v>
      </c>
      <c r="B200" s="160" t="s">
        <v>34</v>
      </c>
      <c r="C200" s="159" t="s">
        <v>137</v>
      </c>
      <c r="D200" s="154">
        <v>3.2857142857142856</v>
      </c>
    </row>
    <row r="201" spans="1:4" x14ac:dyDescent="0.2">
      <c r="A201" s="152">
        <v>26</v>
      </c>
      <c r="B201" s="160" t="s">
        <v>34</v>
      </c>
      <c r="C201" s="159" t="s">
        <v>141</v>
      </c>
      <c r="D201" s="154">
        <v>3.2857142857142856</v>
      </c>
    </row>
    <row r="202" spans="1:4" x14ac:dyDescent="0.2">
      <c r="A202" s="152">
        <v>27</v>
      </c>
      <c r="B202" s="160" t="s">
        <v>34</v>
      </c>
      <c r="C202" s="159" t="s">
        <v>136</v>
      </c>
      <c r="D202" s="154">
        <v>3.1428571428571428</v>
      </c>
    </row>
    <row r="203" spans="1:4" x14ac:dyDescent="0.2">
      <c r="A203" s="152">
        <v>28</v>
      </c>
      <c r="B203" s="160" t="s">
        <v>34</v>
      </c>
      <c r="C203" s="159" t="s">
        <v>148</v>
      </c>
      <c r="D203" s="154">
        <v>2.5</v>
      </c>
    </row>
    <row r="204" spans="1:4" x14ac:dyDescent="0.2">
      <c r="A204" s="564" t="s">
        <v>550</v>
      </c>
      <c r="B204" s="564"/>
      <c r="C204" s="564"/>
      <c r="D204" s="564"/>
    </row>
    <row r="205" spans="1:4" x14ac:dyDescent="0.2">
      <c r="A205" s="563" t="s">
        <v>558</v>
      </c>
      <c r="B205" s="563"/>
      <c r="C205" s="563"/>
      <c r="D205" s="563"/>
    </row>
    <row r="206" spans="1:4" ht="29.25" customHeight="1" x14ac:dyDescent="0.2">
      <c r="A206" s="152" t="s">
        <v>546</v>
      </c>
      <c r="B206" s="153" t="s">
        <v>549</v>
      </c>
      <c r="C206" s="157" t="s">
        <v>3</v>
      </c>
      <c r="D206" s="154" t="s">
        <v>9</v>
      </c>
    </row>
    <row r="207" spans="1:4" x14ac:dyDescent="0.2">
      <c r="A207" s="152">
        <v>1</v>
      </c>
      <c r="B207" s="160" t="s">
        <v>34</v>
      </c>
      <c r="C207" s="159" t="s">
        <v>172</v>
      </c>
      <c r="D207" s="154">
        <v>4.7142857142857144</v>
      </c>
    </row>
    <row r="208" spans="1:4" x14ac:dyDescent="0.2">
      <c r="A208" s="152">
        <v>2</v>
      </c>
      <c r="B208" s="160" t="s">
        <v>34</v>
      </c>
      <c r="C208" s="159" t="s">
        <v>168</v>
      </c>
      <c r="D208" s="154">
        <v>4.5714285714285712</v>
      </c>
    </row>
    <row r="209" spans="1:4" x14ac:dyDescent="0.2">
      <c r="A209" s="152">
        <v>3</v>
      </c>
      <c r="B209" s="160" t="s">
        <v>34</v>
      </c>
      <c r="C209" s="159" t="s">
        <v>160</v>
      </c>
      <c r="D209" s="154">
        <v>4.4285714285714288</v>
      </c>
    </row>
    <row r="210" spans="1:4" x14ac:dyDescent="0.2">
      <c r="A210" s="152">
        <v>4</v>
      </c>
      <c r="B210" s="160" t="s">
        <v>34</v>
      </c>
      <c r="C210" s="159" t="s">
        <v>153</v>
      </c>
      <c r="D210" s="154">
        <v>4.2857142857142856</v>
      </c>
    </row>
    <row r="211" spans="1:4" x14ac:dyDescent="0.2">
      <c r="A211" s="152">
        <v>5</v>
      </c>
      <c r="B211" s="160" t="s">
        <v>34</v>
      </c>
      <c r="C211" s="159" t="s">
        <v>167</v>
      </c>
      <c r="D211" s="154">
        <v>4.2857142857142856</v>
      </c>
    </row>
    <row r="212" spans="1:4" x14ac:dyDescent="0.2">
      <c r="A212" s="152">
        <v>6</v>
      </c>
      <c r="B212" s="160" t="s">
        <v>35</v>
      </c>
      <c r="C212" s="159" t="s">
        <v>155</v>
      </c>
      <c r="D212" s="154">
        <v>4.1428571428571432</v>
      </c>
    </row>
    <row r="213" spans="1:4" x14ac:dyDescent="0.2">
      <c r="A213" s="152">
        <v>7</v>
      </c>
      <c r="B213" s="160" t="s">
        <v>34</v>
      </c>
      <c r="C213" s="159" t="s">
        <v>159</v>
      </c>
      <c r="D213" s="154">
        <v>4.1428571428571432</v>
      </c>
    </row>
    <row r="214" spans="1:4" x14ac:dyDescent="0.2">
      <c r="A214" s="152">
        <v>8</v>
      </c>
      <c r="B214" s="160" t="s">
        <v>34</v>
      </c>
      <c r="C214" s="159" t="s">
        <v>157</v>
      </c>
      <c r="D214" s="154">
        <v>4</v>
      </c>
    </row>
    <row r="215" spans="1:4" x14ac:dyDescent="0.2">
      <c r="A215" s="152">
        <v>9</v>
      </c>
      <c r="B215" s="160" t="s">
        <v>35</v>
      </c>
      <c r="C215" s="159" t="s">
        <v>166</v>
      </c>
      <c r="D215" s="154">
        <v>4</v>
      </c>
    </row>
    <row r="216" spans="1:4" x14ac:dyDescent="0.2">
      <c r="A216" s="152">
        <v>10</v>
      </c>
      <c r="B216" s="160" t="s">
        <v>34</v>
      </c>
      <c r="C216" s="159" t="s">
        <v>149</v>
      </c>
      <c r="D216" s="154">
        <v>3.8571428571428572</v>
      </c>
    </row>
    <row r="217" spans="1:4" x14ac:dyDescent="0.2">
      <c r="A217" s="152">
        <v>11</v>
      </c>
      <c r="B217" s="160" t="s">
        <v>34</v>
      </c>
      <c r="C217" s="159" t="s">
        <v>151</v>
      </c>
      <c r="D217" s="154">
        <v>3.8571428571428572</v>
      </c>
    </row>
    <row r="218" spans="1:4" x14ac:dyDescent="0.2">
      <c r="A218" s="152">
        <v>12</v>
      </c>
      <c r="B218" s="160" t="s">
        <v>34</v>
      </c>
      <c r="C218" s="159" t="s">
        <v>152</v>
      </c>
      <c r="D218" s="154">
        <v>3.8571428571428572</v>
      </c>
    </row>
    <row r="219" spans="1:4" x14ac:dyDescent="0.2">
      <c r="A219" s="152">
        <v>13</v>
      </c>
      <c r="B219" s="160" t="s">
        <v>34</v>
      </c>
      <c r="C219" s="159" t="s">
        <v>162</v>
      </c>
      <c r="D219" s="154">
        <v>3.8571428571428572</v>
      </c>
    </row>
    <row r="220" spans="1:4" x14ac:dyDescent="0.2">
      <c r="A220" s="152">
        <v>14</v>
      </c>
      <c r="B220" s="160" t="s">
        <v>34</v>
      </c>
      <c r="C220" s="159" t="s">
        <v>548</v>
      </c>
      <c r="D220" s="154">
        <v>3.8571428571428572</v>
      </c>
    </row>
    <row r="221" spans="1:4" x14ac:dyDescent="0.2">
      <c r="A221" s="152">
        <v>15</v>
      </c>
      <c r="B221" s="160" t="s">
        <v>34</v>
      </c>
      <c r="C221" s="159" t="s">
        <v>171</v>
      </c>
      <c r="D221" s="154">
        <v>3.8571428571428572</v>
      </c>
    </row>
    <row r="222" spans="1:4" x14ac:dyDescent="0.2">
      <c r="A222" s="152">
        <v>16</v>
      </c>
      <c r="B222" s="160" t="s">
        <v>34</v>
      </c>
      <c r="C222" s="159" t="s">
        <v>164</v>
      </c>
      <c r="D222" s="154">
        <v>3.7142857142857144</v>
      </c>
    </row>
    <row r="223" spans="1:4" x14ac:dyDescent="0.2">
      <c r="A223" s="152">
        <v>17</v>
      </c>
      <c r="B223" s="160" t="s">
        <v>34</v>
      </c>
      <c r="C223" s="159" t="s">
        <v>156</v>
      </c>
      <c r="D223" s="154">
        <v>3.5714285714285716</v>
      </c>
    </row>
    <row r="224" spans="1:4" x14ac:dyDescent="0.2">
      <c r="A224" s="152">
        <v>18</v>
      </c>
      <c r="B224" s="160" t="s">
        <v>34</v>
      </c>
      <c r="C224" s="159" t="s">
        <v>158</v>
      </c>
      <c r="D224" s="154">
        <v>3.5714285714285716</v>
      </c>
    </row>
    <row r="225" spans="1:4" x14ac:dyDescent="0.2">
      <c r="A225" s="152">
        <v>19</v>
      </c>
      <c r="B225" s="160" t="s">
        <v>34</v>
      </c>
      <c r="C225" s="159" t="s">
        <v>163</v>
      </c>
      <c r="D225" s="154">
        <v>3.5714285714285716</v>
      </c>
    </row>
    <row r="226" spans="1:4" x14ac:dyDescent="0.2">
      <c r="A226" s="152">
        <v>20</v>
      </c>
      <c r="B226" s="160" t="s">
        <v>34</v>
      </c>
      <c r="C226" s="159" t="s">
        <v>170</v>
      </c>
      <c r="D226" s="154">
        <v>3.5714285714285716</v>
      </c>
    </row>
    <row r="227" spans="1:4" x14ac:dyDescent="0.2">
      <c r="A227" s="152">
        <v>21</v>
      </c>
      <c r="B227" s="160" t="s">
        <v>34</v>
      </c>
      <c r="C227" s="159" t="s">
        <v>154</v>
      </c>
      <c r="D227" s="154">
        <v>3.4285714285714284</v>
      </c>
    </row>
    <row r="228" spans="1:4" x14ac:dyDescent="0.2">
      <c r="A228" s="152">
        <v>22</v>
      </c>
      <c r="B228" s="160" t="s">
        <v>34</v>
      </c>
      <c r="C228" s="159" t="s">
        <v>547</v>
      </c>
      <c r="D228" s="154">
        <v>3.4285714285714284</v>
      </c>
    </row>
    <row r="229" spans="1:4" x14ac:dyDescent="0.2">
      <c r="A229" s="152">
        <v>23</v>
      </c>
      <c r="B229" s="160" t="s">
        <v>34</v>
      </c>
      <c r="C229" s="159" t="s">
        <v>169</v>
      </c>
      <c r="D229" s="154">
        <v>3.4285714285714284</v>
      </c>
    </row>
    <row r="230" spans="1:4" x14ac:dyDescent="0.2">
      <c r="A230" s="152">
        <v>24</v>
      </c>
      <c r="B230" s="160" t="s">
        <v>34</v>
      </c>
      <c r="C230" s="159" t="s">
        <v>150</v>
      </c>
      <c r="D230" s="154">
        <v>3.2857142857142856</v>
      </c>
    </row>
    <row r="231" spans="1:4" x14ac:dyDescent="0.2">
      <c r="A231" s="152">
        <v>25</v>
      </c>
      <c r="B231" s="160" t="s">
        <v>34</v>
      </c>
      <c r="C231" s="159" t="s">
        <v>173</v>
      </c>
      <c r="D231" s="154">
        <v>3.1428571428571428</v>
      </c>
    </row>
    <row r="232" spans="1:4" x14ac:dyDescent="0.2">
      <c r="A232" s="152">
        <v>26</v>
      </c>
      <c r="B232" s="160" t="s">
        <v>34</v>
      </c>
      <c r="C232" s="159" t="s">
        <v>165</v>
      </c>
      <c r="D232" s="154">
        <v>3</v>
      </c>
    </row>
    <row r="233" spans="1:4" x14ac:dyDescent="0.2">
      <c r="A233" s="564" t="s">
        <v>550</v>
      </c>
      <c r="B233" s="564"/>
      <c r="C233" s="564"/>
      <c r="D233" s="564"/>
    </row>
    <row r="234" spans="1:4" x14ac:dyDescent="0.2">
      <c r="A234" s="563" t="s">
        <v>559</v>
      </c>
      <c r="B234" s="563"/>
      <c r="C234" s="563"/>
      <c r="D234" s="563"/>
    </row>
    <row r="235" spans="1:4" ht="26.25" customHeight="1" x14ac:dyDescent="0.2">
      <c r="A235" s="152" t="s">
        <v>546</v>
      </c>
      <c r="B235" s="153" t="s">
        <v>549</v>
      </c>
      <c r="C235" s="157" t="s">
        <v>3</v>
      </c>
      <c r="D235" s="154" t="s">
        <v>9</v>
      </c>
    </row>
    <row r="236" spans="1:4" x14ac:dyDescent="0.2">
      <c r="A236" s="152">
        <v>1</v>
      </c>
      <c r="B236" s="160" t="s">
        <v>35</v>
      </c>
      <c r="C236" s="159" t="s">
        <v>520</v>
      </c>
      <c r="D236" s="154">
        <v>5</v>
      </c>
    </row>
    <row r="237" spans="1:4" x14ac:dyDescent="0.2">
      <c r="A237" s="152">
        <v>2</v>
      </c>
      <c r="B237" s="160" t="s">
        <v>35</v>
      </c>
      <c r="C237" s="159" t="s">
        <v>515</v>
      </c>
      <c r="D237" s="154">
        <v>4.7142857142857144</v>
      </c>
    </row>
    <row r="238" spans="1:4" x14ac:dyDescent="0.2">
      <c r="A238" s="152">
        <v>3</v>
      </c>
      <c r="B238" s="160" t="s">
        <v>34</v>
      </c>
      <c r="C238" s="159" t="s">
        <v>516</v>
      </c>
      <c r="D238" s="154">
        <v>4.7142857142857144</v>
      </c>
    </row>
    <row r="239" spans="1:4" x14ac:dyDescent="0.2">
      <c r="A239" s="152">
        <v>4</v>
      </c>
      <c r="B239" s="160" t="s">
        <v>34</v>
      </c>
      <c r="C239" s="159" t="s">
        <v>525</v>
      </c>
      <c r="D239" s="154">
        <v>4.5714285714285712</v>
      </c>
    </row>
    <row r="240" spans="1:4" x14ac:dyDescent="0.2">
      <c r="A240" s="152">
        <v>5</v>
      </c>
      <c r="B240" s="160" t="s">
        <v>34</v>
      </c>
      <c r="C240" s="159" t="s">
        <v>526</v>
      </c>
      <c r="D240" s="154">
        <v>4.5714285714285712</v>
      </c>
    </row>
    <row r="241" spans="1:4" x14ac:dyDescent="0.2">
      <c r="A241" s="152">
        <v>6</v>
      </c>
      <c r="B241" s="160" t="s">
        <v>34</v>
      </c>
      <c r="C241" s="159" t="s">
        <v>511</v>
      </c>
      <c r="D241" s="154">
        <v>4.4285714285714288</v>
      </c>
    </row>
    <row r="242" spans="1:4" x14ac:dyDescent="0.2">
      <c r="A242" s="152">
        <v>7</v>
      </c>
      <c r="B242" s="160" t="s">
        <v>304</v>
      </c>
      <c r="C242" s="159" t="s">
        <v>519</v>
      </c>
      <c r="D242" s="154">
        <v>4.4285714285714288</v>
      </c>
    </row>
    <row r="243" spans="1:4" x14ac:dyDescent="0.2">
      <c r="A243" s="152">
        <v>8</v>
      </c>
      <c r="B243" s="160" t="s">
        <v>34</v>
      </c>
      <c r="C243" s="159" t="s">
        <v>518</v>
      </c>
      <c r="D243" s="154">
        <v>4.2857142857142856</v>
      </c>
    </row>
    <row r="244" spans="1:4" x14ac:dyDescent="0.2">
      <c r="A244" s="152">
        <v>9</v>
      </c>
      <c r="B244" s="160" t="s">
        <v>34</v>
      </c>
      <c r="C244" s="159" t="s">
        <v>500</v>
      </c>
      <c r="D244" s="154">
        <v>4</v>
      </c>
    </row>
    <row r="245" spans="1:4" x14ac:dyDescent="0.2">
      <c r="A245" s="152">
        <v>10</v>
      </c>
      <c r="B245" s="160" t="s">
        <v>34</v>
      </c>
      <c r="C245" s="159" t="s">
        <v>504</v>
      </c>
      <c r="D245" s="154">
        <v>4</v>
      </c>
    </row>
    <row r="246" spans="1:4" x14ac:dyDescent="0.2">
      <c r="A246" s="152">
        <v>11</v>
      </c>
      <c r="B246" s="160" t="s">
        <v>35</v>
      </c>
      <c r="C246" s="159" t="s">
        <v>508</v>
      </c>
      <c r="D246" s="154">
        <v>4</v>
      </c>
    </row>
    <row r="247" spans="1:4" x14ac:dyDescent="0.2">
      <c r="A247" s="152">
        <v>12</v>
      </c>
      <c r="B247" s="160" t="s">
        <v>34</v>
      </c>
      <c r="C247" s="159" t="s">
        <v>529</v>
      </c>
      <c r="D247" s="154">
        <v>4</v>
      </c>
    </row>
    <row r="248" spans="1:4" x14ac:dyDescent="0.2">
      <c r="A248" s="152">
        <v>13</v>
      </c>
      <c r="B248" s="160" t="s">
        <v>34</v>
      </c>
      <c r="C248" s="159" t="s">
        <v>502</v>
      </c>
      <c r="D248" s="154">
        <v>3.8571428571428572</v>
      </c>
    </row>
    <row r="249" spans="1:4" x14ac:dyDescent="0.2">
      <c r="A249" s="152">
        <v>14</v>
      </c>
      <c r="B249" s="160" t="s">
        <v>34</v>
      </c>
      <c r="C249" s="159" t="s">
        <v>506</v>
      </c>
      <c r="D249" s="154">
        <v>3.8571428571428572</v>
      </c>
    </row>
    <row r="250" spans="1:4" x14ac:dyDescent="0.2">
      <c r="A250" s="152">
        <v>15</v>
      </c>
      <c r="B250" s="160" t="s">
        <v>34</v>
      </c>
      <c r="C250" s="159" t="s">
        <v>512</v>
      </c>
      <c r="D250" s="154">
        <v>3.8571428571428572</v>
      </c>
    </row>
    <row r="251" spans="1:4" x14ac:dyDescent="0.2">
      <c r="A251" s="152">
        <v>16</v>
      </c>
      <c r="B251" s="160" t="s">
        <v>34</v>
      </c>
      <c r="C251" s="159" t="s">
        <v>521</v>
      </c>
      <c r="D251" s="154">
        <v>3.8571428571428572</v>
      </c>
    </row>
    <row r="252" spans="1:4" x14ac:dyDescent="0.2">
      <c r="A252" s="152">
        <v>17</v>
      </c>
      <c r="B252" s="160" t="s">
        <v>34</v>
      </c>
      <c r="C252" s="159" t="s">
        <v>522</v>
      </c>
      <c r="D252" s="154">
        <v>3.8571428571428572</v>
      </c>
    </row>
    <row r="253" spans="1:4" x14ac:dyDescent="0.2">
      <c r="A253" s="152">
        <v>18</v>
      </c>
      <c r="B253" s="160" t="s">
        <v>34</v>
      </c>
      <c r="C253" s="159" t="s">
        <v>523</v>
      </c>
      <c r="D253" s="154">
        <v>3.8571428571428572</v>
      </c>
    </row>
    <row r="254" spans="1:4" x14ac:dyDescent="0.2">
      <c r="A254" s="152">
        <v>19</v>
      </c>
      <c r="B254" s="160" t="s">
        <v>34</v>
      </c>
      <c r="C254" s="159" t="s">
        <v>499</v>
      </c>
      <c r="D254" s="154">
        <v>3.7142857142857144</v>
      </c>
    </row>
    <row r="255" spans="1:4" x14ac:dyDescent="0.2">
      <c r="A255" s="152">
        <v>20</v>
      </c>
      <c r="B255" s="160" t="s">
        <v>34</v>
      </c>
      <c r="C255" s="159" t="s">
        <v>505</v>
      </c>
      <c r="D255" s="154">
        <v>3.7142857142857144</v>
      </c>
    </row>
    <row r="256" spans="1:4" x14ac:dyDescent="0.2">
      <c r="A256" s="152">
        <v>21</v>
      </c>
      <c r="B256" s="160" t="s">
        <v>34</v>
      </c>
      <c r="C256" s="159" t="s">
        <v>510</v>
      </c>
      <c r="D256" s="154">
        <v>3.7142857142857144</v>
      </c>
    </row>
    <row r="257" spans="1:4" x14ac:dyDescent="0.2">
      <c r="A257" s="152">
        <v>22</v>
      </c>
      <c r="B257" s="160" t="s">
        <v>34</v>
      </c>
      <c r="C257" s="159" t="s">
        <v>501</v>
      </c>
      <c r="D257" s="154">
        <v>3.5714285714285716</v>
      </c>
    </row>
    <row r="258" spans="1:4" x14ac:dyDescent="0.2">
      <c r="A258" s="152">
        <v>23</v>
      </c>
      <c r="B258" s="160" t="s">
        <v>34</v>
      </c>
      <c r="C258" s="159" t="s">
        <v>503</v>
      </c>
      <c r="D258" s="154">
        <v>3.5714285714285716</v>
      </c>
    </row>
    <row r="259" spans="1:4" x14ac:dyDescent="0.2">
      <c r="A259" s="152">
        <v>24</v>
      </c>
      <c r="B259" s="160" t="s">
        <v>34</v>
      </c>
      <c r="C259" s="159" t="s">
        <v>507</v>
      </c>
      <c r="D259" s="154">
        <v>3.5714285714285716</v>
      </c>
    </row>
    <row r="260" spans="1:4" x14ac:dyDescent="0.2">
      <c r="A260" s="152">
        <v>25</v>
      </c>
      <c r="B260" s="160" t="s">
        <v>34</v>
      </c>
      <c r="C260" s="159" t="s">
        <v>509</v>
      </c>
      <c r="D260" s="154">
        <v>3.5714285714285716</v>
      </c>
    </row>
    <row r="261" spans="1:4" x14ac:dyDescent="0.2">
      <c r="A261" s="152">
        <v>26</v>
      </c>
      <c r="B261" s="160" t="s">
        <v>34</v>
      </c>
      <c r="C261" s="159" t="s">
        <v>514</v>
      </c>
      <c r="D261" s="154">
        <v>3.4285714285714284</v>
      </c>
    </row>
    <row r="262" spans="1:4" x14ac:dyDescent="0.2">
      <c r="A262" s="152">
        <v>27</v>
      </c>
      <c r="B262" s="160" t="s">
        <v>34</v>
      </c>
      <c r="C262" s="159" t="s">
        <v>527</v>
      </c>
      <c r="D262" s="154">
        <v>3.4285714285714284</v>
      </c>
    </row>
    <row r="263" spans="1:4" x14ac:dyDescent="0.2">
      <c r="A263" s="152">
        <v>28</v>
      </c>
      <c r="B263" s="160" t="s">
        <v>34</v>
      </c>
      <c r="C263" s="159" t="s">
        <v>524</v>
      </c>
      <c r="D263" s="154">
        <v>3.2857142857142856</v>
      </c>
    </row>
    <row r="264" spans="1:4" x14ac:dyDescent="0.2">
      <c r="A264" s="152">
        <v>29</v>
      </c>
      <c r="B264" s="160" t="s">
        <v>34</v>
      </c>
      <c r="C264" s="159" t="s">
        <v>517</v>
      </c>
      <c r="D264" s="154">
        <v>3.1428571428571428</v>
      </c>
    </row>
    <row r="265" spans="1:4" x14ac:dyDescent="0.2">
      <c r="A265" s="152">
        <v>30</v>
      </c>
      <c r="B265" s="160" t="s">
        <v>34</v>
      </c>
      <c r="C265" s="159" t="s">
        <v>528</v>
      </c>
      <c r="D265" s="154">
        <v>3.1428571428571428</v>
      </c>
    </row>
    <row r="266" spans="1:4" x14ac:dyDescent="0.2">
      <c r="A266" s="152">
        <v>31</v>
      </c>
      <c r="B266" s="160" t="s">
        <v>34</v>
      </c>
      <c r="C266" s="159" t="s">
        <v>513</v>
      </c>
      <c r="D266" s="154">
        <v>3</v>
      </c>
    </row>
    <row r="267" spans="1:4" x14ac:dyDescent="0.2">
      <c r="A267" s="564" t="s">
        <v>550</v>
      </c>
      <c r="B267" s="564"/>
      <c r="C267" s="564"/>
      <c r="D267" s="564"/>
    </row>
    <row r="268" spans="1:4" x14ac:dyDescent="0.2">
      <c r="A268" s="563" t="s">
        <v>560</v>
      </c>
      <c r="B268" s="563"/>
      <c r="C268" s="563"/>
      <c r="D268" s="563"/>
    </row>
    <row r="269" spans="1:4" ht="25.5" customHeight="1" x14ac:dyDescent="0.2">
      <c r="A269" s="152" t="s">
        <v>546</v>
      </c>
      <c r="B269" s="153" t="s">
        <v>549</v>
      </c>
      <c r="C269" s="157" t="s">
        <v>3</v>
      </c>
      <c r="D269" s="154" t="s">
        <v>9</v>
      </c>
    </row>
    <row r="270" spans="1:4" x14ac:dyDescent="0.2">
      <c r="A270" s="152">
        <v>1</v>
      </c>
      <c r="B270" s="160" t="s">
        <v>34</v>
      </c>
      <c r="C270" s="159" t="s">
        <v>193</v>
      </c>
      <c r="D270" s="154">
        <v>4.8571428571428568</v>
      </c>
    </row>
    <row r="271" spans="1:4" x14ac:dyDescent="0.2">
      <c r="A271" s="152">
        <v>2</v>
      </c>
      <c r="B271" s="160" t="s">
        <v>34</v>
      </c>
      <c r="C271" s="159" t="s">
        <v>197</v>
      </c>
      <c r="D271" s="154">
        <v>4.8571428571428568</v>
      </c>
    </row>
    <row r="272" spans="1:4" x14ac:dyDescent="0.2">
      <c r="A272" s="152">
        <v>3</v>
      </c>
      <c r="B272" s="160" t="s">
        <v>34</v>
      </c>
      <c r="C272" s="159" t="s">
        <v>178</v>
      </c>
      <c r="D272" s="154">
        <v>4.5714285714285712</v>
      </c>
    </row>
    <row r="273" spans="1:4" x14ac:dyDescent="0.2">
      <c r="A273" s="152">
        <v>4</v>
      </c>
      <c r="B273" s="160" t="s">
        <v>34</v>
      </c>
      <c r="C273" s="159" t="s">
        <v>181</v>
      </c>
      <c r="D273" s="154">
        <v>4.5714285714285712</v>
      </c>
    </row>
    <row r="274" spans="1:4" x14ac:dyDescent="0.2">
      <c r="A274" s="152">
        <v>5</v>
      </c>
      <c r="B274" s="160" t="s">
        <v>34</v>
      </c>
      <c r="C274" s="159" t="s">
        <v>188</v>
      </c>
      <c r="D274" s="154">
        <v>4.5714285714285712</v>
      </c>
    </row>
    <row r="275" spans="1:4" x14ac:dyDescent="0.2">
      <c r="A275" s="152">
        <v>6</v>
      </c>
      <c r="B275" s="160" t="s">
        <v>34</v>
      </c>
      <c r="C275" s="159" t="s">
        <v>195</v>
      </c>
      <c r="D275" s="154">
        <v>4.5714285714285712</v>
      </c>
    </row>
    <row r="276" spans="1:4" x14ac:dyDescent="0.2">
      <c r="A276" s="152">
        <v>7</v>
      </c>
      <c r="B276" s="160" t="s">
        <v>35</v>
      </c>
      <c r="C276" s="159" t="s">
        <v>198</v>
      </c>
      <c r="D276" s="154">
        <v>4.5</v>
      </c>
    </row>
    <row r="277" spans="1:4" x14ac:dyDescent="0.2">
      <c r="A277" s="152">
        <v>8</v>
      </c>
      <c r="B277" s="160" t="s">
        <v>34</v>
      </c>
      <c r="C277" s="159" t="s">
        <v>175</v>
      </c>
      <c r="D277" s="154">
        <v>4.2857142857142856</v>
      </c>
    </row>
    <row r="278" spans="1:4" x14ac:dyDescent="0.2">
      <c r="A278" s="152">
        <v>9</v>
      </c>
      <c r="B278" s="160" t="s">
        <v>34</v>
      </c>
      <c r="C278" s="159" t="s">
        <v>179</v>
      </c>
      <c r="D278" s="154">
        <v>4.2857142857142856</v>
      </c>
    </row>
    <row r="279" spans="1:4" x14ac:dyDescent="0.2">
      <c r="A279" s="152">
        <v>10</v>
      </c>
      <c r="B279" s="160" t="s">
        <v>34</v>
      </c>
      <c r="C279" s="159" t="s">
        <v>184</v>
      </c>
      <c r="D279" s="154">
        <v>4.1428571428571432</v>
      </c>
    </row>
    <row r="280" spans="1:4" x14ac:dyDescent="0.2">
      <c r="A280" s="152">
        <v>11</v>
      </c>
      <c r="B280" s="160" t="s">
        <v>34</v>
      </c>
      <c r="C280" s="159" t="s">
        <v>191</v>
      </c>
      <c r="D280" s="154">
        <v>4.1428571428571432</v>
      </c>
    </row>
    <row r="281" spans="1:4" x14ac:dyDescent="0.2">
      <c r="A281" s="152">
        <v>12</v>
      </c>
      <c r="B281" s="160" t="s">
        <v>34</v>
      </c>
      <c r="C281" s="159" t="s">
        <v>177</v>
      </c>
      <c r="D281" s="154">
        <v>4</v>
      </c>
    </row>
    <row r="282" spans="1:4" x14ac:dyDescent="0.2">
      <c r="A282" s="152">
        <v>13</v>
      </c>
      <c r="B282" s="160" t="s">
        <v>34</v>
      </c>
      <c r="C282" s="159" t="s">
        <v>533</v>
      </c>
      <c r="D282" s="154">
        <v>4</v>
      </c>
    </row>
    <row r="283" spans="1:4" x14ac:dyDescent="0.2">
      <c r="A283" s="152">
        <v>14</v>
      </c>
      <c r="B283" s="160" t="s">
        <v>35</v>
      </c>
      <c r="C283" s="159" t="s">
        <v>176</v>
      </c>
      <c r="D283" s="154">
        <v>3.8571428571428572</v>
      </c>
    </row>
    <row r="284" spans="1:4" x14ac:dyDescent="0.2">
      <c r="A284" s="152">
        <v>15</v>
      </c>
      <c r="B284" s="160" t="s">
        <v>35</v>
      </c>
      <c r="C284" s="159" t="s">
        <v>531</v>
      </c>
      <c r="D284" s="154">
        <v>3.8571428571428572</v>
      </c>
    </row>
    <row r="285" spans="1:4" x14ac:dyDescent="0.2">
      <c r="A285" s="152">
        <v>16</v>
      </c>
      <c r="B285" s="160" t="s">
        <v>35</v>
      </c>
      <c r="C285" s="159" t="s">
        <v>185</v>
      </c>
      <c r="D285" s="154">
        <v>3.7142857142857144</v>
      </c>
    </row>
    <row r="286" spans="1:4" x14ac:dyDescent="0.2">
      <c r="A286" s="152">
        <v>17</v>
      </c>
      <c r="B286" s="160" t="s">
        <v>34</v>
      </c>
      <c r="C286" s="159" t="s">
        <v>186</v>
      </c>
      <c r="D286" s="154">
        <v>3.7142857142857144</v>
      </c>
    </row>
    <row r="287" spans="1:4" x14ac:dyDescent="0.2">
      <c r="A287" s="152">
        <v>18</v>
      </c>
      <c r="B287" s="160" t="s">
        <v>161</v>
      </c>
      <c r="C287" s="159" t="s">
        <v>187</v>
      </c>
      <c r="D287" s="154">
        <v>3.7142857142857144</v>
      </c>
    </row>
    <row r="288" spans="1:4" x14ac:dyDescent="0.2">
      <c r="A288" s="152">
        <v>19</v>
      </c>
      <c r="B288" s="160" t="s">
        <v>34</v>
      </c>
      <c r="C288" s="159" t="s">
        <v>200</v>
      </c>
      <c r="D288" s="154">
        <v>3.7142857142857144</v>
      </c>
    </row>
    <row r="289" spans="1:4" x14ac:dyDescent="0.2">
      <c r="A289" s="152">
        <v>20</v>
      </c>
      <c r="B289" s="160" t="s">
        <v>34</v>
      </c>
      <c r="C289" s="159" t="s">
        <v>530</v>
      </c>
      <c r="D289" s="154">
        <v>3.7142857142857144</v>
      </c>
    </row>
    <row r="290" spans="1:4" x14ac:dyDescent="0.2">
      <c r="A290" s="152">
        <v>21</v>
      </c>
      <c r="B290" s="160" t="s">
        <v>34</v>
      </c>
      <c r="C290" s="159" t="s">
        <v>174</v>
      </c>
      <c r="D290" s="154">
        <v>3.5714285714285716</v>
      </c>
    </row>
    <row r="291" spans="1:4" x14ac:dyDescent="0.2">
      <c r="A291" s="152">
        <v>22</v>
      </c>
      <c r="B291" s="160" t="s">
        <v>34</v>
      </c>
      <c r="C291" s="159" t="s">
        <v>190</v>
      </c>
      <c r="D291" s="154">
        <v>3.5714285714285716</v>
      </c>
    </row>
    <row r="292" spans="1:4" x14ac:dyDescent="0.2">
      <c r="A292" s="152">
        <v>23</v>
      </c>
      <c r="B292" s="160" t="s">
        <v>34</v>
      </c>
      <c r="C292" s="159" t="s">
        <v>196</v>
      </c>
      <c r="D292" s="154">
        <v>3.5714285714285716</v>
      </c>
    </row>
    <row r="293" spans="1:4" x14ac:dyDescent="0.2">
      <c r="A293" s="152">
        <v>24</v>
      </c>
      <c r="B293" s="160" t="s">
        <v>34</v>
      </c>
      <c r="C293" s="159" t="s">
        <v>532</v>
      </c>
      <c r="D293" s="154">
        <v>3.5714285714285716</v>
      </c>
    </row>
    <row r="294" spans="1:4" x14ac:dyDescent="0.2">
      <c r="A294" s="152">
        <v>25</v>
      </c>
      <c r="B294" s="160" t="s">
        <v>182</v>
      </c>
      <c r="C294" s="159" t="s">
        <v>183</v>
      </c>
      <c r="D294" s="154">
        <v>3.4285714285714284</v>
      </c>
    </row>
    <row r="295" spans="1:4" x14ac:dyDescent="0.2">
      <c r="A295" s="152">
        <v>26</v>
      </c>
      <c r="B295" s="160" t="s">
        <v>34</v>
      </c>
      <c r="C295" s="159" t="s">
        <v>192</v>
      </c>
      <c r="D295" s="154">
        <v>3.4285714285714284</v>
      </c>
    </row>
    <row r="296" spans="1:4" x14ac:dyDescent="0.2">
      <c r="A296" s="152">
        <v>27</v>
      </c>
      <c r="B296" s="160" t="s">
        <v>34</v>
      </c>
      <c r="C296" s="159" t="s">
        <v>194</v>
      </c>
      <c r="D296" s="154">
        <v>3.4285714285714284</v>
      </c>
    </row>
    <row r="297" spans="1:4" x14ac:dyDescent="0.2">
      <c r="A297" s="152">
        <v>28</v>
      </c>
      <c r="B297" s="160" t="s">
        <v>34</v>
      </c>
      <c r="C297" s="159" t="s">
        <v>180</v>
      </c>
      <c r="D297" s="154">
        <v>3.2857142857142856</v>
      </c>
    </row>
    <row r="298" spans="1:4" x14ac:dyDescent="0.2">
      <c r="A298" s="152">
        <v>29</v>
      </c>
      <c r="B298" s="160" t="s">
        <v>34</v>
      </c>
      <c r="C298" s="159" t="s">
        <v>199</v>
      </c>
      <c r="D298" s="154">
        <v>3.2857142857142856</v>
      </c>
    </row>
    <row r="299" spans="1:4" x14ac:dyDescent="0.2">
      <c r="A299" s="152">
        <v>30</v>
      </c>
      <c r="B299" s="160" t="s">
        <v>34</v>
      </c>
      <c r="C299" s="159" t="s">
        <v>189</v>
      </c>
      <c r="D299" s="154">
        <v>3.1428571428571428</v>
      </c>
    </row>
    <row r="300" spans="1:4" x14ac:dyDescent="0.2">
      <c r="A300" s="564" t="s">
        <v>550</v>
      </c>
      <c r="B300" s="564"/>
      <c r="C300" s="564"/>
      <c r="D300" s="564"/>
    </row>
    <row r="301" spans="1:4" x14ac:dyDescent="0.2">
      <c r="A301" s="563" t="s">
        <v>561</v>
      </c>
      <c r="B301" s="563"/>
      <c r="C301" s="563"/>
      <c r="D301" s="563"/>
    </row>
    <row r="302" spans="1:4" ht="29.25" customHeight="1" x14ac:dyDescent="0.2">
      <c r="A302" s="152" t="s">
        <v>546</v>
      </c>
      <c r="B302" s="153" t="s">
        <v>549</v>
      </c>
      <c r="C302" s="157" t="s">
        <v>3</v>
      </c>
      <c r="D302" s="154" t="s">
        <v>9</v>
      </c>
    </row>
    <row r="303" spans="1:4" x14ac:dyDescent="0.2">
      <c r="A303" s="152">
        <v>1</v>
      </c>
      <c r="B303" s="160" t="s">
        <v>35</v>
      </c>
      <c r="C303" s="159" t="s">
        <v>216</v>
      </c>
      <c r="D303" s="154">
        <v>4.5</v>
      </c>
    </row>
    <row r="304" spans="1:4" x14ac:dyDescent="0.2">
      <c r="A304" s="152">
        <v>2</v>
      </c>
      <c r="B304" s="160" t="s">
        <v>34</v>
      </c>
      <c r="C304" s="159" t="s">
        <v>212</v>
      </c>
      <c r="D304" s="154">
        <v>4</v>
      </c>
    </row>
    <row r="305" spans="1:4" x14ac:dyDescent="0.2">
      <c r="A305" s="152">
        <v>3</v>
      </c>
      <c r="B305" s="160" t="s">
        <v>34</v>
      </c>
      <c r="C305" s="159" t="s">
        <v>205</v>
      </c>
      <c r="D305" s="154">
        <v>3.875</v>
      </c>
    </row>
    <row r="306" spans="1:4" x14ac:dyDescent="0.2">
      <c r="A306" s="152">
        <v>4</v>
      </c>
      <c r="B306" s="160" t="s">
        <v>34</v>
      </c>
      <c r="C306" s="159" t="s">
        <v>217</v>
      </c>
      <c r="D306" s="154">
        <v>3.875</v>
      </c>
    </row>
    <row r="307" spans="1:4" x14ac:dyDescent="0.2">
      <c r="A307" s="152">
        <v>6</v>
      </c>
      <c r="B307" s="160" t="s">
        <v>34</v>
      </c>
      <c r="C307" s="159" t="s">
        <v>211</v>
      </c>
      <c r="D307" s="154">
        <v>3.7142857142857144</v>
      </c>
    </row>
    <row r="308" spans="1:4" x14ac:dyDescent="0.2">
      <c r="A308" s="152">
        <v>7</v>
      </c>
      <c r="B308" s="160" t="s">
        <v>34</v>
      </c>
      <c r="C308" s="159" t="s">
        <v>202</v>
      </c>
      <c r="D308" s="154">
        <v>3.625</v>
      </c>
    </row>
    <row r="309" spans="1:4" x14ac:dyDescent="0.2">
      <c r="A309" s="152">
        <v>8</v>
      </c>
      <c r="B309" s="160" t="s">
        <v>34</v>
      </c>
      <c r="C309" s="159" t="s">
        <v>201</v>
      </c>
      <c r="D309" s="154">
        <v>3.5</v>
      </c>
    </row>
    <row r="310" spans="1:4" x14ac:dyDescent="0.2">
      <c r="A310" s="152">
        <v>9</v>
      </c>
      <c r="B310" s="160" t="s">
        <v>34</v>
      </c>
      <c r="C310" s="159" t="s">
        <v>215</v>
      </c>
      <c r="D310" s="154">
        <v>3.5</v>
      </c>
    </row>
    <row r="311" spans="1:4" x14ac:dyDescent="0.2">
      <c r="A311" s="152">
        <v>10</v>
      </c>
      <c r="B311" s="160" t="s">
        <v>34</v>
      </c>
      <c r="C311" s="159" t="s">
        <v>210</v>
      </c>
      <c r="D311" s="154">
        <v>3.375</v>
      </c>
    </row>
    <row r="312" spans="1:4" x14ac:dyDescent="0.2">
      <c r="A312" s="152">
        <v>11</v>
      </c>
      <c r="B312" s="160" t="s">
        <v>206</v>
      </c>
      <c r="C312" s="159" t="s">
        <v>207</v>
      </c>
      <c r="D312" s="154">
        <v>3</v>
      </c>
    </row>
    <row r="313" spans="1:4" x14ac:dyDescent="0.2">
      <c r="A313" s="152">
        <v>12</v>
      </c>
      <c r="B313" s="160" t="s">
        <v>34</v>
      </c>
      <c r="C313" s="159" t="s">
        <v>204</v>
      </c>
      <c r="D313" s="154">
        <v>2.875</v>
      </c>
    </row>
    <row r="314" spans="1:4" x14ac:dyDescent="0.2">
      <c r="A314" s="152">
        <v>13</v>
      </c>
      <c r="B314" s="160" t="s">
        <v>34</v>
      </c>
      <c r="C314" s="159" t="s">
        <v>213</v>
      </c>
      <c r="D314" s="154">
        <v>2.875</v>
      </c>
    </row>
    <row r="315" spans="1:4" x14ac:dyDescent="0.2">
      <c r="A315" s="152">
        <v>14</v>
      </c>
      <c r="B315" s="160" t="s">
        <v>34</v>
      </c>
      <c r="C315" s="159" t="s">
        <v>214</v>
      </c>
      <c r="D315" s="154">
        <v>2.875</v>
      </c>
    </row>
    <row r="316" spans="1:4" x14ac:dyDescent="0.2">
      <c r="A316" s="152">
        <v>15</v>
      </c>
      <c r="B316" s="160" t="s">
        <v>34</v>
      </c>
      <c r="C316" s="159" t="s">
        <v>218</v>
      </c>
      <c r="D316" s="154">
        <v>2.875</v>
      </c>
    </row>
    <row r="317" spans="1:4" x14ac:dyDescent="0.2">
      <c r="A317" s="152">
        <v>16</v>
      </c>
      <c r="B317" s="160" t="s">
        <v>34</v>
      </c>
      <c r="C317" s="159" t="s">
        <v>203</v>
      </c>
      <c r="D317" s="154">
        <v>2.75</v>
      </c>
    </row>
    <row r="318" spans="1:4" x14ac:dyDescent="0.2">
      <c r="A318" s="152">
        <v>17</v>
      </c>
      <c r="B318" s="160" t="s">
        <v>34</v>
      </c>
      <c r="C318" s="159" t="s">
        <v>208</v>
      </c>
      <c r="D318" s="154">
        <v>2.625</v>
      </c>
    </row>
    <row r="319" spans="1:4" x14ac:dyDescent="0.2">
      <c r="A319" s="152">
        <v>18</v>
      </c>
      <c r="B319" s="160" t="s">
        <v>34</v>
      </c>
      <c r="C319" s="159" t="s">
        <v>209</v>
      </c>
      <c r="D319" s="154">
        <v>2.625</v>
      </c>
    </row>
    <row r="320" spans="1:4" x14ac:dyDescent="0.2">
      <c r="A320" s="564" t="s">
        <v>550</v>
      </c>
      <c r="B320" s="564"/>
      <c r="C320" s="564"/>
      <c r="D320" s="564"/>
    </row>
    <row r="321" spans="1:4" x14ac:dyDescent="0.2">
      <c r="A321" s="563" t="s">
        <v>562</v>
      </c>
      <c r="B321" s="563"/>
      <c r="C321" s="563"/>
      <c r="D321" s="563"/>
    </row>
    <row r="322" spans="1:4" ht="26.25" customHeight="1" x14ac:dyDescent="0.2">
      <c r="A322" s="152" t="s">
        <v>546</v>
      </c>
      <c r="B322" s="153" t="s">
        <v>549</v>
      </c>
      <c r="C322" s="157" t="s">
        <v>3</v>
      </c>
      <c r="D322" s="154" t="s">
        <v>9</v>
      </c>
    </row>
    <row r="323" spans="1:4" x14ac:dyDescent="0.2">
      <c r="A323" s="152">
        <v>1</v>
      </c>
      <c r="B323" s="160" t="s">
        <v>34</v>
      </c>
      <c r="C323" s="159" t="s">
        <v>224</v>
      </c>
      <c r="D323" s="154">
        <v>4.5714285714285712</v>
      </c>
    </row>
    <row r="324" spans="1:4" x14ac:dyDescent="0.2">
      <c r="A324" s="152">
        <v>2</v>
      </c>
      <c r="B324" s="160" t="s">
        <v>35</v>
      </c>
      <c r="C324" s="159" t="s">
        <v>239</v>
      </c>
      <c r="D324" s="154">
        <v>4.5714285714285712</v>
      </c>
    </row>
    <row r="325" spans="1:4" x14ac:dyDescent="0.2">
      <c r="A325" s="152">
        <v>3</v>
      </c>
      <c r="B325" s="160" t="s">
        <v>34</v>
      </c>
      <c r="C325" s="159" t="s">
        <v>240</v>
      </c>
      <c r="D325" s="154">
        <v>4.5</v>
      </c>
    </row>
    <row r="326" spans="1:4" x14ac:dyDescent="0.2">
      <c r="A326" s="152">
        <v>4</v>
      </c>
      <c r="B326" s="160" t="s">
        <v>34</v>
      </c>
      <c r="C326" s="159" t="s">
        <v>544</v>
      </c>
      <c r="D326" s="154">
        <v>4.2857142857142856</v>
      </c>
    </row>
    <row r="327" spans="1:4" x14ac:dyDescent="0.2">
      <c r="A327" s="152">
        <v>5</v>
      </c>
      <c r="B327" s="160" t="s">
        <v>34</v>
      </c>
      <c r="C327" s="159" t="s">
        <v>235</v>
      </c>
      <c r="D327" s="154">
        <v>4.1428571428571432</v>
      </c>
    </row>
    <row r="328" spans="1:4" x14ac:dyDescent="0.2">
      <c r="A328" s="152">
        <v>6</v>
      </c>
      <c r="B328" s="160" t="s">
        <v>34</v>
      </c>
      <c r="C328" s="159" t="s">
        <v>238</v>
      </c>
      <c r="D328" s="154">
        <v>4.1428571428571432</v>
      </c>
    </row>
    <row r="329" spans="1:4" x14ac:dyDescent="0.2">
      <c r="A329" s="152">
        <v>7</v>
      </c>
      <c r="B329" s="160" t="s">
        <v>34</v>
      </c>
      <c r="C329" s="159" t="s">
        <v>243</v>
      </c>
      <c r="D329" s="154">
        <v>4.1428571428571432</v>
      </c>
    </row>
    <row r="330" spans="1:4" x14ac:dyDescent="0.2">
      <c r="A330" s="152">
        <v>8</v>
      </c>
      <c r="B330" s="160" t="s">
        <v>34</v>
      </c>
      <c r="C330" s="159" t="s">
        <v>233</v>
      </c>
      <c r="D330" s="154">
        <v>4</v>
      </c>
    </row>
    <row r="331" spans="1:4" x14ac:dyDescent="0.2">
      <c r="A331" s="152">
        <v>9</v>
      </c>
      <c r="B331" s="160" t="s">
        <v>35</v>
      </c>
      <c r="C331" s="159" t="s">
        <v>222</v>
      </c>
      <c r="D331" s="154">
        <v>3.8571428571428572</v>
      </c>
    </row>
    <row r="332" spans="1:4" x14ac:dyDescent="0.2">
      <c r="A332" s="152">
        <v>10</v>
      </c>
      <c r="B332" s="160" t="s">
        <v>34</v>
      </c>
      <c r="C332" s="159" t="s">
        <v>230</v>
      </c>
      <c r="D332" s="154">
        <v>3.8571428571428572</v>
      </c>
    </row>
    <row r="333" spans="1:4" x14ac:dyDescent="0.2">
      <c r="A333" s="152">
        <v>11</v>
      </c>
      <c r="B333" s="160" t="s">
        <v>35</v>
      </c>
      <c r="C333" s="159" t="s">
        <v>237</v>
      </c>
      <c r="D333" s="154">
        <v>3.8571428571428572</v>
      </c>
    </row>
    <row r="334" spans="1:4" x14ac:dyDescent="0.2">
      <c r="A334" s="152">
        <v>12</v>
      </c>
      <c r="B334" s="160" t="s">
        <v>34</v>
      </c>
      <c r="C334" s="159" t="s">
        <v>242</v>
      </c>
      <c r="D334" s="154">
        <v>3.8571428571428572</v>
      </c>
    </row>
    <row r="335" spans="1:4" x14ac:dyDescent="0.2">
      <c r="A335" s="152">
        <v>13</v>
      </c>
      <c r="B335" s="160" t="s">
        <v>28</v>
      </c>
      <c r="C335" s="159" t="s">
        <v>220</v>
      </c>
      <c r="D335" s="154">
        <v>3.5714285714285716</v>
      </c>
    </row>
    <row r="336" spans="1:4" x14ac:dyDescent="0.2">
      <c r="A336" s="152">
        <v>14</v>
      </c>
      <c r="B336" s="160" t="s">
        <v>34</v>
      </c>
      <c r="C336" s="159" t="s">
        <v>223</v>
      </c>
      <c r="D336" s="154">
        <v>3.5714285714285716</v>
      </c>
    </row>
    <row r="337" spans="1:4" x14ac:dyDescent="0.2">
      <c r="A337" s="152">
        <v>15</v>
      </c>
      <c r="B337" s="160" t="s">
        <v>161</v>
      </c>
      <c r="C337" s="159" t="s">
        <v>247</v>
      </c>
      <c r="D337" s="154">
        <v>3.5714285714285716</v>
      </c>
    </row>
    <row r="338" spans="1:4" x14ac:dyDescent="0.2">
      <c r="A338" s="152">
        <v>16</v>
      </c>
      <c r="B338" s="160" t="s">
        <v>34</v>
      </c>
      <c r="C338" s="159" t="s">
        <v>246</v>
      </c>
      <c r="D338" s="154">
        <v>3.5714285714285716</v>
      </c>
    </row>
    <row r="339" spans="1:4" x14ac:dyDescent="0.2">
      <c r="A339" s="152">
        <v>17</v>
      </c>
      <c r="B339" s="160" t="s">
        <v>34</v>
      </c>
      <c r="C339" s="159" t="s">
        <v>219</v>
      </c>
      <c r="D339" s="154">
        <v>3.4285714285714284</v>
      </c>
    </row>
    <row r="340" spans="1:4" x14ac:dyDescent="0.2">
      <c r="A340" s="152">
        <v>18</v>
      </c>
      <c r="B340" s="160" t="s">
        <v>161</v>
      </c>
      <c r="C340" s="159" t="s">
        <v>228</v>
      </c>
      <c r="D340" s="154">
        <v>3.4285714285714284</v>
      </c>
    </row>
    <row r="341" spans="1:4" x14ac:dyDescent="0.2">
      <c r="A341" s="152">
        <v>19</v>
      </c>
      <c r="B341" s="160" t="s">
        <v>304</v>
      </c>
      <c r="C341" s="159" t="s">
        <v>248</v>
      </c>
      <c r="D341" s="154">
        <v>3.4285714285714284</v>
      </c>
    </row>
    <row r="342" spans="1:4" x14ac:dyDescent="0.2">
      <c r="A342" s="152">
        <v>20</v>
      </c>
      <c r="B342" s="160" t="s">
        <v>34</v>
      </c>
      <c r="C342" s="159" t="s">
        <v>241</v>
      </c>
      <c r="D342" s="154">
        <v>3.3333333333333335</v>
      </c>
    </row>
    <row r="343" spans="1:4" x14ac:dyDescent="0.2">
      <c r="A343" s="152">
        <v>21</v>
      </c>
      <c r="B343" s="160" t="s">
        <v>34</v>
      </c>
      <c r="C343" s="159" t="s">
        <v>232</v>
      </c>
      <c r="D343" s="154">
        <v>3.1428571428571428</v>
      </c>
    </row>
    <row r="344" spans="1:4" x14ac:dyDescent="0.2">
      <c r="A344" s="152">
        <v>22</v>
      </c>
      <c r="B344" s="160" t="s">
        <v>34</v>
      </c>
      <c r="C344" s="159" t="s">
        <v>229</v>
      </c>
      <c r="D344" s="154">
        <v>3</v>
      </c>
    </row>
    <row r="345" spans="1:4" x14ac:dyDescent="0.2">
      <c r="A345" s="152">
        <v>23</v>
      </c>
      <c r="B345" s="160" t="s">
        <v>34</v>
      </c>
      <c r="C345" s="159" t="s">
        <v>226</v>
      </c>
      <c r="D345" s="154">
        <v>2.8571428571428572</v>
      </c>
    </row>
    <row r="346" spans="1:4" x14ac:dyDescent="0.2">
      <c r="A346" s="152">
        <v>24</v>
      </c>
      <c r="B346" s="160" t="s">
        <v>34</v>
      </c>
      <c r="C346" s="159" t="s">
        <v>227</v>
      </c>
      <c r="D346" s="154">
        <v>2.8571428571428572</v>
      </c>
    </row>
    <row r="347" spans="1:4" x14ac:dyDescent="0.2">
      <c r="A347" s="152">
        <v>25</v>
      </c>
      <c r="B347" s="160" t="s">
        <v>34</v>
      </c>
      <c r="C347" s="159" t="s">
        <v>234</v>
      </c>
      <c r="D347" s="154">
        <v>2.8571428571428572</v>
      </c>
    </row>
    <row r="348" spans="1:4" x14ac:dyDescent="0.2">
      <c r="A348" s="152">
        <v>26</v>
      </c>
      <c r="B348" s="160" t="s">
        <v>34</v>
      </c>
      <c r="C348" s="159" t="s">
        <v>245</v>
      </c>
      <c r="D348" s="154">
        <v>2.8571428571428572</v>
      </c>
    </row>
    <row r="349" spans="1:4" x14ac:dyDescent="0.2">
      <c r="A349" s="152">
        <v>27</v>
      </c>
      <c r="B349" s="160" t="s">
        <v>34</v>
      </c>
      <c r="C349" s="159" t="s">
        <v>244</v>
      </c>
      <c r="D349" s="154">
        <v>2.8571428571428572</v>
      </c>
    </row>
    <row r="350" spans="1:4" x14ac:dyDescent="0.2">
      <c r="A350" s="152">
        <v>28</v>
      </c>
      <c r="B350" s="160" t="s">
        <v>34</v>
      </c>
      <c r="C350" s="159" t="s">
        <v>225</v>
      </c>
      <c r="D350" s="154">
        <v>2.5714285714285716</v>
      </c>
    </row>
    <row r="351" spans="1:4" x14ac:dyDescent="0.2">
      <c r="A351" s="152">
        <v>29</v>
      </c>
      <c r="B351" s="160" t="s">
        <v>34</v>
      </c>
      <c r="C351" s="159" t="s">
        <v>236</v>
      </c>
      <c r="D351" s="154">
        <v>2.5714285714285716</v>
      </c>
    </row>
    <row r="352" spans="1:4" x14ac:dyDescent="0.2">
      <c r="A352" s="152">
        <v>30</v>
      </c>
      <c r="B352" s="160" t="s">
        <v>34</v>
      </c>
      <c r="C352" s="159" t="s">
        <v>221</v>
      </c>
      <c r="D352" s="154">
        <v>2.2857142857142856</v>
      </c>
    </row>
    <row r="353" spans="1:4" x14ac:dyDescent="0.2">
      <c r="A353" s="152">
        <v>31</v>
      </c>
      <c r="B353" s="160" t="s">
        <v>34</v>
      </c>
      <c r="C353" s="159" t="s">
        <v>231</v>
      </c>
      <c r="D353" s="154">
        <v>2</v>
      </c>
    </row>
    <row r="354" spans="1:4" x14ac:dyDescent="0.2">
      <c r="A354" s="564" t="s">
        <v>550</v>
      </c>
      <c r="B354" s="564"/>
      <c r="C354" s="564"/>
      <c r="D354" s="564"/>
    </row>
    <row r="355" spans="1:4" x14ac:dyDescent="0.2">
      <c r="A355" s="563" t="s">
        <v>563</v>
      </c>
      <c r="B355" s="563"/>
      <c r="C355" s="563"/>
      <c r="D355" s="563"/>
    </row>
    <row r="356" spans="1:4" ht="25.5" customHeight="1" x14ac:dyDescent="0.2">
      <c r="A356" s="152" t="s">
        <v>546</v>
      </c>
      <c r="B356" s="153" t="s">
        <v>549</v>
      </c>
      <c r="C356" s="157" t="s">
        <v>3</v>
      </c>
      <c r="D356" s="154" t="s">
        <v>9</v>
      </c>
    </row>
    <row r="357" spans="1:4" x14ac:dyDescent="0.2">
      <c r="A357" s="152">
        <v>1</v>
      </c>
      <c r="B357" s="160" t="s">
        <v>34</v>
      </c>
      <c r="C357" s="159" t="s">
        <v>258</v>
      </c>
      <c r="D357" s="154">
        <v>5</v>
      </c>
    </row>
    <row r="358" spans="1:4" x14ac:dyDescent="0.2">
      <c r="A358" s="152">
        <v>2</v>
      </c>
      <c r="B358" s="160" t="s">
        <v>35</v>
      </c>
      <c r="C358" s="159" t="s">
        <v>266</v>
      </c>
      <c r="D358" s="154">
        <v>5</v>
      </c>
    </row>
    <row r="359" spans="1:4" x14ac:dyDescent="0.2">
      <c r="A359" s="152">
        <v>3</v>
      </c>
      <c r="B359" s="160" t="s">
        <v>34</v>
      </c>
      <c r="C359" s="159" t="s">
        <v>274</v>
      </c>
      <c r="D359" s="154">
        <v>5</v>
      </c>
    </row>
    <row r="360" spans="1:4" x14ac:dyDescent="0.2">
      <c r="A360" s="152">
        <v>4</v>
      </c>
      <c r="B360" s="160" t="s">
        <v>34</v>
      </c>
      <c r="C360" s="159" t="s">
        <v>263</v>
      </c>
      <c r="D360" s="154">
        <v>4.8571428571428568</v>
      </c>
    </row>
    <row r="361" spans="1:4" x14ac:dyDescent="0.2">
      <c r="A361" s="152">
        <v>5</v>
      </c>
      <c r="B361" s="160" t="s">
        <v>34</v>
      </c>
      <c r="C361" s="159" t="s">
        <v>268</v>
      </c>
      <c r="D361" s="154">
        <v>4.8571428571428568</v>
      </c>
    </row>
    <row r="362" spans="1:4" x14ac:dyDescent="0.2">
      <c r="A362" s="152">
        <v>6</v>
      </c>
      <c r="B362" s="160" t="s">
        <v>34</v>
      </c>
      <c r="C362" s="159" t="s">
        <v>253</v>
      </c>
      <c r="D362" s="154">
        <v>4.7142857142857144</v>
      </c>
    </row>
    <row r="363" spans="1:4" x14ac:dyDescent="0.2">
      <c r="A363" s="152">
        <v>7</v>
      </c>
      <c r="B363" s="160" t="s">
        <v>35</v>
      </c>
      <c r="C363" s="159" t="s">
        <v>260</v>
      </c>
      <c r="D363" s="154">
        <v>4.7142857142857144</v>
      </c>
    </row>
    <row r="364" spans="1:4" x14ac:dyDescent="0.2">
      <c r="A364" s="152">
        <v>8</v>
      </c>
      <c r="B364" s="160" t="s">
        <v>34</v>
      </c>
      <c r="C364" s="159" t="s">
        <v>271</v>
      </c>
      <c r="D364" s="154">
        <v>4.7142857142857144</v>
      </c>
    </row>
    <row r="365" spans="1:4" x14ac:dyDescent="0.2">
      <c r="A365" s="152">
        <v>9</v>
      </c>
      <c r="B365" s="160" t="s">
        <v>35</v>
      </c>
      <c r="C365" s="159" t="s">
        <v>269</v>
      </c>
      <c r="D365" s="154">
        <v>4.5714285714285712</v>
      </c>
    </row>
    <row r="366" spans="1:4" x14ac:dyDescent="0.2">
      <c r="A366" s="152">
        <v>10</v>
      </c>
      <c r="B366" s="160" t="s">
        <v>51</v>
      </c>
      <c r="C366" s="159" t="s">
        <v>250</v>
      </c>
      <c r="D366" s="154">
        <v>4.4285714285714288</v>
      </c>
    </row>
    <row r="367" spans="1:4" x14ac:dyDescent="0.2">
      <c r="A367" s="152">
        <v>11</v>
      </c>
      <c r="B367" s="160" t="s">
        <v>34</v>
      </c>
      <c r="C367" s="159" t="s">
        <v>259</v>
      </c>
      <c r="D367" s="154">
        <v>4.4285714285714288</v>
      </c>
    </row>
    <row r="368" spans="1:4" x14ac:dyDescent="0.2">
      <c r="A368" s="152">
        <v>12</v>
      </c>
      <c r="B368" s="160" t="s">
        <v>34</v>
      </c>
      <c r="C368" s="159" t="s">
        <v>251</v>
      </c>
      <c r="D368" s="154">
        <v>4.2857142857142856</v>
      </c>
    </row>
    <row r="369" spans="1:4" x14ac:dyDescent="0.2">
      <c r="A369" s="152">
        <v>13</v>
      </c>
      <c r="B369" s="160" t="s">
        <v>34</v>
      </c>
      <c r="C369" s="159" t="s">
        <v>254</v>
      </c>
      <c r="D369" s="154">
        <v>4.2857142857142856</v>
      </c>
    </row>
    <row r="370" spans="1:4" x14ac:dyDescent="0.2">
      <c r="A370" s="152">
        <v>14</v>
      </c>
      <c r="B370" s="160" t="s">
        <v>34</v>
      </c>
      <c r="C370" s="159" t="s">
        <v>262</v>
      </c>
      <c r="D370" s="154">
        <v>4.2857142857142856</v>
      </c>
    </row>
    <row r="371" spans="1:4" x14ac:dyDescent="0.2">
      <c r="A371" s="152">
        <v>15</v>
      </c>
      <c r="B371" s="160" t="s">
        <v>34</v>
      </c>
      <c r="C371" s="159" t="s">
        <v>267</v>
      </c>
      <c r="D371" s="154">
        <v>4.2857142857142856</v>
      </c>
    </row>
    <row r="372" spans="1:4" x14ac:dyDescent="0.2">
      <c r="A372" s="152">
        <v>16</v>
      </c>
      <c r="B372" s="160" t="s">
        <v>34</v>
      </c>
      <c r="C372" s="159" t="s">
        <v>252</v>
      </c>
      <c r="D372" s="154">
        <v>4.1428571428571432</v>
      </c>
    </row>
    <row r="373" spans="1:4" x14ac:dyDescent="0.2">
      <c r="A373" s="152">
        <v>17</v>
      </c>
      <c r="B373" s="160" t="s">
        <v>34</v>
      </c>
      <c r="C373" s="159" t="s">
        <v>276</v>
      </c>
      <c r="D373" s="154">
        <v>4.1428571428571432</v>
      </c>
    </row>
    <row r="374" spans="1:4" x14ac:dyDescent="0.2">
      <c r="A374" s="152">
        <v>18</v>
      </c>
      <c r="B374" s="160" t="s">
        <v>34</v>
      </c>
      <c r="C374" s="159" t="s">
        <v>270</v>
      </c>
      <c r="D374" s="154">
        <v>4.1428571428571432</v>
      </c>
    </row>
    <row r="375" spans="1:4" x14ac:dyDescent="0.2">
      <c r="A375" s="152">
        <v>19</v>
      </c>
      <c r="B375" s="160" t="s">
        <v>34</v>
      </c>
      <c r="C375" s="159" t="s">
        <v>257</v>
      </c>
      <c r="D375" s="154">
        <v>4.125</v>
      </c>
    </row>
    <row r="376" spans="1:4" x14ac:dyDescent="0.2">
      <c r="A376" s="152">
        <v>20</v>
      </c>
      <c r="B376" s="160" t="s">
        <v>34</v>
      </c>
      <c r="C376" s="159" t="s">
        <v>249</v>
      </c>
      <c r="D376" s="154">
        <v>4</v>
      </c>
    </row>
    <row r="377" spans="1:4" x14ac:dyDescent="0.2">
      <c r="A377" s="152">
        <v>21</v>
      </c>
      <c r="B377" s="160" t="s">
        <v>34</v>
      </c>
      <c r="C377" s="159" t="s">
        <v>272</v>
      </c>
      <c r="D377" s="154">
        <v>4</v>
      </c>
    </row>
    <row r="378" spans="1:4" x14ac:dyDescent="0.2">
      <c r="A378" s="152">
        <v>22</v>
      </c>
      <c r="B378" s="160" t="s">
        <v>34</v>
      </c>
      <c r="C378" s="159" t="s">
        <v>264</v>
      </c>
      <c r="D378" s="154">
        <v>3.7142857142857144</v>
      </c>
    </row>
    <row r="379" spans="1:4" x14ac:dyDescent="0.2">
      <c r="A379" s="152">
        <v>23</v>
      </c>
      <c r="B379" s="160" t="s">
        <v>34</v>
      </c>
      <c r="C379" s="159" t="s">
        <v>265</v>
      </c>
      <c r="D379" s="154">
        <v>3.7142857142857144</v>
      </c>
    </row>
    <row r="380" spans="1:4" x14ac:dyDescent="0.2">
      <c r="A380" s="152">
        <v>24</v>
      </c>
      <c r="B380" s="160" t="s">
        <v>51</v>
      </c>
      <c r="C380" s="159" t="s">
        <v>273</v>
      </c>
      <c r="D380" s="154">
        <v>3.5</v>
      </c>
    </row>
    <row r="381" spans="1:4" x14ac:dyDescent="0.2">
      <c r="A381" s="152">
        <v>25</v>
      </c>
      <c r="B381" s="160" t="s">
        <v>34</v>
      </c>
      <c r="C381" s="159" t="s">
        <v>256</v>
      </c>
      <c r="D381" s="154">
        <v>3.5</v>
      </c>
    </row>
    <row r="382" spans="1:4" x14ac:dyDescent="0.2">
      <c r="A382" s="152">
        <v>26</v>
      </c>
      <c r="B382" s="160" t="s">
        <v>34</v>
      </c>
      <c r="C382" s="159" t="s">
        <v>275</v>
      </c>
      <c r="D382" s="154">
        <v>3.2857142857142856</v>
      </c>
    </row>
    <row r="383" spans="1:4" x14ac:dyDescent="0.2">
      <c r="A383" s="152">
        <v>27</v>
      </c>
      <c r="B383" s="160" t="s">
        <v>34</v>
      </c>
      <c r="C383" s="159" t="s">
        <v>261</v>
      </c>
      <c r="D383" s="154">
        <v>3.1428571428571428</v>
      </c>
    </row>
    <row r="384" spans="1:4" x14ac:dyDescent="0.2">
      <c r="A384" s="152">
        <v>28</v>
      </c>
      <c r="B384" s="160" t="s">
        <v>34</v>
      </c>
      <c r="C384" s="159" t="s">
        <v>277</v>
      </c>
      <c r="D384" s="154">
        <v>3.1428571428571428</v>
      </c>
    </row>
    <row r="385" spans="1:4" x14ac:dyDescent="0.2">
      <c r="A385" s="152">
        <v>29</v>
      </c>
      <c r="B385" s="160" t="s">
        <v>34</v>
      </c>
      <c r="C385" s="159" t="s">
        <v>255</v>
      </c>
      <c r="D385" s="154">
        <v>2.75</v>
      </c>
    </row>
    <row r="386" spans="1:4" x14ac:dyDescent="0.2">
      <c r="A386" s="564" t="s">
        <v>550</v>
      </c>
      <c r="B386" s="564"/>
      <c r="C386" s="564"/>
      <c r="D386" s="564"/>
    </row>
    <row r="387" spans="1:4" x14ac:dyDescent="0.2">
      <c r="A387" s="563" t="s">
        <v>564</v>
      </c>
      <c r="B387" s="563"/>
      <c r="C387" s="563"/>
      <c r="D387" s="563"/>
    </row>
    <row r="388" spans="1:4" ht="26.25" customHeight="1" x14ac:dyDescent="0.2">
      <c r="A388" s="152" t="s">
        <v>546</v>
      </c>
      <c r="B388" s="153" t="s">
        <v>549</v>
      </c>
      <c r="C388" s="157" t="s">
        <v>3</v>
      </c>
      <c r="D388" s="154" t="s">
        <v>9</v>
      </c>
    </row>
    <row r="389" spans="1:4" x14ac:dyDescent="0.2">
      <c r="A389" s="152">
        <v>1</v>
      </c>
      <c r="B389" s="160" t="s">
        <v>34</v>
      </c>
      <c r="C389" s="159" t="s">
        <v>291</v>
      </c>
      <c r="D389" s="154">
        <v>5</v>
      </c>
    </row>
    <row r="390" spans="1:4" x14ac:dyDescent="0.2">
      <c r="A390" s="152">
        <v>2</v>
      </c>
      <c r="B390" s="160" t="s">
        <v>304</v>
      </c>
      <c r="C390" s="159" t="s">
        <v>305</v>
      </c>
      <c r="D390" s="154">
        <v>5</v>
      </c>
    </row>
    <row r="391" spans="1:4" x14ac:dyDescent="0.2">
      <c r="A391" s="152">
        <v>3</v>
      </c>
      <c r="B391" s="160" t="s">
        <v>34</v>
      </c>
      <c r="C391" s="159" t="s">
        <v>289</v>
      </c>
      <c r="D391" s="154">
        <v>4.875</v>
      </c>
    </row>
    <row r="392" spans="1:4" x14ac:dyDescent="0.2">
      <c r="A392" s="152">
        <v>4</v>
      </c>
      <c r="B392" s="160" t="s">
        <v>36</v>
      </c>
      <c r="C392" s="159" t="s">
        <v>280</v>
      </c>
      <c r="D392" s="154">
        <v>4.75</v>
      </c>
    </row>
    <row r="393" spans="1:4" x14ac:dyDescent="0.2">
      <c r="A393" s="152">
        <v>5</v>
      </c>
      <c r="B393" s="160" t="s">
        <v>51</v>
      </c>
      <c r="C393" s="159" t="s">
        <v>297</v>
      </c>
      <c r="D393" s="154">
        <v>4.75</v>
      </c>
    </row>
    <row r="394" spans="1:4" x14ac:dyDescent="0.2">
      <c r="A394" s="152">
        <v>6</v>
      </c>
      <c r="B394" s="160" t="s">
        <v>34</v>
      </c>
      <c r="C394" s="159" t="s">
        <v>283</v>
      </c>
      <c r="D394" s="154">
        <v>4.625</v>
      </c>
    </row>
    <row r="395" spans="1:4" x14ac:dyDescent="0.2">
      <c r="A395" s="152">
        <v>7</v>
      </c>
      <c r="B395" s="160" t="s">
        <v>34</v>
      </c>
      <c r="C395" s="159" t="s">
        <v>296</v>
      </c>
      <c r="D395" s="154">
        <v>4.625</v>
      </c>
    </row>
    <row r="396" spans="1:4" x14ac:dyDescent="0.2">
      <c r="A396" s="152">
        <v>8</v>
      </c>
      <c r="B396" s="160" t="s">
        <v>34</v>
      </c>
      <c r="C396" s="159" t="s">
        <v>299</v>
      </c>
      <c r="D396" s="154">
        <v>4.25</v>
      </c>
    </row>
    <row r="397" spans="1:4" x14ac:dyDescent="0.2">
      <c r="A397" s="152">
        <v>9</v>
      </c>
      <c r="B397" s="160" t="s">
        <v>34</v>
      </c>
      <c r="C397" s="159" t="s">
        <v>301</v>
      </c>
      <c r="D397" s="154">
        <v>4</v>
      </c>
    </row>
    <row r="398" spans="1:4" x14ac:dyDescent="0.2">
      <c r="A398" s="152">
        <v>10</v>
      </c>
      <c r="B398" s="160" t="s">
        <v>34</v>
      </c>
      <c r="C398" s="159" t="s">
        <v>303</v>
      </c>
      <c r="D398" s="154">
        <v>4</v>
      </c>
    </row>
    <row r="399" spans="1:4" x14ac:dyDescent="0.2">
      <c r="A399" s="152">
        <v>11</v>
      </c>
      <c r="B399" s="160" t="s">
        <v>34</v>
      </c>
      <c r="C399" s="159" t="s">
        <v>284</v>
      </c>
      <c r="D399" s="154">
        <v>3.875</v>
      </c>
    </row>
    <row r="400" spans="1:4" x14ac:dyDescent="0.2">
      <c r="A400" s="152">
        <v>12</v>
      </c>
      <c r="B400" s="160" t="s">
        <v>34</v>
      </c>
      <c r="C400" s="159" t="s">
        <v>288</v>
      </c>
      <c r="D400" s="154">
        <v>3.75</v>
      </c>
    </row>
    <row r="401" spans="1:4" x14ac:dyDescent="0.2">
      <c r="A401" s="152">
        <v>13</v>
      </c>
      <c r="B401" s="160" t="s">
        <v>34</v>
      </c>
      <c r="C401" s="159" t="s">
        <v>295</v>
      </c>
      <c r="D401" s="154">
        <v>3.75</v>
      </c>
    </row>
    <row r="402" spans="1:4" x14ac:dyDescent="0.2">
      <c r="A402" s="152">
        <v>14</v>
      </c>
      <c r="B402" s="160" t="s">
        <v>34</v>
      </c>
      <c r="C402" s="159" t="s">
        <v>302</v>
      </c>
      <c r="D402" s="154">
        <v>3.5</v>
      </c>
    </row>
    <row r="403" spans="1:4" x14ac:dyDescent="0.2">
      <c r="A403" s="152">
        <v>15</v>
      </c>
      <c r="B403" s="160" t="s">
        <v>34</v>
      </c>
      <c r="C403" s="159" t="s">
        <v>279</v>
      </c>
      <c r="D403" s="154">
        <v>3.375</v>
      </c>
    </row>
    <row r="404" spans="1:4" x14ac:dyDescent="0.2">
      <c r="A404" s="152">
        <v>16</v>
      </c>
      <c r="B404" s="160" t="s">
        <v>34</v>
      </c>
      <c r="C404" s="159" t="s">
        <v>282</v>
      </c>
      <c r="D404" s="154">
        <v>3.375</v>
      </c>
    </row>
    <row r="405" spans="1:4" x14ac:dyDescent="0.2">
      <c r="A405" s="152">
        <v>17</v>
      </c>
      <c r="B405" s="160" t="s">
        <v>34</v>
      </c>
      <c r="C405" s="159" t="s">
        <v>300</v>
      </c>
      <c r="D405" s="154">
        <v>3.375</v>
      </c>
    </row>
    <row r="406" spans="1:4" x14ac:dyDescent="0.2">
      <c r="A406" s="152">
        <v>18</v>
      </c>
      <c r="B406" s="160" t="s">
        <v>34</v>
      </c>
      <c r="C406" s="159" t="s">
        <v>290</v>
      </c>
      <c r="D406" s="154">
        <v>3.25</v>
      </c>
    </row>
    <row r="407" spans="1:4" x14ac:dyDescent="0.2">
      <c r="A407" s="152">
        <v>19</v>
      </c>
      <c r="B407" s="160" t="s">
        <v>34</v>
      </c>
      <c r="C407" s="159" t="s">
        <v>293</v>
      </c>
      <c r="D407" s="154">
        <v>3.25</v>
      </c>
    </row>
    <row r="408" spans="1:4" x14ac:dyDescent="0.2">
      <c r="A408" s="152">
        <v>20</v>
      </c>
      <c r="B408" s="160" t="s">
        <v>34</v>
      </c>
      <c r="C408" s="159" t="s">
        <v>285</v>
      </c>
      <c r="D408" s="154">
        <v>3.125</v>
      </c>
    </row>
    <row r="409" spans="1:4" x14ac:dyDescent="0.2">
      <c r="A409" s="152">
        <v>21</v>
      </c>
      <c r="B409" s="160" t="s">
        <v>34</v>
      </c>
      <c r="C409" s="159" t="s">
        <v>298</v>
      </c>
      <c r="D409" s="154">
        <v>3.125</v>
      </c>
    </row>
    <row r="410" spans="1:4" x14ac:dyDescent="0.2">
      <c r="A410" s="152">
        <v>22</v>
      </c>
      <c r="B410" s="160" t="s">
        <v>35</v>
      </c>
      <c r="C410" s="159" t="s">
        <v>278</v>
      </c>
      <c r="D410" s="154">
        <v>3</v>
      </c>
    </row>
    <row r="411" spans="1:4" x14ac:dyDescent="0.2">
      <c r="A411" s="152">
        <v>23</v>
      </c>
      <c r="B411" s="160" t="s">
        <v>34</v>
      </c>
      <c r="C411" s="159" t="s">
        <v>286</v>
      </c>
      <c r="D411" s="154">
        <v>3</v>
      </c>
    </row>
    <row r="412" spans="1:4" x14ac:dyDescent="0.2">
      <c r="A412" s="152">
        <v>24</v>
      </c>
      <c r="B412" s="160" t="s">
        <v>34</v>
      </c>
      <c r="C412" s="159" t="s">
        <v>287</v>
      </c>
      <c r="D412" s="154">
        <v>3</v>
      </c>
    </row>
    <row r="413" spans="1:4" x14ac:dyDescent="0.2">
      <c r="A413" s="152">
        <v>25</v>
      </c>
      <c r="B413" s="160" t="s">
        <v>34</v>
      </c>
      <c r="C413" s="159" t="s">
        <v>292</v>
      </c>
      <c r="D413" s="154">
        <v>3</v>
      </c>
    </row>
    <row r="414" spans="1:4" x14ac:dyDescent="0.2">
      <c r="A414" s="152">
        <v>26</v>
      </c>
      <c r="B414" s="160" t="s">
        <v>34</v>
      </c>
      <c r="C414" s="159" t="s">
        <v>281</v>
      </c>
      <c r="D414" s="154">
        <v>2.75</v>
      </c>
    </row>
    <row r="415" spans="1:4" x14ac:dyDescent="0.2">
      <c r="A415" s="152">
        <v>27</v>
      </c>
      <c r="B415" s="160" t="s">
        <v>34</v>
      </c>
      <c r="C415" s="159" t="s">
        <v>294</v>
      </c>
      <c r="D415" s="154">
        <v>2.625</v>
      </c>
    </row>
    <row r="416" spans="1:4" x14ac:dyDescent="0.2">
      <c r="A416" s="564" t="s">
        <v>550</v>
      </c>
      <c r="B416" s="564"/>
      <c r="C416" s="564"/>
      <c r="D416" s="564"/>
    </row>
    <row r="417" spans="1:4" x14ac:dyDescent="0.2">
      <c r="A417" s="563" t="s">
        <v>565</v>
      </c>
      <c r="B417" s="563"/>
      <c r="C417" s="563"/>
      <c r="D417" s="563"/>
    </row>
    <row r="418" spans="1:4" ht="26.25" customHeight="1" x14ac:dyDescent="0.2">
      <c r="A418" s="152" t="s">
        <v>546</v>
      </c>
      <c r="B418" s="153" t="s">
        <v>549</v>
      </c>
      <c r="C418" s="157" t="s">
        <v>3</v>
      </c>
      <c r="D418" s="154" t="s">
        <v>9</v>
      </c>
    </row>
    <row r="419" spans="1:4" x14ac:dyDescent="0.2">
      <c r="A419" s="152">
        <v>1</v>
      </c>
      <c r="B419" s="160" t="s">
        <v>34</v>
      </c>
      <c r="C419" s="159" t="s">
        <v>307</v>
      </c>
      <c r="D419" s="154">
        <v>5</v>
      </c>
    </row>
    <row r="420" spans="1:4" x14ac:dyDescent="0.2">
      <c r="A420" s="152">
        <v>2</v>
      </c>
      <c r="B420" s="160" t="s">
        <v>35</v>
      </c>
      <c r="C420" s="159" t="s">
        <v>312</v>
      </c>
      <c r="D420" s="154">
        <v>5</v>
      </c>
    </row>
    <row r="421" spans="1:4" x14ac:dyDescent="0.2">
      <c r="A421" s="152">
        <v>3</v>
      </c>
      <c r="B421" s="160" t="s">
        <v>34</v>
      </c>
      <c r="C421" s="159" t="s">
        <v>329</v>
      </c>
      <c r="D421" s="154">
        <v>5</v>
      </c>
    </row>
    <row r="422" spans="1:4" x14ac:dyDescent="0.2">
      <c r="A422" s="152">
        <v>4</v>
      </c>
      <c r="B422" s="160" t="s">
        <v>304</v>
      </c>
      <c r="C422" s="159" t="s">
        <v>314</v>
      </c>
      <c r="D422" s="154">
        <v>4.875</v>
      </c>
    </row>
    <row r="423" spans="1:4" x14ac:dyDescent="0.2">
      <c r="A423" s="152">
        <v>5</v>
      </c>
      <c r="B423" s="160" t="s">
        <v>34</v>
      </c>
      <c r="C423" s="159" t="s">
        <v>325</v>
      </c>
      <c r="D423" s="154">
        <v>4.875</v>
      </c>
    </row>
    <row r="424" spans="1:4" x14ac:dyDescent="0.2">
      <c r="A424" s="152">
        <v>6</v>
      </c>
      <c r="B424" s="160" t="s">
        <v>34</v>
      </c>
      <c r="C424" s="159" t="s">
        <v>326</v>
      </c>
      <c r="D424" s="154">
        <v>4.875</v>
      </c>
    </row>
    <row r="425" spans="1:4" x14ac:dyDescent="0.2">
      <c r="A425" s="152">
        <v>7</v>
      </c>
      <c r="B425" s="160" t="s">
        <v>34</v>
      </c>
      <c r="C425" s="159" t="s">
        <v>332</v>
      </c>
      <c r="D425" s="154">
        <v>4.875</v>
      </c>
    </row>
    <row r="426" spans="1:4" x14ac:dyDescent="0.2">
      <c r="A426" s="152">
        <v>8</v>
      </c>
      <c r="B426" s="160" t="s">
        <v>34</v>
      </c>
      <c r="C426" s="159" t="s">
        <v>336</v>
      </c>
      <c r="D426" s="154">
        <v>4.875</v>
      </c>
    </row>
    <row r="427" spans="1:4" x14ac:dyDescent="0.2">
      <c r="A427" s="152">
        <v>9</v>
      </c>
      <c r="B427" s="160" t="s">
        <v>34</v>
      </c>
      <c r="C427" s="159" t="s">
        <v>322</v>
      </c>
      <c r="D427" s="154">
        <v>4.625</v>
      </c>
    </row>
    <row r="428" spans="1:4" x14ac:dyDescent="0.2">
      <c r="A428" s="152">
        <v>10</v>
      </c>
      <c r="B428" s="160" t="s">
        <v>34</v>
      </c>
      <c r="C428" s="159" t="s">
        <v>330</v>
      </c>
      <c r="D428" s="154">
        <v>4.5</v>
      </c>
    </row>
    <row r="429" spans="1:4" x14ac:dyDescent="0.2">
      <c r="A429" s="152">
        <v>11</v>
      </c>
      <c r="B429" s="160" t="s">
        <v>34</v>
      </c>
      <c r="C429" s="159" t="s">
        <v>333</v>
      </c>
      <c r="D429" s="154">
        <v>4.375</v>
      </c>
    </row>
    <row r="430" spans="1:4" x14ac:dyDescent="0.2">
      <c r="A430" s="152">
        <v>12</v>
      </c>
      <c r="B430" s="160" t="s">
        <v>34</v>
      </c>
      <c r="C430" s="159" t="s">
        <v>324</v>
      </c>
      <c r="D430" s="154">
        <v>4.25</v>
      </c>
    </row>
    <row r="431" spans="1:4" x14ac:dyDescent="0.2">
      <c r="A431" s="152">
        <v>13</v>
      </c>
      <c r="B431" s="160" t="s">
        <v>34</v>
      </c>
      <c r="C431" s="159" t="s">
        <v>287</v>
      </c>
      <c r="D431" s="154">
        <v>4.125</v>
      </c>
    </row>
    <row r="432" spans="1:4" x14ac:dyDescent="0.2">
      <c r="A432" s="152">
        <v>14</v>
      </c>
      <c r="B432" s="160" t="s">
        <v>34</v>
      </c>
      <c r="C432" s="159" t="s">
        <v>315</v>
      </c>
      <c r="D432" s="154">
        <v>3.75</v>
      </c>
    </row>
    <row r="433" spans="1:4" x14ac:dyDescent="0.2">
      <c r="A433" s="152">
        <v>15</v>
      </c>
      <c r="B433" s="160" t="s">
        <v>34</v>
      </c>
      <c r="C433" s="159" t="s">
        <v>308</v>
      </c>
      <c r="D433" s="154">
        <v>3.625</v>
      </c>
    </row>
    <row r="434" spans="1:4" x14ac:dyDescent="0.2">
      <c r="A434" s="152">
        <v>16</v>
      </c>
      <c r="B434" s="160" t="s">
        <v>34</v>
      </c>
      <c r="C434" s="159" t="s">
        <v>334</v>
      </c>
      <c r="D434" s="154">
        <v>3.625</v>
      </c>
    </row>
    <row r="435" spans="1:4" x14ac:dyDescent="0.2">
      <c r="A435" s="152">
        <v>17</v>
      </c>
      <c r="B435" s="160" t="s">
        <v>34</v>
      </c>
      <c r="C435" s="159" t="s">
        <v>321</v>
      </c>
      <c r="D435" s="154">
        <v>3.5</v>
      </c>
    </row>
    <row r="436" spans="1:4" x14ac:dyDescent="0.2">
      <c r="A436" s="152">
        <v>18</v>
      </c>
      <c r="B436" s="160" t="s">
        <v>34</v>
      </c>
      <c r="C436" s="159" t="s">
        <v>327</v>
      </c>
      <c r="D436" s="154">
        <v>3.5</v>
      </c>
    </row>
    <row r="437" spans="1:4" x14ac:dyDescent="0.2">
      <c r="A437" s="152">
        <v>19</v>
      </c>
      <c r="B437" s="160" t="s">
        <v>35</v>
      </c>
      <c r="C437" s="159" t="s">
        <v>328</v>
      </c>
      <c r="D437" s="154">
        <v>3.5</v>
      </c>
    </row>
    <row r="438" spans="1:4" x14ac:dyDescent="0.2">
      <c r="A438" s="152">
        <v>20</v>
      </c>
      <c r="B438" s="160" t="s">
        <v>34</v>
      </c>
      <c r="C438" s="159" t="s">
        <v>309</v>
      </c>
      <c r="D438" s="154">
        <v>3.375</v>
      </c>
    </row>
    <row r="439" spans="1:4" x14ac:dyDescent="0.2">
      <c r="A439" s="152">
        <v>21</v>
      </c>
      <c r="B439" s="160" t="s">
        <v>34</v>
      </c>
      <c r="C439" s="159" t="s">
        <v>313</v>
      </c>
      <c r="D439" s="154">
        <v>3.375</v>
      </c>
    </row>
    <row r="440" spans="1:4" x14ac:dyDescent="0.2">
      <c r="A440" s="152">
        <v>22</v>
      </c>
      <c r="B440" s="160" t="s">
        <v>34</v>
      </c>
      <c r="C440" s="159" t="s">
        <v>159</v>
      </c>
      <c r="D440" s="154">
        <v>3.375</v>
      </c>
    </row>
    <row r="441" spans="1:4" x14ac:dyDescent="0.2">
      <c r="A441" s="152">
        <v>23</v>
      </c>
      <c r="B441" s="160" t="s">
        <v>35</v>
      </c>
      <c r="C441" s="159" t="s">
        <v>319</v>
      </c>
      <c r="D441" s="154">
        <v>3.375</v>
      </c>
    </row>
    <row r="442" spans="1:4" x14ac:dyDescent="0.2">
      <c r="A442" s="152">
        <v>24</v>
      </c>
      <c r="B442" s="160" t="s">
        <v>34</v>
      </c>
      <c r="C442" s="159" t="s">
        <v>335</v>
      </c>
      <c r="D442" s="154">
        <v>3.375</v>
      </c>
    </row>
    <row r="443" spans="1:4" x14ac:dyDescent="0.2">
      <c r="A443" s="152">
        <v>25</v>
      </c>
      <c r="B443" s="160" t="s">
        <v>34</v>
      </c>
      <c r="C443" s="159" t="s">
        <v>306</v>
      </c>
      <c r="D443" s="154">
        <v>3.25</v>
      </c>
    </row>
    <row r="444" spans="1:4" x14ac:dyDescent="0.2">
      <c r="A444" s="152">
        <v>26</v>
      </c>
      <c r="B444" s="160" t="s">
        <v>34</v>
      </c>
      <c r="C444" s="159" t="s">
        <v>316</v>
      </c>
      <c r="D444" s="154">
        <v>3.1428571428571428</v>
      </c>
    </row>
    <row r="445" spans="1:4" x14ac:dyDescent="0.2">
      <c r="A445" s="152">
        <v>27</v>
      </c>
      <c r="B445" s="160" t="s">
        <v>34</v>
      </c>
      <c r="C445" s="159" t="s">
        <v>310</v>
      </c>
      <c r="D445" s="154">
        <v>3.125</v>
      </c>
    </row>
    <row r="446" spans="1:4" x14ac:dyDescent="0.2">
      <c r="A446" s="152">
        <v>28</v>
      </c>
      <c r="B446" s="160" t="s">
        <v>34</v>
      </c>
      <c r="C446" s="159" t="s">
        <v>311</v>
      </c>
      <c r="D446" s="154">
        <v>3.125</v>
      </c>
    </row>
    <row r="447" spans="1:4" x14ac:dyDescent="0.2">
      <c r="A447" s="152">
        <v>29</v>
      </c>
      <c r="B447" s="160" t="s">
        <v>34</v>
      </c>
      <c r="C447" s="159" t="s">
        <v>318</v>
      </c>
      <c r="D447" s="154">
        <v>3</v>
      </c>
    </row>
    <row r="448" spans="1:4" x14ac:dyDescent="0.2">
      <c r="A448" s="152">
        <v>30</v>
      </c>
      <c r="B448" s="160" t="s">
        <v>34</v>
      </c>
      <c r="C448" s="159" t="s">
        <v>320</v>
      </c>
      <c r="D448" s="154">
        <v>3</v>
      </c>
    </row>
    <row r="449" spans="1:4" x14ac:dyDescent="0.2">
      <c r="A449" s="152">
        <v>31</v>
      </c>
      <c r="B449" s="160" t="s">
        <v>34</v>
      </c>
      <c r="C449" s="159" t="s">
        <v>323</v>
      </c>
      <c r="D449" s="154">
        <v>3</v>
      </c>
    </row>
    <row r="450" spans="1:4" x14ac:dyDescent="0.2">
      <c r="A450" s="152">
        <v>32</v>
      </c>
      <c r="B450" s="160" t="s">
        <v>34</v>
      </c>
      <c r="C450" s="159" t="s">
        <v>331</v>
      </c>
      <c r="D450" s="154">
        <v>3</v>
      </c>
    </row>
    <row r="451" spans="1:4" x14ac:dyDescent="0.2">
      <c r="A451" s="152">
        <v>33</v>
      </c>
      <c r="B451" s="160" t="s">
        <v>34</v>
      </c>
      <c r="C451" s="159" t="s">
        <v>317</v>
      </c>
      <c r="D451" s="154">
        <v>2.875</v>
      </c>
    </row>
    <row r="452" spans="1:4" x14ac:dyDescent="0.2">
      <c r="A452" s="564" t="s">
        <v>550</v>
      </c>
      <c r="B452" s="564"/>
      <c r="C452" s="564"/>
      <c r="D452" s="564"/>
    </row>
    <row r="453" spans="1:4" x14ac:dyDescent="0.2">
      <c r="A453" s="563" t="s">
        <v>566</v>
      </c>
      <c r="B453" s="563"/>
      <c r="C453" s="563"/>
      <c r="D453" s="563"/>
    </row>
    <row r="454" spans="1:4" ht="26.25" customHeight="1" x14ac:dyDescent="0.2">
      <c r="A454" s="152" t="s">
        <v>546</v>
      </c>
      <c r="B454" s="153" t="s">
        <v>549</v>
      </c>
      <c r="C454" s="157" t="s">
        <v>3</v>
      </c>
      <c r="D454" s="154" t="s">
        <v>9</v>
      </c>
    </row>
    <row r="455" spans="1:4" x14ac:dyDescent="0.2">
      <c r="A455" s="152">
        <v>1</v>
      </c>
      <c r="B455" s="160" t="s">
        <v>34</v>
      </c>
      <c r="C455" s="159" t="s">
        <v>340</v>
      </c>
      <c r="D455" s="154">
        <v>4.5714285714285712</v>
      </c>
    </row>
    <row r="456" spans="1:4" x14ac:dyDescent="0.2">
      <c r="A456" s="152">
        <v>2</v>
      </c>
      <c r="B456" s="160" t="s">
        <v>34</v>
      </c>
      <c r="C456" s="159" t="s">
        <v>341</v>
      </c>
      <c r="D456" s="154">
        <v>4.5714285714285712</v>
      </c>
    </row>
    <row r="457" spans="1:4" x14ac:dyDescent="0.2">
      <c r="A457" s="152">
        <v>3</v>
      </c>
      <c r="B457" s="160" t="s">
        <v>182</v>
      </c>
      <c r="C457" s="159" t="s">
        <v>339</v>
      </c>
      <c r="D457" s="154">
        <v>4.2857142857142856</v>
      </c>
    </row>
    <row r="458" spans="1:4" x14ac:dyDescent="0.2">
      <c r="A458" s="152">
        <v>4</v>
      </c>
      <c r="B458" s="160" t="s">
        <v>35</v>
      </c>
      <c r="C458" s="159" t="s">
        <v>343</v>
      </c>
      <c r="D458" s="154">
        <v>3.9285714285714284</v>
      </c>
    </row>
    <row r="459" spans="1:4" x14ac:dyDescent="0.2">
      <c r="A459" s="152">
        <v>5</v>
      </c>
      <c r="B459" s="160" t="s">
        <v>161</v>
      </c>
      <c r="C459" s="159" t="s">
        <v>342</v>
      </c>
      <c r="D459" s="154">
        <v>3.8571428571428572</v>
      </c>
    </row>
    <row r="460" spans="1:4" x14ac:dyDescent="0.2">
      <c r="A460" s="152">
        <v>6</v>
      </c>
      <c r="B460" s="160" t="s">
        <v>34</v>
      </c>
      <c r="C460" s="159" t="s">
        <v>337</v>
      </c>
      <c r="D460" s="154">
        <v>3.7142857142857144</v>
      </c>
    </row>
    <row r="461" spans="1:4" x14ac:dyDescent="0.2">
      <c r="A461" s="152">
        <v>7</v>
      </c>
      <c r="B461" s="160" t="s">
        <v>34</v>
      </c>
      <c r="C461" s="159" t="s">
        <v>338</v>
      </c>
      <c r="D461" s="154">
        <v>3.4285714285714284</v>
      </c>
    </row>
    <row r="462" spans="1:4" x14ac:dyDescent="0.2">
      <c r="A462" s="152">
        <v>8</v>
      </c>
      <c r="B462" s="160" t="s">
        <v>34</v>
      </c>
      <c r="C462" s="159" t="s">
        <v>344</v>
      </c>
      <c r="D462" s="154">
        <v>3.3571428571428572</v>
      </c>
    </row>
    <row r="463" spans="1:4" x14ac:dyDescent="0.2">
      <c r="A463" s="564" t="s">
        <v>550</v>
      </c>
      <c r="B463" s="564"/>
      <c r="C463" s="564"/>
      <c r="D463" s="564"/>
    </row>
    <row r="464" spans="1:4" x14ac:dyDescent="0.2">
      <c r="A464" s="563" t="s">
        <v>567</v>
      </c>
      <c r="B464" s="563"/>
      <c r="C464" s="563"/>
      <c r="D464" s="563"/>
    </row>
    <row r="465" spans="1:4" ht="25.5" customHeight="1" x14ac:dyDescent="0.2">
      <c r="A465" s="152" t="s">
        <v>546</v>
      </c>
      <c r="B465" s="153" t="s">
        <v>549</v>
      </c>
      <c r="C465" s="157" t="s">
        <v>3</v>
      </c>
      <c r="D465" s="154" t="s">
        <v>9</v>
      </c>
    </row>
    <row r="466" spans="1:4" x14ac:dyDescent="0.2">
      <c r="A466" s="152">
        <v>1</v>
      </c>
      <c r="B466" s="160" t="s">
        <v>182</v>
      </c>
      <c r="C466" s="159" t="s">
        <v>350</v>
      </c>
      <c r="D466" s="154">
        <v>5</v>
      </c>
    </row>
    <row r="467" spans="1:4" x14ac:dyDescent="0.2">
      <c r="A467" s="152">
        <v>2</v>
      </c>
      <c r="B467" s="160" t="s">
        <v>34</v>
      </c>
      <c r="C467" s="159" t="s">
        <v>352</v>
      </c>
      <c r="D467" s="154">
        <v>4.8461538461538458</v>
      </c>
    </row>
    <row r="468" spans="1:4" x14ac:dyDescent="0.2">
      <c r="A468" s="152">
        <v>3</v>
      </c>
      <c r="B468" s="160" t="s">
        <v>161</v>
      </c>
      <c r="C468" s="159" t="s">
        <v>347</v>
      </c>
      <c r="D468" s="154">
        <v>4.7692307692307692</v>
      </c>
    </row>
    <row r="469" spans="1:4" x14ac:dyDescent="0.2">
      <c r="A469" s="152">
        <v>4</v>
      </c>
      <c r="B469" s="160" t="s">
        <v>34</v>
      </c>
      <c r="C469" s="159" t="s">
        <v>348</v>
      </c>
      <c r="D469" s="154">
        <v>4.615384615384615</v>
      </c>
    </row>
    <row r="470" spans="1:4" x14ac:dyDescent="0.2">
      <c r="A470" s="152">
        <v>5</v>
      </c>
      <c r="B470" s="160" t="s">
        <v>34</v>
      </c>
      <c r="C470" s="159" t="s">
        <v>363</v>
      </c>
      <c r="D470" s="154">
        <v>4.615384615384615</v>
      </c>
    </row>
    <row r="471" spans="1:4" x14ac:dyDescent="0.2">
      <c r="A471" s="152">
        <v>6</v>
      </c>
      <c r="B471" s="160" t="s">
        <v>34</v>
      </c>
      <c r="C471" s="159" t="s">
        <v>349</v>
      </c>
      <c r="D471" s="154">
        <v>4.2307692307692308</v>
      </c>
    </row>
    <row r="472" spans="1:4" x14ac:dyDescent="0.2">
      <c r="A472" s="152">
        <v>7</v>
      </c>
      <c r="B472" s="160" t="s">
        <v>359</v>
      </c>
      <c r="C472" s="159" t="s">
        <v>360</v>
      </c>
      <c r="D472" s="154">
        <v>4.1538461538461542</v>
      </c>
    </row>
    <row r="473" spans="1:4" x14ac:dyDescent="0.2">
      <c r="A473" s="152">
        <v>8</v>
      </c>
      <c r="B473" s="160" t="s">
        <v>34</v>
      </c>
      <c r="C473" s="159" t="s">
        <v>354</v>
      </c>
      <c r="D473" s="154">
        <v>3.9230769230769229</v>
      </c>
    </row>
    <row r="474" spans="1:4" x14ac:dyDescent="0.2">
      <c r="A474" s="152">
        <v>9</v>
      </c>
      <c r="B474" s="160" t="s">
        <v>34</v>
      </c>
      <c r="C474" s="159" t="s">
        <v>353</v>
      </c>
      <c r="D474" s="154">
        <v>3.7692307692307692</v>
      </c>
    </row>
    <row r="475" spans="1:4" x14ac:dyDescent="0.2">
      <c r="A475" s="152">
        <v>10</v>
      </c>
      <c r="B475" s="160" t="s">
        <v>161</v>
      </c>
      <c r="C475" s="159" t="s">
        <v>358</v>
      </c>
      <c r="D475" s="154">
        <v>3.7692307692307692</v>
      </c>
    </row>
    <row r="476" spans="1:4" x14ac:dyDescent="0.2">
      <c r="A476" s="152">
        <v>11</v>
      </c>
      <c r="B476" s="160" t="s">
        <v>34</v>
      </c>
      <c r="C476" s="159" t="s">
        <v>345</v>
      </c>
      <c r="D476" s="154">
        <v>3.6</v>
      </c>
    </row>
    <row r="477" spans="1:4" x14ac:dyDescent="0.2">
      <c r="A477" s="152">
        <v>12</v>
      </c>
      <c r="B477" s="160" t="s">
        <v>34</v>
      </c>
      <c r="C477" s="159" t="s">
        <v>351</v>
      </c>
      <c r="D477" s="154">
        <v>3.5384615384615383</v>
      </c>
    </row>
    <row r="478" spans="1:4" x14ac:dyDescent="0.2">
      <c r="A478" s="152">
        <v>13</v>
      </c>
      <c r="B478" s="160" t="s">
        <v>34</v>
      </c>
      <c r="C478" s="159" t="s">
        <v>356</v>
      </c>
      <c r="D478" s="154">
        <v>3.5384615384615383</v>
      </c>
    </row>
    <row r="479" spans="1:4" x14ac:dyDescent="0.2">
      <c r="A479" s="152">
        <v>14</v>
      </c>
      <c r="B479" s="160" t="s">
        <v>34</v>
      </c>
      <c r="C479" s="159" t="s">
        <v>364</v>
      </c>
      <c r="D479" s="154">
        <v>3.4285714285714284</v>
      </c>
    </row>
    <row r="480" spans="1:4" x14ac:dyDescent="0.2">
      <c r="A480" s="152">
        <v>15</v>
      </c>
      <c r="B480" s="160" t="s">
        <v>34</v>
      </c>
      <c r="C480" s="159" t="s">
        <v>355</v>
      </c>
      <c r="D480" s="154">
        <v>3.3846153846153846</v>
      </c>
    </row>
    <row r="481" spans="1:4" x14ac:dyDescent="0.2">
      <c r="A481" s="152">
        <v>16</v>
      </c>
      <c r="B481" s="160" t="s">
        <v>34</v>
      </c>
      <c r="C481" s="159" t="s">
        <v>361</v>
      </c>
      <c r="D481" s="154">
        <v>3.3846153846153846</v>
      </c>
    </row>
    <row r="482" spans="1:4" x14ac:dyDescent="0.2">
      <c r="A482" s="152">
        <v>17</v>
      </c>
      <c r="B482" s="160" t="s">
        <v>161</v>
      </c>
      <c r="C482" s="159" t="s">
        <v>357</v>
      </c>
      <c r="D482" s="154">
        <v>3.2142857142857144</v>
      </c>
    </row>
    <row r="483" spans="1:4" x14ac:dyDescent="0.2">
      <c r="A483" s="152">
        <v>18</v>
      </c>
      <c r="B483" s="160" t="s">
        <v>34</v>
      </c>
      <c r="C483" s="159" t="s">
        <v>365</v>
      </c>
      <c r="D483" s="154">
        <v>3.2142857142857144</v>
      </c>
    </row>
    <row r="484" spans="1:4" x14ac:dyDescent="0.2">
      <c r="A484" s="152">
        <v>19</v>
      </c>
      <c r="B484" s="160" t="s">
        <v>34</v>
      </c>
      <c r="C484" s="159" t="s">
        <v>346</v>
      </c>
      <c r="D484" s="154">
        <v>3</v>
      </c>
    </row>
    <row r="485" spans="1:4" x14ac:dyDescent="0.2">
      <c r="A485" s="152">
        <v>20</v>
      </c>
      <c r="B485" s="160" t="s">
        <v>34</v>
      </c>
      <c r="C485" s="159" t="s">
        <v>362</v>
      </c>
      <c r="D485" s="154">
        <v>3</v>
      </c>
    </row>
    <row r="486" spans="1:4" x14ac:dyDescent="0.2">
      <c r="A486" s="564" t="s">
        <v>550</v>
      </c>
      <c r="B486" s="564"/>
      <c r="C486" s="564"/>
      <c r="D486" s="564"/>
    </row>
    <row r="487" spans="1:4" x14ac:dyDescent="0.2">
      <c r="A487" s="563" t="s">
        <v>568</v>
      </c>
      <c r="B487" s="563"/>
      <c r="C487" s="563"/>
      <c r="D487" s="563"/>
    </row>
    <row r="488" spans="1:4" ht="25.5" customHeight="1" x14ac:dyDescent="0.2">
      <c r="A488" s="152" t="s">
        <v>546</v>
      </c>
      <c r="B488" s="153" t="s">
        <v>549</v>
      </c>
      <c r="C488" s="157" t="s">
        <v>3</v>
      </c>
      <c r="D488" s="154" t="s">
        <v>9</v>
      </c>
    </row>
    <row r="489" spans="1:4" x14ac:dyDescent="0.2">
      <c r="A489" s="152">
        <v>1</v>
      </c>
      <c r="B489" s="160" t="s">
        <v>34</v>
      </c>
      <c r="C489" s="159" t="s">
        <v>382</v>
      </c>
      <c r="D489" s="154">
        <v>4.9230769230769234</v>
      </c>
    </row>
    <row r="490" spans="1:4" x14ac:dyDescent="0.2">
      <c r="A490" s="152">
        <v>2</v>
      </c>
      <c r="B490" s="160" t="s">
        <v>34</v>
      </c>
      <c r="C490" s="159" t="s">
        <v>377</v>
      </c>
      <c r="D490" s="154">
        <v>4.8461538461538458</v>
      </c>
    </row>
    <row r="491" spans="1:4" x14ac:dyDescent="0.2">
      <c r="A491" s="152">
        <v>3</v>
      </c>
      <c r="B491" s="160" t="s">
        <v>34</v>
      </c>
      <c r="C491" s="159" t="s">
        <v>366</v>
      </c>
      <c r="D491" s="154">
        <v>4.7692307692307692</v>
      </c>
    </row>
    <row r="492" spans="1:4" x14ac:dyDescent="0.2">
      <c r="A492" s="152">
        <v>4</v>
      </c>
      <c r="B492" s="160" t="s">
        <v>34</v>
      </c>
      <c r="C492" s="159" t="s">
        <v>374</v>
      </c>
      <c r="D492" s="154">
        <v>4.7692307692307692</v>
      </c>
    </row>
    <row r="493" spans="1:4" x14ac:dyDescent="0.2">
      <c r="A493" s="152">
        <v>5</v>
      </c>
      <c r="B493" s="160" t="s">
        <v>182</v>
      </c>
      <c r="C493" s="159" t="s">
        <v>367</v>
      </c>
      <c r="D493" s="154">
        <v>4.6923076923076925</v>
      </c>
    </row>
    <row r="494" spans="1:4" x14ac:dyDescent="0.2">
      <c r="A494" s="152">
        <v>6</v>
      </c>
      <c r="B494" s="160" t="s">
        <v>34</v>
      </c>
      <c r="C494" s="159" t="s">
        <v>371</v>
      </c>
      <c r="D494" s="154">
        <v>4.615384615384615</v>
      </c>
    </row>
    <row r="495" spans="1:4" x14ac:dyDescent="0.2">
      <c r="A495" s="152">
        <v>7</v>
      </c>
      <c r="B495" s="160" t="s">
        <v>34</v>
      </c>
      <c r="C495" s="159" t="s">
        <v>379</v>
      </c>
      <c r="D495" s="154">
        <v>4.5384615384615383</v>
      </c>
    </row>
    <row r="496" spans="1:4" x14ac:dyDescent="0.2">
      <c r="A496" s="152">
        <v>8</v>
      </c>
      <c r="B496" s="160" t="s">
        <v>34</v>
      </c>
      <c r="C496" s="159" t="s">
        <v>368</v>
      </c>
      <c r="D496" s="154">
        <v>4.4615384615384617</v>
      </c>
    </row>
    <row r="497" spans="1:4" x14ac:dyDescent="0.2">
      <c r="A497" s="152">
        <v>9</v>
      </c>
      <c r="B497" s="160" t="s">
        <v>35</v>
      </c>
      <c r="C497" s="159" t="s">
        <v>380</v>
      </c>
      <c r="D497" s="154">
        <v>4</v>
      </c>
    </row>
    <row r="498" spans="1:4" x14ac:dyDescent="0.2">
      <c r="A498" s="152">
        <v>10</v>
      </c>
      <c r="B498" s="160" t="s">
        <v>34</v>
      </c>
      <c r="C498" s="159" t="s">
        <v>370</v>
      </c>
      <c r="D498" s="154">
        <v>3.6923076923076925</v>
      </c>
    </row>
    <row r="499" spans="1:4" x14ac:dyDescent="0.2">
      <c r="A499" s="152">
        <v>11</v>
      </c>
      <c r="B499" s="160" t="s">
        <v>34</v>
      </c>
      <c r="C499" s="159" t="s">
        <v>372</v>
      </c>
      <c r="D499" s="154">
        <v>3.6923076923076925</v>
      </c>
    </row>
    <row r="500" spans="1:4" x14ac:dyDescent="0.2">
      <c r="A500" s="152">
        <v>12</v>
      </c>
      <c r="B500" s="160" t="s">
        <v>161</v>
      </c>
      <c r="C500" s="159" t="s">
        <v>375</v>
      </c>
      <c r="D500" s="154">
        <v>3.6153846153846154</v>
      </c>
    </row>
    <row r="501" spans="1:4" x14ac:dyDescent="0.2">
      <c r="A501" s="152">
        <v>13</v>
      </c>
      <c r="B501" s="160" t="s">
        <v>34</v>
      </c>
      <c r="C501" s="159" t="s">
        <v>381</v>
      </c>
      <c r="D501" s="154">
        <v>3.6153846153846154</v>
      </c>
    </row>
    <row r="502" spans="1:4" x14ac:dyDescent="0.2">
      <c r="A502" s="152">
        <v>14</v>
      </c>
      <c r="B502" s="160" t="s">
        <v>34</v>
      </c>
      <c r="C502" s="159" t="s">
        <v>373</v>
      </c>
      <c r="D502" s="154">
        <v>3.4615384615384617</v>
      </c>
    </row>
    <row r="503" spans="1:4" x14ac:dyDescent="0.2">
      <c r="A503" s="152">
        <v>15</v>
      </c>
      <c r="B503" s="160" t="s">
        <v>34</v>
      </c>
      <c r="C503" s="159" t="s">
        <v>376</v>
      </c>
      <c r="D503" s="154">
        <v>3.3846153846153846</v>
      </c>
    </row>
    <row r="504" spans="1:4" x14ac:dyDescent="0.2">
      <c r="A504" s="152">
        <v>16</v>
      </c>
      <c r="B504" s="160" t="s">
        <v>161</v>
      </c>
      <c r="C504" s="159" t="s">
        <v>378</v>
      </c>
      <c r="D504" s="154">
        <v>3.3846153846153846</v>
      </c>
    </row>
    <row r="505" spans="1:4" x14ac:dyDescent="0.2">
      <c r="A505" s="152">
        <v>17</v>
      </c>
      <c r="B505" s="160" t="s">
        <v>34</v>
      </c>
      <c r="C505" s="159" t="s">
        <v>369</v>
      </c>
      <c r="D505" s="154">
        <v>3.1538461538461537</v>
      </c>
    </row>
    <row r="506" spans="1:4" x14ac:dyDescent="0.2">
      <c r="A506" s="564" t="s">
        <v>550</v>
      </c>
      <c r="B506" s="564"/>
      <c r="C506" s="564"/>
      <c r="D506" s="564"/>
    </row>
    <row r="507" spans="1:4" x14ac:dyDescent="0.2">
      <c r="A507" s="563" t="s">
        <v>569</v>
      </c>
      <c r="B507" s="563"/>
      <c r="C507" s="563"/>
      <c r="D507" s="563"/>
    </row>
    <row r="508" spans="1:4" ht="26.25" customHeight="1" x14ac:dyDescent="0.2">
      <c r="A508" s="152" t="s">
        <v>546</v>
      </c>
      <c r="B508" s="153" t="s">
        <v>549</v>
      </c>
      <c r="C508" s="157" t="s">
        <v>3</v>
      </c>
      <c r="D508" s="154" t="s">
        <v>9</v>
      </c>
    </row>
    <row r="509" spans="1:4" x14ac:dyDescent="0.2">
      <c r="A509" s="152">
        <v>1</v>
      </c>
      <c r="B509" s="160" t="s">
        <v>182</v>
      </c>
      <c r="C509" s="159" t="s">
        <v>404</v>
      </c>
      <c r="D509" s="154">
        <v>5</v>
      </c>
    </row>
    <row r="510" spans="1:4" x14ac:dyDescent="0.2">
      <c r="A510" s="152">
        <v>2</v>
      </c>
      <c r="B510" s="160" t="s">
        <v>34</v>
      </c>
      <c r="C510" s="159" t="s">
        <v>402</v>
      </c>
      <c r="D510" s="154">
        <v>4.9090909090909092</v>
      </c>
    </row>
    <row r="511" spans="1:4" x14ac:dyDescent="0.2">
      <c r="A511" s="152">
        <v>3</v>
      </c>
      <c r="B511" s="160" t="s">
        <v>34</v>
      </c>
      <c r="C511" s="159" t="s">
        <v>398</v>
      </c>
      <c r="D511" s="154">
        <v>4.6363636363636367</v>
      </c>
    </row>
    <row r="512" spans="1:4" x14ac:dyDescent="0.2">
      <c r="A512" s="152">
        <v>4</v>
      </c>
      <c r="B512" s="160" t="s">
        <v>34</v>
      </c>
      <c r="C512" s="159" t="s">
        <v>403</v>
      </c>
      <c r="D512" s="154">
        <v>4.6363636363636367</v>
      </c>
    </row>
    <row r="513" spans="1:4" x14ac:dyDescent="0.2">
      <c r="A513" s="152">
        <v>5</v>
      </c>
      <c r="B513" s="160" t="s">
        <v>34</v>
      </c>
      <c r="C513" s="159" t="s">
        <v>386</v>
      </c>
      <c r="D513" s="154">
        <v>4.4545454545454541</v>
      </c>
    </row>
    <row r="514" spans="1:4" x14ac:dyDescent="0.2">
      <c r="A514" s="152">
        <v>6</v>
      </c>
      <c r="B514" s="160" t="s">
        <v>35</v>
      </c>
      <c r="C514" s="159" t="s">
        <v>392</v>
      </c>
      <c r="D514" s="154">
        <v>4.4545454545454541</v>
      </c>
    </row>
    <row r="515" spans="1:4" x14ac:dyDescent="0.2">
      <c r="A515" s="152">
        <v>7</v>
      </c>
      <c r="B515" s="160" t="s">
        <v>34</v>
      </c>
      <c r="C515" s="159" t="s">
        <v>396</v>
      </c>
      <c r="D515" s="154">
        <v>4.4545454545454541</v>
      </c>
    </row>
    <row r="516" spans="1:4" x14ac:dyDescent="0.2">
      <c r="A516" s="152">
        <v>8</v>
      </c>
      <c r="B516" s="160" t="s">
        <v>35</v>
      </c>
      <c r="C516" s="159" t="s">
        <v>399</v>
      </c>
      <c r="D516" s="154">
        <v>4.4545454545454541</v>
      </c>
    </row>
    <row r="517" spans="1:4" x14ac:dyDescent="0.2">
      <c r="A517" s="152">
        <v>9</v>
      </c>
      <c r="B517" s="160" t="s">
        <v>34</v>
      </c>
      <c r="C517" s="159" t="s">
        <v>389</v>
      </c>
      <c r="D517" s="154">
        <v>4.3636363636363633</v>
      </c>
    </row>
    <row r="518" spans="1:4" x14ac:dyDescent="0.2">
      <c r="A518" s="152">
        <v>10</v>
      </c>
      <c r="B518" s="160" t="s">
        <v>35</v>
      </c>
      <c r="C518" s="159" t="s">
        <v>397</v>
      </c>
      <c r="D518" s="154">
        <v>4.3636363636363633</v>
      </c>
    </row>
    <row r="519" spans="1:4" x14ac:dyDescent="0.2">
      <c r="A519" s="152">
        <v>11</v>
      </c>
      <c r="B519" s="160" t="s">
        <v>34</v>
      </c>
      <c r="C519" s="159" t="s">
        <v>541</v>
      </c>
      <c r="D519" s="154">
        <v>4.2727272727272725</v>
      </c>
    </row>
    <row r="520" spans="1:4" x14ac:dyDescent="0.2">
      <c r="A520" s="152">
        <v>12</v>
      </c>
      <c r="B520" s="160" t="s">
        <v>34</v>
      </c>
      <c r="C520" s="159" t="s">
        <v>384</v>
      </c>
      <c r="D520" s="154">
        <v>4.1818181818181817</v>
      </c>
    </row>
    <row r="521" spans="1:4" x14ac:dyDescent="0.2">
      <c r="A521" s="152">
        <v>13</v>
      </c>
      <c r="B521" s="160" t="s">
        <v>34</v>
      </c>
      <c r="C521" s="159" t="s">
        <v>542</v>
      </c>
      <c r="D521" s="154">
        <v>4.0909090909090908</v>
      </c>
    </row>
    <row r="522" spans="1:4" x14ac:dyDescent="0.2">
      <c r="A522" s="152">
        <v>14</v>
      </c>
      <c r="B522" s="160" t="s">
        <v>34</v>
      </c>
      <c r="C522" s="159" t="s">
        <v>393</v>
      </c>
      <c r="D522" s="154">
        <v>4</v>
      </c>
    </row>
    <row r="523" spans="1:4" x14ac:dyDescent="0.2">
      <c r="A523" s="152">
        <v>15</v>
      </c>
      <c r="B523" s="160" t="s">
        <v>34</v>
      </c>
      <c r="C523" s="159" t="s">
        <v>395</v>
      </c>
      <c r="D523" s="154">
        <v>4</v>
      </c>
    </row>
    <row r="524" spans="1:4" x14ac:dyDescent="0.2">
      <c r="A524" s="152">
        <v>16</v>
      </c>
      <c r="B524" s="160" t="s">
        <v>34</v>
      </c>
      <c r="C524" s="159" t="s">
        <v>391</v>
      </c>
      <c r="D524" s="154">
        <v>3.9090909090909092</v>
      </c>
    </row>
    <row r="525" spans="1:4" x14ac:dyDescent="0.2">
      <c r="A525" s="152">
        <v>17</v>
      </c>
      <c r="B525" s="160" t="s">
        <v>34</v>
      </c>
      <c r="C525" s="159" t="s">
        <v>400</v>
      </c>
      <c r="D525" s="154">
        <v>3.9090909090909092</v>
      </c>
    </row>
    <row r="526" spans="1:4" x14ac:dyDescent="0.2">
      <c r="A526" s="152">
        <v>18</v>
      </c>
      <c r="B526" s="160" t="s">
        <v>34</v>
      </c>
      <c r="C526" s="159" t="s">
        <v>401</v>
      </c>
      <c r="D526" s="154">
        <v>3.9090909090909092</v>
      </c>
    </row>
    <row r="527" spans="1:4" x14ac:dyDescent="0.2">
      <c r="A527" s="152">
        <v>19</v>
      </c>
      <c r="B527" s="160" t="s">
        <v>34</v>
      </c>
      <c r="C527" s="159" t="s">
        <v>538</v>
      </c>
      <c r="D527" s="154">
        <v>3.8181818181818183</v>
      </c>
    </row>
    <row r="528" spans="1:4" x14ac:dyDescent="0.2">
      <c r="A528" s="152">
        <v>20</v>
      </c>
      <c r="B528" s="160" t="s">
        <v>34</v>
      </c>
      <c r="C528" s="159" t="s">
        <v>385</v>
      </c>
      <c r="D528" s="154">
        <v>3.7272727272727271</v>
      </c>
    </row>
    <row r="529" spans="1:4" x14ac:dyDescent="0.2">
      <c r="A529" s="152">
        <v>21</v>
      </c>
      <c r="B529" s="160" t="s">
        <v>34</v>
      </c>
      <c r="C529" s="159" t="s">
        <v>390</v>
      </c>
      <c r="D529" s="154">
        <v>3.7272727272727271</v>
      </c>
    </row>
    <row r="530" spans="1:4" x14ac:dyDescent="0.2">
      <c r="A530" s="152">
        <v>22</v>
      </c>
      <c r="B530" s="160" t="s">
        <v>34</v>
      </c>
      <c r="C530" s="159" t="s">
        <v>383</v>
      </c>
      <c r="D530" s="154">
        <v>3.6363636363636362</v>
      </c>
    </row>
    <row r="531" spans="1:4" x14ac:dyDescent="0.2">
      <c r="A531" s="152">
        <v>23</v>
      </c>
      <c r="B531" s="160" t="s">
        <v>34</v>
      </c>
      <c r="C531" s="159" t="s">
        <v>388</v>
      </c>
      <c r="D531" s="154">
        <v>3.6363636363636362</v>
      </c>
    </row>
    <row r="532" spans="1:4" x14ac:dyDescent="0.2">
      <c r="A532" s="152">
        <v>24</v>
      </c>
      <c r="B532" s="160" t="s">
        <v>34</v>
      </c>
      <c r="C532" s="159" t="s">
        <v>387</v>
      </c>
      <c r="D532" s="154">
        <v>3.5454545454545454</v>
      </c>
    </row>
    <row r="533" spans="1:4" x14ac:dyDescent="0.2">
      <c r="A533" s="152">
        <v>25</v>
      </c>
      <c r="B533" s="160" t="s">
        <v>34</v>
      </c>
      <c r="C533" s="159" t="s">
        <v>394</v>
      </c>
      <c r="D533" s="154">
        <v>3.3636363636363638</v>
      </c>
    </row>
    <row r="534" spans="1:4" x14ac:dyDescent="0.2">
      <c r="A534" s="564" t="s">
        <v>550</v>
      </c>
      <c r="B534" s="564"/>
      <c r="C534" s="564"/>
      <c r="D534" s="564"/>
    </row>
    <row r="535" spans="1:4" x14ac:dyDescent="0.2">
      <c r="A535" s="563" t="s">
        <v>570</v>
      </c>
      <c r="B535" s="563"/>
      <c r="C535" s="563"/>
      <c r="D535" s="563"/>
    </row>
    <row r="536" spans="1:4" ht="26.25" customHeight="1" x14ac:dyDescent="0.2">
      <c r="A536" s="152" t="s">
        <v>546</v>
      </c>
      <c r="B536" s="153" t="s">
        <v>549</v>
      </c>
      <c r="C536" s="157" t="s">
        <v>3</v>
      </c>
      <c r="D536" s="154" t="s">
        <v>9</v>
      </c>
    </row>
    <row r="537" spans="1:4" x14ac:dyDescent="0.2">
      <c r="A537" s="152">
        <v>1</v>
      </c>
      <c r="B537" s="160" t="s">
        <v>182</v>
      </c>
      <c r="C537" s="159" t="s">
        <v>536</v>
      </c>
      <c r="D537" s="154">
        <v>5</v>
      </c>
    </row>
    <row r="538" spans="1:4" x14ac:dyDescent="0.2">
      <c r="A538" s="152">
        <v>2</v>
      </c>
      <c r="B538" s="160" t="s">
        <v>34</v>
      </c>
      <c r="C538" s="159" t="s">
        <v>414</v>
      </c>
      <c r="D538" s="154">
        <v>4.9090909090909092</v>
      </c>
    </row>
    <row r="539" spans="1:4" x14ac:dyDescent="0.2">
      <c r="A539" s="152">
        <v>3</v>
      </c>
      <c r="B539" s="160" t="s">
        <v>35</v>
      </c>
      <c r="C539" s="159" t="s">
        <v>418</v>
      </c>
      <c r="D539" s="154">
        <v>4.9090909090909092</v>
      </c>
    </row>
    <row r="540" spans="1:4" x14ac:dyDescent="0.2">
      <c r="A540" s="152">
        <v>4</v>
      </c>
      <c r="B540" s="160" t="s">
        <v>34</v>
      </c>
      <c r="C540" s="159" t="s">
        <v>534</v>
      </c>
      <c r="D540" s="154">
        <v>4.8181818181818183</v>
      </c>
    </row>
    <row r="541" spans="1:4" x14ac:dyDescent="0.2">
      <c r="A541" s="152">
        <v>5</v>
      </c>
      <c r="B541" s="160" t="s">
        <v>35</v>
      </c>
      <c r="C541" s="159" t="s">
        <v>417</v>
      </c>
      <c r="D541" s="154">
        <v>4.8181818181818183</v>
      </c>
    </row>
    <row r="542" spans="1:4" x14ac:dyDescent="0.2">
      <c r="A542" s="152">
        <v>6</v>
      </c>
      <c r="B542" s="160" t="s">
        <v>34</v>
      </c>
      <c r="C542" s="159" t="s">
        <v>409</v>
      </c>
      <c r="D542" s="154">
        <v>4.7272727272727275</v>
      </c>
    </row>
    <row r="543" spans="1:4" x14ac:dyDescent="0.2">
      <c r="A543" s="152">
        <v>7</v>
      </c>
      <c r="B543" s="160" t="s">
        <v>34</v>
      </c>
      <c r="C543" s="159" t="s">
        <v>406</v>
      </c>
      <c r="D543" s="154">
        <v>4.6363636363636367</v>
      </c>
    </row>
    <row r="544" spans="1:4" x14ac:dyDescent="0.2">
      <c r="A544" s="152">
        <v>8</v>
      </c>
      <c r="B544" s="160" t="s">
        <v>34</v>
      </c>
      <c r="C544" s="159" t="s">
        <v>408</v>
      </c>
      <c r="D544" s="154">
        <v>4.5454545454545459</v>
      </c>
    </row>
    <row r="545" spans="1:4" x14ac:dyDescent="0.2">
      <c r="A545" s="152">
        <v>9</v>
      </c>
      <c r="B545" s="160" t="s">
        <v>34</v>
      </c>
      <c r="C545" s="159" t="s">
        <v>423</v>
      </c>
      <c r="D545" s="154">
        <v>4.5454545454545459</v>
      </c>
    </row>
    <row r="546" spans="1:4" x14ac:dyDescent="0.2">
      <c r="A546" s="152">
        <v>10</v>
      </c>
      <c r="B546" s="160" t="s">
        <v>34</v>
      </c>
      <c r="C546" s="159" t="s">
        <v>405</v>
      </c>
      <c r="D546" s="154">
        <v>4.4545454545454541</v>
      </c>
    </row>
    <row r="547" spans="1:4" x14ac:dyDescent="0.2">
      <c r="A547" s="152">
        <v>11</v>
      </c>
      <c r="B547" s="160" t="s">
        <v>34</v>
      </c>
      <c r="C547" s="159" t="s">
        <v>422</v>
      </c>
      <c r="D547" s="154">
        <v>4.3636363636363633</v>
      </c>
    </row>
    <row r="548" spans="1:4" x14ac:dyDescent="0.2">
      <c r="A548" s="152">
        <v>12</v>
      </c>
      <c r="B548" s="160" t="s">
        <v>34</v>
      </c>
      <c r="C548" s="159" t="s">
        <v>413</v>
      </c>
      <c r="D548" s="154">
        <v>4.2727272727272725</v>
      </c>
    </row>
    <row r="549" spans="1:4" x14ac:dyDescent="0.2">
      <c r="A549" s="152">
        <v>13</v>
      </c>
      <c r="B549" s="160" t="s">
        <v>34</v>
      </c>
      <c r="C549" s="159" t="s">
        <v>411</v>
      </c>
      <c r="D549" s="154">
        <v>4</v>
      </c>
    </row>
    <row r="550" spans="1:4" x14ac:dyDescent="0.2">
      <c r="A550" s="152">
        <v>14</v>
      </c>
      <c r="B550" s="160" t="s">
        <v>34</v>
      </c>
      <c r="C550" s="159" t="s">
        <v>412</v>
      </c>
      <c r="D550" s="154">
        <v>3.9090909090909092</v>
      </c>
    </row>
    <row r="551" spans="1:4" x14ac:dyDescent="0.2">
      <c r="A551" s="152">
        <v>15</v>
      </c>
      <c r="B551" s="160" t="s">
        <v>34</v>
      </c>
      <c r="C551" s="159" t="s">
        <v>420</v>
      </c>
      <c r="D551" s="154">
        <v>3.9090909090909092</v>
      </c>
    </row>
    <row r="552" spans="1:4" x14ac:dyDescent="0.2">
      <c r="A552" s="152">
        <v>16</v>
      </c>
      <c r="B552" s="160" t="s">
        <v>34</v>
      </c>
      <c r="C552" s="159" t="s">
        <v>535</v>
      </c>
      <c r="D552" s="154">
        <v>3.8181818181818183</v>
      </c>
    </row>
    <row r="553" spans="1:4" x14ac:dyDescent="0.2">
      <c r="A553" s="152">
        <v>17</v>
      </c>
      <c r="B553" s="160" t="s">
        <v>34</v>
      </c>
      <c r="C553" s="159" t="s">
        <v>407</v>
      </c>
      <c r="D553" s="154">
        <v>3.7272727272727271</v>
      </c>
    </row>
    <row r="554" spans="1:4" x14ac:dyDescent="0.2">
      <c r="A554" s="152">
        <v>18</v>
      </c>
      <c r="B554" s="160" t="s">
        <v>34</v>
      </c>
      <c r="C554" s="159" t="s">
        <v>421</v>
      </c>
      <c r="D554" s="154">
        <v>3.7272727272727271</v>
      </c>
    </row>
    <row r="555" spans="1:4" x14ac:dyDescent="0.2">
      <c r="A555" s="152">
        <v>19</v>
      </c>
      <c r="B555" s="160" t="s">
        <v>34</v>
      </c>
      <c r="C555" s="159" t="s">
        <v>410</v>
      </c>
      <c r="D555" s="154">
        <v>3.6363636363636362</v>
      </c>
    </row>
    <row r="556" spans="1:4" x14ac:dyDescent="0.2">
      <c r="A556" s="152">
        <v>20</v>
      </c>
      <c r="B556" s="160" t="s">
        <v>34</v>
      </c>
      <c r="C556" s="159" t="s">
        <v>424</v>
      </c>
      <c r="D556" s="154">
        <v>3.5</v>
      </c>
    </row>
    <row r="557" spans="1:4" x14ac:dyDescent="0.2">
      <c r="A557" s="152">
        <v>21</v>
      </c>
      <c r="B557" s="160" t="s">
        <v>34</v>
      </c>
      <c r="C557" s="159" t="s">
        <v>419</v>
      </c>
      <c r="D557" s="154">
        <v>2.9</v>
      </c>
    </row>
    <row r="558" spans="1:4" x14ac:dyDescent="0.2">
      <c r="A558" s="152">
        <v>22</v>
      </c>
      <c r="B558" s="160" t="s">
        <v>34</v>
      </c>
      <c r="C558" s="159" t="s">
        <v>415</v>
      </c>
      <c r="D558" s="154">
        <v>2.8</v>
      </c>
    </row>
    <row r="559" spans="1:4" x14ac:dyDescent="0.2">
      <c r="A559" s="152">
        <v>23</v>
      </c>
      <c r="B559" s="160" t="s">
        <v>34</v>
      </c>
      <c r="C559" s="159" t="s">
        <v>416</v>
      </c>
      <c r="D559" s="154">
        <v>2.2727272727272729</v>
      </c>
    </row>
  </sheetData>
  <sortState ref="B537:E559">
    <sortCondition descending="1" ref="D537:D559"/>
  </sortState>
  <mergeCells count="40">
    <mergeCell ref="A1:D1"/>
    <mergeCell ref="A2:D2"/>
    <mergeCell ref="A29:D29"/>
    <mergeCell ref="A30:D30"/>
    <mergeCell ref="A205:D205"/>
    <mergeCell ref="A57:D57"/>
    <mergeCell ref="A58:D58"/>
    <mergeCell ref="A81:D81"/>
    <mergeCell ref="A82:D82"/>
    <mergeCell ref="A111:D111"/>
    <mergeCell ref="A112:D112"/>
    <mergeCell ref="A138:D138"/>
    <mergeCell ref="A139:D139"/>
    <mergeCell ref="A173:D173"/>
    <mergeCell ref="A174:D174"/>
    <mergeCell ref="A204:D204"/>
    <mergeCell ref="A387:D387"/>
    <mergeCell ref="A233:D233"/>
    <mergeCell ref="A234:D234"/>
    <mergeCell ref="A267:D267"/>
    <mergeCell ref="A268:D268"/>
    <mergeCell ref="A300:D300"/>
    <mergeCell ref="A301:D301"/>
    <mergeCell ref="A320:D320"/>
    <mergeCell ref="A321:D321"/>
    <mergeCell ref="A354:D354"/>
    <mergeCell ref="A355:D355"/>
    <mergeCell ref="A386:D386"/>
    <mergeCell ref="A535:D535"/>
    <mergeCell ref="A416:D416"/>
    <mergeCell ref="A417:D417"/>
    <mergeCell ref="A452:D452"/>
    <mergeCell ref="A453:D453"/>
    <mergeCell ref="A463:D463"/>
    <mergeCell ref="A464:D464"/>
    <mergeCell ref="A486:D486"/>
    <mergeCell ref="A487:D487"/>
    <mergeCell ref="A506:D506"/>
    <mergeCell ref="A507:D507"/>
    <mergeCell ref="A534:D534"/>
  </mergeCells>
  <conditionalFormatting sqref="B3 B31 B59 B83 B113 B140 B175 B206 B235 B269 B302">
    <cfRule type="cellIs" dxfId="62" priority="115" stopIfTrue="1" operator="equal">
      <formula>5</formula>
    </cfRule>
    <cfRule type="cellIs" dxfId="61" priority="116" stopIfTrue="1" operator="equal">
      <formula>4</formula>
    </cfRule>
    <cfRule type="cellIs" dxfId="60" priority="117" stopIfTrue="1" operator="equal">
      <formula>3</formula>
    </cfRule>
  </conditionalFormatting>
  <conditionalFormatting sqref="B322">
    <cfRule type="cellIs" dxfId="59" priority="52" stopIfTrue="1" operator="equal">
      <formula>5</formula>
    </cfRule>
    <cfRule type="cellIs" dxfId="58" priority="53" stopIfTrue="1" operator="equal">
      <formula>4</formula>
    </cfRule>
    <cfRule type="cellIs" dxfId="57" priority="54" stopIfTrue="1" operator="equal">
      <formula>3</formula>
    </cfRule>
  </conditionalFormatting>
  <conditionalFormatting sqref="B356">
    <cfRule type="cellIs" dxfId="56" priority="49" stopIfTrue="1" operator="equal">
      <formula>5</formula>
    </cfRule>
    <cfRule type="cellIs" dxfId="55" priority="50" stopIfTrue="1" operator="equal">
      <formula>4</formula>
    </cfRule>
    <cfRule type="cellIs" dxfId="54" priority="51" stopIfTrue="1" operator="equal">
      <formula>3</formula>
    </cfRule>
  </conditionalFormatting>
  <conditionalFormatting sqref="B388">
    <cfRule type="cellIs" dxfId="53" priority="46" stopIfTrue="1" operator="equal">
      <formula>5</formula>
    </cfRule>
    <cfRule type="cellIs" dxfId="52" priority="47" stopIfTrue="1" operator="equal">
      <formula>4</formula>
    </cfRule>
    <cfRule type="cellIs" dxfId="51" priority="48" stopIfTrue="1" operator="equal">
      <formula>3</formula>
    </cfRule>
  </conditionalFormatting>
  <conditionalFormatting sqref="B418">
    <cfRule type="cellIs" dxfId="50" priority="43" stopIfTrue="1" operator="equal">
      <formula>5</formula>
    </cfRule>
    <cfRule type="cellIs" dxfId="49" priority="44" stopIfTrue="1" operator="equal">
      <formula>4</formula>
    </cfRule>
    <cfRule type="cellIs" dxfId="48" priority="45" stopIfTrue="1" operator="equal">
      <formula>3</formula>
    </cfRule>
  </conditionalFormatting>
  <conditionalFormatting sqref="B454">
    <cfRule type="cellIs" dxfId="47" priority="40" stopIfTrue="1" operator="equal">
      <formula>5</formula>
    </cfRule>
    <cfRule type="cellIs" dxfId="46" priority="41" stopIfTrue="1" operator="equal">
      <formula>4</formula>
    </cfRule>
    <cfRule type="cellIs" dxfId="45" priority="42" stopIfTrue="1" operator="equal">
      <formula>3</formula>
    </cfRule>
  </conditionalFormatting>
  <conditionalFormatting sqref="B465">
    <cfRule type="cellIs" dxfId="44" priority="37" stopIfTrue="1" operator="equal">
      <formula>5</formula>
    </cfRule>
    <cfRule type="cellIs" dxfId="43" priority="38" stopIfTrue="1" operator="equal">
      <formula>4</formula>
    </cfRule>
    <cfRule type="cellIs" dxfId="42" priority="39" stopIfTrue="1" operator="equal">
      <formula>3</formula>
    </cfRule>
  </conditionalFormatting>
  <conditionalFormatting sqref="B488">
    <cfRule type="cellIs" dxfId="41" priority="34" stopIfTrue="1" operator="equal">
      <formula>5</formula>
    </cfRule>
    <cfRule type="cellIs" dxfId="40" priority="35" stopIfTrue="1" operator="equal">
      <formula>4</formula>
    </cfRule>
    <cfRule type="cellIs" dxfId="39" priority="36" stopIfTrue="1" operator="equal">
      <formula>3</formula>
    </cfRule>
  </conditionalFormatting>
  <conditionalFormatting sqref="B508">
    <cfRule type="cellIs" dxfId="38" priority="31" stopIfTrue="1" operator="equal">
      <formula>5</formula>
    </cfRule>
    <cfRule type="cellIs" dxfId="37" priority="32" stopIfTrue="1" operator="equal">
      <formula>4</formula>
    </cfRule>
    <cfRule type="cellIs" dxfId="36" priority="33" stopIfTrue="1" operator="equal">
      <formula>3</formula>
    </cfRule>
  </conditionalFormatting>
  <conditionalFormatting sqref="B536">
    <cfRule type="cellIs" dxfId="35" priority="28" stopIfTrue="1" operator="equal">
      <formula>5</formula>
    </cfRule>
    <cfRule type="cellIs" dxfId="34" priority="29" stopIfTrue="1" operator="equal">
      <formula>4</formula>
    </cfRule>
    <cfRule type="cellIs" dxfId="33" priority="30" stopIfTrue="1" operator="equal">
      <formula>3</formula>
    </cfRule>
  </conditionalFormatting>
  <conditionalFormatting sqref="B322">
    <cfRule type="cellIs" dxfId="32" priority="25" stopIfTrue="1" operator="equal">
      <formula>5</formula>
    </cfRule>
    <cfRule type="cellIs" dxfId="31" priority="26" stopIfTrue="1" operator="equal">
      <formula>4</formula>
    </cfRule>
    <cfRule type="cellIs" dxfId="30" priority="27" stopIfTrue="1" operator="equal">
      <formula>3</formula>
    </cfRule>
  </conditionalFormatting>
  <conditionalFormatting sqref="B356">
    <cfRule type="cellIs" dxfId="29" priority="22" stopIfTrue="1" operator="equal">
      <formula>5</formula>
    </cfRule>
    <cfRule type="cellIs" dxfId="28" priority="23" stopIfTrue="1" operator="equal">
      <formula>4</formula>
    </cfRule>
    <cfRule type="cellIs" dxfId="27" priority="24" stopIfTrue="1" operator="equal">
      <formula>3</formula>
    </cfRule>
  </conditionalFormatting>
  <conditionalFormatting sqref="B388">
    <cfRule type="cellIs" dxfId="26" priority="19" stopIfTrue="1" operator="equal">
      <formula>5</formula>
    </cfRule>
    <cfRule type="cellIs" dxfId="25" priority="20" stopIfTrue="1" operator="equal">
      <formula>4</formula>
    </cfRule>
    <cfRule type="cellIs" dxfId="24" priority="21" stopIfTrue="1" operator="equal">
      <formula>3</formula>
    </cfRule>
  </conditionalFormatting>
  <conditionalFormatting sqref="B418">
    <cfRule type="cellIs" dxfId="23" priority="16" stopIfTrue="1" operator="equal">
      <formula>5</formula>
    </cfRule>
    <cfRule type="cellIs" dxfId="22" priority="17" stopIfTrue="1" operator="equal">
      <formula>4</formula>
    </cfRule>
    <cfRule type="cellIs" dxfId="21" priority="18" stopIfTrue="1" operator="equal">
      <formula>3</formula>
    </cfRule>
  </conditionalFormatting>
  <conditionalFormatting sqref="B454">
    <cfRule type="cellIs" dxfId="20" priority="13" stopIfTrue="1" operator="equal">
      <formula>5</formula>
    </cfRule>
    <cfRule type="cellIs" dxfId="19" priority="14" stopIfTrue="1" operator="equal">
      <formula>4</formula>
    </cfRule>
    <cfRule type="cellIs" dxfId="18" priority="15" stopIfTrue="1" operator="equal">
      <formula>3</formula>
    </cfRule>
  </conditionalFormatting>
  <conditionalFormatting sqref="B465">
    <cfRule type="cellIs" dxfId="17" priority="10" stopIfTrue="1" operator="equal">
      <formula>5</formula>
    </cfRule>
    <cfRule type="cellIs" dxfId="16" priority="11" stopIfTrue="1" operator="equal">
      <formula>4</formula>
    </cfRule>
    <cfRule type="cellIs" dxfId="15" priority="12" stopIfTrue="1" operator="equal">
      <formula>3</formula>
    </cfRule>
  </conditionalFormatting>
  <conditionalFormatting sqref="B488">
    <cfRule type="cellIs" dxfId="14" priority="7" stopIfTrue="1" operator="equal">
      <formula>5</formula>
    </cfRule>
    <cfRule type="cellIs" dxfId="13" priority="8" stopIfTrue="1" operator="equal">
      <formula>4</formula>
    </cfRule>
    <cfRule type="cellIs" dxfId="12" priority="9" stopIfTrue="1" operator="equal">
      <formula>3</formula>
    </cfRule>
  </conditionalFormatting>
  <conditionalFormatting sqref="B508">
    <cfRule type="cellIs" dxfId="11" priority="4" stopIfTrue="1" operator="equal">
      <formula>5</formula>
    </cfRule>
    <cfRule type="cellIs" dxfId="10" priority="5" stopIfTrue="1" operator="equal">
      <formula>4</formula>
    </cfRule>
    <cfRule type="cellIs" dxfId="9" priority="6" stopIfTrue="1" operator="equal">
      <formula>3</formula>
    </cfRule>
  </conditionalFormatting>
  <conditionalFormatting sqref="B536">
    <cfRule type="cellIs" dxfId="8" priority="1" stopIfTrue="1" operator="equal">
      <formula>5</formula>
    </cfRule>
    <cfRule type="cellIs" dxfId="7" priority="2" stopIfTrue="1" operator="equal">
      <formula>4</formula>
    </cfRule>
    <cfRule type="cellIs" dxfId="6" priority="3" stopIfTrue="1" operator="equal">
      <formula>3</formula>
    </cfRule>
  </conditionalFormatting>
  <pageMargins left="1.1023622047244095" right="0.51181102362204722" top="0.74803149606299213" bottom="0.74803149606299213" header="0.31496062992125984" footer="0.31496062992125984"/>
  <pageSetup paperSize="9" scale="99" orientation="portrait" r:id="rId1"/>
  <rowBreaks count="18" manualBreakCount="18">
    <brk id="28" max="16383" man="1"/>
    <brk id="56" max="16383" man="1"/>
    <brk id="80" max="16383" man="1"/>
    <brk id="110" max="16383" man="1"/>
    <brk id="137" max="16383" man="1"/>
    <brk id="172" max="16383" man="1"/>
    <brk id="203" max="16383" man="1"/>
    <brk id="232" max="16383" man="1"/>
    <brk id="266" max="16383" man="1"/>
    <brk id="299" max="16383" man="1"/>
    <brk id="319" max="16383" man="1"/>
    <brk id="353" max="16383" man="1"/>
    <brk id="385" max="16383" man="1"/>
    <brk id="415" max="16383" man="1"/>
    <brk id="451" max="16383" man="1"/>
    <brk id="485" max="16383" man="1"/>
    <brk id="505" max="16383" man="1"/>
    <brk id="533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1"/>
  <sheetViews>
    <sheetView view="pageBreakPreview" zoomScale="145" zoomScaleSheetLayoutView="145" workbookViewId="0">
      <selection activeCell="C14" sqref="C14"/>
    </sheetView>
  </sheetViews>
  <sheetFormatPr defaultRowHeight="12.75" x14ac:dyDescent="0.2"/>
  <cols>
    <col min="1" max="1" width="12.85546875" customWidth="1"/>
    <col min="2" max="2" width="17.28515625" style="162" customWidth="1"/>
    <col min="3" max="3" width="33" customWidth="1"/>
    <col min="4" max="4" width="15.5703125" customWidth="1"/>
  </cols>
  <sheetData>
    <row r="1" spans="1:4" ht="18.75" x14ac:dyDescent="0.2">
      <c r="A1" s="564" t="s">
        <v>550</v>
      </c>
      <c r="B1" s="564"/>
      <c r="C1" s="564"/>
      <c r="D1" s="564"/>
    </row>
    <row r="2" spans="1:4" ht="18.75" x14ac:dyDescent="0.2">
      <c r="A2" s="563" t="s">
        <v>571</v>
      </c>
      <c r="B2" s="563"/>
      <c r="C2" s="563"/>
      <c r="D2" s="563"/>
    </row>
    <row r="3" spans="1:4" ht="32.25" customHeight="1" x14ac:dyDescent="0.2">
      <c r="A3" s="152" t="s">
        <v>546</v>
      </c>
      <c r="B3" s="161" t="s">
        <v>549</v>
      </c>
      <c r="C3" s="157" t="s">
        <v>3</v>
      </c>
      <c r="D3" s="154" t="s">
        <v>9</v>
      </c>
    </row>
    <row r="4" spans="1:4" ht="18.75" x14ac:dyDescent="0.2">
      <c r="A4" s="152">
        <v>1</v>
      </c>
      <c r="B4" s="160" t="s">
        <v>34</v>
      </c>
      <c r="C4" s="159" t="s">
        <v>437</v>
      </c>
      <c r="D4" s="154">
        <v>4.875</v>
      </c>
    </row>
    <row r="5" spans="1:4" ht="18.75" x14ac:dyDescent="0.2">
      <c r="A5" s="152">
        <v>2</v>
      </c>
      <c r="B5" s="160" t="s">
        <v>34</v>
      </c>
      <c r="C5" s="159" t="s">
        <v>446</v>
      </c>
      <c r="D5" s="154">
        <v>4.625</v>
      </c>
    </row>
    <row r="6" spans="1:4" ht="18.75" x14ac:dyDescent="0.2">
      <c r="A6" s="152">
        <v>3</v>
      </c>
      <c r="B6" s="160" t="s">
        <v>34</v>
      </c>
      <c r="C6" s="159" t="s">
        <v>493</v>
      </c>
      <c r="D6" s="154">
        <v>4.5</v>
      </c>
    </row>
    <row r="7" spans="1:4" ht="18.75" x14ac:dyDescent="0.2">
      <c r="A7" s="152">
        <v>4</v>
      </c>
      <c r="B7" s="160" t="s">
        <v>34</v>
      </c>
      <c r="C7" s="159" t="s">
        <v>486</v>
      </c>
      <c r="D7" s="154">
        <v>4.375</v>
      </c>
    </row>
    <row r="8" spans="1:4" ht="18.75" x14ac:dyDescent="0.3">
      <c r="A8" s="152">
        <v>5</v>
      </c>
      <c r="B8" s="160" t="s">
        <v>34</v>
      </c>
      <c r="C8" s="159" t="s">
        <v>473</v>
      </c>
      <c r="D8" s="155">
        <v>4.25</v>
      </c>
    </row>
    <row r="9" spans="1:4" ht="18.75" x14ac:dyDescent="0.2">
      <c r="A9" s="152">
        <v>6</v>
      </c>
      <c r="B9" s="160" t="s">
        <v>34</v>
      </c>
      <c r="C9" s="159" t="s">
        <v>478</v>
      </c>
      <c r="D9" s="154">
        <v>3.8888888888888888</v>
      </c>
    </row>
    <row r="10" spans="1:4" ht="18.75" x14ac:dyDescent="0.3">
      <c r="A10" s="152">
        <v>7</v>
      </c>
      <c r="B10" s="160" t="s">
        <v>34</v>
      </c>
      <c r="C10" s="159" t="s">
        <v>464</v>
      </c>
      <c r="D10" s="155">
        <v>3.875</v>
      </c>
    </row>
    <row r="11" spans="1:4" ht="18.75" x14ac:dyDescent="0.2">
      <c r="A11" s="152">
        <v>8</v>
      </c>
      <c r="B11" s="160" t="s">
        <v>34</v>
      </c>
      <c r="C11" s="159" t="s">
        <v>480</v>
      </c>
      <c r="D11" s="154">
        <v>3.875</v>
      </c>
    </row>
    <row r="12" spans="1:4" ht="18.75" x14ac:dyDescent="0.2">
      <c r="A12" s="152">
        <v>9</v>
      </c>
      <c r="B12" s="160" t="s">
        <v>34</v>
      </c>
      <c r="C12" s="159" t="s">
        <v>487</v>
      </c>
      <c r="D12" s="154">
        <v>3.75</v>
      </c>
    </row>
    <row r="13" spans="1:4" ht="18.75" x14ac:dyDescent="0.2">
      <c r="A13" s="152">
        <v>10</v>
      </c>
      <c r="B13" s="160" t="s">
        <v>34</v>
      </c>
      <c r="C13" s="159" t="s">
        <v>428</v>
      </c>
      <c r="D13" s="154">
        <v>3.625</v>
      </c>
    </row>
    <row r="14" spans="1:4" ht="18.75" x14ac:dyDescent="0.2">
      <c r="A14" s="152">
        <v>11</v>
      </c>
      <c r="B14" s="160" t="s">
        <v>34</v>
      </c>
      <c r="C14" s="159" t="s">
        <v>439</v>
      </c>
      <c r="D14" s="154">
        <v>3.625</v>
      </c>
    </row>
    <row r="15" spans="1:4" ht="18.75" x14ac:dyDescent="0.3">
      <c r="A15" s="152">
        <v>12</v>
      </c>
      <c r="B15" s="160" t="s">
        <v>34</v>
      </c>
      <c r="C15" s="159" t="s">
        <v>457</v>
      </c>
      <c r="D15" s="155">
        <v>3.625</v>
      </c>
    </row>
    <row r="16" spans="1:4" ht="18.75" x14ac:dyDescent="0.2">
      <c r="A16" s="152">
        <v>13</v>
      </c>
      <c r="B16" s="160" t="s">
        <v>34</v>
      </c>
      <c r="C16" s="159" t="s">
        <v>435</v>
      </c>
      <c r="D16" s="154">
        <v>3.5</v>
      </c>
    </row>
    <row r="17" spans="1:4" ht="18.75" x14ac:dyDescent="0.2">
      <c r="A17" s="152">
        <v>14</v>
      </c>
      <c r="B17" s="160" t="s">
        <v>34</v>
      </c>
      <c r="C17" s="159" t="s">
        <v>441</v>
      </c>
      <c r="D17" s="154">
        <v>3.5</v>
      </c>
    </row>
    <row r="18" spans="1:4" ht="18.75" x14ac:dyDescent="0.2">
      <c r="A18" s="152">
        <v>15</v>
      </c>
      <c r="B18" s="160" t="s">
        <v>34</v>
      </c>
      <c r="C18" s="159" t="s">
        <v>481</v>
      </c>
      <c r="D18" s="154">
        <v>3.5</v>
      </c>
    </row>
    <row r="19" spans="1:4" ht="18.75" x14ac:dyDescent="0.2">
      <c r="A19" s="152">
        <v>16</v>
      </c>
      <c r="B19" s="160" t="s">
        <v>34</v>
      </c>
      <c r="C19" s="159" t="s">
        <v>488</v>
      </c>
      <c r="D19" s="154">
        <v>3.5</v>
      </c>
    </row>
    <row r="20" spans="1:4" ht="18.75" x14ac:dyDescent="0.3">
      <c r="A20" s="152">
        <v>17</v>
      </c>
      <c r="B20" s="160" t="s">
        <v>34</v>
      </c>
      <c r="C20" s="159" t="s">
        <v>467</v>
      </c>
      <c r="D20" s="155">
        <v>3.4444444444444446</v>
      </c>
    </row>
    <row r="21" spans="1:4" ht="18.75" x14ac:dyDescent="0.3">
      <c r="A21" s="152">
        <v>18</v>
      </c>
      <c r="B21" s="160" t="s">
        <v>34</v>
      </c>
      <c r="C21" s="159" t="s">
        <v>452</v>
      </c>
      <c r="D21" s="155">
        <v>3.4285714285714284</v>
      </c>
    </row>
    <row r="22" spans="1:4" ht="18.75" x14ac:dyDescent="0.2">
      <c r="A22" s="152">
        <v>19</v>
      </c>
      <c r="B22" s="160" t="s">
        <v>34</v>
      </c>
      <c r="C22" s="159" t="s">
        <v>476</v>
      </c>
      <c r="D22" s="154">
        <v>3.375</v>
      </c>
    </row>
    <row r="23" spans="1:4" ht="18.75" x14ac:dyDescent="0.2">
      <c r="A23" s="152">
        <v>20</v>
      </c>
      <c r="B23" s="160" t="s">
        <v>34</v>
      </c>
      <c r="C23" s="159" t="s">
        <v>482</v>
      </c>
      <c r="D23" s="154">
        <v>3.375</v>
      </c>
    </row>
    <row r="24" spans="1:4" ht="18.75" x14ac:dyDescent="0.2">
      <c r="A24" s="152">
        <v>21</v>
      </c>
      <c r="B24" s="160" t="s">
        <v>34</v>
      </c>
      <c r="C24" s="159" t="s">
        <v>483</v>
      </c>
      <c r="D24" s="154">
        <v>3.375</v>
      </c>
    </row>
    <row r="25" spans="1:4" ht="18.75" x14ac:dyDescent="0.3">
      <c r="A25" s="152">
        <v>22</v>
      </c>
      <c r="B25" s="160" t="s">
        <v>34</v>
      </c>
      <c r="C25" s="159" t="s">
        <v>469</v>
      </c>
      <c r="D25" s="155">
        <v>3.3333333333333335</v>
      </c>
    </row>
    <row r="26" spans="1:4" ht="18.75" x14ac:dyDescent="0.3">
      <c r="A26" s="152">
        <v>23</v>
      </c>
      <c r="B26" s="160" t="s">
        <v>34</v>
      </c>
      <c r="C26" s="159" t="s">
        <v>474</v>
      </c>
      <c r="D26" s="155">
        <v>3.3333333333333335</v>
      </c>
    </row>
    <row r="27" spans="1:4" ht="18.75" x14ac:dyDescent="0.2">
      <c r="A27" s="152">
        <v>24</v>
      </c>
      <c r="B27" s="160" t="s">
        <v>34</v>
      </c>
      <c r="C27" s="159" t="s">
        <v>494</v>
      </c>
      <c r="D27" s="154">
        <v>3.3333333333333335</v>
      </c>
    </row>
    <row r="28" spans="1:4" ht="18.75" x14ac:dyDescent="0.2">
      <c r="A28" s="152">
        <v>25</v>
      </c>
      <c r="B28" s="160" t="s">
        <v>34</v>
      </c>
      <c r="C28" s="159" t="s">
        <v>426</v>
      </c>
      <c r="D28" s="154">
        <v>3.25</v>
      </c>
    </row>
    <row r="29" spans="1:4" ht="18.75" x14ac:dyDescent="0.2">
      <c r="A29" s="152">
        <v>26</v>
      </c>
      <c r="B29" s="160" t="s">
        <v>34</v>
      </c>
      <c r="C29" s="159" t="s">
        <v>431</v>
      </c>
      <c r="D29" s="154">
        <v>3.25</v>
      </c>
    </row>
    <row r="30" spans="1:4" ht="18.75" x14ac:dyDescent="0.2">
      <c r="A30" s="152">
        <v>27</v>
      </c>
      <c r="B30" s="160" t="s">
        <v>34</v>
      </c>
      <c r="C30" s="159" t="s">
        <v>442</v>
      </c>
      <c r="D30" s="154">
        <v>3.25</v>
      </c>
    </row>
    <row r="31" spans="1:4" ht="18.75" x14ac:dyDescent="0.3">
      <c r="A31" s="152">
        <v>28</v>
      </c>
      <c r="B31" s="160" t="s">
        <v>34</v>
      </c>
      <c r="C31" s="159" t="s">
        <v>453</v>
      </c>
      <c r="D31" s="155">
        <v>3.25</v>
      </c>
    </row>
    <row r="32" spans="1:4" ht="18.75" x14ac:dyDescent="0.2">
      <c r="A32" s="152">
        <v>29</v>
      </c>
      <c r="B32" s="160" t="s">
        <v>34</v>
      </c>
      <c r="C32" s="159" t="s">
        <v>484</v>
      </c>
      <c r="D32" s="154">
        <v>3.125</v>
      </c>
    </row>
    <row r="33" spans="1:4" ht="18.75" x14ac:dyDescent="0.2">
      <c r="A33" s="152">
        <v>30</v>
      </c>
      <c r="B33" s="160" t="s">
        <v>34</v>
      </c>
      <c r="C33" s="159" t="s">
        <v>425</v>
      </c>
      <c r="D33" s="154">
        <v>3.1111111111111112</v>
      </c>
    </row>
    <row r="34" spans="1:4" ht="18.75" x14ac:dyDescent="0.2">
      <c r="A34" s="152">
        <v>31</v>
      </c>
      <c r="B34" s="160" t="s">
        <v>34</v>
      </c>
      <c r="C34" s="159" t="s">
        <v>485</v>
      </c>
      <c r="D34" s="154">
        <v>3.1111111111111112</v>
      </c>
    </row>
    <row r="35" spans="1:4" ht="18.75" x14ac:dyDescent="0.2">
      <c r="A35" s="152">
        <v>32</v>
      </c>
      <c r="B35" s="160" t="s">
        <v>34</v>
      </c>
      <c r="C35" s="159" t="s">
        <v>436</v>
      </c>
      <c r="D35" s="154">
        <v>3</v>
      </c>
    </row>
    <row r="36" spans="1:4" ht="18.75" x14ac:dyDescent="0.2">
      <c r="A36" s="152">
        <v>33</v>
      </c>
      <c r="B36" s="160" t="s">
        <v>34</v>
      </c>
      <c r="C36" s="159" t="s">
        <v>444</v>
      </c>
      <c r="D36" s="154">
        <v>3</v>
      </c>
    </row>
    <row r="37" spans="1:4" ht="18.75" x14ac:dyDescent="0.2">
      <c r="A37" s="152">
        <v>34</v>
      </c>
      <c r="B37" s="160" t="s">
        <v>34</v>
      </c>
      <c r="C37" s="159" t="s">
        <v>448</v>
      </c>
      <c r="D37" s="154">
        <v>3</v>
      </c>
    </row>
    <row r="38" spans="1:4" ht="18.75" x14ac:dyDescent="0.2">
      <c r="A38" s="152">
        <v>35</v>
      </c>
      <c r="B38" s="160" t="s">
        <v>34</v>
      </c>
      <c r="C38" s="159" t="s">
        <v>449</v>
      </c>
      <c r="D38" s="154">
        <v>3</v>
      </c>
    </row>
    <row r="39" spans="1:4" ht="18.75" x14ac:dyDescent="0.3">
      <c r="A39" s="152">
        <v>36</v>
      </c>
      <c r="B39" s="160" t="s">
        <v>34</v>
      </c>
      <c r="C39" s="159" t="s">
        <v>455</v>
      </c>
      <c r="D39" s="155">
        <v>3</v>
      </c>
    </row>
    <row r="40" spans="1:4" ht="18.75" x14ac:dyDescent="0.2">
      <c r="A40" s="152">
        <v>37</v>
      </c>
      <c r="B40" s="160" t="s">
        <v>34</v>
      </c>
      <c r="C40" s="159" t="s">
        <v>475</v>
      </c>
      <c r="D40" s="154">
        <v>3</v>
      </c>
    </row>
    <row r="41" spans="1:4" ht="18.75" x14ac:dyDescent="0.2">
      <c r="A41" s="152">
        <v>38</v>
      </c>
      <c r="B41" s="160" t="s">
        <v>34</v>
      </c>
      <c r="C41" s="159" t="s">
        <v>429</v>
      </c>
      <c r="D41" s="154">
        <v>2.8888888888888888</v>
      </c>
    </row>
    <row r="42" spans="1:4" ht="18.75" x14ac:dyDescent="0.2">
      <c r="A42" s="152">
        <v>39</v>
      </c>
      <c r="B42" s="160" t="s">
        <v>34</v>
      </c>
      <c r="C42" s="159" t="s">
        <v>443</v>
      </c>
      <c r="D42" s="154">
        <v>2.8888888888888888</v>
      </c>
    </row>
    <row r="43" spans="1:4" ht="18.75" x14ac:dyDescent="0.2">
      <c r="A43" s="152">
        <v>40</v>
      </c>
      <c r="B43" s="160" t="s">
        <v>34</v>
      </c>
      <c r="C43" s="159" t="s">
        <v>445</v>
      </c>
      <c r="D43" s="154">
        <v>2.8888888888888888</v>
      </c>
    </row>
    <row r="44" spans="1:4" ht="18.75" x14ac:dyDescent="0.3">
      <c r="A44" s="152">
        <v>41</v>
      </c>
      <c r="B44" s="160" t="s">
        <v>34</v>
      </c>
      <c r="C44" s="159" t="s">
        <v>461</v>
      </c>
      <c r="D44" s="155">
        <v>2.8888888888888888</v>
      </c>
    </row>
    <row r="45" spans="1:4" ht="18.75" x14ac:dyDescent="0.3">
      <c r="A45" s="152">
        <v>42</v>
      </c>
      <c r="B45" s="160" t="s">
        <v>34</v>
      </c>
      <c r="C45" s="159" t="s">
        <v>465</v>
      </c>
      <c r="D45" s="155">
        <v>2.8888888888888888</v>
      </c>
    </row>
    <row r="46" spans="1:4" ht="18.75" x14ac:dyDescent="0.3">
      <c r="A46" s="152">
        <v>43</v>
      </c>
      <c r="B46" s="160" t="s">
        <v>34</v>
      </c>
      <c r="C46" s="159" t="s">
        <v>468</v>
      </c>
      <c r="D46" s="155">
        <v>2.8888888888888888</v>
      </c>
    </row>
    <row r="47" spans="1:4" ht="18.75" x14ac:dyDescent="0.3">
      <c r="A47" s="152">
        <v>44</v>
      </c>
      <c r="B47" s="160" t="s">
        <v>34</v>
      </c>
      <c r="C47" s="159" t="s">
        <v>470</v>
      </c>
      <c r="D47" s="155">
        <v>2.8888888888888888</v>
      </c>
    </row>
    <row r="48" spans="1:4" ht="18.75" x14ac:dyDescent="0.2">
      <c r="A48" s="152">
        <v>45</v>
      </c>
      <c r="B48" s="160" t="s">
        <v>34</v>
      </c>
      <c r="C48" s="159" t="s">
        <v>477</v>
      </c>
      <c r="D48" s="154">
        <v>2.8888888888888888</v>
      </c>
    </row>
    <row r="49" spans="1:4" ht="18.75" x14ac:dyDescent="0.2">
      <c r="A49" s="152">
        <v>46</v>
      </c>
      <c r="B49" s="160" t="s">
        <v>34</v>
      </c>
      <c r="C49" s="159" t="s">
        <v>440</v>
      </c>
      <c r="D49" s="154">
        <v>2.875</v>
      </c>
    </row>
    <row r="50" spans="1:4" ht="18.75" x14ac:dyDescent="0.3">
      <c r="A50" s="152">
        <v>47</v>
      </c>
      <c r="B50" s="160" t="s">
        <v>34</v>
      </c>
      <c r="C50" s="159" t="s">
        <v>471</v>
      </c>
      <c r="D50" s="155">
        <v>2.875</v>
      </c>
    </row>
    <row r="51" spans="1:4" ht="18.75" x14ac:dyDescent="0.2">
      <c r="A51" s="152">
        <v>48</v>
      </c>
      <c r="B51" s="160" t="s">
        <v>34</v>
      </c>
      <c r="C51" s="159" t="s">
        <v>492</v>
      </c>
      <c r="D51" s="154">
        <v>2.875</v>
      </c>
    </row>
    <row r="52" spans="1:4" ht="18.75" x14ac:dyDescent="0.3">
      <c r="A52" s="152">
        <v>49</v>
      </c>
      <c r="B52" s="160" t="s">
        <v>34</v>
      </c>
      <c r="C52" s="159" t="s">
        <v>458</v>
      </c>
      <c r="D52" s="155">
        <v>2.7777777777777777</v>
      </c>
    </row>
    <row r="53" spans="1:4" ht="18.75" x14ac:dyDescent="0.3">
      <c r="A53" s="152">
        <v>50</v>
      </c>
      <c r="B53" s="160" t="s">
        <v>34</v>
      </c>
      <c r="C53" s="159" t="s">
        <v>466</v>
      </c>
      <c r="D53" s="155">
        <v>2.7777777777777777</v>
      </c>
    </row>
    <row r="54" spans="1:4" ht="18.75" x14ac:dyDescent="0.2">
      <c r="A54" s="152">
        <v>51</v>
      </c>
      <c r="B54" s="160" t="s">
        <v>34</v>
      </c>
      <c r="C54" s="159" t="s">
        <v>479</v>
      </c>
      <c r="D54" s="154">
        <v>2.75</v>
      </c>
    </row>
    <row r="55" spans="1:4" ht="18.75" x14ac:dyDescent="0.2">
      <c r="A55" s="152">
        <v>52</v>
      </c>
      <c r="B55" s="160" t="s">
        <v>34</v>
      </c>
      <c r="C55" s="159" t="s">
        <v>447</v>
      </c>
      <c r="D55" s="154">
        <v>2.7</v>
      </c>
    </row>
    <row r="56" spans="1:4" ht="18.75" x14ac:dyDescent="0.3">
      <c r="A56" s="152">
        <v>53</v>
      </c>
      <c r="B56" s="160" t="s">
        <v>34</v>
      </c>
      <c r="C56" s="159" t="s">
        <v>462</v>
      </c>
      <c r="D56" s="155">
        <v>2.7</v>
      </c>
    </row>
    <row r="57" spans="1:4" ht="18.75" x14ac:dyDescent="0.3">
      <c r="A57" s="152">
        <v>54</v>
      </c>
      <c r="B57" s="160" t="s">
        <v>34</v>
      </c>
      <c r="C57" s="159" t="s">
        <v>463</v>
      </c>
      <c r="D57" s="155">
        <v>2.7</v>
      </c>
    </row>
    <row r="58" spans="1:4" ht="18.75" x14ac:dyDescent="0.2">
      <c r="A58" s="152">
        <v>55</v>
      </c>
      <c r="B58" s="160" t="s">
        <v>34</v>
      </c>
      <c r="C58" s="159" t="s">
        <v>489</v>
      </c>
      <c r="D58" s="154">
        <v>2.7</v>
      </c>
    </row>
    <row r="59" spans="1:4" ht="18.75" x14ac:dyDescent="0.2">
      <c r="A59" s="152">
        <v>56</v>
      </c>
      <c r="B59" s="160" t="s">
        <v>34</v>
      </c>
      <c r="C59" s="159" t="s">
        <v>495</v>
      </c>
      <c r="D59" s="154">
        <v>2.7</v>
      </c>
    </row>
    <row r="60" spans="1:4" ht="18.75" x14ac:dyDescent="0.3">
      <c r="A60" s="152">
        <v>57</v>
      </c>
      <c r="B60" s="160" t="s">
        <v>34</v>
      </c>
      <c r="C60" s="159" t="s">
        <v>450</v>
      </c>
      <c r="D60" s="155">
        <v>2.6666666666666665</v>
      </c>
    </row>
    <row r="61" spans="1:4" ht="18.75" x14ac:dyDescent="0.3">
      <c r="A61" s="152">
        <v>58</v>
      </c>
      <c r="B61" s="160" t="s">
        <v>34</v>
      </c>
      <c r="C61" s="159" t="s">
        <v>460</v>
      </c>
      <c r="D61" s="155">
        <v>2.6666666666666665</v>
      </c>
    </row>
    <row r="62" spans="1:4" ht="18.75" x14ac:dyDescent="0.2">
      <c r="A62" s="152">
        <v>59</v>
      </c>
      <c r="B62" s="160" t="s">
        <v>34</v>
      </c>
      <c r="C62" s="159" t="s">
        <v>490</v>
      </c>
      <c r="D62" s="154">
        <v>2.6</v>
      </c>
    </row>
    <row r="63" spans="1:4" ht="18.75" x14ac:dyDescent="0.2">
      <c r="A63" s="152">
        <v>60</v>
      </c>
      <c r="B63" s="160" t="s">
        <v>34</v>
      </c>
      <c r="C63" s="159" t="s">
        <v>491</v>
      </c>
      <c r="D63" s="154">
        <v>2.6</v>
      </c>
    </row>
    <row r="64" spans="1:4" ht="18.75" x14ac:dyDescent="0.2">
      <c r="A64" s="152">
        <v>61</v>
      </c>
      <c r="B64" s="160" t="s">
        <v>34</v>
      </c>
      <c r="C64" s="159" t="s">
        <v>427</v>
      </c>
      <c r="D64" s="154">
        <v>2.5</v>
      </c>
    </row>
    <row r="65" spans="1:4" ht="18.75" x14ac:dyDescent="0.3">
      <c r="A65" s="152">
        <v>62</v>
      </c>
      <c r="B65" s="160" t="s">
        <v>34</v>
      </c>
      <c r="C65" s="159" t="s">
        <v>456</v>
      </c>
      <c r="D65" s="155">
        <v>2.5</v>
      </c>
    </row>
    <row r="66" spans="1:4" ht="18.75" x14ac:dyDescent="0.2">
      <c r="A66" s="152">
        <v>63</v>
      </c>
      <c r="B66" s="160" t="s">
        <v>34</v>
      </c>
      <c r="C66" s="159" t="s">
        <v>432</v>
      </c>
      <c r="D66" s="154">
        <v>2.4545454545454546</v>
      </c>
    </row>
    <row r="67" spans="1:4" ht="18.75" x14ac:dyDescent="0.3">
      <c r="A67" s="152">
        <v>64</v>
      </c>
      <c r="B67" s="160" t="s">
        <v>34</v>
      </c>
      <c r="C67" s="159" t="s">
        <v>454</v>
      </c>
      <c r="D67" s="155">
        <v>2.4444444444444446</v>
      </c>
    </row>
    <row r="68" spans="1:4" ht="18.75" x14ac:dyDescent="0.3">
      <c r="A68" s="152">
        <v>65</v>
      </c>
      <c r="B68" s="160" t="s">
        <v>34</v>
      </c>
      <c r="C68" s="159" t="s">
        <v>459</v>
      </c>
      <c r="D68" s="155">
        <v>2.4</v>
      </c>
    </row>
    <row r="69" spans="1:4" ht="18.75" x14ac:dyDescent="0.3">
      <c r="A69" s="152">
        <v>66</v>
      </c>
      <c r="B69" s="160" t="s">
        <v>34</v>
      </c>
      <c r="C69" s="159" t="s">
        <v>472</v>
      </c>
      <c r="D69" s="155">
        <v>2.4</v>
      </c>
    </row>
    <row r="70" spans="1:4" ht="18.75" x14ac:dyDescent="0.2">
      <c r="A70" s="152">
        <v>67</v>
      </c>
      <c r="B70" s="160" t="s">
        <v>34</v>
      </c>
      <c r="C70" s="159" t="s">
        <v>430</v>
      </c>
      <c r="D70" s="154">
        <v>2.3636363636363638</v>
      </c>
    </row>
    <row r="71" spans="1:4" ht="18.75" x14ac:dyDescent="0.3">
      <c r="A71" s="152">
        <v>68</v>
      </c>
      <c r="B71" s="160" t="s">
        <v>34</v>
      </c>
      <c r="C71" s="159" t="s">
        <v>451</v>
      </c>
      <c r="D71" s="155">
        <v>2.3636363636363638</v>
      </c>
    </row>
    <row r="72" spans="1:4" ht="18.75" x14ac:dyDescent="0.2">
      <c r="A72" s="152">
        <v>69</v>
      </c>
      <c r="B72" s="160" t="s">
        <v>34</v>
      </c>
      <c r="C72" s="159" t="s">
        <v>438</v>
      </c>
      <c r="D72" s="154">
        <v>2.25</v>
      </c>
    </row>
    <row r="73" spans="1:4" ht="18.75" x14ac:dyDescent="0.2">
      <c r="A73" s="152">
        <v>70</v>
      </c>
      <c r="B73" s="160" t="s">
        <v>34</v>
      </c>
      <c r="C73" s="159" t="s">
        <v>433</v>
      </c>
      <c r="D73" s="154">
        <v>2</v>
      </c>
    </row>
    <row r="74" spans="1:4" ht="18.75" x14ac:dyDescent="0.2">
      <c r="A74" s="152">
        <v>71</v>
      </c>
      <c r="B74" s="160" t="s">
        <v>34</v>
      </c>
      <c r="C74" s="159" t="s">
        <v>434</v>
      </c>
      <c r="D74" s="154">
        <v>2</v>
      </c>
    </row>
    <row r="75" spans="1:4" ht="18.75" x14ac:dyDescent="0.2">
      <c r="A75" s="564" t="s">
        <v>550</v>
      </c>
      <c r="B75" s="564"/>
      <c r="C75" s="564"/>
      <c r="D75" s="564"/>
    </row>
    <row r="76" spans="1:4" ht="18.75" x14ac:dyDescent="0.2">
      <c r="A76" s="563" t="s">
        <v>572</v>
      </c>
      <c r="B76" s="563"/>
      <c r="C76" s="563"/>
      <c r="D76" s="563"/>
    </row>
    <row r="77" spans="1:4" ht="39" customHeight="1" x14ac:dyDescent="0.2">
      <c r="A77" s="152" t="s">
        <v>546</v>
      </c>
      <c r="B77" s="153" t="s">
        <v>549</v>
      </c>
      <c r="C77" s="152" t="s">
        <v>3</v>
      </c>
      <c r="D77" s="154" t="s">
        <v>9</v>
      </c>
    </row>
    <row r="78" spans="1:4" ht="18.75" x14ac:dyDescent="0.2">
      <c r="A78" s="152">
        <v>1</v>
      </c>
      <c r="B78" s="160" t="s">
        <v>35</v>
      </c>
      <c r="C78" s="159" t="s">
        <v>520</v>
      </c>
      <c r="D78" s="154">
        <v>5</v>
      </c>
    </row>
    <row r="79" spans="1:4" ht="18.75" x14ac:dyDescent="0.2">
      <c r="A79" s="152">
        <v>2</v>
      </c>
      <c r="B79" s="160" t="s">
        <v>34</v>
      </c>
      <c r="C79" s="159" t="s">
        <v>67</v>
      </c>
      <c r="D79" s="154">
        <v>4.875</v>
      </c>
    </row>
    <row r="80" spans="1:4" ht="18.75" x14ac:dyDescent="0.2">
      <c r="A80" s="152">
        <v>3</v>
      </c>
      <c r="B80" s="160" t="s">
        <v>34</v>
      </c>
      <c r="C80" s="159" t="s">
        <v>112</v>
      </c>
      <c r="D80" s="154">
        <v>4.875</v>
      </c>
    </row>
    <row r="81" spans="1:4" ht="18.75" x14ac:dyDescent="0.2">
      <c r="A81" s="152">
        <v>4</v>
      </c>
      <c r="B81" s="160" t="s">
        <v>35</v>
      </c>
      <c r="C81" s="159" t="s">
        <v>122</v>
      </c>
      <c r="D81" s="154">
        <v>4.8571428571428568</v>
      </c>
    </row>
    <row r="82" spans="1:4" ht="18.75" x14ac:dyDescent="0.2">
      <c r="A82" s="152">
        <v>5</v>
      </c>
      <c r="B82" s="160" t="s">
        <v>34</v>
      </c>
      <c r="C82" s="159" t="s">
        <v>193</v>
      </c>
      <c r="D82" s="154">
        <v>4.8571428571428568</v>
      </c>
    </row>
    <row r="83" spans="1:4" ht="18.75" x14ac:dyDescent="0.2">
      <c r="A83" s="152">
        <v>6</v>
      </c>
      <c r="B83" s="160" t="s">
        <v>34</v>
      </c>
      <c r="C83" s="159" t="s">
        <v>197</v>
      </c>
      <c r="D83" s="154">
        <v>4.8571428571428568</v>
      </c>
    </row>
    <row r="84" spans="1:4" ht="18.75" x14ac:dyDescent="0.3">
      <c r="A84" s="152">
        <v>7</v>
      </c>
      <c r="B84" s="160" t="s">
        <v>34</v>
      </c>
      <c r="C84" s="159" t="s">
        <v>38</v>
      </c>
      <c r="D84" s="155">
        <v>4.75</v>
      </c>
    </row>
    <row r="85" spans="1:4" ht="18.75" x14ac:dyDescent="0.2">
      <c r="A85" s="152">
        <v>8</v>
      </c>
      <c r="B85" s="160" t="s">
        <v>34</v>
      </c>
      <c r="C85" s="159" t="s">
        <v>93</v>
      </c>
      <c r="D85" s="154">
        <v>4.75</v>
      </c>
    </row>
    <row r="86" spans="1:4" ht="18.75" x14ac:dyDescent="0.2">
      <c r="A86" s="152">
        <v>9</v>
      </c>
      <c r="B86" s="160" t="s">
        <v>34</v>
      </c>
      <c r="C86" s="159" t="s">
        <v>172</v>
      </c>
      <c r="D86" s="154">
        <v>4.7142857142857144</v>
      </c>
    </row>
    <row r="87" spans="1:4" ht="18.75" x14ac:dyDescent="0.2">
      <c r="A87" s="152">
        <v>10</v>
      </c>
      <c r="B87" s="160" t="s">
        <v>35</v>
      </c>
      <c r="C87" s="159" t="s">
        <v>515</v>
      </c>
      <c r="D87" s="154">
        <v>4.7142857142857144</v>
      </c>
    </row>
    <row r="88" spans="1:4" ht="18.75" x14ac:dyDescent="0.2">
      <c r="A88" s="152">
        <v>11</v>
      </c>
      <c r="B88" s="160" t="s">
        <v>34</v>
      </c>
      <c r="C88" s="159" t="s">
        <v>516</v>
      </c>
      <c r="D88" s="154">
        <v>4.7142857142857144</v>
      </c>
    </row>
    <row r="89" spans="1:4" ht="18.75" x14ac:dyDescent="0.2">
      <c r="A89" s="152">
        <v>12</v>
      </c>
      <c r="B89" s="160" t="s">
        <v>34</v>
      </c>
      <c r="C89" s="159" t="s">
        <v>168</v>
      </c>
      <c r="D89" s="154">
        <v>4.5714285714285712</v>
      </c>
    </row>
    <row r="90" spans="1:4" ht="18.75" x14ac:dyDescent="0.2">
      <c r="A90" s="152">
        <v>13</v>
      </c>
      <c r="B90" s="160" t="s">
        <v>34</v>
      </c>
      <c r="C90" s="159" t="s">
        <v>525</v>
      </c>
      <c r="D90" s="154">
        <v>4.5714285714285712</v>
      </c>
    </row>
    <row r="91" spans="1:4" ht="18.75" x14ac:dyDescent="0.2">
      <c r="A91" s="152">
        <v>14</v>
      </c>
      <c r="B91" s="160" t="s">
        <v>34</v>
      </c>
      <c r="C91" s="159" t="s">
        <v>526</v>
      </c>
      <c r="D91" s="154">
        <v>4.5714285714285712</v>
      </c>
    </row>
    <row r="92" spans="1:4" ht="18.75" x14ac:dyDescent="0.2">
      <c r="A92" s="152">
        <v>15</v>
      </c>
      <c r="B92" s="160" t="s">
        <v>34</v>
      </c>
      <c r="C92" s="159" t="s">
        <v>178</v>
      </c>
      <c r="D92" s="154">
        <v>4.5714285714285712</v>
      </c>
    </row>
    <row r="93" spans="1:4" ht="18.75" x14ac:dyDescent="0.2">
      <c r="A93" s="152">
        <v>16</v>
      </c>
      <c r="B93" s="160" t="s">
        <v>34</v>
      </c>
      <c r="C93" s="159" t="s">
        <v>181</v>
      </c>
      <c r="D93" s="154">
        <v>4.5714285714285712</v>
      </c>
    </row>
    <row r="94" spans="1:4" ht="18.75" x14ac:dyDescent="0.2">
      <c r="A94" s="152">
        <v>17</v>
      </c>
      <c r="B94" s="160" t="s">
        <v>34</v>
      </c>
      <c r="C94" s="159" t="s">
        <v>188</v>
      </c>
      <c r="D94" s="154">
        <v>4.5714285714285712</v>
      </c>
    </row>
    <row r="95" spans="1:4" ht="18.75" x14ac:dyDescent="0.2">
      <c r="A95" s="152">
        <v>18</v>
      </c>
      <c r="B95" s="160" t="s">
        <v>34</v>
      </c>
      <c r="C95" s="159" t="s">
        <v>195</v>
      </c>
      <c r="D95" s="154">
        <v>4.5714285714285712</v>
      </c>
    </row>
    <row r="96" spans="1:4" ht="18.75" x14ac:dyDescent="0.2">
      <c r="A96" s="152">
        <v>19</v>
      </c>
      <c r="B96" s="160" t="s">
        <v>34</v>
      </c>
      <c r="C96" s="159" t="s">
        <v>145</v>
      </c>
      <c r="D96" s="154">
        <v>4.5</v>
      </c>
    </row>
    <row r="97" spans="1:4" ht="18.75" x14ac:dyDescent="0.2">
      <c r="A97" s="152">
        <v>20</v>
      </c>
      <c r="B97" s="160" t="s">
        <v>35</v>
      </c>
      <c r="C97" s="159" t="s">
        <v>198</v>
      </c>
      <c r="D97" s="154">
        <v>4.5</v>
      </c>
    </row>
    <row r="98" spans="1:4" ht="18.75" x14ac:dyDescent="0.2">
      <c r="A98" s="152">
        <v>21</v>
      </c>
      <c r="B98" s="160" t="s">
        <v>34</v>
      </c>
      <c r="C98" s="159" t="s">
        <v>123</v>
      </c>
      <c r="D98" s="154">
        <v>4.4285714285714288</v>
      </c>
    </row>
    <row r="99" spans="1:4" ht="18.75" x14ac:dyDescent="0.2">
      <c r="A99" s="152">
        <v>22</v>
      </c>
      <c r="B99" s="160" t="s">
        <v>34</v>
      </c>
      <c r="C99" s="159" t="s">
        <v>144</v>
      </c>
      <c r="D99" s="154">
        <v>4.4285714285714288</v>
      </c>
    </row>
    <row r="100" spans="1:4" ht="18.75" x14ac:dyDescent="0.2">
      <c r="A100" s="152">
        <v>23</v>
      </c>
      <c r="B100" s="160" t="s">
        <v>34</v>
      </c>
      <c r="C100" s="159" t="s">
        <v>160</v>
      </c>
      <c r="D100" s="154">
        <v>4.4285714285714288</v>
      </c>
    </row>
    <row r="101" spans="1:4" ht="18.75" x14ac:dyDescent="0.2">
      <c r="A101" s="152">
        <v>24</v>
      </c>
      <c r="B101" s="160" t="s">
        <v>34</v>
      </c>
      <c r="C101" s="159" t="s">
        <v>511</v>
      </c>
      <c r="D101" s="154">
        <v>4.4285714285714288</v>
      </c>
    </row>
    <row r="102" spans="1:4" ht="18.75" x14ac:dyDescent="0.2">
      <c r="A102" s="152">
        <v>25</v>
      </c>
      <c r="B102" s="160" t="s">
        <v>304</v>
      </c>
      <c r="C102" s="159" t="s">
        <v>519</v>
      </c>
      <c r="D102" s="154">
        <v>4.4285714285714288</v>
      </c>
    </row>
    <row r="103" spans="1:4" ht="18.75" x14ac:dyDescent="0.2">
      <c r="A103" s="152">
        <v>26</v>
      </c>
      <c r="B103" s="160" t="s">
        <v>34</v>
      </c>
      <c r="C103" s="159" t="s">
        <v>105</v>
      </c>
      <c r="D103" s="154">
        <v>4.375</v>
      </c>
    </row>
    <row r="104" spans="1:4" ht="18.75" x14ac:dyDescent="0.2">
      <c r="A104" s="152">
        <v>27</v>
      </c>
      <c r="B104" s="160" t="s">
        <v>34</v>
      </c>
      <c r="C104" s="159" t="s">
        <v>110</v>
      </c>
      <c r="D104" s="154">
        <v>4.375</v>
      </c>
    </row>
    <row r="105" spans="1:4" ht="18.75" x14ac:dyDescent="0.2">
      <c r="A105" s="152">
        <v>28</v>
      </c>
      <c r="B105" s="160" t="s">
        <v>35</v>
      </c>
      <c r="C105" s="159" t="s">
        <v>128</v>
      </c>
      <c r="D105" s="154">
        <v>4.2857142857142856</v>
      </c>
    </row>
    <row r="106" spans="1:4" ht="18.75" x14ac:dyDescent="0.2">
      <c r="A106" s="152">
        <v>29</v>
      </c>
      <c r="B106" s="160" t="s">
        <v>34</v>
      </c>
      <c r="C106" s="159" t="s">
        <v>133</v>
      </c>
      <c r="D106" s="154">
        <v>4.2857142857142856</v>
      </c>
    </row>
    <row r="107" spans="1:4" ht="18.75" x14ac:dyDescent="0.2">
      <c r="A107" s="152">
        <v>30</v>
      </c>
      <c r="B107" s="160" t="s">
        <v>34</v>
      </c>
      <c r="C107" s="159" t="s">
        <v>134</v>
      </c>
      <c r="D107" s="154">
        <v>4.2857142857142856</v>
      </c>
    </row>
    <row r="108" spans="1:4" ht="18.75" x14ac:dyDescent="0.2">
      <c r="A108" s="152">
        <v>31</v>
      </c>
      <c r="B108" s="160" t="s">
        <v>34</v>
      </c>
      <c r="C108" s="159" t="s">
        <v>139</v>
      </c>
      <c r="D108" s="154">
        <v>4.2857142857142856</v>
      </c>
    </row>
    <row r="109" spans="1:4" ht="18.75" x14ac:dyDescent="0.2">
      <c r="A109" s="152">
        <v>32</v>
      </c>
      <c r="B109" s="160" t="s">
        <v>34</v>
      </c>
      <c r="C109" s="159" t="s">
        <v>153</v>
      </c>
      <c r="D109" s="154">
        <v>4.2857142857142856</v>
      </c>
    </row>
    <row r="110" spans="1:4" ht="18.75" x14ac:dyDescent="0.2">
      <c r="A110" s="152">
        <v>33</v>
      </c>
      <c r="B110" s="160" t="s">
        <v>34</v>
      </c>
      <c r="C110" s="159" t="s">
        <v>167</v>
      </c>
      <c r="D110" s="154">
        <v>4.2857142857142856</v>
      </c>
    </row>
    <row r="111" spans="1:4" ht="18.75" x14ac:dyDescent="0.2">
      <c r="A111" s="152">
        <v>34</v>
      </c>
      <c r="B111" s="160" t="s">
        <v>34</v>
      </c>
      <c r="C111" s="159" t="s">
        <v>518</v>
      </c>
      <c r="D111" s="154">
        <v>4.2857142857142856</v>
      </c>
    </row>
    <row r="112" spans="1:4" ht="18.75" x14ac:dyDescent="0.2">
      <c r="A112" s="152">
        <v>35</v>
      </c>
      <c r="B112" s="160" t="s">
        <v>34</v>
      </c>
      <c r="C112" s="159" t="s">
        <v>175</v>
      </c>
      <c r="D112" s="154">
        <v>4.2857142857142856</v>
      </c>
    </row>
    <row r="113" spans="1:4" ht="18.75" x14ac:dyDescent="0.2">
      <c r="A113" s="152">
        <v>36</v>
      </c>
      <c r="B113" s="160" t="s">
        <v>34</v>
      </c>
      <c r="C113" s="159" t="s">
        <v>179</v>
      </c>
      <c r="D113" s="154">
        <v>4.2857142857142856</v>
      </c>
    </row>
    <row r="114" spans="1:4" ht="18.75" x14ac:dyDescent="0.2">
      <c r="A114" s="152">
        <v>37</v>
      </c>
      <c r="B114" s="160" t="s">
        <v>34</v>
      </c>
      <c r="C114" s="159" t="s">
        <v>115</v>
      </c>
      <c r="D114" s="154">
        <v>4.25</v>
      </c>
    </row>
    <row r="115" spans="1:4" ht="18.75" x14ac:dyDescent="0.2">
      <c r="A115" s="152">
        <v>38</v>
      </c>
      <c r="B115" s="160" t="s">
        <v>34</v>
      </c>
      <c r="C115" s="159" t="s">
        <v>121</v>
      </c>
      <c r="D115" s="154">
        <v>4.1428571428571432</v>
      </c>
    </row>
    <row r="116" spans="1:4" ht="18.75" x14ac:dyDescent="0.2">
      <c r="A116" s="152">
        <v>39</v>
      </c>
      <c r="B116" s="160" t="s">
        <v>35</v>
      </c>
      <c r="C116" s="159" t="s">
        <v>155</v>
      </c>
      <c r="D116" s="154">
        <v>4.1428571428571432</v>
      </c>
    </row>
    <row r="117" spans="1:4" ht="18.75" x14ac:dyDescent="0.2">
      <c r="A117" s="152">
        <v>40</v>
      </c>
      <c r="B117" s="160" t="s">
        <v>34</v>
      </c>
      <c r="C117" s="159" t="s">
        <v>159</v>
      </c>
      <c r="D117" s="154">
        <v>4.1428571428571432</v>
      </c>
    </row>
    <row r="118" spans="1:4" ht="18.75" x14ac:dyDescent="0.2">
      <c r="A118" s="152">
        <v>41</v>
      </c>
      <c r="B118" s="160" t="s">
        <v>34</v>
      </c>
      <c r="C118" s="159" t="s">
        <v>184</v>
      </c>
      <c r="D118" s="154">
        <v>4.1428571428571432</v>
      </c>
    </row>
    <row r="119" spans="1:4" ht="18.75" x14ac:dyDescent="0.2">
      <c r="A119" s="152">
        <v>42</v>
      </c>
      <c r="B119" s="160" t="s">
        <v>34</v>
      </c>
      <c r="C119" s="159" t="s">
        <v>191</v>
      </c>
      <c r="D119" s="154">
        <v>4.1428571428571432</v>
      </c>
    </row>
    <row r="120" spans="1:4" ht="18.75" x14ac:dyDescent="0.2">
      <c r="A120" s="152">
        <v>43</v>
      </c>
      <c r="B120" s="160" t="s">
        <v>34</v>
      </c>
      <c r="C120" s="159" t="s">
        <v>75</v>
      </c>
      <c r="D120" s="154">
        <v>4.125</v>
      </c>
    </row>
    <row r="121" spans="1:4" ht="18.75" x14ac:dyDescent="0.2">
      <c r="A121" s="152">
        <v>44</v>
      </c>
      <c r="B121" s="160" t="s">
        <v>34</v>
      </c>
      <c r="C121" s="159" t="s">
        <v>90</v>
      </c>
      <c r="D121" s="154">
        <v>4.125</v>
      </c>
    </row>
    <row r="122" spans="1:4" ht="18.75" x14ac:dyDescent="0.2">
      <c r="A122" s="152">
        <v>45</v>
      </c>
      <c r="B122" s="160" t="s">
        <v>35</v>
      </c>
      <c r="C122" s="159" t="s">
        <v>94</v>
      </c>
      <c r="D122" s="154">
        <v>4.125</v>
      </c>
    </row>
    <row r="123" spans="1:4" ht="18.75" x14ac:dyDescent="0.2">
      <c r="A123" s="152">
        <v>46</v>
      </c>
      <c r="B123" s="160" t="s">
        <v>34</v>
      </c>
      <c r="C123" s="159" t="s">
        <v>98</v>
      </c>
      <c r="D123" s="154">
        <v>4.125</v>
      </c>
    </row>
    <row r="124" spans="1:4" ht="18.75" x14ac:dyDescent="0.2">
      <c r="A124" s="152">
        <v>47</v>
      </c>
      <c r="B124" s="160" t="s">
        <v>34</v>
      </c>
      <c r="C124" s="159" t="s">
        <v>117</v>
      </c>
      <c r="D124" s="154">
        <v>4.125</v>
      </c>
    </row>
    <row r="125" spans="1:4" ht="18.75" x14ac:dyDescent="0.2">
      <c r="A125" s="152">
        <v>48</v>
      </c>
      <c r="B125" s="160" t="s">
        <v>34</v>
      </c>
      <c r="C125" s="159" t="s">
        <v>107</v>
      </c>
      <c r="D125" s="154">
        <v>4</v>
      </c>
    </row>
    <row r="126" spans="1:4" ht="18.75" x14ac:dyDescent="0.2">
      <c r="A126" s="152">
        <v>49</v>
      </c>
      <c r="B126" s="160" t="s">
        <v>34</v>
      </c>
      <c r="C126" s="159" t="s">
        <v>135</v>
      </c>
      <c r="D126" s="154">
        <v>4</v>
      </c>
    </row>
    <row r="127" spans="1:4" ht="18.75" x14ac:dyDescent="0.2">
      <c r="A127" s="152">
        <v>50</v>
      </c>
      <c r="B127" s="160" t="s">
        <v>34</v>
      </c>
      <c r="C127" s="159" t="s">
        <v>157</v>
      </c>
      <c r="D127" s="154">
        <v>4</v>
      </c>
    </row>
    <row r="128" spans="1:4" ht="18.75" x14ac:dyDescent="0.2">
      <c r="A128" s="152">
        <v>51</v>
      </c>
      <c r="B128" s="160" t="s">
        <v>35</v>
      </c>
      <c r="C128" s="159" t="s">
        <v>166</v>
      </c>
      <c r="D128" s="154">
        <v>4</v>
      </c>
    </row>
    <row r="129" spans="1:4" ht="18.75" x14ac:dyDescent="0.2">
      <c r="A129" s="152">
        <v>52</v>
      </c>
      <c r="B129" s="160" t="s">
        <v>34</v>
      </c>
      <c r="C129" s="159" t="s">
        <v>500</v>
      </c>
      <c r="D129" s="154">
        <v>4</v>
      </c>
    </row>
    <row r="130" spans="1:4" ht="18.75" x14ac:dyDescent="0.2">
      <c r="A130" s="152">
        <v>53</v>
      </c>
      <c r="B130" s="160" t="s">
        <v>34</v>
      </c>
      <c r="C130" s="159" t="s">
        <v>504</v>
      </c>
      <c r="D130" s="154">
        <v>4</v>
      </c>
    </row>
    <row r="131" spans="1:4" ht="18.75" x14ac:dyDescent="0.2">
      <c r="A131" s="152">
        <v>54</v>
      </c>
      <c r="B131" s="160" t="s">
        <v>35</v>
      </c>
      <c r="C131" s="159" t="s">
        <v>508</v>
      </c>
      <c r="D131" s="154">
        <v>4</v>
      </c>
    </row>
    <row r="132" spans="1:4" ht="18.75" x14ac:dyDescent="0.2">
      <c r="A132" s="152">
        <v>55</v>
      </c>
      <c r="B132" s="160" t="s">
        <v>34</v>
      </c>
      <c r="C132" s="159" t="s">
        <v>529</v>
      </c>
      <c r="D132" s="154">
        <v>4</v>
      </c>
    </row>
    <row r="133" spans="1:4" ht="18.75" x14ac:dyDescent="0.2">
      <c r="A133" s="152">
        <v>56</v>
      </c>
      <c r="B133" s="160" t="s">
        <v>34</v>
      </c>
      <c r="C133" s="159" t="s">
        <v>177</v>
      </c>
      <c r="D133" s="154">
        <v>4</v>
      </c>
    </row>
    <row r="134" spans="1:4" ht="18.75" x14ac:dyDescent="0.2">
      <c r="A134" s="152">
        <v>57</v>
      </c>
      <c r="B134" s="160" t="s">
        <v>34</v>
      </c>
      <c r="C134" s="159" t="s">
        <v>533</v>
      </c>
      <c r="D134" s="154">
        <v>4</v>
      </c>
    </row>
    <row r="135" spans="1:4" ht="18.75" x14ac:dyDescent="0.3">
      <c r="A135" s="152">
        <v>58</v>
      </c>
      <c r="B135" s="160" t="s">
        <v>51</v>
      </c>
      <c r="C135" s="159" t="s">
        <v>52</v>
      </c>
      <c r="D135" s="155">
        <v>3.875</v>
      </c>
    </row>
    <row r="136" spans="1:4" ht="18.75" x14ac:dyDescent="0.3">
      <c r="A136" s="152">
        <v>59</v>
      </c>
      <c r="B136" s="160" t="s">
        <v>34</v>
      </c>
      <c r="C136" s="159" t="s">
        <v>59</v>
      </c>
      <c r="D136" s="155">
        <v>3.875</v>
      </c>
    </row>
    <row r="137" spans="1:4" ht="18.75" x14ac:dyDescent="0.2">
      <c r="A137" s="152">
        <v>60</v>
      </c>
      <c r="B137" s="160" t="s">
        <v>34</v>
      </c>
      <c r="C137" s="159" t="s">
        <v>91</v>
      </c>
      <c r="D137" s="154">
        <v>3.875</v>
      </c>
    </row>
    <row r="138" spans="1:4" ht="18.75" x14ac:dyDescent="0.2">
      <c r="A138" s="152">
        <v>61</v>
      </c>
      <c r="B138" s="160" t="s">
        <v>34</v>
      </c>
      <c r="C138" s="159" t="s">
        <v>95</v>
      </c>
      <c r="D138" s="154">
        <v>3.875</v>
      </c>
    </row>
    <row r="139" spans="1:4" ht="18.75" x14ac:dyDescent="0.2">
      <c r="A139" s="152">
        <v>62</v>
      </c>
      <c r="B139" s="160" t="s">
        <v>34</v>
      </c>
      <c r="C139" s="159" t="s">
        <v>143</v>
      </c>
      <c r="D139" s="154">
        <v>3.8571428571428572</v>
      </c>
    </row>
    <row r="140" spans="1:4" ht="18.75" x14ac:dyDescent="0.2">
      <c r="A140" s="152">
        <v>63</v>
      </c>
      <c r="B140" s="160" t="s">
        <v>35</v>
      </c>
      <c r="C140" s="159" t="s">
        <v>147</v>
      </c>
      <c r="D140" s="154">
        <v>3.8571428571428572</v>
      </c>
    </row>
    <row r="141" spans="1:4" ht="18.75" x14ac:dyDescent="0.2">
      <c r="A141" s="152">
        <v>64</v>
      </c>
      <c r="B141" s="160" t="s">
        <v>34</v>
      </c>
      <c r="C141" s="159" t="s">
        <v>149</v>
      </c>
      <c r="D141" s="154">
        <v>3.8571428571428572</v>
      </c>
    </row>
    <row r="142" spans="1:4" ht="18.75" x14ac:dyDescent="0.2">
      <c r="A142" s="152">
        <v>65</v>
      </c>
      <c r="B142" s="160" t="s">
        <v>34</v>
      </c>
      <c r="C142" s="159" t="s">
        <v>151</v>
      </c>
      <c r="D142" s="154">
        <v>3.8571428571428572</v>
      </c>
    </row>
    <row r="143" spans="1:4" ht="18.75" x14ac:dyDescent="0.2">
      <c r="A143" s="152">
        <v>66</v>
      </c>
      <c r="B143" s="160" t="s">
        <v>34</v>
      </c>
      <c r="C143" s="159" t="s">
        <v>152</v>
      </c>
      <c r="D143" s="154">
        <v>3.8571428571428572</v>
      </c>
    </row>
    <row r="144" spans="1:4" ht="18.75" x14ac:dyDescent="0.2">
      <c r="A144" s="152">
        <v>67</v>
      </c>
      <c r="B144" s="160" t="s">
        <v>34</v>
      </c>
      <c r="C144" s="159" t="s">
        <v>162</v>
      </c>
      <c r="D144" s="154">
        <v>3.8571428571428572</v>
      </c>
    </row>
    <row r="145" spans="1:4" ht="18.75" x14ac:dyDescent="0.2">
      <c r="A145" s="152">
        <v>68</v>
      </c>
      <c r="B145" s="160" t="s">
        <v>34</v>
      </c>
      <c r="C145" s="159" t="s">
        <v>548</v>
      </c>
      <c r="D145" s="154">
        <v>3.8571428571428572</v>
      </c>
    </row>
    <row r="146" spans="1:4" ht="18.75" x14ac:dyDescent="0.2">
      <c r="A146" s="152">
        <v>69</v>
      </c>
      <c r="B146" s="160" t="s">
        <v>34</v>
      </c>
      <c r="C146" s="159" t="s">
        <v>171</v>
      </c>
      <c r="D146" s="154">
        <v>3.8571428571428572</v>
      </c>
    </row>
    <row r="147" spans="1:4" ht="18.75" x14ac:dyDescent="0.2">
      <c r="A147" s="152">
        <v>70</v>
      </c>
      <c r="B147" s="160" t="s">
        <v>34</v>
      </c>
      <c r="C147" s="159" t="s">
        <v>502</v>
      </c>
      <c r="D147" s="154">
        <v>3.8571428571428572</v>
      </c>
    </row>
    <row r="148" spans="1:4" ht="18.75" x14ac:dyDescent="0.2">
      <c r="A148" s="152">
        <v>71</v>
      </c>
      <c r="B148" s="160" t="s">
        <v>34</v>
      </c>
      <c r="C148" s="159" t="s">
        <v>506</v>
      </c>
      <c r="D148" s="154">
        <v>3.8571428571428572</v>
      </c>
    </row>
    <row r="149" spans="1:4" ht="18.75" x14ac:dyDescent="0.2">
      <c r="A149" s="152">
        <v>72</v>
      </c>
      <c r="B149" s="160" t="s">
        <v>34</v>
      </c>
      <c r="C149" s="159" t="s">
        <v>512</v>
      </c>
      <c r="D149" s="154">
        <v>3.8571428571428572</v>
      </c>
    </row>
    <row r="150" spans="1:4" ht="18.75" x14ac:dyDescent="0.2">
      <c r="A150" s="152">
        <v>73</v>
      </c>
      <c r="B150" s="160" t="s">
        <v>34</v>
      </c>
      <c r="C150" s="159" t="s">
        <v>521</v>
      </c>
      <c r="D150" s="154">
        <v>3.8571428571428572</v>
      </c>
    </row>
    <row r="151" spans="1:4" ht="18.75" x14ac:dyDescent="0.2">
      <c r="A151" s="152">
        <v>74</v>
      </c>
      <c r="B151" s="160" t="s">
        <v>34</v>
      </c>
      <c r="C151" s="159" t="s">
        <v>522</v>
      </c>
      <c r="D151" s="154">
        <v>3.8571428571428572</v>
      </c>
    </row>
    <row r="152" spans="1:4" ht="18.75" x14ac:dyDescent="0.2">
      <c r="A152" s="152">
        <v>75</v>
      </c>
      <c r="B152" s="160" t="s">
        <v>34</v>
      </c>
      <c r="C152" s="159" t="s">
        <v>523</v>
      </c>
      <c r="D152" s="154">
        <v>3.8571428571428572</v>
      </c>
    </row>
    <row r="153" spans="1:4" ht="18.75" x14ac:dyDescent="0.2">
      <c r="A153" s="152">
        <v>76</v>
      </c>
      <c r="B153" s="160" t="s">
        <v>35</v>
      </c>
      <c r="C153" s="159" t="s">
        <v>176</v>
      </c>
      <c r="D153" s="154">
        <v>3.8571428571428572</v>
      </c>
    </row>
    <row r="154" spans="1:4" ht="18.75" x14ac:dyDescent="0.2">
      <c r="A154" s="152">
        <v>77</v>
      </c>
      <c r="B154" s="160" t="s">
        <v>35</v>
      </c>
      <c r="C154" s="159" t="s">
        <v>531</v>
      </c>
      <c r="D154" s="154">
        <v>3.8571428571428572</v>
      </c>
    </row>
    <row r="155" spans="1:4" ht="18.75" x14ac:dyDescent="0.2">
      <c r="A155" s="152">
        <v>78</v>
      </c>
      <c r="B155" s="160" t="s">
        <v>34</v>
      </c>
      <c r="C155" s="159" t="s">
        <v>92</v>
      </c>
      <c r="D155" s="154">
        <v>3.75</v>
      </c>
    </row>
    <row r="156" spans="1:4" ht="18.75" x14ac:dyDescent="0.2">
      <c r="A156" s="152">
        <v>79</v>
      </c>
      <c r="B156" s="160" t="s">
        <v>34</v>
      </c>
      <c r="C156" s="159" t="s">
        <v>111</v>
      </c>
      <c r="D156" s="154">
        <v>3.75</v>
      </c>
    </row>
    <row r="157" spans="1:4" ht="18.75" x14ac:dyDescent="0.2">
      <c r="A157" s="152">
        <v>80</v>
      </c>
      <c r="B157" s="160" t="s">
        <v>34</v>
      </c>
      <c r="C157" s="159" t="s">
        <v>126</v>
      </c>
      <c r="D157" s="154">
        <v>3.7142857142857144</v>
      </c>
    </row>
    <row r="158" spans="1:4" ht="18.75" x14ac:dyDescent="0.2">
      <c r="A158" s="152">
        <v>81</v>
      </c>
      <c r="B158" s="160" t="s">
        <v>34</v>
      </c>
      <c r="C158" s="159" t="s">
        <v>142</v>
      </c>
      <c r="D158" s="154">
        <v>3.7142857142857144</v>
      </c>
    </row>
    <row r="159" spans="1:4" ht="18.75" x14ac:dyDescent="0.2">
      <c r="A159" s="152">
        <v>82</v>
      </c>
      <c r="B159" s="160" t="s">
        <v>34</v>
      </c>
      <c r="C159" s="159" t="s">
        <v>164</v>
      </c>
      <c r="D159" s="154">
        <v>3.7142857142857144</v>
      </c>
    </row>
    <row r="160" spans="1:4" ht="18.75" x14ac:dyDescent="0.2">
      <c r="A160" s="152">
        <v>83</v>
      </c>
      <c r="B160" s="160" t="s">
        <v>34</v>
      </c>
      <c r="C160" s="159" t="s">
        <v>499</v>
      </c>
      <c r="D160" s="154">
        <v>3.7142857142857144</v>
      </c>
    </row>
    <row r="161" spans="1:4" ht="18.75" x14ac:dyDescent="0.2">
      <c r="A161" s="152">
        <v>84</v>
      </c>
      <c r="B161" s="160" t="s">
        <v>34</v>
      </c>
      <c r="C161" s="159" t="s">
        <v>505</v>
      </c>
      <c r="D161" s="154">
        <v>3.7142857142857144</v>
      </c>
    </row>
    <row r="162" spans="1:4" ht="18.75" x14ac:dyDescent="0.2">
      <c r="A162" s="152">
        <v>85</v>
      </c>
      <c r="B162" s="160" t="s">
        <v>34</v>
      </c>
      <c r="C162" s="159" t="s">
        <v>510</v>
      </c>
      <c r="D162" s="154">
        <v>3.7142857142857144</v>
      </c>
    </row>
    <row r="163" spans="1:4" ht="18.75" x14ac:dyDescent="0.2">
      <c r="A163" s="152">
        <v>86</v>
      </c>
      <c r="B163" s="160" t="s">
        <v>35</v>
      </c>
      <c r="C163" s="159" t="s">
        <v>185</v>
      </c>
      <c r="D163" s="154">
        <v>3.7142857142857144</v>
      </c>
    </row>
    <row r="164" spans="1:4" ht="18.75" x14ac:dyDescent="0.2">
      <c r="A164" s="152">
        <v>87</v>
      </c>
      <c r="B164" s="160" t="s">
        <v>34</v>
      </c>
      <c r="C164" s="159" t="s">
        <v>186</v>
      </c>
      <c r="D164" s="154">
        <v>3.7142857142857144</v>
      </c>
    </row>
    <row r="165" spans="1:4" ht="18.75" x14ac:dyDescent="0.2">
      <c r="A165" s="152">
        <v>88</v>
      </c>
      <c r="B165" s="160" t="s">
        <v>161</v>
      </c>
      <c r="C165" s="159" t="s">
        <v>187</v>
      </c>
      <c r="D165" s="154">
        <v>3.7142857142857144</v>
      </c>
    </row>
    <row r="166" spans="1:4" ht="18.75" x14ac:dyDescent="0.2">
      <c r="A166" s="152">
        <v>89</v>
      </c>
      <c r="B166" s="160" t="s">
        <v>34</v>
      </c>
      <c r="C166" s="159" t="s">
        <v>200</v>
      </c>
      <c r="D166" s="154">
        <v>3.7142857142857144</v>
      </c>
    </row>
    <row r="167" spans="1:4" ht="18.75" x14ac:dyDescent="0.2">
      <c r="A167" s="152">
        <v>90</v>
      </c>
      <c r="B167" s="160" t="s">
        <v>34</v>
      </c>
      <c r="C167" s="159" t="s">
        <v>530</v>
      </c>
      <c r="D167" s="154">
        <v>3.7142857142857144</v>
      </c>
    </row>
    <row r="168" spans="1:4" ht="18.75" x14ac:dyDescent="0.3">
      <c r="A168" s="152">
        <v>91</v>
      </c>
      <c r="B168" s="160" t="s">
        <v>34</v>
      </c>
      <c r="C168" s="159" t="s">
        <v>41</v>
      </c>
      <c r="D168" s="155">
        <v>3.625</v>
      </c>
    </row>
    <row r="169" spans="1:4" ht="18.75" x14ac:dyDescent="0.3">
      <c r="A169" s="152">
        <v>92</v>
      </c>
      <c r="B169" s="160" t="s">
        <v>34</v>
      </c>
      <c r="C169" s="159" t="s">
        <v>60</v>
      </c>
      <c r="D169" s="155">
        <v>3.625</v>
      </c>
    </row>
    <row r="170" spans="1:4" ht="18.75" x14ac:dyDescent="0.2">
      <c r="A170" s="152">
        <v>93</v>
      </c>
      <c r="B170" s="160" t="s">
        <v>51</v>
      </c>
      <c r="C170" s="159" t="s">
        <v>88</v>
      </c>
      <c r="D170" s="154">
        <v>3.625</v>
      </c>
    </row>
    <row r="171" spans="1:4" ht="18.75" x14ac:dyDescent="0.2">
      <c r="A171" s="152">
        <v>94</v>
      </c>
      <c r="B171" s="160" t="s">
        <v>51</v>
      </c>
      <c r="C171" s="159" t="s">
        <v>120</v>
      </c>
      <c r="D171" s="154">
        <v>3.625</v>
      </c>
    </row>
    <row r="172" spans="1:4" ht="18.75" x14ac:dyDescent="0.2">
      <c r="A172" s="152">
        <v>95</v>
      </c>
      <c r="B172" s="160" t="s">
        <v>34</v>
      </c>
      <c r="C172" s="159" t="s">
        <v>127</v>
      </c>
      <c r="D172" s="154">
        <v>3.5714285714285716</v>
      </c>
    </row>
    <row r="173" spans="1:4" ht="18.75" x14ac:dyDescent="0.2">
      <c r="A173" s="152">
        <v>96</v>
      </c>
      <c r="B173" s="160" t="s">
        <v>34</v>
      </c>
      <c r="C173" s="159" t="s">
        <v>129</v>
      </c>
      <c r="D173" s="154">
        <v>3.5714285714285716</v>
      </c>
    </row>
    <row r="174" spans="1:4" ht="18.75" x14ac:dyDescent="0.2">
      <c r="A174" s="152">
        <v>97</v>
      </c>
      <c r="B174" s="160" t="s">
        <v>34</v>
      </c>
      <c r="C174" s="159" t="s">
        <v>132</v>
      </c>
      <c r="D174" s="154">
        <v>3.5714285714285716</v>
      </c>
    </row>
    <row r="175" spans="1:4" ht="18.75" x14ac:dyDescent="0.2">
      <c r="A175" s="152">
        <v>98</v>
      </c>
      <c r="B175" s="160" t="s">
        <v>35</v>
      </c>
      <c r="C175" s="159" t="s">
        <v>140</v>
      </c>
      <c r="D175" s="154">
        <v>3.5714285714285716</v>
      </c>
    </row>
    <row r="176" spans="1:4" ht="18.75" x14ac:dyDescent="0.2">
      <c r="A176" s="152">
        <v>99</v>
      </c>
      <c r="B176" s="160" t="s">
        <v>34</v>
      </c>
      <c r="C176" s="159" t="s">
        <v>146</v>
      </c>
      <c r="D176" s="154">
        <v>3.5714285714285716</v>
      </c>
    </row>
    <row r="177" spans="1:4" ht="18.75" x14ac:dyDescent="0.2">
      <c r="A177" s="152">
        <v>100</v>
      </c>
      <c r="B177" s="160" t="s">
        <v>34</v>
      </c>
      <c r="C177" s="159" t="s">
        <v>156</v>
      </c>
      <c r="D177" s="154">
        <v>3.5714285714285716</v>
      </c>
    </row>
    <row r="178" spans="1:4" ht="18.75" x14ac:dyDescent="0.2">
      <c r="A178" s="152">
        <v>101</v>
      </c>
      <c r="B178" s="160" t="s">
        <v>34</v>
      </c>
      <c r="C178" s="159" t="s">
        <v>158</v>
      </c>
      <c r="D178" s="154">
        <v>3.5714285714285716</v>
      </c>
    </row>
    <row r="179" spans="1:4" ht="18.75" x14ac:dyDescent="0.2">
      <c r="A179" s="152">
        <v>102</v>
      </c>
      <c r="B179" s="160" t="s">
        <v>34</v>
      </c>
      <c r="C179" s="159" t="s">
        <v>163</v>
      </c>
      <c r="D179" s="154">
        <v>3.5714285714285716</v>
      </c>
    </row>
    <row r="180" spans="1:4" ht="18.75" x14ac:dyDescent="0.2">
      <c r="A180" s="152">
        <v>103</v>
      </c>
      <c r="B180" s="160" t="s">
        <v>34</v>
      </c>
      <c r="C180" s="159" t="s">
        <v>170</v>
      </c>
      <c r="D180" s="154">
        <v>3.5714285714285716</v>
      </c>
    </row>
    <row r="181" spans="1:4" ht="18.75" x14ac:dyDescent="0.2">
      <c r="A181" s="152">
        <v>104</v>
      </c>
      <c r="B181" s="160" t="s">
        <v>34</v>
      </c>
      <c r="C181" s="159" t="s">
        <v>501</v>
      </c>
      <c r="D181" s="154">
        <v>3.5714285714285716</v>
      </c>
    </row>
    <row r="182" spans="1:4" ht="18.75" x14ac:dyDescent="0.2">
      <c r="A182" s="152">
        <v>105</v>
      </c>
      <c r="B182" s="160" t="s">
        <v>34</v>
      </c>
      <c r="C182" s="159" t="s">
        <v>503</v>
      </c>
      <c r="D182" s="154">
        <v>3.5714285714285716</v>
      </c>
    </row>
    <row r="183" spans="1:4" ht="18.75" x14ac:dyDescent="0.2">
      <c r="A183" s="152">
        <v>106</v>
      </c>
      <c r="B183" s="160" t="s">
        <v>34</v>
      </c>
      <c r="C183" s="159" t="s">
        <v>507</v>
      </c>
      <c r="D183" s="154">
        <v>3.5714285714285716</v>
      </c>
    </row>
    <row r="184" spans="1:4" ht="18.75" x14ac:dyDescent="0.2">
      <c r="A184" s="152">
        <v>107</v>
      </c>
      <c r="B184" s="160" t="s">
        <v>34</v>
      </c>
      <c r="C184" s="159" t="s">
        <v>509</v>
      </c>
      <c r="D184" s="154">
        <v>3.5714285714285716</v>
      </c>
    </row>
    <row r="185" spans="1:4" ht="18.75" x14ac:dyDescent="0.2">
      <c r="A185" s="152">
        <v>108</v>
      </c>
      <c r="B185" s="160" t="s">
        <v>34</v>
      </c>
      <c r="C185" s="159" t="s">
        <v>174</v>
      </c>
      <c r="D185" s="154">
        <v>3.5714285714285716</v>
      </c>
    </row>
    <row r="186" spans="1:4" ht="18.75" x14ac:dyDescent="0.2">
      <c r="A186" s="152">
        <v>109</v>
      </c>
      <c r="B186" s="160" t="s">
        <v>34</v>
      </c>
      <c r="C186" s="159" t="s">
        <v>190</v>
      </c>
      <c r="D186" s="154">
        <v>3.5714285714285716</v>
      </c>
    </row>
    <row r="187" spans="1:4" ht="18.75" x14ac:dyDescent="0.2">
      <c r="A187" s="152">
        <v>110</v>
      </c>
      <c r="B187" s="160" t="s">
        <v>34</v>
      </c>
      <c r="C187" s="159" t="s">
        <v>196</v>
      </c>
      <c r="D187" s="154">
        <v>3.5714285714285716</v>
      </c>
    </row>
    <row r="188" spans="1:4" ht="18.75" x14ac:dyDescent="0.2">
      <c r="A188" s="152">
        <v>111</v>
      </c>
      <c r="B188" s="160" t="s">
        <v>34</v>
      </c>
      <c r="C188" s="159" t="s">
        <v>532</v>
      </c>
      <c r="D188" s="154">
        <v>3.5714285714285716</v>
      </c>
    </row>
    <row r="189" spans="1:4" ht="18.75" x14ac:dyDescent="0.3">
      <c r="A189" s="152">
        <v>112</v>
      </c>
      <c r="B189" s="160" t="s">
        <v>34</v>
      </c>
      <c r="C189" s="159" t="s">
        <v>40</v>
      </c>
      <c r="D189" s="155">
        <v>3.5</v>
      </c>
    </row>
    <row r="190" spans="1:4" ht="18.75" x14ac:dyDescent="0.2">
      <c r="A190" s="152">
        <v>113</v>
      </c>
      <c r="B190" s="160" t="s">
        <v>34</v>
      </c>
      <c r="C190" s="159" t="s">
        <v>99</v>
      </c>
      <c r="D190" s="154">
        <v>3.5</v>
      </c>
    </row>
    <row r="191" spans="1:4" ht="18.75" x14ac:dyDescent="0.2">
      <c r="A191" s="152">
        <v>114</v>
      </c>
      <c r="B191" s="160" t="s">
        <v>34</v>
      </c>
      <c r="C191" s="159" t="s">
        <v>103</v>
      </c>
      <c r="D191" s="154">
        <v>3.5</v>
      </c>
    </row>
    <row r="192" spans="1:4" ht="18.75" x14ac:dyDescent="0.2">
      <c r="A192" s="152">
        <v>115</v>
      </c>
      <c r="B192" s="160" t="s">
        <v>51</v>
      </c>
      <c r="C192" s="159" t="s">
        <v>119</v>
      </c>
      <c r="D192" s="154">
        <v>3.5</v>
      </c>
    </row>
    <row r="193" spans="1:4" ht="18.75" x14ac:dyDescent="0.2">
      <c r="A193" s="152">
        <v>116</v>
      </c>
      <c r="B193" s="160" t="s">
        <v>34</v>
      </c>
      <c r="C193" s="159" t="s">
        <v>124</v>
      </c>
      <c r="D193" s="154">
        <v>3.4285714285714284</v>
      </c>
    </row>
    <row r="194" spans="1:4" ht="18.75" x14ac:dyDescent="0.2">
      <c r="A194" s="152">
        <v>117</v>
      </c>
      <c r="B194" s="160" t="s">
        <v>34</v>
      </c>
      <c r="C194" s="159" t="s">
        <v>130</v>
      </c>
      <c r="D194" s="154">
        <v>3.4285714285714284</v>
      </c>
    </row>
    <row r="195" spans="1:4" ht="18.75" x14ac:dyDescent="0.2">
      <c r="A195" s="152">
        <v>118</v>
      </c>
      <c r="B195" s="160" t="s">
        <v>34</v>
      </c>
      <c r="C195" s="159" t="s">
        <v>138</v>
      </c>
      <c r="D195" s="154">
        <v>3.4285714285714284</v>
      </c>
    </row>
    <row r="196" spans="1:4" ht="18.75" x14ac:dyDescent="0.2">
      <c r="A196" s="152">
        <v>119</v>
      </c>
      <c r="B196" s="160" t="s">
        <v>34</v>
      </c>
      <c r="C196" s="159" t="s">
        <v>154</v>
      </c>
      <c r="D196" s="154">
        <v>3.4285714285714284</v>
      </c>
    </row>
    <row r="197" spans="1:4" ht="18.75" x14ac:dyDescent="0.2">
      <c r="A197" s="152">
        <v>120</v>
      </c>
      <c r="B197" s="160" t="s">
        <v>34</v>
      </c>
      <c r="C197" s="159" t="s">
        <v>547</v>
      </c>
      <c r="D197" s="154">
        <v>3.4285714285714284</v>
      </c>
    </row>
    <row r="198" spans="1:4" ht="18.75" x14ac:dyDescent="0.2">
      <c r="A198" s="152">
        <v>121</v>
      </c>
      <c r="B198" s="160" t="s">
        <v>34</v>
      </c>
      <c r="C198" s="159" t="s">
        <v>169</v>
      </c>
      <c r="D198" s="154">
        <v>3.4285714285714284</v>
      </c>
    </row>
    <row r="199" spans="1:4" ht="18.75" x14ac:dyDescent="0.2">
      <c r="A199" s="152">
        <v>122</v>
      </c>
      <c r="B199" s="160" t="s">
        <v>34</v>
      </c>
      <c r="C199" s="159" t="s">
        <v>514</v>
      </c>
      <c r="D199" s="154">
        <v>3.4285714285714284</v>
      </c>
    </row>
    <row r="200" spans="1:4" ht="18.75" x14ac:dyDescent="0.2">
      <c r="A200" s="152">
        <v>123</v>
      </c>
      <c r="B200" s="160" t="s">
        <v>34</v>
      </c>
      <c r="C200" s="159" t="s">
        <v>527</v>
      </c>
      <c r="D200" s="154">
        <v>3.4285714285714284</v>
      </c>
    </row>
    <row r="201" spans="1:4" ht="18.75" x14ac:dyDescent="0.2">
      <c r="A201" s="152">
        <v>124</v>
      </c>
      <c r="B201" s="160" t="s">
        <v>182</v>
      </c>
      <c r="C201" s="159" t="s">
        <v>183</v>
      </c>
      <c r="D201" s="154">
        <v>3.4285714285714284</v>
      </c>
    </row>
    <row r="202" spans="1:4" ht="18.75" x14ac:dyDescent="0.2">
      <c r="A202" s="152">
        <v>125</v>
      </c>
      <c r="B202" s="160" t="s">
        <v>34</v>
      </c>
      <c r="C202" s="159" t="s">
        <v>192</v>
      </c>
      <c r="D202" s="154">
        <v>3.4285714285714284</v>
      </c>
    </row>
    <row r="203" spans="1:4" ht="18.75" x14ac:dyDescent="0.2">
      <c r="A203" s="152">
        <v>126</v>
      </c>
      <c r="B203" s="160" t="s">
        <v>34</v>
      </c>
      <c r="C203" s="159" t="s">
        <v>194</v>
      </c>
      <c r="D203" s="154">
        <v>3.4285714285714284</v>
      </c>
    </row>
    <row r="204" spans="1:4" ht="18.75" x14ac:dyDescent="0.3">
      <c r="A204" s="152">
        <v>127</v>
      </c>
      <c r="B204" s="160" t="s">
        <v>34</v>
      </c>
      <c r="C204" s="159" t="s">
        <v>53</v>
      </c>
      <c r="D204" s="155">
        <v>3.375</v>
      </c>
    </row>
    <row r="205" spans="1:4" ht="18.75" x14ac:dyDescent="0.2">
      <c r="A205" s="152">
        <v>128</v>
      </c>
      <c r="B205" s="160" t="s">
        <v>34</v>
      </c>
      <c r="C205" s="159" t="s">
        <v>68</v>
      </c>
      <c r="D205" s="154">
        <v>3.375</v>
      </c>
    </row>
    <row r="206" spans="1:4" ht="18.75" x14ac:dyDescent="0.2">
      <c r="A206" s="152">
        <v>129</v>
      </c>
      <c r="B206" s="160" t="s">
        <v>34</v>
      </c>
      <c r="C206" s="159" t="s">
        <v>72</v>
      </c>
      <c r="D206" s="154">
        <v>3.375</v>
      </c>
    </row>
    <row r="207" spans="1:4" ht="18.75" x14ac:dyDescent="0.2">
      <c r="A207" s="152">
        <v>130</v>
      </c>
      <c r="B207" s="160" t="s">
        <v>34</v>
      </c>
      <c r="C207" s="159" t="s">
        <v>109</v>
      </c>
      <c r="D207" s="154">
        <v>3.375</v>
      </c>
    </row>
    <row r="208" spans="1:4" ht="18.75" x14ac:dyDescent="0.2">
      <c r="A208" s="152">
        <v>131</v>
      </c>
      <c r="B208" s="160" t="s">
        <v>34</v>
      </c>
      <c r="C208" s="159" t="s">
        <v>543</v>
      </c>
      <c r="D208" s="154">
        <v>3.375</v>
      </c>
    </row>
    <row r="209" spans="1:4" ht="18.75" x14ac:dyDescent="0.2">
      <c r="A209" s="152">
        <v>132</v>
      </c>
      <c r="B209" s="160" t="s">
        <v>34</v>
      </c>
      <c r="C209" s="159" t="s">
        <v>125</v>
      </c>
      <c r="D209" s="154">
        <v>3.2857142857142856</v>
      </c>
    </row>
    <row r="210" spans="1:4" ht="18.75" x14ac:dyDescent="0.2">
      <c r="A210" s="152">
        <v>133</v>
      </c>
      <c r="B210" s="160" t="s">
        <v>34</v>
      </c>
      <c r="C210" s="159" t="s">
        <v>131</v>
      </c>
      <c r="D210" s="154">
        <v>3.2857142857142856</v>
      </c>
    </row>
    <row r="211" spans="1:4" ht="18.75" x14ac:dyDescent="0.2">
      <c r="A211" s="152">
        <v>134</v>
      </c>
      <c r="B211" s="160" t="s">
        <v>34</v>
      </c>
      <c r="C211" s="159" t="s">
        <v>137</v>
      </c>
      <c r="D211" s="154">
        <v>3.2857142857142856</v>
      </c>
    </row>
    <row r="212" spans="1:4" ht="18.75" x14ac:dyDescent="0.2">
      <c r="A212" s="152">
        <v>135</v>
      </c>
      <c r="B212" s="160" t="s">
        <v>34</v>
      </c>
      <c r="C212" s="159" t="s">
        <v>141</v>
      </c>
      <c r="D212" s="154">
        <v>3.2857142857142856</v>
      </c>
    </row>
    <row r="213" spans="1:4" ht="18.75" x14ac:dyDescent="0.2">
      <c r="A213" s="152">
        <v>136</v>
      </c>
      <c r="B213" s="160" t="s">
        <v>34</v>
      </c>
      <c r="C213" s="159" t="s">
        <v>150</v>
      </c>
      <c r="D213" s="154">
        <v>3.2857142857142856</v>
      </c>
    </row>
    <row r="214" spans="1:4" ht="18.75" x14ac:dyDescent="0.2">
      <c r="A214" s="152">
        <v>137</v>
      </c>
      <c r="B214" s="160" t="s">
        <v>34</v>
      </c>
      <c r="C214" s="159" t="s">
        <v>524</v>
      </c>
      <c r="D214" s="154">
        <v>3.2857142857142856</v>
      </c>
    </row>
    <row r="215" spans="1:4" ht="18.75" x14ac:dyDescent="0.2">
      <c r="A215" s="152">
        <v>138</v>
      </c>
      <c r="B215" s="160" t="s">
        <v>34</v>
      </c>
      <c r="C215" s="159" t="s">
        <v>180</v>
      </c>
      <c r="D215" s="154">
        <v>3.2857142857142856</v>
      </c>
    </row>
    <row r="216" spans="1:4" ht="18.75" x14ac:dyDescent="0.2">
      <c r="A216" s="152">
        <v>139</v>
      </c>
      <c r="B216" s="160" t="s">
        <v>34</v>
      </c>
      <c r="C216" s="159" t="s">
        <v>199</v>
      </c>
      <c r="D216" s="154">
        <v>3.2857142857142856</v>
      </c>
    </row>
    <row r="217" spans="1:4" ht="18.75" x14ac:dyDescent="0.3">
      <c r="A217" s="152">
        <v>140</v>
      </c>
      <c r="B217" s="160" t="s">
        <v>34</v>
      </c>
      <c r="C217" s="159" t="s">
        <v>49</v>
      </c>
      <c r="D217" s="155">
        <v>3.25</v>
      </c>
    </row>
    <row r="218" spans="1:4" ht="18.75" x14ac:dyDescent="0.3">
      <c r="A218" s="152">
        <v>141</v>
      </c>
      <c r="B218" s="160" t="s">
        <v>34</v>
      </c>
      <c r="C218" s="159" t="s">
        <v>56</v>
      </c>
      <c r="D218" s="155">
        <v>3.25</v>
      </c>
    </row>
    <row r="219" spans="1:4" ht="18.75" x14ac:dyDescent="0.3">
      <c r="A219" s="152">
        <v>142</v>
      </c>
      <c r="B219" s="160" t="s">
        <v>34</v>
      </c>
      <c r="C219" s="159" t="s">
        <v>61</v>
      </c>
      <c r="D219" s="155">
        <v>3.25</v>
      </c>
    </row>
    <row r="220" spans="1:4" ht="18.75" x14ac:dyDescent="0.3">
      <c r="A220" s="152">
        <v>143</v>
      </c>
      <c r="B220" s="160" t="s">
        <v>34</v>
      </c>
      <c r="C220" s="159" t="s">
        <v>63</v>
      </c>
      <c r="D220" s="155">
        <v>3.25</v>
      </c>
    </row>
    <row r="221" spans="1:4" ht="18.75" x14ac:dyDescent="0.2">
      <c r="A221" s="152">
        <v>144</v>
      </c>
      <c r="B221" s="160" t="s">
        <v>34</v>
      </c>
      <c r="C221" s="159" t="s">
        <v>81</v>
      </c>
      <c r="D221" s="154">
        <v>3.25</v>
      </c>
    </row>
    <row r="222" spans="1:4" ht="18.75" x14ac:dyDescent="0.2">
      <c r="A222" s="152">
        <v>145</v>
      </c>
      <c r="B222" s="160" t="s">
        <v>34</v>
      </c>
      <c r="C222" s="159" t="s">
        <v>100</v>
      </c>
      <c r="D222" s="154">
        <v>3.25</v>
      </c>
    </row>
    <row r="223" spans="1:4" ht="18.75" x14ac:dyDescent="0.2">
      <c r="A223" s="152">
        <v>146</v>
      </c>
      <c r="B223" s="160" t="s">
        <v>34</v>
      </c>
      <c r="C223" s="159" t="s">
        <v>104</v>
      </c>
      <c r="D223" s="154">
        <v>3.25</v>
      </c>
    </row>
    <row r="224" spans="1:4" ht="18.75" x14ac:dyDescent="0.2">
      <c r="A224" s="152">
        <v>147</v>
      </c>
      <c r="B224" s="160" t="s">
        <v>34</v>
      </c>
      <c r="C224" s="159" t="s">
        <v>108</v>
      </c>
      <c r="D224" s="154">
        <v>3.25</v>
      </c>
    </row>
    <row r="225" spans="1:4" ht="18.75" x14ac:dyDescent="0.2">
      <c r="A225" s="152">
        <v>148</v>
      </c>
      <c r="B225" s="160" t="s">
        <v>34</v>
      </c>
      <c r="C225" s="159" t="s">
        <v>136</v>
      </c>
      <c r="D225" s="154">
        <v>3.1428571428571428</v>
      </c>
    </row>
    <row r="226" spans="1:4" ht="18.75" x14ac:dyDescent="0.2">
      <c r="A226" s="152">
        <v>149</v>
      </c>
      <c r="B226" s="160" t="s">
        <v>34</v>
      </c>
      <c r="C226" s="159" t="s">
        <v>173</v>
      </c>
      <c r="D226" s="154">
        <v>3.1428571428571428</v>
      </c>
    </row>
    <row r="227" spans="1:4" ht="18.75" x14ac:dyDescent="0.2">
      <c r="A227" s="152">
        <v>150</v>
      </c>
      <c r="B227" s="160" t="s">
        <v>34</v>
      </c>
      <c r="C227" s="159" t="s">
        <v>517</v>
      </c>
      <c r="D227" s="154">
        <v>3.1428571428571428</v>
      </c>
    </row>
    <row r="228" spans="1:4" ht="18.75" x14ac:dyDescent="0.2">
      <c r="A228" s="152">
        <v>151</v>
      </c>
      <c r="B228" s="160" t="s">
        <v>34</v>
      </c>
      <c r="C228" s="159" t="s">
        <v>528</v>
      </c>
      <c r="D228" s="154">
        <v>3.1428571428571428</v>
      </c>
    </row>
    <row r="229" spans="1:4" ht="18.75" x14ac:dyDescent="0.2">
      <c r="A229" s="152">
        <v>152</v>
      </c>
      <c r="B229" s="160" t="s">
        <v>34</v>
      </c>
      <c r="C229" s="159" t="s">
        <v>189</v>
      </c>
      <c r="D229" s="154">
        <v>3.1428571428571428</v>
      </c>
    </row>
    <row r="230" spans="1:4" ht="18.75" x14ac:dyDescent="0.3">
      <c r="A230" s="152">
        <v>153</v>
      </c>
      <c r="B230" s="160" t="s">
        <v>34</v>
      </c>
      <c r="C230" s="159" t="s">
        <v>45</v>
      </c>
      <c r="D230" s="155">
        <v>3.125</v>
      </c>
    </row>
    <row r="231" spans="1:4" ht="18.75" x14ac:dyDescent="0.3">
      <c r="A231" s="152">
        <v>154</v>
      </c>
      <c r="B231" s="160" t="s">
        <v>34</v>
      </c>
      <c r="C231" s="159" t="s">
        <v>57</v>
      </c>
      <c r="D231" s="155">
        <v>3.125</v>
      </c>
    </row>
    <row r="232" spans="1:4" ht="18.75" x14ac:dyDescent="0.3">
      <c r="A232" s="152">
        <v>155</v>
      </c>
      <c r="B232" s="160" t="s">
        <v>34</v>
      </c>
      <c r="C232" s="159" t="s">
        <v>64</v>
      </c>
      <c r="D232" s="155">
        <v>3.125</v>
      </c>
    </row>
    <row r="233" spans="1:4" ht="18.75" x14ac:dyDescent="0.2">
      <c r="A233" s="152">
        <v>156</v>
      </c>
      <c r="B233" s="160" t="s">
        <v>34</v>
      </c>
      <c r="C233" s="159" t="s">
        <v>96</v>
      </c>
      <c r="D233" s="154">
        <v>3.125</v>
      </c>
    </row>
    <row r="234" spans="1:4" ht="18.75" x14ac:dyDescent="0.2">
      <c r="A234" s="152">
        <v>157</v>
      </c>
      <c r="B234" s="160" t="s">
        <v>34</v>
      </c>
      <c r="C234" s="159" t="s">
        <v>97</v>
      </c>
      <c r="D234" s="154">
        <v>3.125</v>
      </c>
    </row>
    <row r="235" spans="1:4" ht="18.75" x14ac:dyDescent="0.2">
      <c r="A235" s="152">
        <v>158</v>
      </c>
      <c r="B235" s="160" t="s">
        <v>51</v>
      </c>
      <c r="C235" s="159" t="s">
        <v>114</v>
      </c>
      <c r="D235" s="154">
        <v>3.125</v>
      </c>
    </row>
    <row r="236" spans="1:4" ht="18.75" x14ac:dyDescent="0.2">
      <c r="A236" s="152">
        <v>159</v>
      </c>
      <c r="B236" s="160" t="s">
        <v>34</v>
      </c>
      <c r="C236" s="159" t="s">
        <v>116</v>
      </c>
      <c r="D236" s="154">
        <v>3.125</v>
      </c>
    </row>
    <row r="237" spans="1:4" ht="18.75" x14ac:dyDescent="0.3">
      <c r="A237" s="152">
        <v>160</v>
      </c>
      <c r="B237" s="160" t="s">
        <v>34</v>
      </c>
      <c r="C237" s="159" t="s">
        <v>65</v>
      </c>
      <c r="D237" s="155">
        <v>3</v>
      </c>
    </row>
    <row r="238" spans="1:4" ht="18.75" x14ac:dyDescent="0.2">
      <c r="A238" s="152">
        <v>161</v>
      </c>
      <c r="B238" s="160" t="s">
        <v>34</v>
      </c>
      <c r="C238" s="159" t="s">
        <v>70</v>
      </c>
      <c r="D238" s="154">
        <v>3</v>
      </c>
    </row>
    <row r="239" spans="1:4" ht="18.75" x14ac:dyDescent="0.2">
      <c r="A239" s="152">
        <v>162</v>
      </c>
      <c r="B239" s="160" t="s">
        <v>34</v>
      </c>
      <c r="C239" s="159" t="s">
        <v>85</v>
      </c>
      <c r="D239" s="154">
        <v>3</v>
      </c>
    </row>
    <row r="240" spans="1:4" ht="18.75" x14ac:dyDescent="0.2">
      <c r="A240" s="152">
        <v>163</v>
      </c>
      <c r="B240" s="160" t="s">
        <v>34</v>
      </c>
      <c r="C240" s="159" t="s">
        <v>87</v>
      </c>
      <c r="D240" s="154">
        <v>3</v>
      </c>
    </row>
    <row r="241" spans="1:4" ht="18.75" x14ac:dyDescent="0.2">
      <c r="A241" s="152">
        <v>164</v>
      </c>
      <c r="B241" s="160" t="s">
        <v>34</v>
      </c>
      <c r="C241" s="159" t="s">
        <v>165</v>
      </c>
      <c r="D241" s="154">
        <v>3</v>
      </c>
    </row>
    <row r="242" spans="1:4" ht="18.75" x14ac:dyDescent="0.2">
      <c r="A242" s="152">
        <v>165</v>
      </c>
      <c r="B242" s="160" t="s">
        <v>34</v>
      </c>
      <c r="C242" s="159" t="s">
        <v>513</v>
      </c>
      <c r="D242" s="154">
        <v>3</v>
      </c>
    </row>
    <row r="243" spans="1:4" ht="18.75" x14ac:dyDescent="0.2">
      <c r="A243" s="152">
        <v>166</v>
      </c>
      <c r="B243" s="160" t="s">
        <v>34</v>
      </c>
      <c r="C243" s="159" t="s">
        <v>79</v>
      </c>
      <c r="D243" s="154">
        <v>2.8888888888888888</v>
      </c>
    </row>
    <row r="244" spans="1:4" ht="18.75" x14ac:dyDescent="0.3">
      <c r="A244" s="152">
        <v>167</v>
      </c>
      <c r="B244" s="160" t="s">
        <v>34</v>
      </c>
      <c r="C244" s="159" t="s">
        <v>42</v>
      </c>
      <c r="D244" s="155">
        <v>2.875</v>
      </c>
    </row>
    <row r="245" spans="1:4" ht="18.75" x14ac:dyDescent="0.3">
      <c r="A245" s="152">
        <v>168</v>
      </c>
      <c r="B245" s="160" t="s">
        <v>51</v>
      </c>
      <c r="C245" s="159" t="s">
        <v>58</v>
      </c>
      <c r="D245" s="155">
        <v>2.875</v>
      </c>
    </row>
    <row r="246" spans="1:4" ht="18.75" x14ac:dyDescent="0.3">
      <c r="A246" s="152">
        <v>169</v>
      </c>
      <c r="B246" s="160" t="s">
        <v>51</v>
      </c>
      <c r="C246" s="159" t="s">
        <v>62</v>
      </c>
      <c r="D246" s="155">
        <v>2.875</v>
      </c>
    </row>
    <row r="247" spans="1:4" ht="18.75" x14ac:dyDescent="0.2">
      <c r="A247" s="152">
        <v>170</v>
      </c>
      <c r="B247" s="160" t="s">
        <v>34</v>
      </c>
      <c r="C247" s="159" t="s">
        <v>71</v>
      </c>
      <c r="D247" s="154">
        <v>2.875</v>
      </c>
    </row>
    <row r="248" spans="1:4" ht="18.75" x14ac:dyDescent="0.2">
      <c r="A248" s="152">
        <v>171</v>
      </c>
      <c r="B248" s="160" t="s">
        <v>34</v>
      </c>
      <c r="C248" s="159" t="s">
        <v>74</v>
      </c>
      <c r="D248" s="154">
        <v>2.875</v>
      </c>
    </row>
    <row r="249" spans="1:4" ht="18.75" x14ac:dyDescent="0.2">
      <c r="A249" s="152">
        <v>172</v>
      </c>
      <c r="B249" s="160" t="s">
        <v>34</v>
      </c>
      <c r="C249" s="159" t="s">
        <v>89</v>
      </c>
      <c r="D249" s="154">
        <v>2.875</v>
      </c>
    </row>
    <row r="250" spans="1:4" ht="18.75" x14ac:dyDescent="0.2">
      <c r="A250" s="152">
        <v>173</v>
      </c>
      <c r="B250" s="160" t="s">
        <v>34</v>
      </c>
      <c r="C250" s="159" t="s">
        <v>106</v>
      </c>
      <c r="D250" s="154">
        <v>2.875</v>
      </c>
    </row>
    <row r="251" spans="1:4" ht="18.75" x14ac:dyDescent="0.2">
      <c r="A251" s="152">
        <v>174</v>
      </c>
      <c r="B251" s="160" t="s">
        <v>34</v>
      </c>
      <c r="C251" s="159" t="s">
        <v>69</v>
      </c>
      <c r="D251" s="154">
        <v>2.8571428571428572</v>
      </c>
    </row>
    <row r="252" spans="1:4" ht="18.75" x14ac:dyDescent="0.3">
      <c r="A252" s="152">
        <v>175</v>
      </c>
      <c r="B252" s="160" t="s">
        <v>34</v>
      </c>
      <c r="C252" s="159" t="s">
        <v>54</v>
      </c>
      <c r="D252" s="155">
        <v>2.75</v>
      </c>
    </row>
    <row r="253" spans="1:4" ht="18.75" x14ac:dyDescent="0.3">
      <c r="A253" s="152">
        <v>176</v>
      </c>
      <c r="B253" s="160" t="s">
        <v>34</v>
      </c>
      <c r="C253" s="159" t="s">
        <v>55</v>
      </c>
      <c r="D253" s="155">
        <v>2.75</v>
      </c>
    </row>
    <row r="254" spans="1:4" ht="18.75" x14ac:dyDescent="0.2">
      <c r="A254" s="152">
        <v>177</v>
      </c>
      <c r="B254" s="160" t="s">
        <v>34</v>
      </c>
      <c r="C254" s="159" t="s">
        <v>66</v>
      </c>
      <c r="D254" s="154">
        <v>2.75</v>
      </c>
    </row>
    <row r="255" spans="1:4" ht="18.75" x14ac:dyDescent="0.2">
      <c r="A255" s="152">
        <v>178</v>
      </c>
      <c r="B255" s="160" t="s">
        <v>34</v>
      </c>
      <c r="C255" s="159" t="s">
        <v>76</v>
      </c>
      <c r="D255" s="154">
        <v>2.75</v>
      </c>
    </row>
    <row r="256" spans="1:4" ht="18.75" x14ac:dyDescent="0.2">
      <c r="A256" s="152">
        <v>179</v>
      </c>
      <c r="B256" s="160" t="s">
        <v>34</v>
      </c>
      <c r="C256" s="159" t="s">
        <v>86</v>
      </c>
      <c r="D256" s="154">
        <v>2.75</v>
      </c>
    </row>
    <row r="257" spans="1:4" ht="18.75" x14ac:dyDescent="0.2">
      <c r="A257" s="152">
        <v>180</v>
      </c>
      <c r="B257" s="160" t="s">
        <v>34</v>
      </c>
      <c r="C257" s="159" t="s">
        <v>101</v>
      </c>
      <c r="D257" s="154">
        <v>2.75</v>
      </c>
    </row>
    <row r="258" spans="1:4" ht="18.75" x14ac:dyDescent="0.2">
      <c r="A258" s="152">
        <v>181</v>
      </c>
      <c r="B258" s="160" t="s">
        <v>34</v>
      </c>
      <c r="C258" s="159" t="s">
        <v>113</v>
      </c>
      <c r="D258" s="154">
        <v>2.6666666666666665</v>
      </c>
    </row>
    <row r="259" spans="1:4" ht="18.75" x14ac:dyDescent="0.3">
      <c r="A259" s="152">
        <v>182</v>
      </c>
      <c r="B259" s="160" t="s">
        <v>34</v>
      </c>
      <c r="C259" s="159" t="s">
        <v>39</v>
      </c>
      <c r="D259" s="155">
        <v>2.625</v>
      </c>
    </row>
    <row r="260" spans="1:4" ht="18.75" x14ac:dyDescent="0.3">
      <c r="A260" s="152">
        <v>183</v>
      </c>
      <c r="B260" s="160" t="s">
        <v>34</v>
      </c>
      <c r="C260" s="159" t="s">
        <v>46</v>
      </c>
      <c r="D260" s="155">
        <v>2.625</v>
      </c>
    </row>
    <row r="261" spans="1:4" ht="18.75" x14ac:dyDescent="0.3">
      <c r="A261" s="152">
        <v>184</v>
      </c>
      <c r="B261" s="160" t="s">
        <v>34</v>
      </c>
      <c r="C261" s="159" t="s">
        <v>48</v>
      </c>
      <c r="D261" s="155">
        <v>2.625</v>
      </c>
    </row>
    <row r="262" spans="1:4" ht="18.75" x14ac:dyDescent="0.3">
      <c r="A262" s="152">
        <v>185</v>
      </c>
      <c r="B262" s="160" t="s">
        <v>34</v>
      </c>
      <c r="C262" s="159" t="s">
        <v>50</v>
      </c>
      <c r="D262" s="155">
        <v>2.625</v>
      </c>
    </row>
    <row r="263" spans="1:4" ht="18.75" x14ac:dyDescent="0.2">
      <c r="A263" s="152">
        <v>186</v>
      </c>
      <c r="B263" s="160" t="s">
        <v>34</v>
      </c>
      <c r="C263" s="159" t="s">
        <v>83</v>
      </c>
      <c r="D263" s="154">
        <v>2.625</v>
      </c>
    </row>
    <row r="264" spans="1:4" ht="18.75" x14ac:dyDescent="0.2">
      <c r="A264" s="152">
        <v>187</v>
      </c>
      <c r="B264" s="160" t="s">
        <v>34</v>
      </c>
      <c r="C264" s="159" t="s">
        <v>84</v>
      </c>
      <c r="D264" s="154">
        <v>2.625</v>
      </c>
    </row>
    <row r="265" spans="1:4" ht="18.75" x14ac:dyDescent="0.2">
      <c r="A265" s="152">
        <v>188</v>
      </c>
      <c r="B265" s="160" t="s">
        <v>34</v>
      </c>
      <c r="C265" s="159" t="s">
        <v>148</v>
      </c>
      <c r="D265" s="154">
        <v>2.5</v>
      </c>
    </row>
    <row r="266" spans="1:4" ht="18.75" x14ac:dyDescent="0.2">
      <c r="A266" s="152">
        <v>189</v>
      </c>
      <c r="B266" s="160" t="s">
        <v>34</v>
      </c>
      <c r="C266" s="159" t="s">
        <v>73</v>
      </c>
      <c r="D266" s="154">
        <v>2.4444444444444446</v>
      </c>
    </row>
    <row r="267" spans="1:4" ht="18.75" x14ac:dyDescent="0.2">
      <c r="A267" s="152">
        <v>190</v>
      </c>
      <c r="B267" s="160" t="s">
        <v>34</v>
      </c>
      <c r="C267" s="159" t="s">
        <v>80</v>
      </c>
      <c r="D267" s="154">
        <v>2.375</v>
      </c>
    </row>
    <row r="268" spans="1:4" ht="18.75" x14ac:dyDescent="0.2">
      <c r="A268" s="152">
        <v>191</v>
      </c>
      <c r="B268" s="160" t="s">
        <v>34</v>
      </c>
      <c r="C268" s="159" t="s">
        <v>78</v>
      </c>
      <c r="D268" s="154">
        <v>2.2857142857142856</v>
      </c>
    </row>
    <row r="269" spans="1:4" ht="18.75" x14ac:dyDescent="0.2">
      <c r="A269" s="152">
        <v>192</v>
      </c>
      <c r="B269" s="160" t="s">
        <v>34</v>
      </c>
      <c r="C269" s="159" t="s">
        <v>77</v>
      </c>
      <c r="D269" s="154">
        <v>2.25</v>
      </c>
    </row>
    <row r="270" spans="1:4" ht="18.75" x14ac:dyDescent="0.3">
      <c r="A270" s="152">
        <v>193</v>
      </c>
      <c r="B270" s="160" t="s">
        <v>34</v>
      </c>
      <c r="C270" s="159" t="s">
        <v>44</v>
      </c>
      <c r="D270" s="155">
        <v>2.1428571428571428</v>
      </c>
    </row>
    <row r="271" spans="1:4" ht="18.75" x14ac:dyDescent="0.3">
      <c r="A271" s="152">
        <v>194</v>
      </c>
      <c r="B271" s="160" t="s">
        <v>34</v>
      </c>
      <c r="C271" s="159" t="s">
        <v>43</v>
      </c>
      <c r="D271" s="155">
        <v>2</v>
      </c>
    </row>
    <row r="272" spans="1:4" ht="18.75" x14ac:dyDescent="0.3">
      <c r="A272" s="152">
        <v>195</v>
      </c>
      <c r="B272" s="160" t="s">
        <v>34</v>
      </c>
      <c r="C272" s="159" t="s">
        <v>47</v>
      </c>
      <c r="D272" s="155">
        <v>2</v>
      </c>
    </row>
    <row r="273" spans="1:4" ht="18.75" x14ac:dyDescent="0.2">
      <c r="A273" s="152">
        <v>196</v>
      </c>
      <c r="B273" s="160" t="s">
        <v>34</v>
      </c>
      <c r="C273" s="159" t="s">
        <v>82</v>
      </c>
      <c r="D273" s="154">
        <v>2</v>
      </c>
    </row>
    <row r="274" spans="1:4" ht="18.75" x14ac:dyDescent="0.2">
      <c r="A274" s="152">
        <v>197</v>
      </c>
      <c r="B274" s="160" t="s">
        <v>34</v>
      </c>
      <c r="C274" s="159" t="s">
        <v>102</v>
      </c>
      <c r="D274" s="154">
        <v>2</v>
      </c>
    </row>
    <row r="275" spans="1:4" ht="18.75" x14ac:dyDescent="0.2">
      <c r="A275" s="152">
        <v>198</v>
      </c>
      <c r="B275" s="160" t="s">
        <v>34</v>
      </c>
      <c r="C275" s="159" t="s">
        <v>118</v>
      </c>
      <c r="D275" s="154">
        <v>2</v>
      </c>
    </row>
    <row r="276" spans="1:4" ht="18.75" x14ac:dyDescent="0.2">
      <c r="A276" s="564" t="s">
        <v>550</v>
      </c>
      <c r="B276" s="564"/>
      <c r="C276" s="564"/>
      <c r="D276" s="564"/>
    </row>
    <row r="277" spans="1:4" ht="18.75" x14ac:dyDescent="0.2">
      <c r="A277" s="563" t="s">
        <v>573</v>
      </c>
      <c r="B277" s="563"/>
      <c r="C277" s="563"/>
      <c r="D277" s="563"/>
    </row>
    <row r="278" spans="1:4" ht="37.5" customHeight="1" x14ac:dyDescent="0.2">
      <c r="A278" s="152" t="s">
        <v>546</v>
      </c>
      <c r="B278" s="153" t="s">
        <v>549</v>
      </c>
      <c r="C278" s="152" t="s">
        <v>3</v>
      </c>
      <c r="D278" s="154" t="s">
        <v>9</v>
      </c>
    </row>
    <row r="279" spans="1:4" ht="18.75" x14ac:dyDescent="0.2">
      <c r="A279" s="152">
        <v>1</v>
      </c>
      <c r="B279" s="160" t="s">
        <v>34</v>
      </c>
      <c r="C279" s="159" t="s">
        <v>258</v>
      </c>
      <c r="D279" s="154">
        <v>5</v>
      </c>
    </row>
    <row r="280" spans="1:4" ht="18.75" x14ac:dyDescent="0.2">
      <c r="A280" s="152">
        <v>2</v>
      </c>
      <c r="B280" s="160" t="s">
        <v>35</v>
      </c>
      <c r="C280" s="159" t="s">
        <v>266</v>
      </c>
      <c r="D280" s="154">
        <v>5</v>
      </c>
    </row>
    <row r="281" spans="1:4" ht="18.75" x14ac:dyDescent="0.2">
      <c r="A281" s="152">
        <v>3</v>
      </c>
      <c r="B281" s="160" t="s">
        <v>34</v>
      </c>
      <c r="C281" s="159" t="s">
        <v>274</v>
      </c>
      <c r="D281" s="154">
        <v>5</v>
      </c>
    </row>
    <row r="282" spans="1:4" ht="18.75" x14ac:dyDescent="0.2">
      <c r="A282" s="152">
        <v>4</v>
      </c>
      <c r="B282" s="160" t="s">
        <v>34</v>
      </c>
      <c r="C282" s="159" t="s">
        <v>291</v>
      </c>
      <c r="D282" s="154">
        <v>5</v>
      </c>
    </row>
    <row r="283" spans="1:4" ht="18.75" x14ac:dyDescent="0.2">
      <c r="A283" s="152">
        <v>5</v>
      </c>
      <c r="B283" s="160" t="s">
        <v>304</v>
      </c>
      <c r="C283" s="159" t="s">
        <v>305</v>
      </c>
      <c r="D283" s="154">
        <v>5</v>
      </c>
    </row>
    <row r="284" spans="1:4" ht="18.75" x14ac:dyDescent="0.2">
      <c r="A284" s="152">
        <v>6</v>
      </c>
      <c r="B284" s="160" t="s">
        <v>34</v>
      </c>
      <c r="C284" s="159" t="s">
        <v>307</v>
      </c>
      <c r="D284" s="154">
        <v>5</v>
      </c>
    </row>
    <row r="285" spans="1:4" ht="18.75" x14ac:dyDescent="0.2">
      <c r="A285" s="152">
        <v>7</v>
      </c>
      <c r="B285" s="160" t="s">
        <v>35</v>
      </c>
      <c r="C285" s="159" t="s">
        <v>312</v>
      </c>
      <c r="D285" s="154">
        <v>5</v>
      </c>
    </row>
    <row r="286" spans="1:4" ht="18.75" x14ac:dyDescent="0.2">
      <c r="A286" s="152">
        <v>8</v>
      </c>
      <c r="B286" s="160" t="s">
        <v>34</v>
      </c>
      <c r="C286" s="159" t="s">
        <v>329</v>
      </c>
      <c r="D286" s="154">
        <v>5</v>
      </c>
    </row>
    <row r="287" spans="1:4" ht="18.75" x14ac:dyDescent="0.2">
      <c r="A287" s="152">
        <v>9</v>
      </c>
      <c r="B287" s="160" t="s">
        <v>34</v>
      </c>
      <c r="C287" s="159" t="s">
        <v>289</v>
      </c>
      <c r="D287" s="154">
        <v>4.875</v>
      </c>
    </row>
    <row r="288" spans="1:4" ht="18.75" x14ac:dyDescent="0.2">
      <c r="A288" s="152">
        <v>10</v>
      </c>
      <c r="B288" s="160" t="s">
        <v>304</v>
      </c>
      <c r="C288" s="159" t="s">
        <v>314</v>
      </c>
      <c r="D288" s="154">
        <v>4.875</v>
      </c>
    </row>
    <row r="289" spans="1:4" ht="18.75" x14ac:dyDescent="0.2">
      <c r="A289" s="152">
        <v>11</v>
      </c>
      <c r="B289" s="160" t="s">
        <v>34</v>
      </c>
      <c r="C289" s="159" t="s">
        <v>325</v>
      </c>
      <c r="D289" s="154">
        <v>4.875</v>
      </c>
    </row>
    <row r="290" spans="1:4" ht="18.75" x14ac:dyDescent="0.2">
      <c r="A290" s="152">
        <v>12</v>
      </c>
      <c r="B290" s="160" t="s">
        <v>34</v>
      </c>
      <c r="C290" s="159" t="s">
        <v>326</v>
      </c>
      <c r="D290" s="154">
        <v>4.875</v>
      </c>
    </row>
    <row r="291" spans="1:4" ht="18.75" x14ac:dyDescent="0.2">
      <c r="A291" s="152">
        <v>13</v>
      </c>
      <c r="B291" s="160" t="s">
        <v>34</v>
      </c>
      <c r="C291" s="159" t="s">
        <v>332</v>
      </c>
      <c r="D291" s="154">
        <v>4.875</v>
      </c>
    </row>
    <row r="292" spans="1:4" ht="18.75" x14ac:dyDescent="0.2">
      <c r="A292" s="152">
        <v>14</v>
      </c>
      <c r="B292" s="160" t="s">
        <v>34</v>
      </c>
      <c r="C292" s="159" t="s">
        <v>336</v>
      </c>
      <c r="D292" s="154">
        <v>4.875</v>
      </c>
    </row>
    <row r="293" spans="1:4" ht="18.75" x14ac:dyDescent="0.2">
      <c r="A293" s="152">
        <v>15</v>
      </c>
      <c r="B293" s="160" t="s">
        <v>34</v>
      </c>
      <c r="C293" s="159" t="s">
        <v>263</v>
      </c>
      <c r="D293" s="154">
        <v>4.8571428571428568</v>
      </c>
    </row>
    <row r="294" spans="1:4" ht="18.75" x14ac:dyDescent="0.2">
      <c r="A294" s="152">
        <v>16</v>
      </c>
      <c r="B294" s="160" t="s">
        <v>34</v>
      </c>
      <c r="C294" s="159" t="s">
        <v>268</v>
      </c>
      <c r="D294" s="154">
        <v>4.8571428571428568</v>
      </c>
    </row>
    <row r="295" spans="1:4" ht="18.75" x14ac:dyDescent="0.2">
      <c r="A295" s="152">
        <v>17</v>
      </c>
      <c r="B295" s="160" t="s">
        <v>36</v>
      </c>
      <c r="C295" s="159" t="s">
        <v>280</v>
      </c>
      <c r="D295" s="154">
        <v>4.75</v>
      </c>
    </row>
    <row r="296" spans="1:4" ht="18.75" x14ac:dyDescent="0.2">
      <c r="A296" s="152">
        <v>18</v>
      </c>
      <c r="B296" s="160" t="s">
        <v>51</v>
      </c>
      <c r="C296" s="159" t="s">
        <v>297</v>
      </c>
      <c r="D296" s="154">
        <v>4.75</v>
      </c>
    </row>
    <row r="297" spans="1:4" ht="18.75" x14ac:dyDescent="0.2">
      <c r="A297" s="152">
        <v>19</v>
      </c>
      <c r="B297" s="160" t="s">
        <v>34</v>
      </c>
      <c r="C297" s="159" t="s">
        <v>253</v>
      </c>
      <c r="D297" s="154">
        <v>4.7142857142857144</v>
      </c>
    </row>
    <row r="298" spans="1:4" ht="18.75" x14ac:dyDescent="0.2">
      <c r="A298" s="152">
        <v>20</v>
      </c>
      <c r="B298" s="160" t="s">
        <v>35</v>
      </c>
      <c r="C298" s="159" t="s">
        <v>260</v>
      </c>
      <c r="D298" s="154">
        <v>4.7142857142857144</v>
      </c>
    </row>
    <row r="299" spans="1:4" ht="18.75" x14ac:dyDescent="0.2">
      <c r="A299" s="152">
        <v>21</v>
      </c>
      <c r="B299" s="160" t="s">
        <v>34</v>
      </c>
      <c r="C299" s="159" t="s">
        <v>271</v>
      </c>
      <c r="D299" s="154">
        <v>4.7142857142857144</v>
      </c>
    </row>
    <row r="300" spans="1:4" ht="18.75" x14ac:dyDescent="0.2">
      <c r="A300" s="152">
        <v>22</v>
      </c>
      <c r="B300" s="160" t="s">
        <v>34</v>
      </c>
      <c r="C300" s="159" t="s">
        <v>283</v>
      </c>
      <c r="D300" s="154">
        <v>4.625</v>
      </c>
    </row>
    <row r="301" spans="1:4" ht="18.75" x14ac:dyDescent="0.2">
      <c r="A301" s="152">
        <v>23</v>
      </c>
      <c r="B301" s="160" t="s">
        <v>34</v>
      </c>
      <c r="C301" s="159" t="s">
        <v>296</v>
      </c>
      <c r="D301" s="154">
        <v>4.625</v>
      </c>
    </row>
    <row r="302" spans="1:4" ht="18.75" x14ac:dyDescent="0.2">
      <c r="A302" s="152">
        <v>24</v>
      </c>
      <c r="B302" s="160" t="s">
        <v>34</v>
      </c>
      <c r="C302" s="159" t="s">
        <v>322</v>
      </c>
      <c r="D302" s="154">
        <v>4.625</v>
      </c>
    </row>
    <row r="303" spans="1:4" ht="18.75" x14ac:dyDescent="0.2">
      <c r="A303" s="152">
        <v>25</v>
      </c>
      <c r="B303" s="160" t="s">
        <v>34</v>
      </c>
      <c r="C303" s="159" t="s">
        <v>224</v>
      </c>
      <c r="D303" s="154">
        <v>4.5714285714285712</v>
      </c>
    </row>
    <row r="304" spans="1:4" ht="18.75" x14ac:dyDescent="0.2">
      <c r="A304" s="152">
        <v>26</v>
      </c>
      <c r="B304" s="160" t="s">
        <v>35</v>
      </c>
      <c r="C304" s="159" t="s">
        <v>239</v>
      </c>
      <c r="D304" s="154">
        <v>4.5714285714285712</v>
      </c>
    </row>
    <row r="305" spans="1:4" ht="18.75" x14ac:dyDescent="0.2">
      <c r="A305" s="152">
        <v>27</v>
      </c>
      <c r="B305" s="160" t="s">
        <v>35</v>
      </c>
      <c r="C305" s="159" t="s">
        <v>269</v>
      </c>
      <c r="D305" s="154">
        <v>4.5714285714285712</v>
      </c>
    </row>
    <row r="306" spans="1:4" ht="18.75" x14ac:dyDescent="0.2">
      <c r="A306" s="152">
        <v>28</v>
      </c>
      <c r="B306" s="160" t="s">
        <v>35</v>
      </c>
      <c r="C306" s="159" t="s">
        <v>216</v>
      </c>
      <c r="D306" s="154">
        <v>4.5</v>
      </c>
    </row>
    <row r="307" spans="1:4" ht="18.75" x14ac:dyDescent="0.2">
      <c r="A307" s="152">
        <v>29</v>
      </c>
      <c r="B307" s="160" t="s">
        <v>34</v>
      </c>
      <c r="C307" s="159" t="s">
        <v>240</v>
      </c>
      <c r="D307" s="154">
        <v>4.5</v>
      </c>
    </row>
    <row r="308" spans="1:4" ht="18.75" x14ac:dyDescent="0.2">
      <c r="A308" s="152">
        <v>30</v>
      </c>
      <c r="B308" s="160" t="s">
        <v>34</v>
      </c>
      <c r="C308" s="159" t="s">
        <v>330</v>
      </c>
      <c r="D308" s="154">
        <v>4.5</v>
      </c>
    </row>
    <row r="309" spans="1:4" ht="18.75" x14ac:dyDescent="0.2">
      <c r="A309" s="152">
        <v>31</v>
      </c>
      <c r="B309" s="160" t="s">
        <v>51</v>
      </c>
      <c r="C309" s="159" t="s">
        <v>250</v>
      </c>
      <c r="D309" s="154">
        <v>4.4285714285714288</v>
      </c>
    </row>
    <row r="310" spans="1:4" ht="18.75" x14ac:dyDescent="0.2">
      <c r="A310" s="152">
        <v>32</v>
      </c>
      <c r="B310" s="160" t="s">
        <v>34</v>
      </c>
      <c r="C310" s="159" t="s">
        <v>259</v>
      </c>
      <c r="D310" s="154">
        <v>4.4285714285714288</v>
      </c>
    </row>
    <row r="311" spans="1:4" ht="18.75" x14ac:dyDescent="0.2">
      <c r="A311" s="152">
        <v>33</v>
      </c>
      <c r="B311" s="160" t="s">
        <v>34</v>
      </c>
      <c r="C311" s="159" t="s">
        <v>333</v>
      </c>
      <c r="D311" s="154">
        <v>4.375</v>
      </c>
    </row>
    <row r="312" spans="1:4" ht="18.75" x14ac:dyDescent="0.2">
      <c r="A312" s="152">
        <v>34</v>
      </c>
      <c r="B312" s="160" t="s">
        <v>34</v>
      </c>
      <c r="C312" s="159" t="s">
        <v>544</v>
      </c>
      <c r="D312" s="154">
        <v>4.2857142857142856</v>
      </c>
    </row>
    <row r="313" spans="1:4" ht="18.75" x14ac:dyDescent="0.2">
      <c r="A313" s="152">
        <v>35</v>
      </c>
      <c r="B313" s="160" t="s">
        <v>34</v>
      </c>
      <c r="C313" s="159" t="s">
        <v>251</v>
      </c>
      <c r="D313" s="154">
        <v>4.2857142857142856</v>
      </c>
    </row>
    <row r="314" spans="1:4" ht="18.75" x14ac:dyDescent="0.2">
      <c r="A314" s="152">
        <v>36</v>
      </c>
      <c r="B314" s="160" t="s">
        <v>34</v>
      </c>
      <c r="C314" s="159" t="s">
        <v>254</v>
      </c>
      <c r="D314" s="154">
        <v>4.2857142857142856</v>
      </c>
    </row>
    <row r="315" spans="1:4" ht="18.75" x14ac:dyDescent="0.2">
      <c r="A315" s="152">
        <v>37</v>
      </c>
      <c r="B315" s="160" t="s">
        <v>34</v>
      </c>
      <c r="C315" s="159" t="s">
        <v>262</v>
      </c>
      <c r="D315" s="154">
        <v>4.2857142857142856</v>
      </c>
    </row>
    <row r="316" spans="1:4" ht="18.75" x14ac:dyDescent="0.2">
      <c r="A316" s="152">
        <v>38</v>
      </c>
      <c r="B316" s="160" t="s">
        <v>34</v>
      </c>
      <c r="C316" s="159" t="s">
        <v>267</v>
      </c>
      <c r="D316" s="154">
        <v>4.2857142857142856</v>
      </c>
    </row>
    <row r="317" spans="1:4" ht="18.75" x14ac:dyDescent="0.2">
      <c r="A317" s="152">
        <v>39</v>
      </c>
      <c r="B317" s="160" t="s">
        <v>34</v>
      </c>
      <c r="C317" s="159" t="s">
        <v>299</v>
      </c>
      <c r="D317" s="154">
        <v>4.25</v>
      </c>
    </row>
    <row r="318" spans="1:4" ht="18.75" x14ac:dyDescent="0.2">
      <c r="A318" s="152">
        <v>40</v>
      </c>
      <c r="B318" s="160" t="s">
        <v>34</v>
      </c>
      <c r="C318" s="159" t="s">
        <v>324</v>
      </c>
      <c r="D318" s="154">
        <v>4.25</v>
      </c>
    </row>
    <row r="319" spans="1:4" ht="18.75" x14ac:dyDescent="0.2">
      <c r="A319" s="152">
        <v>41</v>
      </c>
      <c r="B319" s="160" t="s">
        <v>34</v>
      </c>
      <c r="C319" s="159" t="s">
        <v>235</v>
      </c>
      <c r="D319" s="154">
        <v>4.1428571428571432</v>
      </c>
    </row>
    <row r="320" spans="1:4" ht="18.75" x14ac:dyDescent="0.2">
      <c r="A320" s="152">
        <v>42</v>
      </c>
      <c r="B320" s="160" t="s">
        <v>34</v>
      </c>
      <c r="C320" s="159" t="s">
        <v>238</v>
      </c>
      <c r="D320" s="154">
        <v>4.1428571428571432</v>
      </c>
    </row>
    <row r="321" spans="1:4" ht="18.75" x14ac:dyDescent="0.2">
      <c r="A321" s="152">
        <v>43</v>
      </c>
      <c r="B321" s="160" t="s">
        <v>34</v>
      </c>
      <c r="C321" s="159" t="s">
        <v>243</v>
      </c>
      <c r="D321" s="154">
        <v>4.1428571428571432</v>
      </c>
    </row>
    <row r="322" spans="1:4" ht="18.75" x14ac:dyDescent="0.2">
      <c r="A322" s="152">
        <v>44</v>
      </c>
      <c r="B322" s="160" t="s">
        <v>34</v>
      </c>
      <c r="C322" s="159" t="s">
        <v>252</v>
      </c>
      <c r="D322" s="154">
        <v>4.1428571428571432</v>
      </c>
    </row>
    <row r="323" spans="1:4" ht="18.75" x14ac:dyDescent="0.2">
      <c r="A323" s="152">
        <v>45</v>
      </c>
      <c r="B323" s="160" t="s">
        <v>34</v>
      </c>
      <c r="C323" s="159" t="s">
        <v>276</v>
      </c>
      <c r="D323" s="154">
        <v>4.1428571428571432</v>
      </c>
    </row>
    <row r="324" spans="1:4" ht="18.75" x14ac:dyDescent="0.2">
      <c r="A324" s="152">
        <v>46</v>
      </c>
      <c r="B324" s="160" t="s">
        <v>34</v>
      </c>
      <c r="C324" s="159" t="s">
        <v>270</v>
      </c>
      <c r="D324" s="154">
        <v>4.1428571428571432</v>
      </c>
    </row>
    <row r="325" spans="1:4" ht="18.75" x14ac:dyDescent="0.2">
      <c r="A325" s="152">
        <v>47</v>
      </c>
      <c r="B325" s="160" t="s">
        <v>34</v>
      </c>
      <c r="C325" s="159" t="s">
        <v>257</v>
      </c>
      <c r="D325" s="154">
        <v>4.125</v>
      </c>
    </row>
    <row r="326" spans="1:4" ht="18.75" x14ac:dyDescent="0.2">
      <c r="A326" s="152">
        <v>48</v>
      </c>
      <c r="B326" s="160" t="s">
        <v>34</v>
      </c>
      <c r="C326" s="159" t="s">
        <v>287</v>
      </c>
      <c r="D326" s="154">
        <v>4.125</v>
      </c>
    </row>
    <row r="327" spans="1:4" ht="18.75" x14ac:dyDescent="0.2">
      <c r="A327" s="152">
        <v>49</v>
      </c>
      <c r="B327" s="160" t="s">
        <v>34</v>
      </c>
      <c r="C327" s="159" t="s">
        <v>212</v>
      </c>
      <c r="D327" s="154">
        <v>4</v>
      </c>
    </row>
    <row r="328" spans="1:4" ht="18.75" x14ac:dyDescent="0.2">
      <c r="A328" s="152">
        <v>50</v>
      </c>
      <c r="B328" s="160" t="s">
        <v>34</v>
      </c>
      <c r="C328" s="159" t="s">
        <v>233</v>
      </c>
      <c r="D328" s="154">
        <v>4</v>
      </c>
    </row>
    <row r="329" spans="1:4" ht="18.75" x14ac:dyDescent="0.2">
      <c r="A329" s="152">
        <v>51</v>
      </c>
      <c r="B329" s="160" t="s">
        <v>34</v>
      </c>
      <c r="C329" s="159" t="s">
        <v>249</v>
      </c>
      <c r="D329" s="154">
        <v>4</v>
      </c>
    </row>
    <row r="330" spans="1:4" ht="18.75" x14ac:dyDescent="0.2">
      <c r="A330" s="152">
        <v>52</v>
      </c>
      <c r="B330" s="160" t="s">
        <v>34</v>
      </c>
      <c r="C330" s="159" t="s">
        <v>272</v>
      </c>
      <c r="D330" s="154">
        <v>4</v>
      </c>
    </row>
    <row r="331" spans="1:4" ht="18.75" x14ac:dyDescent="0.2">
      <c r="A331" s="152">
        <v>53</v>
      </c>
      <c r="B331" s="160" t="s">
        <v>34</v>
      </c>
      <c r="C331" s="159" t="s">
        <v>301</v>
      </c>
      <c r="D331" s="154">
        <v>4</v>
      </c>
    </row>
    <row r="332" spans="1:4" ht="18.75" x14ac:dyDescent="0.2">
      <c r="A332" s="152">
        <v>54</v>
      </c>
      <c r="B332" s="160" t="s">
        <v>34</v>
      </c>
      <c r="C332" s="159" t="s">
        <v>303</v>
      </c>
      <c r="D332" s="154">
        <v>4</v>
      </c>
    </row>
    <row r="333" spans="1:4" ht="18.75" x14ac:dyDescent="0.2">
      <c r="A333" s="152">
        <v>55</v>
      </c>
      <c r="B333" s="160" t="s">
        <v>34</v>
      </c>
      <c r="C333" s="159" t="s">
        <v>205</v>
      </c>
      <c r="D333" s="154">
        <v>3.875</v>
      </c>
    </row>
    <row r="334" spans="1:4" ht="18.75" x14ac:dyDescent="0.2">
      <c r="A334" s="152">
        <v>56</v>
      </c>
      <c r="B334" s="160" t="s">
        <v>34</v>
      </c>
      <c r="C334" s="159" t="s">
        <v>217</v>
      </c>
      <c r="D334" s="154">
        <v>3.875</v>
      </c>
    </row>
    <row r="335" spans="1:4" ht="18.75" x14ac:dyDescent="0.2">
      <c r="A335" s="152">
        <v>57</v>
      </c>
      <c r="B335" s="160" t="s">
        <v>34</v>
      </c>
      <c r="C335" s="159" t="s">
        <v>284</v>
      </c>
      <c r="D335" s="154">
        <v>3.875</v>
      </c>
    </row>
    <row r="336" spans="1:4" ht="18.75" x14ac:dyDescent="0.2">
      <c r="A336" s="152">
        <v>58</v>
      </c>
      <c r="B336" s="160" t="s">
        <v>35</v>
      </c>
      <c r="C336" s="159" t="s">
        <v>222</v>
      </c>
      <c r="D336" s="154">
        <v>3.8571428571428572</v>
      </c>
    </row>
    <row r="337" spans="1:4" ht="18.75" x14ac:dyDescent="0.2">
      <c r="A337" s="152">
        <v>59</v>
      </c>
      <c r="B337" s="160" t="s">
        <v>34</v>
      </c>
      <c r="C337" s="159" t="s">
        <v>230</v>
      </c>
      <c r="D337" s="154">
        <v>3.8571428571428572</v>
      </c>
    </row>
    <row r="338" spans="1:4" ht="18.75" x14ac:dyDescent="0.2">
      <c r="A338" s="152">
        <v>60</v>
      </c>
      <c r="B338" s="160" t="s">
        <v>35</v>
      </c>
      <c r="C338" s="159" t="s">
        <v>237</v>
      </c>
      <c r="D338" s="154">
        <v>3.8571428571428572</v>
      </c>
    </row>
    <row r="339" spans="1:4" ht="18.75" x14ac:dyDescent="0.2">
      <c r="A339" s="152">
        <v>61</v>
      </c>
      <c r="B339" s="160" t="s">
        <v>34</v>
      </c>
      <c r="C339" s="159" t="s">
        <v>242</v>
      </c>
      <c r="D339" s="154">
        <v>3.8571428571428572</v>
      </c>
    </row>
    <row r="340" spans="1:4" ht="18.75" x14ac:dyDescent="0.2">
      <c r="A340" s="152">
        <v>62</v>
      </c>
      <c r="B340" s="160" t="s">
        <v>34</v>
      </c>
      <c r="C340" s="159" t="s">
        <v>288</v>
      </c>
      <c r="D340" s="154">
        <v>3.75</v>
      </c>
    </row>
    <row r="341" spans="1:4" ht="18.75" x14ac:dyDescent="0.2">
      <c r="A341" s="152">
        <v>63</v>
      </c>
      <c r="B341" s="160" t="s">
        <v>34</v>
      </c>
      <c r="C341" s="159" t="s">
        <v>295</v>
      </c>
      <c r="D341" s="154">
        <v>3.75</v>
      </c>
    </row>
    <row r="342" spans="1:4" ht="18.75" x14ac:dyDescent="0.2">
      <c r="A342" s="152">
        <v>64</v>
      </c>
      <c r="B342" s="160" t="s">
        <v>34</v>
      </c>
      <c r="C342" s="159" t="s">
        <v>315</v>
      </c>
      <c r="D342" s="154">
        <v>3.75</v>
      </c>
    </row>
    <row r="343" spans="1:4" ht="18.75" x14ac:dyDescent="0.2">
      <c r="A343" s="152">
        <v>65</v>
      </c>
      <c r="B343" s="160" t="s">
        <v>34</v>
      </c>
      <c r="C343" s="159" t="s">
        <v>211</v>
      </c>
      <c r="D343" s="154">
        <v>3.7142857142857144</v>
      </c>
    </row>
    <row r="344" spans="1:4" ht="18.75" x14ac:dyDescent="0.2">
      <c r="A344" s="152">
        <v>66</v>
      </c>
      <c r="B344" s="160" t="s">
        <v>34</v>
      </c>
      <c r="C344" s="159" t="s">
        <v>264</v>
      </c>
      <c r="D344" s="154">
        <v>3.7142857142857144</v>
      </c>
    </row>
    <row r="345" spans="1:4" ht="18.75" x14ac:dyDescent="0.2">
      <c r="A345" s="152">
        <v>67</v>
      </c>
      <c r="B345" s="160" t="s">
        <v>34</v>
      </c>
      <c r="C345" s="159" t="s">
        <v>265</v>
      </c>
      <c r="D345" s="154">
        <v>3.7142857142857144</v>
      </c>
    </row>
    <row r="346" spans="1:4" ht="18.75" x14ac:dyDescent="0.2">
      <c r="A346" s="152">
        <v>68</v>
      </c>
      <c r="B346" s="160" t="s">
        <v>34</v>
      </c>
      <c r="C346" s="159" t="s">
        <v>202</v>
      </c>
      <c r="D346" s="154">
        <v>3.625</v>
      </c>
    </row>
    <row r="347" spans="1:4" ht="18.75" x14ac:dyDescent="0.2">
      <c r="A347" s="152">
        <v>69</v>
      </c>
      <c r="B347" s="160" t="s">
        <v>34</v>
      </c>
      <c r="C347" s="159" t="s">
        <v>308</v>
      </c>
      <c r="D347" s="154">
        <v>3.625</v>
      </c>
    </row>
    <row r="348" spans="1:4" ht="18.75" x14ac:dyDescent="0.2">
      <c r="A348" s="152">
        <v>70</v>
      </c>
      <c r="B348" s="160" t="s">
        <v>34</v>
      </c>
      <c r="C348" s="159" t="s">
        <v>334</v>
      </c>
      <c r="D348" s="154">
        <v>3.625</v>
      </c>
    </row>
    <row r="349" spans="1:4" ht="18.75" x14ac:dyDescent="0.2">
      <c r="A349" s="152">
        <v>71</v>
      </c>
      <c r="B349" s="160" t="s">
        <v>28</v>
      </c>
      <c r="C349" s="159" t="s">
        <v>220</v>
      </c>
      <c r="D349" s="154">
        <v>3.5714285714285716</v>
      </c>
    </row>
    <row r="350" spans="1:4" ht="18.75" x14ac:dyDescent="0.2">
      <c r="A350" s="152">
        <v>72</v>
      </c>
      <c r="B350" s="160" t="s">
        <v>34</v>
      </c>
      <c r="C350" s="159" t="s">
        <v>223</v>
      </c>
      <c r="D350" s="154">
        <v>3.5714285714285716</v>
      </c>
    </row>
    <row r="351" spans="1:4" ht="18.75" x14ac:dyDescent="0.2">
      <c r="A351" s="152">
        <v>73</v>
      </c>
      <c r="B351" s="160" t="s">
        <v>161</v>
      </c>
      <c r="C351" s="159" t="s">
        <v>247</v>
      </c>
      <c r="D351" s="154">
        <v>3.5714285714285716</v>
      </c>
    </row>
    <row r="352" spans="1:4" ht="18.75" x14ac:dyDescent="0.2">
      <c r="A352" s="152">
        <v>74</v>
      </c>
      <c r="B352" s="160" t="s">
        <v>34</v>
      </c>
      <c r="C352" s="159" t="s">
        <v>246</v>
      </c>
      <c r="D352" s="154">
        <v>3.5714285714285716</v>
      </c>
    </row>
    <row r="353" spans="1:4" ht="18.75" x14ac:dyDescent="0.2">
      <c r="A353" s="152">
        <v>75</v>
      </c>
      <c r="B353" s="160" t="s">
        <v>34</v>
      </c>
      <c r="C353" s="159" t="s">
        <v>201</v>
      </c>
      <c r="D353" s="154">
        <v>3.5</v>
      </c>
    </row>
    <row r="354" spans="1:4" ht="18.75" x14ac:dyDescent="0.2">
      <c r="A354" s="152">
        <v>76</v>
      </c>
      <c r="B354" s="160" t="s">
        <v>34</v>
      </c>
      <c r="C354" s="159" t="s">
        <v>215</v>
      </c>
      <c r="D354" s="154">
        <v>3.5</v>
      </c>
    </row>
    <row r="355" spans="1:4" ht="18.75" x14ac:dyDescent="0.2">
      <c r="A355" s="152">
        <v>77</v>
      </c>
      <c r="B355" s="160" t="s">
        <v>51</v>
      </c>
      <c r="C355" s="159" t="s">
        <v>273</v>
      </c>
      <c r="D355" s="154">
        <v>3.5</v>
      </c>
    </row>
    <row r="356" spans="1:4" ht="18.75" x14ac:dyDescent="0.2">
      <c r="A356" s="152">
        <v>78</v>
      </c>
      <c r="B356" s="160" t="s">
        <v>34</v>
      </c>
      <c r="C356" s="159" t="s">
        <v>256</v>
      </c>
      <c r="D356" s="154">
        <v>3.5</v>
      </c>
    </row>
    <row r="357" spans="1:4" ht="18.75" x14ac:dyDescent="0.2">
      <c r="A357" s="152">
        <v>79</v>
      </c>
      <c r="B357" s="160" t="s">
        <v>34</v>
      </c>
      <c r="C357" s="159" t="s">
        <v>302</v>
      </c>
      <c r="D357" s="154">
        <v>3.5</v>
      </c>
    </row>
    <row r="358" spans="1:4" ht="18.75" x14ac:dyDescent="0.2">
      <c r="A358" s="152">
        <v>80</v>
      </c>
      <c r="B358" s="160" t="s">
        <v>34</v>
      </c>
      <c r="C358" s="159" t="s">
        <v>321</v>
      </c>
      <c r="D358" s="154">
        <v>3.5</v>
      </c>
    </row>
    <row r="359" spans="1:4" ht="18.75" x14ac:dyDescent="0.2">
      <c r="A359" s="152">
        <v>81</v>
      </c>
      <c r="B359" s="160" t="s">
        <v>34</v>
      </c>
      <c r="C359" s="159" t="s">
        <v>327</v>
      </c>
      <c r="D359" s="154">
        <v>3.5</v>
      </c>
    </row>
    <row r="360" spans="1:4" ht="18.75" x14ac:dyDescent="0.2">
      <c r="A360" s="152">
        <v>82</v>
      </c>
      <c r="B360" s="160" t="s">
        <v>35</v>
      </c>
      <c r="C360" s="159" t="s">
        <v>328</v>
      </c>
      <c r="D360" s="154">
        <v>3.5</v>
      </c>
    </row>
    <row r="361" spans="1:4" ht="18.75" x14ac:dyDescent="0.2">
      <c r="A361" s="152">
        <v>83</v>
      </c>
      <c r="B361" s="160" t="s">
        <v>34</v>
      </c>
      <c r="C361" s="159" t="s">
        <v>219</v>
      </c>
      <c r="D361" s="154">
        <v>3.4285714285714284</v>
      </c>
    </row>
    <row r="362" spans="1:4" ht="18.75" x14ac:dyDescent="0.2">
      <c r="A362" s="152">
        <v>84</v>
      </c>
      <c r="B362" s="160" t="s">
        <v>161</v>
      </c>
      <c r="C362" s="159" t="s">
        <v>228</v>
      </c>
      <c r="D362" s="154">
        <v>3.4285714285714284</v>
      </c>
    </row>
    <row r="363" spans="1:4" ht="18.75" x14ac:dyDescent="0.2">
      <c r="A363" s="152">
        <v>85</v>
      </c>
      <c r="B363" s="160" t="s">
        <v>304</v>
      </c>
      <c r="C363" s="159" t="s">
        <v>248</v>
      </c>
      <c r="D363" s="154">
        <v>3.4285714285714284</v>
      </c>
    </row>
    <row r="364" spans="1:4" ht="18.75" x14ac:dyDescent="0.2">
      <c r="A364" s="152">
        <v>86</v>
      </c>
      <c r="B364" s="160" t="s">
        <v>34</v>
      </c>
      <c r="C364" s="159" t="s">
        <v>210</v>
      </c>
      <c r="D364" s="154">
        <v>3.375</v>
      </c>
    </row>
    <row r="365" spans="1:4" ht="18.75" x14ac:dyDescent="0.2">
      <c r="A365" s="152">
        <v>87</v>
      </c>
      <c r="B365" s="160" t="s">
        <v>34</v>
      </c>
      <c r="C365" s="159" t="s">
        <v>279</v>
      </c>
      <c r="D365" s="154">
        <v>3.375</v>
      </c>
    </row>
    <row r="366" spans="1:4" ht="18.75" x14ac:dyDescent="0.2">
      <c r="A366" s="152">
        <v>88</v>
      </c>
      <c r="B366" s="160" t="s">
        <v>34</v>
      </c>
      <c r="C366" s="159" t="s">
        <v>282</v>
      </c>
      <c r="D366" s="154">
        <v>3.375</v>
      </c>
    </row>
    <row r="367" spans="1:4" ht="18.75" x14ac:dyDescent="0.2">
      <c r="A367" s="152">
        <v>89</v>
      </c>
      <c r="B367" s="160" t="s">
        <v>34</v>
      </c>
      <c r="C367" s="159" t="s">
        <v>300</v>
      </c>
      <c r="D367" s="154">
        <v>3.375</v>
      </c>
    </row>
    <row r="368" spans="1:4" ht="18.75" x14ac:dyDescent="0.2">
      <c r="A368" s="152">
        <v>90</v>
      </c>
      <c r="B368" s="160" t="s">
        <v>34</v>
      </c>
      <c r="C368" s="159" t="s">
        <v>309</v>
      </c>
      <c r="D368" s="154">
        <v>3.375</v>
      </c>
    </row>
    <row r="369" spans="1:4" ht="18.75" x14ac:dyDescent="0.2">
      <c r="A369" s="152">
        <v>91</v>
      </c>
      <c r="B369" s="160" t="s">
        <v>34</v>
      </c>
      <c r="C369" s="159" t="s">
        <v>313</v>
      </c>
      <c r="D369" s="154">
        <v>3.375</v>
      </c>
    </row>
    <row r="370" spans="1:4" ht="18.75" x14ac:dyDescent="0.2">
      <c r="A370" s="152">
        <v>92</v>
      </c>
      <c r="B370" s="160" t="s">
        <v>34</v>
      </c>
      <c r="C370" s="159" t="s">
        <v>159</v>
      </c>
      <c r="D370" s="154">
        <v>3.375</v>
      </c>
    </row>
    <row r="371" spans="1:4" ht="18.75" x14ac:dyDescent="0.2">
      <c r="A371" s="152">
        <v>93</v>
      </c>
      <c r="B371" s="160" t="s">
        <v>35</v>
      </c>
      <c r="C371" s="159" t="s">
        <v>319</v>
      </c>
      <c r="D371" s="154">
        <v>3.375</v>
      </c>
    </row>
    <row r="372" spans="1:4" ht="18.75" x14ac:dyDescent="0.2">
      <c r="A372" s="152">
        <v>94</v>
      </c>
      <c r="B372" s="160" t="s">
        <v>34</v>
      </c>
      <c r="C372" s="159" t="s">
        <v>335</v>
      </c>
      <c r="D372" s="154">
        <v>3.375</v>
      </c>
    </row>
    <row r="373" spans="1:4" ht="18.75" x14ac:dyDescent="0.2">
      <c r="A373" s="152">
        <v>95</v>
      </c>
      <c r="B373" s="160" t="s">
        <v>34</v>
      </c>
      <c r="C373" s="159" t="s">
        <v>241</v>
      </c>
      <c r="D373" s="154">
        <v>3.3333333333333335</v>
      </c>
    </row>
    <row r="374" spans="1:4" ht="18.75" x14ac:dyDescent="0.2">
      <c r="A374" s="152">
        <v>96</v>
      </c>
      <c r="B374" s="160" t="s">
        <v>34</v>
      </c>
      <c r="C374" s="159" t="s">
        <v>275</v>
      </c>
      <c r="D374" s="154">
        <v>3.2857142857142856</v>
      </c>
    </row>
    <row r="375" spans="1:4" ht="18.75" x14ac:dyDescent="0.2">
      <c r="A375" s="152">
        <v>97</v>
      </c>
      <c r="B375" s="160" t="s">
        <v>34</v>
      </c>
      <c r="C375" s="159" t="s">
        <v>290</v>
      </c>
      <c r="D375" s="154">
        <v>3.25</v>
      </c>
    </row>
    <row r="376" spans="1:4" ht="18.75" x14ac:dyDescent="0.2">
      <c r="A376" s="152">
        <v>98</v>
      </c>
      <c r="B376" s="160" t="s">
        <v>34</v>
      </c>
      <c r="C376" s="159" t="s">
        <v>293</v>
      </c>
      <c r="D376" s="154">
        <v>3.25</v>
      </c>
    </row>
    <row r="377" spans="1:4" ht="18.75" x14ac:dyDescent="0.2">
      <c r="A377" s="152">
        <v>99</v>
      </c>
      <c r="B377" s="160" t="s">
        <v>34</v>
      </c>
      <c r="C377" s="159" t="s">
        <v>306</v>
      </c>
      <c r="D377" s="154">
        <v>3.25</v>
      </c>
    </row>
    <row r="378" spans="1:4" ht="18.75" x14ac:dyDescent="0.2">
      <c r="A378" s="152">
        <v>100</v>
      </c>
      <c r="B378" s="160" t="s">
        <v>34</v>
      </c>
      <c r="C378" s="159" t="s">
        <v>232</v>
      </c>
      <c r="D378" s="154">
        <v>3.1428571428571428</v>
      </c>
    </row>
    <row r="379" spans="1:4" ht="18.75" x14ac:dyDescent="0.2">
      <c r="A379" s="152">
        <v>101</v>
      </c>
      <c r="B379" s="160" t="s">
        <v>34</v>
      </c>
      <c r="C379" s="159" t="s">
        <v>261</v>
      </c>
      <c r="D379" s="154">
        <v>3.1428571428571428</v>
      </c>
    </row>
    <row r="380" spans="1:4" ht="18.75" x14ac:dyDescent="0.2">
      <c r="A380" s="152">
        <v>102</v>
      </c>
      <c r="B380" s="160" t="s">
        <v>34</v>
      </c>
      <c r="C380" s="159" t="s">
        <v>277</v>
      </c>
      <c r="D380" s="154">
        <v>3.1428571428571428</v>
      </c>
    </row>
    <row r="381" spans="1:4" ht="18.75" x14ac:dyDescent="0.2">
      <c r="A381" s="152">
        <v>103</v>
      </c>
      <c r="B381" s="160" t="s">
        <v>34</v>
      </c>
      <c r="C381" s="159" t="s">
        <v>316</v>
      </c>
      <c r="D381" s="154">
        <v>3.1428571428571428</v>
      </c>
    </row>
    <row r="382" spans="1:4" ht="18.75" x14ac:dyDescent="0.2">
      <c r="A382" s="152">
        <v>104</v>
      </c>
      <c r="B382" s="160" t="s">
        <v>34</v>
      </c>
      <c r="C382" s="159" t="s">
        <v>285</v>
      </c>
      <c r="D382" s="154">
        <v>3.125</v>
      </c>
    </row>
    <row r="383" spans="1:4" ht="18.75" x14ac:dyDescent="0.2">
      <c r="A383" s="152">
        <v>105</v>
      </c>
      <c r="B383" s="160" t="s">
        <v>34</v>
      </c>
      <c r="C383" s="159" t="s">
        <v>298</v>
      </c>
      <c r="D383" s="154">
        <v>3.125</v>
      </c>
    </row>
    <row r="384" spans="1:4" ht="18.75" x14ac:dyDescent="0.2">
      <c r="A384" s="152">
        <v>106</v>
      </c>
      <c r="B384" s="160" t="s">
        <v>34</v>
      </c>
      <c r="C384" s="159" t="s">
        <v>310</v>
      </c>
      <c r="D384" s="154">
        <v>3.125</v>
      </c>
    </row>
    <row r="385" spans="1:4" ht="18.75" x14ac:dyDescent="0.2">
      <c r="A385" s="152">
        <v>107</v>
      </c>
      <c r="B385" s="160" t="s">
        <v>34</v>
      </c>
      <c r="C385" s="159" t="s">
        <v>311</v>
      </c>
      <c r="D385" s="154">
        <v>3.125</v>
      </c>
    </row>
    <row r="386" spans="1:4" ht="18.75" x14ac:dyDescent="0.2">
      <c r="A386" s="152">
        <v>108</v>
      </c>
      <c r="B386" s="160" t="s">
        <v>206</v>
      </c>
      <c r="C386" s="159" t="s">
        <v>207</v>
      </c>
      <c r="D386" s="154">
        <v>3</v>
      </c>
    </row>
    <row r="387" spans="1:4" ht="18.75" x14ac:dyDescent="0.2">
      <c r="A387" s="152">
        <v>109</v>
      </c>
      <c r="B387" s="160" t="s">
        <v>34</v>
      </c>
      <c r="C387" s="159" t="s">
        <v>229</v>
      </c>
      <c r="D387" s="154">
        <v>3</v>
      </c>
    </row>
    <row r="388" spans="1:4" ht="18.75" x14ac:dyDescent="0.2">
      <c r="A388" s="152">
        <v>110</v>
      </c>
      <c r="B388" s="160" t="s">
        <v>35</v>
      </c>
      <c r="C388" s="159" t="s">
        <v>278</v>
      </c>
      <c r="D388" s="154">
        <v>3</v>
      </c>
    </row>
    <row r="389" spans="1:4" ht="18.75" x14ac:dyDescent="0.2">
      <c r="A389" s="152">
        <v>111</v>
      </c>
      <c r="B389" s="160" t="s">
        <v>34</v>
      </c>
      <c r="C389" s="159" t="s">
        <v>286</v>
      </c>
      <c r="D389" s="154">
        <v>3</v>
      </c>
    </row>
    <row r="390" spans="1:4" ht="18.75" x14ac:dyDescent="0.2">
      <c r="A390" s="152">
        <v>112</v>
      </c>
      <c r="B390" s="160" t="s">
        <v>34</v>
      </c>
      <c r="C390" s="159" t="s">
        <v>287</v>
      </c>
      <c r="D390" s="154">
        <v>3</v>
      </c>
    </row>
    <row r="391" spans="1:4" ht="18.75" x14ac:dyDescent="0.2">
      <c r="A391" s="152">
        <v>113</v>
      </c>
      <c r="B391" s="160" t="s">
        <v>34</v>
      </c>
      <c r="C391" s="159" t="s">
        <v>292</v>
      </c>
      <c r="D391" s="154">
        <v>3</v>
      </c>
    </row>
    <row r="392" spans="1:4" ht="18.75" x14ac:dyDescent="0.2">
      <c r="A392" s="152">
        <v>114</v>
      </c>
      <c r="B392" s="160" t="s">
        <v>34</v>
      </c>
      <c r="C392" s="159" t="s">
        <v>318</v>
      </c>
      <c r="D392" s="154">
        <v>3</v>
      </c>
    </row>
    <row r="393" spans="1:4" ht="18.75" x14ac:dyDescent="0.2">
      <c r="A393" s="152">
        <v>115</v>
      </c>
      <c r="B393" s="160" t="s">
        <v>34</v>
      </c>
      <c r="C393" s="159" t="s">
        <v>320</v>
      </c>
      <c r="D393" s="154">
        <v>3</v>
      </c>
    </row>
    <row r="394" spans="1:4" ht="18.75" x14ac:dyDescent="0.2">
      <c r="A394" s="152">
        <v>116</v>
      </c>
      <c r="B394" s="160" t="s">
        <v>34</v>
      </c>
      <c r="C394" s="159" t="s">
        <v>323</v>
      </c>
      <c r="D394" s="154">
        <v>3</v>
      </c>
    </row>
    <row r="395" spans="1:4" ht="18.75" x14ac:dyDescent="0.2">
      <c r="A395" s="152">
        <v>117</v>
      </c>
      <c r="B395" s="160" t="s">
        <v>34</v>
      </c>
      <c r="C395" s="159" t="s">
        <v>331</v>
      </c>
      <c r="D395" s="154">
        <v>3</v>
      </c>
    </row>
    <row r="396" spans="1:4" ht="18.75" x14ac:dyDescent="0.2">
      <c r="A396" s="152">
        <v>118</v>
      </c>
      <c r="B396" s="160" t="s">
        <v>34</v>
      </c>
      <c r="C396" s="159" t="s">
        <v>204</v>
      </c>
      <c r="D396" s="154">
        <v>2.875</v>
      </c>
    </row>
    <row r="397" spans="1:4" ht="18.75" x14ac:dyDescent="0.2">
      <c r="A397" s="152">
        <v>119</v>
      </c>
      <c r="B397" s="160" t="s">
        <v>34</v>
      </c>
      <c r="C397" s="159" t="s">
        <v>213</v>
      </c>
      <c r="D397" s="154">
        <v>2.875</v>
      </c>
    </row>
    <row r="398" spans="1:4" ht="18.75" x14ac:dyDescent="0.2">
      <c r="A398" s="152">
        <v>120</v>
      </c>
      <c r="B398" s="160" t="s">
        <v>34</v>
      </c>
      <c r="C398" s="159" t="s">
        <v>214</v>
      </c>
      <c r="D398" s="154">
        <v>2.875</v>
      </c>
    </row>
    <row r="399" spans="1:4" ht="18.75" x14ac:dyDescent="0.2">
      <c r="A399" s="152">
        <v>121</v>
      </c>
      <c r="B399" s="160" t="s">
        <v>34</v>
      </c>
      <c r="C399" s="159" t="s">
        <v>218</v>
      </c>
      <c r="D399" s="154">
        <v>2.875</v>
      </c>
    </row>
    <row r="400" spans="1:4" ht="18.75" x14ac:dyDescent="0.2">
      <c r="A400" s="152">
        <v>122</v>
      </c>
      <c r="B400" s="160" t="s">
        <v>34</v>
      </c>
      <c r="C400" s="159" t="s">
        <v>317</v>
      </c>
      <c r="D400" s="154">
        <v>2.875</v>
      </c>
    </row>
    <row r="401" spans="1:4" ht="18.75" x14ac:dyDescent="0.2">
      <c r="A401" s="152">
        <v>123</v>
      </c>
      <c r="B401" s="160" t="s">
        <v>34</v>
      </c>
      <c r="C401" s="159" t="s">
        <v>226</v>
      </c>
      <c r="D401" s="154">
        <v>2.8571428571428572</v>
      </c>
    </row>
    <row r="402" spans="1:4" ht="18.75" x14ac:dyDescent="0.2">
      <c r="A402" s="152">
        <v>124</v>
      </c>
      <c r="B402" s="160" t="s">
        <v>34</v>
      </c>
      <c r="C402" s="159" t="s">
        <v>227</v>
      </c>
      <c r="D402" s="154">
        <v>2.8571428571428572</v>
      </c>
    </row>
    <row r="403" spans="1:4" ht="18.75" x14ac:dyDescent="0.2">
      <c r="A403" s="152">
        <v>125</v>
      </c>
      <c r="B403" s="160" t="s">
        <v>34</v>
      </c>
      <c r="C403" s="159" t="s">
        <v>234</v>
      </c>
      <c r="D403" s="154">
        <v>2.8571428571428572</v>
      </c>
    </row>
    <row r="404" spans="1:4" ht="18.75" x14ac:dyDescent="0.2">
      <c r="A404" s="152">
        <v>126</v>
      </c>
      <c r="B404" s="160" t="s">
        <v>34</v>
      </c>
      <c r="C404" s="159" t="s">
        <v>245</v>
      </c>
      <c r="D404" s="154">
        <v>2.8571428571428572</v>
      </c>
    </row>
    <row r="405" spans="1:4" ht="18.75" x14ac:dyDescent="0.2">
      <c r="A405" s="152">
        <v>127</v>
      </c>
      <c r="B405" s="160" t="s">
        <v>34</v>
      </c>
      <c r="C405" s="159" t="s">
        <v>244</v>
      </c>
      <c r="D405" s="154">
        <v>2.8571428571428572</v>
      </c>
    </row>
    <row r="406" spans="1:4" ht="18.75" x14ac:dyDescent="0.2">
      <c r="A406" s="152">
        <v>128</v>
      </c>
      <c r="B406" s="160" t="s">
        <v>34</v>
      </c>
      <c r="C406" s="159" t="s">
        <v>203</v>
      </c>
      <c r="D406" s="154">
        <v>2.75</v>
      </c>
    </row>
    <row r="407" spans="1:4" ht="18.75" x14ac:dyDescent="0.2">
      <c r="A407" s="152">
        <v>129</v>
      </c>
      <c r="B407" s="160" t="s">
        <v>34</v>
      </c>
      <c r="C407" s="159" t="s">
        <v>255</v>
      </c>
      <c r="D407" s="154">
        <v>2.75</v>
      </c>
    </row>
    <row r="408" spans="1:4" ht="18.75" x14ac:dyDescent="0.2">
      <c r="A408" s="152">
        <v>130</v>
      </c>
      <c r="B408" s="160" t="s">
        <v>34</v>
      </c>
      <c r="C408" s="159" t="s">
        <v>281</v>
      </c>
      <c r="D408" s="154">
        <v>2.75</v>
      </c>
    </row>
    <row r="409" spans="1:4" ht="18.75" x14ac:dyDescent="0.2">
      <c r="A409" s="152">
        <v>131</v>
      </c>
      <c r="B409" s="160" t="s">
        <v>34</v>
      </c>
      <c r="C409" s="159" t="s">
        <v>208</v>
      </c>
      <c r="D409" s="154">
        <v>2.625</v>
      </c>
    </row>
    <row r="410" spans="1:4" ht="18.75" x14ac:dyDescent="0.2">
      <c r="A410" s="152">
        <v>132</v>
      </c>
      <c r="B410" s="160" t="s">
        <v>34</v>
      </c>
      <c r="C410" s="159" t="s">
        <v>209</v>
      </c>
      <c r="D410" s="154">
        <v>2.625</v>
      </c>
    </row>
    <row r="411" spans="1:4" ht="18.75" x14ac:dyDescent="0.2">
      <c r="A411" s="152">
        <v>133</v>
      </c>
      <c r="B411" s="160" t="s">
        <v>34</v>
      </c>
      <c r="C411" s="159" t="s">
        <v>294</v>
      </c>
      <c r="D411" s="154">
        <v>2.625</v>
      </c>
    </row>
    <row r="412" spans="1:4" ht="18.75" x14ac:dyDescent="0.2">
      <c r="A412" s="152">
        <v>134</v>
      </c>
      <c r="B412" s="160" t="s">
        <v>34</v>
      </c>
      <c r="C412" s="159" t="s">
        <v>225</v>
      </c>
      <c r="D412" s="154">
        <v>2.5714285714285716</v>
      </c>
    </row>
    <row r="413" spans="1:4" ht="18.75" x14ac:dyDescent="0.2">
      <c r="A413" s="152">
        <v>135</v>
      </c>
      <c r="B413" s="160" t="s">
        <v>34</v>
      </c>
      <c r="C413" s="159" t="s">
        <v>236</v>
      </c>
      <c r="D413" s="154">
        <v>2.5714285714285716</v>
      </c>
    </row>
    <row r="414" spans="1:4" ht="18.75" x14ac:dyDescent="0.2">
      <c r="A414" s="152">
        <v>136</v>
      </c>
      <c r="B414" s="160" t="s">
        <v>34</v>
      </c>
      <c r="C414" s="159" t="s">
        <v>221</v>
      </c>
      <c r="D414" s="154">
        <v>2.2857142857142856</v>
      </c>
    </row>
    <row r="415" spans="1:4" ht="18.75" x14ac:dyDescent="0.2">
      <c r="A415" s="152">
        <v>137</v>
      </c>
      <c r="B415" s="160" t="s">
        <v>34</v>
      </c>
      <c r="C415" s="159" t="s">
        <v>231</v>
      </c>
      <c r="D415" s="154">
        <v>2</v>
      </c>
    </row>
    <row r="416" spans="1:4" ht="18.75" x14ac:dyDescent="0.2">
      <c r="A416" s="564" t="s">
        <v>550</v>
      </c>
      <c r="B416" s="564"/>
      <c r="C416" s="564"/>
      <c r="D416" s="564"/>
    </row>
    <row r="417" spans="1:4" ht="18.75" x14ac:dyDescent="0.2">
      <c r="A417" s="563" t="s">
        <v>574</v>
      </c>
      <c r="B417" s="563"/>
      <c r="C417" s="563"/>
      <c r="D417" s="563"/>
    </row>
    <row r="418" spans="1:4" ht="18.75" x14ac:dyDescent="0.2">
      <c r="A418" s="152" t="s">
        <v>546</v>
      </c>
      <c r="B418" s="153" t="s">
        <v>549</v>
      </c>
      <c r="C418" s="152" t="s">
        <v>3</v>
      </c>
      <c r="D418" s="154" t="s">
        <v>9</v>
      </c>
    </row>
    <row r="419" spans="1:4" ht="18.75" x14ac:dyDescent="0.2">
      <c r="A419" s="152">
        <v>1</v>
      </c>
      <c r="B419" s="160" t="s">
        <v>182</v>
      </c>
      <c r="C419" s="159" t="s">
        <v>350</v>
      </c>
      <c r="D419" s="154">
        <v>5</v>
      </c>
    </row>
    <row r="420" spans="1:4" ht="18.75" x14ac:dyDescent="0.2">
      <c r="A420" s="152">
        <v>2</v>
      </c>
      <c r="B420" s="160" t="s">
        <v>182</v>
      </c>
      <c r="C420" s="159" t="s">
        <v>404</v>
      </c>
      <c r="D420" s="154">
        <v>5</v>
      </c>
    </row>
    <row r="421" spans="1:4" ht="18.75" x14ac:dyDescent="0.2">
      <c r="A421" s="152">
        <v>3</v>
      </c>
      <c r="B421" s="160" t="s">
        <v>182</v>
      </c>
      <c r="C421" s="159" t="s">
        <v>536</v>
      </c>
      <c r="D421" s="154">
        <v>5</v>
      </c>
    </row>
    <row r="422" spans="1:4" ht="18.75" x14ac:dyDescent="0.2">
      <c r="A422" s="152">
        <v>4</v>
      </c>
      <c r="B422" s="160" t="s">
        <v>34</v>
      </c>
      <c r="C422" s="159" t="s">
        <v>382</v>
      </c>
      <c r="D422" s="154">
        <v>4.9230769230769234</v>
      </c>
    </row>
    <row r="423" spans="1:4" ht="18.75" x14ac:dyDescent="0.2">
      <c r="A423" s="152">
        <v>5</v>
      </c>
      <c r="B423" s="160" t="s">
        <v>34</v>
      </c>
      <c r="C423" s="159" t="s">
        <v>402</v>
      </c>
      <c r="D423" s="154">
        <v>4.9090909090909092</v>
      </c>
    </row>
    <row r="424" spans="1:4" ht="18.75" x14ac:dyDescent="0.2">
      <c r="A424" s="152">
        <v>6</v>
      </c>
      <c r="B424" s="160" t="s">
        <v>34</v>
      </c>
      <c r="C424" s="159" t="s">
        <v>414</v>
      </c>
      <c r="D424" s="154">
        <v>4.9090909090909092</v>
      </c>
    </row>
    <row r="425" spans="1:4" ht="18.75" x14ac:dyDescent="0.2">
      <c r="A425" s="152">
        <v>7</v>
      </c>
      <c r="B425" s="160" t="s">
        <v>35</v>
      </c>
      <c r="C425" s="159" t="s">
        <v>418</v>
      </c>
      <c r="D425" s="154">
        <v>4.9090909090909092</v>
      </c>
    </row>
    <row r="426" spans="1:4" ht="18.75" x14ac:dyDescent="0.2">
      <c r="A426" s="152">
        <v>8</v>
      </c>
      <c r="B426" s="160" t="s">
        <v>34</v>
      </c>
      <c r="C426" s="159" t="s">
        <v>352</v>
      </c>
      <c r="D426" s="154">
        <v>4.8461538461538458</v>
      </c>
    </row>
    <row r="427" spans="1:4" ht="18.75" x14ac:dyDescent="0.2">
      <c r="A427" s="152">
        <v>9</v>
      </c>
      <c r="B427" s="160" t="s">
        <v>34</v>
      </c>
      <c r="C427" s="159" t="s">
        <v>377</v>
      </c>
      <c r="D427" s="154">
        <v>4.8461538461538458</v>
      </c>
    </row>
    <row r="428" spans="1:4" ht="18.75" x14ac:dyDescent="0.2">
      <c r="A428" s="152">
        <v>10</v>
      </c>
      <c r="B428" s="160" t="s">
        <v>34</v>
      </c>
      <c r="C428" s="159" t="s">
        <v>534</v>
      </c>
      <c r="D428" s="154">
        <v>4.8181818181818183</v>
      </c>
    </row>
    <row r="429" spans="1:4" ht="18.75" x14ac:dyDescent="0.2">
      <c r="A429" s="152">
        <v>11</v>
      </c>
      <c r="B429" s="160" t="s">
        <v>35</v>
      </c>
      <c r="C429" s="159" t="s">
        <v>417</v>
      </c>
      <c r="D429" s="154">
        <v>4.8181818181818183</v>
      </c>
    </row>
    <row r="430" spans="1:4" ht="18.75" x14ac:dyDescent="0.2">
      <c r="A430" s="152">
        <v>12</v>
      </c>
      <c r="B430" s="160" t="s">
        <v>161</v>
      </c>
      <c r="C430" s="159" t="s">
        <v>347</v>
      </c>
      <c r="D430" s="154">
        <v>4.7692307692307692</v>
      </c>
    </row>
    <row r="431" spans="1:4" ht="18.75" x14ac:dyDescent="0.2">
      <c r="A431" s="152">
        <v>13</v>
      </c>
      <c r="B431" s="160" t="s">
        <v>34</v>
      </c>
      <c r="C431" s="159" t="s">
        <v>366</v>
      </c>
      <c r="D431" s="154">
        <v>4.7692307692307692</v>
      </c>
    </row>
    <row r="432" spans="1:4" ht="18.75" x14ac:dyDescent="0.2">
      <c r="A432" s="152">
        <v>14</v>
      </c>
      <c r="B432" s="160" t="s">
        <v>34</v>
      </c>
      <c r="C432" s="159" t="s">
        <v>374</v>
      </c>
      <c r="D432" s="154">
        <v>4.7692307692307692</v>
      </c>
    </row>
    <row r="433" spans="1:4" ht="18.75" x14ac:dyDescent="0.2">
      <c r="A433" s="152">
        <v>15</v>
      </c>
      <c r="B433" s="160" t="s">
        <v>34</v>
      </c>
      <c r="C433" s="159" t="s">
        <v>409</v>
      </c>
      <c r="D433" s="154">
        <v>4.7272727272727275</v>
      </c>
    </row>
    <row r="434" spans="1:4" ht="18.75" x14ac:dyDescent="0.2">
      <c r="A434" s="152">
        <v>16</v>
      </c>
      <c r="B434" s="160" t="s">
        <v>182</v>
      </c>
      <c r="C434" s="159" t="s">
        <v>367</v>
      </c>
      <c r="D434" s="154">
        <v>4.6923076923076925</v>
      </c>
    </row>
    <row r="435" spans="1:4" ht="18.75" x14ac:dyDescent="0.2">
      <c r="A435" s="152">
        <v>17</v>
      </c>
      <c r="B435" s="160" t="s">
        <v>34</v>
      </c>
      <c r="C435" s="159" t="s">
        <v>398</v>
      </c>
      <c r="D435" s="154">
        <v>4.6363636363636367</v>
      </c>
    </row>
    <row r="436" spans="1:4" ht="18.75" x14ac:dyDescent="0.2">
      <c r="A436" s="152">
        <v>18</v>
      </c>
      <c r="B436" s="160" t="s">
        <v>34</v>
      </c>
      <c r="C436" s="159" t="s">
        <v>403</v>
      </c>
      <c r="D436" s="154">
        <v>4.6363636363636367</v>
      </c>
    </row>
    <row r="437" spans="1:4" ht="18.75" x14ac:dyDescent="0.2">
      <c r="A437" s="152">
        <v>19</v>
      </c>
      <c r="B437" s="160" t="s">
        <v>34</v>
      </c>
      <c r="C437" s="159" t="s">
        <v>406</v>
      </c>
      <c r="D437" s="154">
        <v>4.6363636363636367</v>
      </c>
    </row>
    <row r="438" spans="1:4" ht="18.75" x14ac:dyDescent="0.2">
      <c r="A438" s="152">
        <v>20</v>
      </c>
      <c r="B438" s="160" t="s">
        <v>34</v>
      </c>
      <c r="C438" s="159" t="s">
        <v>348</v>
      </c>
      <c r="D438" s="154">
        <v>4.615384615384615</v>
      </c>
    </row>
    <row r="439" spans="1:4" ht="18.75" x14ac:dyDescent="0.2">
      <c r="A439" s="152">
        <v>21</v>
      </c>
      <c r="B439" s="160" t="s">
        <v>34</v>
      </c>
      <c r="C439" s="159" t="s">
        <v>363</v>
      </c>
      <c r="D439" s="154">
        <v>4.615384615384615</v>
      </c>
    </row>
    <row r="440" spans="1:4" ht="18.75" x14ac:dyDescent="0.2">
      <c r="A440" s="152">
        <v>22</v>
      </c>
      <c r="B440" s="160" t="s">
        <v>34</v>
      </c>
      <c r="C440" s="159" t="s">
        <v>371</v>
      </c>
      <c r="D440" s="154">
        <v>4.615384615384615</v>
      </c>
    </row>
    <row r="441" spans="1:4" ht="18.75" x14ac:dyDescent="0.2">
      <c r="A441" s="152">
        <v>23</v>
      </c>
      <c r="B441" s="160" t="s">
        <v>34</v>
      </c>
      <c r="C441" s="159" t="s">
        <v>340</v>
      </c>
      <c r="D441" s="154">
        <v>4.5714285714285712</v>
      </c>
    </row>
    <row r="442" spans="1:4" ht="18.75" x14ac:dyDescent="0.2">
      <c r="A442" s="152">
        <v>24</v>
      </c>
      <c r="B442" s="160" t="s">
        <v>34</v>
      </c>
      <c r="C442" s="159" t="s">
        <v>341</v>
      </c>
      <c r="D442" s="154">
        <v>4.5714285714285712</v>
      </c>
    </row>
    <row r="443" spans="1:4" ht="18.75" x14ac:dyDescent="0.2">
      <c r="A443" s="152">
        <v>25</v>
      </c>
      <c r="B443" s="160" t="s">
        <v>34</v>
      </c>
      <c r="C443" s="159" t="s">
        <v>408</v>
      </c>
      <c r="D443" s="154">
        <v>4.5454545454545459</v>
      </c>
    </row>
    <row r="444" spans="1:4" ht="18.75" x14ac:dyDescent="0.2">
      <c r="A444" s="152">
        <v>26</v>
      </c>
      <c r="B444" s="160" t="s">
        <v>34</v>
      </c>
      <c r="C444" s="159" t="s">
        <v>423</v>
      </c>
      <c r="D444" s="154">
        <v>4.5454545454545459</v>
      </c>
    </row>
    <row r="445" spans="1:4" ht="18.75" x14ac:dyDescent="0.2">
      <c r="A445" s="152">
        <v>27</v>
      </c>
      <c r="B445" s="160" t="s">
        <v>34</v>
      </c>
      <c r="C445" s="159" t="s">
        <v>379</v>
      </c>
      <c r="D445" s="154">
        <v>4.5384615384615383</v>
      </c>
    </row>
    <row r="446" spans="1:4" ht="18.75" x14ac:dyDescent="0.2">
      <c r="A446" s="152">
        <v>28</v>
      </c>
      <c r="B446" s="160" t="s">
        <v>34</v>
      </c>
      <c r="C446" s="159" t="s">
        <v>368</v>
      </c>
      <c r="D446" s="154">
        <v>4.4615384615384617</v>
      </c>
    </row>
    <row r="447" spans="1:4" ht="18.75" x14ac:dyDescent="0.2">
      <c r="A447" s="152">
        <v>29</v>
      </c>
      <c r="B447" s="160" t="s">
        <v>34</v>
      </c>
      <c r="C447" s="159" t="s">
        <v>386</v>
      </c>
      <c r="D447" s="154">
        <v>4.4545454545454541</v>
      </c>
    </row>
    <row r="448" spans="1:4" ht="18.75" x14ac:dyDescent="0.2">
      <c r="A448" s="152">
        <v>30</v>
      </c>
      <c r="B448" s="160" t="s">
        <v>35</v>
      </c>
      <c r="C448" s="159" t="s">
        <v>392</v>
      </c>
      <c r="D448" s="154">
        <v>4.4545454545454541</v>
      </c>
    </row>
    <row r="449" spans="1:4" ht="18.75" x14ac:dyDescent="0.2">
      <c r="A449" s="152">
        <v>31</v>
      </c>
      <c r="B449" s="160" t="s">
        <v>34</v>
      </c>
      <c r="C449" s="159" t="s">
        <v>396</v>
      </c>
      <c r="D449" s="154">
        <v>4.4545454545454541</v>
      </c>
    </row>
    <row r="450" spans="1:4" ht="18.75" x14ac:dyDescent="0.2">
      <c r="A450" s="152">
        <v>32</v>
      </c>
      <c r="B450" s="160" t="s">
        <v>35</v>
      </c>
      <c r="C450" s="159" t="s">
        <v>399</v>
      </c>
      <c r="D450" s="154">
        <v>4.4545454545454541</v>
      </c>
    </row>
    <row r="451" spans="1:4" ht="18.75" x14ac:dyDescent="0.2">
      <c r="A451" s="152">
        <v>33</v>
      </c>
      <c r="B451" s="160" t="s">
        <v>34</v>
      </c>
      <c r="C451" s="159" t="s">
        <v>405</v>
      </c>
      <c r="D451" s="154">
        <v>4.4545454545454541</v>
      </c>
    </row>
    <row r="452" spans="1:4" ht="18.75" x14ac:dyDescent="0.2">
      <c r="A452" s="152">
        <v>34</v>
      </c>
      <c r="B452" s="160" t="s">
        <v>34</v>
      </c>
      <c r="C452" s="159" t="s">
        <v>389</v>
      </c>
      <c r="D452" s="154">
        <v>4.3636363636363633</v>
      </c>
    </row>
    <row r="453" spans="1:4" ht="18.75" x14ac:dyDescent="0.2">
      <c r="A453" s="152">
        <v>35</v>
      </c>
      <c r="B453" s="160" t="s">
        <v>35</v>
      </c>
      <c r="C453" s="159" t="s">
        <v>397</v>
      </c>
      <c r="D453" s="154">
        <v>4.3636363636363633</v>
      </c>
    </row>
    <row r="454" spans="1:4" ht="18.75" x14ac:dyDescent="0.2">
      <c r="A454" s="152">
        <v>36</v>
      </c>
      <c r="B454" s="160" t="s">
        <v>34</v>
      </c>
      <c r="C454" s="159" t="s">
        <v>422</v>
      </c>
      <c r="D454" s="154">
        <v>4.3636363636363633</v>
      </c>
    </row>
    <row r="455" spans="1:4" ht="18.75" x14ac:dyDescent="0.2">
      <c r="A455" s="152">
        <v>37</v>
      </c>
      <c r="B455" s="160" t="s">
        <v>182</v>
      </c>
      <c r="C455" s="159" t="s">
        <v>339</v>
      </c>
      <c r="D455" s="154">
        <v>4.2857142857142856</v>
      </c>
    </row>
    <row r="456" spans="1:4" ht="18.75" x14ac:dyDescent="0.2">
      <c r="A456" s="152">
        <v>38</v>
      </c>
      <c r="B456" s="160" t="s">
        <v>34</v>
      </c>
      <c r="C456" s="159" t="s">
        <v>541</v>
      </c>
      <c r="D456" s="154">
        <v>4.2727272727272725</v>
      </c>
    </row>
    <row r="457" spans="1:4" ht="18.75" x14ac:dyDescent="0.2">
      <c r="A457" s="152">
        <v>39</v>
      </c>
      <c r="B457" s="160" t="s">
        <v>34</v>
      </c>
      <c r="C457" s="159" t="s">
        <v>413</v>
      </c>
      <c r="D457" s="154">
        <v>4.2727272727272725</v>
      </c>
    </row>
    <row r="458" spans="1:4" ht="18.75" x14ac:dyDescent="0.2">
      <c r="A458" s="152">
        <v>40</v>
      </c>
      <c r="B458" s="160" t="s">
        <v>34</v>
      </c>
      <c r="C458" s="159" t="s">
        <v>349</v>
      </c>
      <c r="D458" s="154">
        <v>4.2307692307692308</v>
      </c>
    </row>
    <row r="459" spans="1:4" ht="18.75" x14ac:dyDescent="0.2">
      <c r="A459" s="152">
        <v>41</v>
      </c>
      <c r="B459" s="160" t="s">
        <v>34</v>
      </c>
      <c r="C459" s="159" t="s">
        <v>384</v>
      </c>
      <c r="D459" s="154">
        <v>4.1818181818181817</v>
      </c>
    </row>
    <row r="460" spans="1:4" ht="18.75" x14ac:dyDescent="0.2">
      <c r="A460" s="152">
        <v>42</v>
      </c>
      <c r="B460" s="160" t="s">
        <v>359</v>
      </c>
      <c r="C460" s="159" t="s">
        <v>360</v>
      </c>
      <c r="D460" s="154">
        <v>4.1538461538461542</v>
      </c>
    </row>
    <row r="461" spans="1:4" ht="18.75" x14ac:dyDescent="0.2">
      <c r="A461" s="152">
        <v>43</v>
      </c>
      <c r="B461" s="160" t="s">
        <v>34</v>
      </c>
      <c r="C461" s="159" t="s">
        <v>542</v>
      </c>
      <c r="D461" s="154">
        <v>4.0909090909090908</v>
      </c>
    </row>
    <row r="462" spans="1:4" ht="18.75" x14ac:dyDescent="0.2">
      <c r="A462" s="152">
        <v>44</v>
      </c>
      <c r="B462" s="160" t="s">
        <v>35</v>
      </c>
      <c r="C462" s="159" t="s">
        <v>380</v>
      </c>
      <c r="D462" s="154">
        <v>4</v>
      </c>
    </row>
    <row r="463" spans="1:4" ht="18.75" x14ac:dyDescent="0.2">
      <c r="A463" s="152">
        <v>45</v>
      </c>
      <c r="B463" s="160" t="s">
        <v>34</v>
      </c>
      <c r="C463" s="159" t="s">
        <v>393</v>
      </c>
      <c r="D463" s="154">
        <v>4</v>
      </c>
    </row>
    <row r="464" spans="1:4" ht="18.75" x14ac:dyDescent="0.2">
      <c r="A464" s="152">
        <v>46</v>
      </c>
      <c r="B464" s="160" t="s">
        <v>34</v>
      </c>
      <c r="C464" s="159" t="s">
        <v>395</v>
      </c>
      <c r="D464" s="154">
        <v>4</v>
      </c>
    </row>
    <row r="465" spans="1:4" ht="18.75" x14ac:dyDescent="0.2">
      <c r="A465" s="152">
        <v>47</v>
      </c>
      <c r="B465" s="160" t="s">
        <v>34</v>
      </c>
      <c r="C465" s="159" t="s">
        <v>411</v>
      </c>
      <c r="D465" s="154">
        <v>4</v>
      </c>
    </row>
    <row r="466" spans="1:4" ht="18.75" x14ac:dyDescent="0.2">
      <c r="A466" s="152">
        <v>48</v>
      </c>
      <c r="B466" s="160" t="s">
        <v>35</v>
      </c>
      <c r="C466" s="159" t="s">
        <v>343</v>
      </c>
      <c r="D466" s="154">
        <v>3.9285714285714284</v>
      </c>
    </row>
    <row r="467" spans="1:4" ht="18.75" x14ac:dyDescent="0.2">
      <c r="A467" s="152">
        <v>49</v>
      </c>
      <c r="B467" s="160" t="s">
        <v>34</v>
      </c>
      <c r="C467" s="159" t="s">
        <v>354</v>
      </c>
      <c r="D467" s="154">
        <v>3.9230769230769229</v>
      </c>
    </row>
    <row r="468" spans="1:4" ht="18.75" x14ac:dyDescent="0.2">
      <c r="A468" s="152">
        <v>50</v>
      </c>
      <c r="B468" s="160" t="s">
        <v>34</v>
      </c>
      <c r="C468" s="159" t="s">
        <v>391</v>
      </c>
      <c r="D468" s="154">
        <v>3.9090909090909092</v>
      </c>
    </row>
    <row r="469" spans="1:4" ht="18.75" x14ac:dyDescent="0.2">
      <c r="A469" s="152">
        <v>51</v>
      </c>
      <c r="B469" s="160" t="s">
        <v>34</v>
      </c>
      <c r="C469" s="159" t="s">
        <v>400</v>
      </c>
      <c r="D469" s="154">
        <v>3.9090909090909092</v>
      </c>
    </row>
    <row r="470" spans="1:4" ht="18.75" x14ac:dyDescent="0.2">
      <c r="A470" s="152">
        <v>52</v>
      </c>
      <c r="B470" s="160" t="s">
        <v>34</v>
      </c>
      <c r="C470" s="159" t="s">
        <v>401</v>
      </c>
      <c r="D470" s="154">
        <v>3.9090909090909092</v>
      </c>
    </row>
    <row r="471" spans="1:4" ht="18.75" x14ac:dyDescent="0.2">
      <c r="A471" s="152">
        <v>53</v>
      </c>
      <c r="B471" s="160" t="s">
        <v>34</v>
      </c>
      <c r="C471" s="159" t="s">
        <v>412</v>
      </c>
      <c r="D471" s="154">
        <v>3.9090909090909092</v>
      </c>
    </row>
    <row r="472" spans="1:4" ht="18.75" x14ac:dyDescent="0.2">
      <c r="A472" s="152">
        <v>54</v>
      </c>
      <c r="B472" s="160" t="s">
        <v>34</v>
      </c>
      <c r="C472" s="159" t="s">
        <v>420</v>
      </c>
      <c r="D472" s="154">
        <v>3.9090909090909092</v>
      </c>
    </row>
    <row r="473" spans="1:4" ht="18.75" x14ac:dyDescent="0.2">
      <c r="A473" s="152">
        <v>55</v>
      </c>
      <c r="B473" s="160" t="s">
        <v>161</v>
      </c>
      <c r="C473" s="159" t="s">
        <v>342</v>
      </c>
      <c r="D473" s="154">
        <v>3.8571428571428572</v>
      </c>
    </row>
    <row r="474" spans="1:4" ht="18.75" x14ac:dyDescent="0.2">
      <c r="A474" s="152">
        <v>56</v>
      </c>
      <c r="B474" s="160" t="s">
        <v>34</v>
      </c>
      <c r="C474" s="159" t="s">
        <v>538</v>
      </c>
      <c r="D474" s="154">
        <v>3.8181818181818183</v>
      </c>
    </row>
    <row r="475" spans="1:4" ht="18.75" x14ac:dyDescent="0.2">
      <c r="A475" s="152">
        <v>57</v>
      </c>
      <c r="B475" s="160" t="s">
        <v>34</v>
      </c>
      <c r="C475" s="159" t="s">
        <v>535</v>
      </c>
      <c r="D475" s="154">
        <v>3.8181818181818183</v>
      </c>
    </row>
    <row r="476" spans="1:4" ht="18.75" x14ac:dyDescent="0.2">
      <c r="A476" s="152">
        <v>58</v>
      </c>
      <c r="B476" s="160" t="s">
        <v>34</v>
      </c>
      <c r="C476" s="159" t="s">
        <v>353</v>
      </c>
      <c r="D476" s="154">
        <v>3.7692307692307692</v>
      </c>
    </row>
    <row r="477" spans="1:4" ht="18.75" x14ac:dyDescent="0.2">
      <c r="A477" s="152">
        <v>59</v>
      </c>
      <c r="B477" s="160" t="s">
        <v>161</v>
      </c>
      <c r="C477" s="159" t="s">
        <v>358</v>
      </c>
      <c r="D477" s="154">
        <v>3.7692307692307692</v>
      </c>
    </row>
    <row r="478" spans="1:4" ht="18.75" x14ac:dyDescent="0.2">
      <c r="A478" s="152">
        <v>60</v>
      </c>
      <c r="B478" s="160" t="s">
        <v>34</v>
      </c>
      <c r="C478" s="159" t="s">
        <v>385</v>
      </c>
      <c r="D478" s="154">
        <v>3.7272727272727271</v>
      </c>
    </row>
    <row r="479" spans="1:4" ht="18.75" x14ac:dyDescent="0.2">
      <c r="A479" s="152">
        <v>61</v>
      </c>
      <c r="B479" s="160" t="s">
        <v>34</v>
      </c>
      <c r="C479" s="159" t="s">
        <v>390</v>
      </c>
      <c r="D479" s="154">
        <v>3.7272727272727271</v>
      </c>
    </row>
    <row r="480" spans="1:4" ht="18.75" x14ac:dyDescent="0.2">
      <c r="A480" s="152">
        <v>62</v>
      </c>
      <c r="B480" s="160" t="s">
        <v>34</v>
      </c>
      <c r="C480" s="159" t="s">
        <v>407</v>
      </c>
      <c r="D480" s="154">
        <v>3.7272727272727271</v>
      </c>
    </row>
    <row r="481" spans="1:4" ht="18.75" x14ac:dyDescent="0.2">
      <c r="A481" s="152">
        <v>63</v>
      </c>
      <c r="B481" s="160" t="s">
        <v>34</v>
      </c>
      <c r="C481" s="159" t="s">
        <v>421</v>
      </c>
      <c r="D481" s="154">
        <v>3.7272727272727271</v>
      </c>
    </row>
    <row r="482" spans="1:4" ht="18.75" x14ac:dyDescent="0.2">
      <c r="A482" s="152">
        <v>64</v>
      </c>
      <c r="B482" s="160" t="s">
        <v>34</v>
      </c>
      <c r="C482" s="159" t="s">
        <v>337</v>
      </c>
      <c r="D482" s="154">
        <v>3.7142857142857144</v>
      </c>
    </row>
    <row r="483" spans="1:4" ht="18.75" x14ac:dyDescent="0.2">
      <c r="A483" s="152">
        <v>65</v>
      </c>
      <c r="B483" s="160" t="s">
        <v>34</v>
      </c>
      <c r="C483" s="159" t="s">
        <v>370</v>
      </c>
      <c r="D483" s="154">
        <v>3.6923076923076925</v>
      </c>
    </row>
    <row r="484" spans="1:4" ht="18.75" x14ac:dyDescent="0.2">
      <c r="A484" s="152">
        <v>66</v>
      </c>
      <c r="B484" s="160" t="s">
        <v>34</v>
      </c>
      <c r="C484" s="159" t="s">
        <v>372</v>
      </c>
      <c r="D484" s="154">
        <v>3.6923076923076925</v>
      </c>
    </row>
    <row r="485" spans="1:4" ht="18.75" x14ac:dyDescent="0.2">
      <c r="A485" s="152">
        <v>67</v>
      </c>
      <c r="B485" s="160" t="s">
        <v>34</v>
      </c>
      <c r="C485" s="159" t="s">
        <v>383</v>
      </c>
      <c r="D485" s="154">
        <v>3.6363636363636362</v>
      </c>
    </row>
    <row r="486" spans="1:4" ht="18.75" x14ac:dyDescent="0.2">
      <c r="A486" s="152">
        <v>68</v>
      </c>
      <c r="B486" s="160" t="s">
        <v>34</v>
      </c>
      <c r="C486" s="159" t="s">
        <v>388</v>
      </c>
      <c r="D486" s="154">
        <v>3.6363636363636362</v>
      </c>
    </row>
    <row r="487" spans="1:4" ht="18.75" x14ac:dyDescent="0.2">
      <c r="A487" s="152">
        <v>69</v>
      </c>
      <c r="B487" s="160" t="s">
        <v>34</v>
      </c>
      <c r="C487" s="159" t="s">
        <v>410</v>
      </c>
      <c r="D487" s="154">
        <v>3.6363636363636362</v>
      </c>
    </row>
    <row r="488" spans="1:4" ht="18.75" x14ac:dyDescent="0.2">
      <c r="A488" s="152">
        <v>70</v>
      </c>
      <c r="B488" s="160" t="s">
        <v>161</v>
      </c>
      <c r="C488" s="159" t="s">
        <v>375</v>
      </c>
      <c r="D488" s="154">
        <v>3.6153846153846154</v>
      </c>
    </row>
    <row r="489" spans="1:4" ht="18.75" x14ac:dyDescent="0.2">
      <c r="A489" s="152">
        <v>71</v>
      </c>
      <c r="B489" s="160" t="s">
        <v>34</v>
      </c>
      <c r="C489" s="159" t="s">
        <v>381</v>
      </c>
      <c r="D489" s="154">
        <v>3.6153846153846154</v>
      </c>
    </row>
    <row r="490" spans="1:4" ht="18.75" x14ac:dyDescent="0.2">
      <c r="A490" s="152">
        <v>72</v>
      </c>
      <c r="B490" s="160" t="s">
        <v>34</v>
      </c>
      <c r="C490" s="159" t="s">
        <v>345</v>
      </c>
      <c r="D490" s="154">
        <v>3.6</v>
      </c>
    </row>
    <row r="491" spans="1:4" ht="18.75" x14ac:dyDescent="0.2">
      <c r="A491" s="152">
        <v>73</v>
      </c>
      <c r="B491" s="160" t="s">
        <v>34</v>
      </c>
      <c r="C491" s="159" t="s">
        <v>387</v>
      </c>
      <c r="D491" s="154">
        <v>3.5454545454545454</v>
      </c>
    </row>
    <row r="492" spans="1:4" ht="18.75" x14ac:dyDescent="0.2">
      <c r="A492" s="152">
        <v>74</v>
      </c>
      <c r="B492" s="160" t="s">
        <v>34</v>
      </c>
      <c r="C492" s="159" t="s">
        <v>351</v>
      </c>
      <c r="D492" s="154">
        <v>3.5384615384615383</v>
      </c>
    </row>
    <row r="493" spans="1:4" ht="18.75" x14ac:dyDescent="0.2">
      <c r="A493" s="152">
        <v>75</v>
      </c>
      <c r="B493" s="160" t="s">
        <v>34</v>
      </c>
      <c r="C493" s="159" t="s">
        <v>356</v>
      </c>
      <c r="D493" s="154">
        <v>3.5384615384615383</v>
      </c>
    </row>
    <row r="494" spans="1:4" ht="18.75" x14ac:dyDescent="0.2">
      <c r="A494" s="152">
        <v>76</v>
      </c>
      <c r="B494" s="160" t="s">
        <v>34</v>
      </c>
      <c r="C494" s="159" t="s">
        <v>424</v>
      </c>
      <c r="D494" s="154">
        <v>3.5</v>
      </c>
    </row>
    <row r="495" spans="1:4" ht="18.75" x14ac:dyDescent="0.2">
      <c r="A495" s="152">
        <v>77</v>
      </c>
      <c r="B495" s="160" t="s">
        <v>34</v>
      </c>
      <c r="C495" s="159" t="s">
        <v>373</v>
      </c>
      <c r="D495" s="154">
        <v>3.4615384615384617</v>
      </c>
    </row>
    <row r="496" spans="1:4" ht="18.75" x14ac:dyDescent="0.2">
      <c r="A496" s="152">
        <v>78</v>
      </c>
      <c r="B496" s="160" t="s">
        <v>34</v>
      </c>
      <c r="C496" s="159" t="s">
        <v>338</v>
      </c>
      <c r="D496" s="154">
        <v>3.4285714285714284</v>
      </c>
    </row>
    <row r="497" spans="1:4" ht="18.75" x14ac:dyDescent="0.2">
      <c r="A497" s="152">
        <v>79</v>
      </c>
      <c r="B497" s="160" t="s">
        <v>34</v>
      </c>
      <c r="C497" s="159" t="s">
        <v>364</v>
      </c>
      <c r="D497" s="154">
        <v>3.4285714285714284</v>
      </c>
    </row>
    <row r="498" spans="1:4" ht="18.75" x14ac:dyDescent="0.2">
      <c r="A498" s="152">
        <v>80</v>
      </c>
      <c r="B498" s="160" t="s">
        <v>34</v>
      </c>
      <c r="C498" s="159" t="s">
        <v>355</v>
      </c>
      <c r="D498" s="154">
        <v>3.3846153846153846</v>
      </c>
    </row>
    <row r="499" spans="1:4" ht="18.75" x14ac:dyDescent="0.2">
      <c r="A499" s="152">
        <v>81</v>
      </c>
      <c r="B499" s="160" t="s">
        <v>34</v>
      </c>
      <c r="C499" s="159" t="s">
        <v>361</v>
      </c>
      <c r="D499" s="154">
        <v>3.3846153846153846</v>
      </c>
    </row>
    <row r="500" spans="1:4" ht="18.75" x14ac:dyDescent="0.2">
      <c r="A500" s="152">
        <v>82</v>
      </c>
      <c r="B500" s="160" t="s">
        <v>34</v>
      </c>
      <c r="C500" s="159" t="s">
        <v>376</v>
      </c>
      <c r="D500" s="154">
        <v>3.3846153846153846</v>
      </c>
    </row>
    <row r="501" spans="1:4" ht="18.75" x14ac:dyDescent="0.2">
      <c r="A501" s="152">
        <v>83</v>
      </c>
      <c r="B501" s="160" t="s">
        <v>161</v>
      </c>
      <c r="C501" s="159" t="s">
        <v>378</v>
      </c>
      <c r="D501" s="154">
        <v>3.3846153846153846</v>
      </c>
    </row>
    <row r="502" spans="1:4" ht="18.75" x14ac:dyDescent="0.2">
      <c r="A502" s="152">
        <v>84</v>
      </c>
      <c r="B502" s="160" t="s">
        <v>34</v>
      </c>
      <c r="C502" s="159" t="s">
        <v>394</v>
      </c>
      <c r="D502" s="154">
        <v>3.3636363636363638</v>
      </c>
    </row>
    <row r="503" spans="1:4" ht="18.75" x14ac:dyDescent="0.2">
      <c r="A503" s="152">
        <v>85</v>
      </c>
      <c r="B503" s="160" t="s">
        <v>34</v>
      </c>
      <c r="C503" s="159" t="s">
        <v>344</v>
      </c>
      <c r="D503" s="154">
        <v>3.3571428571428572</v>
      </c>
    </row>
    <row r="504" spans="1:4" ht="18.75" x14ac:dyDescent="0.2">
      <c r="A504" s="152">
        <v>86</v>
      </c>
      <c r="B504" s="160" t="s">
        <v>161</v>
      </c>
      <c r="C504" s="159" t="s">
        <v>357</v>
      </c>
      <c r="D504" s="154">
        <v>3.2142857142857144</v>
      </c>
    </row>
    <row r="505" spans="1:4" ht="18.75" x14ac:dyDescent="0.2">
      <c r="A505" s="152">
        <v>87</v>
      </c>
      <c r="B505" s="160" t="s">
        <v>34</v>
      </c>
      <c r="C505" s="159" t="s">
        <v>365</v>
      </c>
      <c r="D505" s="154">
        <v>3.2142857142857144</v>
      </c>
    </row>
    <row r="506" spans="1:4" ht="18.75" x14ac:dyDescent="0.2">
      <c r="A506" s="152">
        <v>88</v>
      </c>
      <c r="B506" s="160" t="s">
        <v>34</v>
      </c>
      <c r="C506" s="159" t="s">
        <v>369</v>
      </c>
      <c r="D506" s="154">
        <v>3.1538461538461537</v>
      </c>
    </row>
    <row r="507" spans="1:4" ht="18.75" x14ac:dyDescent="0.2">
      <c r="A507" s="152">
        <v>89</v>
      </c>
      <c r="B507" s="160" t="s">
        <v>34</v>
      </c>
      <c r="C507" s="159" t="s">
        <v>346</v>
      </c>
      <c r="D507" s="154">
        <v>3</v>
      </c>
    </row>
    <row r="508" spans="1:4" ht="18.75" x14ac:dyDescent="0.2">
      <c r="A508" s="152">
        <v>90</v>
      </c>
      <c r="B508" s="160" t="s">
        <v>34</v>
      </c>
      <c r="C508" s="159" t="s">
        <v>362</v>
      </c>
      <c r="D508" s="154">
        <v>3</v>
      </c>
    </row>
    <row r="509" spans="1:4" ht="18.75" x14ac:dyDescent="0.2">
      <c r="A509" s="152">
        <v>91</v>
      </c>
      <c r="B509" s="160" t="s">
        <v>34</v>
      </c>
      <c r="C509" s="159" t="s">
        <v>419</v>
      </c>
      <c r="D509" s="154">
        <v>2.9</v>
      </c>
    </row>
    <row r="510" spans="1:4" ht="18.75" x14ac:dyDescent="0.2">
      <c r="A510" s="152">
        <v>92</v>
      </c>
      <c r="B510" s="160" t="s">
        <v>34</v>
      </c>
      <c r="C510" s="159" t="s">
        <v>415</v>
      </c>
      <c r="D510" s="154">
        <v>2.8</v>
      </c>
    </row>
    <row r="511" spans="1:4" ht="18.75" x14ac:dyDescent="0.2">
      <c r="A511" s="152">
        <v>93</v>
      </c>
      <c r="B511" s="160" t="s">
        <v>34</v>
      </c>
      <c r="C511" s="159" t="s">
        <v>416</v>
      </c>
      <c r="D511" s="154">
        <v>2.2727272727272729</v>
      </c>
    </row>
  </sheetData>
  <sortState ref="B419:E511">
    <sortCondition descending="1" ref="D419:D511"/>
  </sortState>
  <mergeCells count="8">
    <mergeCell ref="A1:D1"/>
    <mergeCell ref="A2:D2"/>
    <mergeCell ref="A416:D416"/>
    <mergeCell ref="A417:D417"/>
    <mergeCell ref="A276:D276"/>
    <mergeCell ref="A277:D277"/>
    <mergeCell ref="A75:D75"/>
    <mergeCell ref="A76:D76"/>
  </mergeCells>
  <conditionalFormatting sqref="B3 B77 B278 B418">
    <cfRule type="cellIs" dxfId="5" priority="37" stopIfTrue="1" operator="equal">
      <formula>5</formula>
    </cfRule>
    <cfRule type="cellIs" dxfId="4" priority="38" stopIfTrue="1" operator="equal">
      <formula>4</formula>
    </cfRule>
    <cfRule type="cellIs" dxfId="3" priority="39" stopIfTrue="1" operator="equal">
      <formula>3</formula>
    </cfRule>
  </conditionalFormatting>
  <pageMargins left="1.299212598425197" right="0.51181102362204722" top="0.74803149606299213" bottom="0.74803149606299213" header="0.31496062992125984" footer="0.31496062992125984"/>
  <pageSetup paperSize="9" scale="96" orientation="portrait" r:id="rId1"/>
  <rowBreaks count="4" manualBreakCount="4">
    <brk id="74" max="16383" man="1"/>
    <brk id="233" max="4" man="1"/>
    <brk id="275" max="16383" man="1"/>
    <brk id="415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6"/>
  <sheetViews>
    <sheetView view="pageBreakPreview" zoomScale="130" zoomScaleSheetLayoutView="130" workbookViewId="0">
      <selection activeCell="L152" sqref="L152"/>
    </sheetView>
  </sheetViews>
  <sheetFormatPr defaultRowHeight="12.75" x14ac:dyDescent="0.2"/>
  <cols>
    <col min="1" max="1" width="13.85546875" customWidth="1"/>
    <col min="2" max="2" width="20.28515625" style="163" customWidth="1"/>
    <col min="3" max="3" width="31" customWidth="1"/>
    <col min="4" max="4" width="16.140625" customWidth="1"/>
  </cols>
  <sheetData>
    <row r="1" spans="1:4" ht="18.75" x14ac:dyDescent="0.2">
      <c r="A1" s="564" t="s">
        <v>550</v>
      </c>
      <c r="B1" s="564"/>
      <c r="C1" s="564"/>
      <c r="D1" s="564"/>
    </row>
    <row r="2" spans="1:4" ht="18.75" x14ac:dyDescent="0.2">
      <c r="A2" s="563" t="s">
        <v>575</v>
      </c>
      <c r="B2" s="563"/>
      <c r="C2" s="563"/>
      <c r="D2" s="563"/>
    </row>
    <row r="3" spans="1:4" ht="38.25" customHeight="1" x14ac:dyDescent="0.2">
      <c r="A3" s="152" t="s">
        <v>546</v>
      </c>
      <c r="B3" s="153" t="s">
        <v>549</v>
      </c>
      <c r="C3" s="157" t="s">
        <v>3</v>
      </c>
      <c r="D3" s="154" t="s">
        <v>9</v>
      </c>
    </row>
    <row r="4" spans="1:4" ht="18.75" x14ac:dyDescent="0.2">
      <c r="A4" s="152">
        <v>1</v>
      </c>
      <c r="B4" s="160" t="s">
        <v>35</v>
      </c>
      <c r="C4" s="159" t="s">
        <v>520</v>
      </c>
      <c r="D4" s="154">
        <v>5</v>
      </c>
    </row>
    <row r="5" spans="1:4" ht="18.75" x14ac:dyDescent="0.2">
      <c r="A5" s="152">
        <v>2</v>
      </c>
      <c r="B5" s="160" t="s">
        <v>34</v>
      </c>
      <c r="C5" s="159" t="s">
        <v>258</v>
      </c>
      <c r="D5" s="154">
        <v>5</v>
      </c>
    </row>
    <row r="6" spans="1:4" ht="18.75" x14ac:dyDescent="0.2">
      <c r="A6" s="152">
        <v>3</v>
      </c>
      <c r="B6" s="160" t="s">
        <v>35</v>
      </c>
      <c r="C6" s="159" t="s">
        <v>266</v>
      </c>
      <c r="D6" s="154">
        <v>5</v>
      </c>
    </row>
    <row r="7" spans="1:4" ht="18.75" x14ac:dyDescent="0.2">
      <c r="A7" s="152">
        <v>4</v>
      </c>
      <c r="B7" s="160" t="s">
        <v>34</v>
      </c>
      <c r="C7" s="159" t="s">
        <v>274</v>
      </c>
      <c r="D7" s="154">
        <v>5</v>
      </c>
    </row>
    <row r="8" spans="1:4" ht="18.75" x14ac:dyDescent="0.2">
      <c r="A8" s="152">
        <v>5</v>
      </c>
      <c r="B8" s="160" t="s">
        <v>34</v>
      </c>
      <c r="C8" s="159" t="s">
        <v>291</v>
      </c>
      <c r="D8" s="154">
        <v>5</v>
      </c>
    </row>
    <row r="9" spans="1:4" ht="18.75" x14ac:dyDescent="0.2">
      <c r="A9" s="152">
        <v>6</v>
      </c>
      <c r="B9" s="160" t="s">
        <v>304</v>
      </c>
      <c r="C9" s="159" t="s">
        <v>305</v>
      </c>
      <c r="D9" s="154">
        <v>5</v>
      </c>
    </row>
    <row r="10" spans="1:4" ht="18.75" x14ac:dyDescent="0.2">
      <c r="A10" s="152">
        <v>7</v>
      </c>
      <c r="B10" s="160" t="s">
        <v>34</v>
      </c>
      <c r="C10" s="159" t="s">
        <v>307</v>
      </c>
      <c r="D10" s="154">
        <v>5</v>
      </c>
    </row>
    <row r="11" spans="1:4" ht="18.75" x14ac:dyDescent="0.2">
      <c r="A11" s="152">
        <v>8</v>
      </c>
      <c r="B11" s="160" t="s">
        <v>35</v>
      </c>
      <c r="C11" s="159" t="s">
        <v>312</v>
      </c>
      <c r="D11" s="154">
        <v>5</v>
      </c>
    </row>
    <row r="12" spans="1:4" ht="18.75" x14ac:dyDescent="0.2">
      <c r="A12" s="152">
        <v>9</v>
      </c>
      <c r="B12" s="160" t="s">
        <v>34</v>
      </c>
      <c r="C12" s="159" t="s">
        <v>329</v>
      </c>
      <c r="D12" s="154">
        <v>5</v>
      </c>
    </row>
    <row r="13" spans="1:4" ht="18.75" x14ac:dyDescent="0.2">
      <c r="A13" s="152">
        <v>10</v>
      </c>
      <c r="B13" s="160" t="s">
        <v>182</v>
      </c>
      <c r="C13" s="159" t="s">
        <v>350</v>
      </c>
      <c r="D13" s="154">
        <v>5</v>
      </c>
    </row>
    <row r="14" spans="1:4" ht="18.75" x14ac:dyDescent="0.2">
      <c r="A14" s="152">
        <v>11</v>
      </c>
      <c r="B14" s="160" t="s">
        <v>182</v>
      </c>
      <c r="C14" s="159" t="s">
        <v>404</v>
      </c>
      <c r="D14" s="154">
        <v>5</v>
      </c>
    </row>
    <row r="15" spans="1:4" ht="18.75" x14ac:dyDescent="0.2">
      <c r="A15" s="152">
        <v>12</v>
      </c>
      <c r="B15" s="160" t="s">
        <v>182</v>
      </c>
      <c r="C15" s="159" t="s">
        <v>536</v>
      </c>
      <c r="D15" s="154">
        <v>5</v>
      </c>
    </row>
    <row r="16" spans="1:4" ht="18.75" x14ac:dyDescent="0.2">
      <c r="A16" s="152">
        <v>13</v>
      </c>
      <c r="B16" s="160" t="s">
        <v>34</v>
      </c>
      <c r="C16" s="159" t="s">
        <v>382</v>
      </c>
      <c r="D16" s="154">
        <v>4.9230769230769234</v>
      </c>
    </row>
    <row r="17" spans="1:4" ht="18.75" x14ac:dyDescent="0.2">
      <c r="A17" s="152">
        <v>14</v>
      </c>
      <c r="B17" s="160" t="s">
        <v>34</v>
      </c>
      <c r="C17" s="159" t="s">
        <v>402</v>
      </c>
      <c r="D17" s="154">
        <v>4.9090909090909092</v>
      </c>
    </row>
    <row r="18" spans="1:4" ht="18.75" x14ac:dyDescent="0.2">
      <c r="A18" s="152">
        <v>15</v>
      </c>
      <c r="B18" s="160" t="s">
        <v>34</v>
      </c>
      <c r="C18" s="159" t="s">
        <v>414</v>
      </c>
      <c r="D18" s="154">
        <v>4.9090909090909092</v>
      </c>
    </row>
    <row r="19" spans="1:4" ht="18.75" x14ac:dyDescent="0.2">
      <c r="A19" s="152">
        <v>16</v>
      </c>
      <c r="B19" s="160" t="s">
        <v>35</v>
      </c>
      <c r="C19" s="159" t="s">
        <v>418</v>
      </c>
      <c r="D19" s="154">
        <v>4.9090909090909092</v>
      </c>
    </row>
    <row r="20" spans="1:4" ht="18.75" x14ac:dyDescent="0.2">
      <c r="A20" s="152">
        <v>17</v>
      </c>
      <c r="B20" s="160" t="s">
        <v>34</v>
      </c>
      <c r="C20" s="159" t="s">
        <v>437</v>
      </c>
      <c r="D20" s="154">
        <v>4.875</v>
      </c>
    </row>
    <row r="21" spans="1:4" ht="18.75" x14ac:dyDescent="0.2">
      <c r="A21" s="152">
        <v>18</v>
      </c>
      <c r="B21" s="160" t="s">
        <v>34</v>
      </c>
      <c r="C21" s="159" t="s">
        <v>67</v>
      </c>
      <c r="D21" s="154">
        <v>4.875</v>
      </c>
    </row>
    <row r="22" spans="1:4" ht="18.75" x14ac:dyDescent="0.2">
      <c r="A22" s="152">
        <v>19</v>
      </c>
      <c r="B22" s="160" t="s">
        <v>34</v>
      </c>
      <c r="C22" s="159" t="s">
        <v>112</v>
      </c>
      <c r="D22" s="154">
        <v>4.875</v>
      </c>
    </row>
    <row r="23" spans="1:4" ht="18.75" x14ac:dyDescent="0.2">
      <c r="A23" s="152">
        <v>20</v>
      </c>
      <c r="B23" s="160" t="s">
        <v>34</v>
      </c>
      <c r="C23" s="159" t="s">
        <v>289</v>
      </c>
      <c r="D23" s="154">
        <v>4.875</v>
      </c>
    </row>
    <row r="24" spans="1:4" ht="18.75" x14ac:dyDescent="0.2">
      <c r="A24" s="152">
        <v>21</v>
      </c>
      <c r="B24" s="160" t="s">
        <v>304</v>
      </c>
      <c r="C24" s="159" t="s">
        <v>314</v>
      </c>
      <c r="D24" s="154">
        <v>4.875</v>
      </c>
    </row>
    <row r="25" spans="1:4" ht="18.75" x14ac:dyDescent="0.2">
      <c r="A25" s="152">
        <v>22</v>
      </c>
      <c r="B25" s="160" t="s">
        <v>34</v>
      </c>
      <c r="C25" s="159" t="s">
        <v>325</v>
      </c>
      <c r="D25" s="154">
        <v>4.875</v>
      </c>
    </row>
    <row r="26" spans="1:4" ht="18.75" x14ac:dyDescent="0.2">
      <c r="A26" s="152">
        <v>23</v>
      </c>
      <c r="B26" s="160" t="s">
        <v>34</v>
      </c>
      <c r="C26" s="159" t="s">
        <v>326</v>
      </c>
      <c r="D26" s="154">
        <v>4.875</v>
      </c>
    </row>
    <row r="27" spans="1:4" ht="18.75" x14ac:dyDescent="0.2">
      <c r="A27" s="152">
        <v>24</v>
      </c>
      <c r="B27" s="160" t="s">
        <v>34</v>
      </c>
      <c r="C27" s="159" t="s">
        <v>332</v>
      </c>
      <c r="D27" s="154">
        <v>4.875</v>
      </c>
    </row>
    <row r="28" spans="1:4" ht="18.75" x14ac:dyDescent="0.2">
      <c r="A28" s="152">
        <v>25</v>
      </c>
      <c r="B28" s="160" t="s">
        <v>34</v>
      </c>
      <c r="C28" s="159" t="s">
        <v>336</v>
      </c>
      <c r="D28" s="154">
        <v>4.875</v>
      </c>
    </row>
    <row r="29" spans="1:4" ht="18.75" x14ac:dyDescent="0.2">
      <c r="A29" s="152">
        <v>26</v>
      </c>
      <c r="B29" s="160" t="s">
        <v>35</v>
      </c>
      <c r="C29" s="159" t="s">
        <v>122</v>
      </c>
      <c r="D29" s="154">
        <v>4.8571428571428568</v>
      </c>
    </row>
    <row r="30" spans="1:4" ht="18.75" x14ac:dyDescent="0.2">
      <c r="A30" s="152">
        <v>27</v>
      </c>
      <c r="B30" s="160" t="s">
        <v>34</v>
      </c>
      <c r="C30" s="159" t="s">
        <v>193</v>
      </c>
      <c r="D30" s="154">
        <v>4.8571428571428568</v>
      </c>
    </row>
    <row r="31" spans="1:4" ht="18.75" x14ac:dyDescent="0.2">
      <c r="A31" s="152">
        <v>28</v>
      </c>
      <c r="B31" s="160" t="s">
        <v>34</v>
      </c>
      <c r="C31" s="159" t="s">
        <v>197</v>
      </c>
      <c r="D31" s="154">
        <v>4.8571428571428568</v>
      </c>
    </row>
    <row r="32" spans="1:4" ht="18.75" x14ac:dyDescent="0.2">
      <c r="A32" s="152">
        <v>29</v>
      </c>
      <c r="B32" s="160" t="s">
        <v>34</v>
      </c>
      <c r="C32" s="159" t="s">
        <v>263</v>
      </c>
      <c r="D32" s="154">
        <v>4.8571428571428568</v>
      </c>
    </row>
    <row r="33" spans="1:4" ht="18.75" x14ac:dyDescent="0.2">
      <c r="A33" s="152">
        <v>30</v>
      </c>
      <c r="B33" s="160" t="s">
        <v>34</v>
      </c>
      <c r="C33" s="159" t="s">
        <v>268</v>
      </c>
      <c r="D33" s="154">
        <v>4.8571428571428568</v>
      </c>
    </row>
    <row r="34" spans="1:4" ht="18.75" x14ac:dyDescent="0.2">
      <c r="A34" s="152">
        <v>31</v>
      </c>
      <c r="B34" s="160" t="s">
        <v>34</v>
      </c>
      <c r="C34" s="159" t="s">
        <v>352</v>
      </c>
      <c r="D34" s="154">
        <v>4.8461538461538458</v>
      </c>
    </row>
    <row r="35" spans="1:4" ht="18.75" x14ac:dyDescent="0.2">
      <c r="A35" s="152">
        <v>32</v>
      </c>
      <c r="B35" s="160" t="s">
        <v>34</v>
      </c>
      <c r="C35" s="159" t="s">
        <v>377</v>
      </c>
      <c r="D35" s="154">
        <v>4.8461538461538458</v>
      </c>
    </row>
    <row r="36" spans="1:4" ht="18.75" x14ac:dyDescent="0.2">
      <c r="A36" s="152">
        <v>33</v>
      </c>
      <c r="B36" s="160" t="s">
        <v>34</v>
      </c>
      <c r="C36" s="159" t="s">
        <v>534</v>
      </c>
      <c r="D36" s="154">
        <v>4.8181818181818183</v>
      </c>
    </row>
    <row r="37" spans="1:4" ht="18.75" x14ac:dyDescent="0.2">
      <c r="A37" s="152">
        <v>34</v>
      </c>
      <c r="B37" s="160" t="s">
        <v>35</v>
      </c>
      <c r="C37" s="159" t="s">
        <v>417</v>
      </c>
      <c r="D37" s="154">
        <v>4.8181818181818183</v>
      </c>
    </row>
    <row r="38" spans="1:4" ht="18.75" x14ac:dyDescent="0.2">
      <c r="A38" s="152">
        <v>35</v>
      </c>
      <c r="B38" s="160" t="s">
        <v>161</v>
      </c>
      <c r="C38" s="159" t="s">
        <v>347</v>
      </c>
      <c r="D38" s="154">
        <v>4.7692307692307692</v>
      </c>
    </row>
    <row r="39" spans="1:4" ht="18.75" x14ac:dyDescent="0.2">
      <c r="A39" s="152">
        <v>36</v>
      </c>
      <c r="B39" s="160" t="s">
        <v>34</v>
      </c>
      <c r="C39" s="159" t="s">
        <v>366</v>
      </c>
      <c r="D39" s="154">
        <v>4.7692307692307692</v>
      </c>
    </row>
    <row r="40" spans="1:4" ht="18.75" x14ac:dyDescent="0.2">
      <c r="A40" s="152">
        <v>37</v>
      </c>
      <c r="B40" s="160" t="s">
        <v>34</v>
      </c>
      <c r="C40" s="159" t="s">
        <v>374</v>
      </c>
      <c r="D40" s="154">
        <v>4.7692307692307692</v>
      </c>
    </row>
    <row r="41" spans="1:4" ht="18.75" x14ac:dyDescent="0.3">
      <c r="A41" s="152">
        <v>38</v>
      </c>
      <c r="B41" s="160" t="s">
        <v>34</v>
      </c>
      <c r="C41" s="159" t="s">
        <v>38</v>
      </c>
      <c r="D41" s="155">
        <v>4.75</v>
      </c>
    </row>
    <row r="42" spans="1:4" ht="18.75" x14ac:dyDescent="0.2">
      <c r="A42" s="152">
        <v>39</v>
      </c>
      <c r="B42" s="160" t="s">
        <v>34</v>
      </c>
      <c r="C42" s="159" t="s">
        <v>93</v>
      </c>
      <c r="D42" s="154">
        <v>4.75</v>
      </c>
    </row>
    <row r="43" spans="1:4" ht="18.75" x14ac:dyDescent="0.2">
      <c r="A43" s="152">
        <v>40</v>
      </c>
      <c r="B43" s="160" t="s">
        <v>36</v>
      </c>
      <c r="C43" s="159" t="s">
        <v>280</v>
      </c>
      <c r="D43" s="154">
        <v>4.75</v>
      </c>
    </row>
    <row r="44" spans="1:4" ht="18.75" x14ac:dyDescent="0.2">
      <c r="A44" s="152">
        <v>41</v>
      </c>
      <c r="B44" s="160" t="s">
        <v>51</v>
      </c>
      <c r="C44" s="159" t="s">
        <v>297</v>
      </c>
      <c r="D44" s="154">
        <v>4.75</v>
      </c>
    </row>
    <row r="45" spans="1:4" ht="18.75" x14ac:dyDescent="0.2">
      <c r="A45" s="152">
        <v>42</v>
      </c>
      <c r="B45" s="160" t="s">
        <v>34</v>
      </c>
      <c r="C45" s="159" t="s">
        <v>409</v>
      </c>
      <c r="D45" s="154">
        <v>4.7272727272727275</v>
      </c>
    </row>
    <row r="46" spans="1:4" ht="18.75" x14ac:dyDescent="0.2">
      <c r="A46" s="152">
        <v>43</v>
      </c>
      <c r="B46" s="160" t="s">
        <v>34</v>
      </c>
      <c r="C46" s="159" t="s">
        <v>172</v>
      </c>
      <c r="D46" s="154">
        <v>4.7142857142857144</v>
      </c>
    </row>
    <row r="47" spans="1:4" ht="18.75" x14ac:dyDescent="0.2">
      <c r="A47" s="152">
        <v>44</v>
      </c>
      <c r="B47" s="160" t="s">
        <v>35</v>
      </c>
      <c r="C47" s="159" t="s">
        <v>515</v>
      </c>
      <c r="D47" s="154">
        <v>4.7142857142857144</v>
      </c>
    </row>
    <row r="48" spans="1:4" ht="18.75" x14ac:dyDescent="0.2">
      <c r="A48" s="152">
        <v>45</v>
      </c>
      <c r="B48" s="160" t="s">
        <v>34</v>
      </c>
      <c r="C48" s="159" t="s">
        <v>516</v>
      </c>
      <c r="D48" s="154">
        <v>4.7142857142857144</v>
      </c>
    </row>
    <row r="49" spans="1:4" ht="18.75" x14ac:dyDescent="0.2">
      <c r="A49" s="152">
        <v>46</v>
      </c>
      <c r="B49" s="160" t="s">
        <v>34</v>
      </c>
      <c r="C49" s="159" t="s">
        <v>253</v>
      </c>
      <c r="D49" s="154">
        <v>4.7142857142857144</v>
      </c>
    </row>
    <row r="50" spans="1:4" ht="18.75" x14ac:dyDescent="0.2">
      <c r="A50" s="152">
        <v>47</v>
      </c>
      <c r="B50" s="160" t="s">
        <v>35</v>
      </c>
      <c r="C50" s="159" t="s">
        <v>260</v>
      </c>
      <c r="D50" s="154">
        <v>4.7142857142857144</v>
      </c>
    </row>
    <row r="51" spans="1:4" ht="18.75" x14ac:dyDescent="0.2">
      <c r="A51" s="152">
        <v>48</v>
      </c>
      <c r="B51" s="160" t="s">
        <v>34</v>
      </c>
      <c r="C51" s="159" t="s">
        <v>271</v>
      </c>
      <c r="D51" s="154">
        <v>4.7142857142857144</v>
      </c>
    </row>
    <row r="52" spans="1:4" ht="18.75" x14ac:dyDescent="0.2">
      <c r="A52" s="152">
        <v>49</v>
      </c>
      <c r="B52" s="160" t="s">
        <v>182</v>
      </c>
      <c r="C52" s="159" t="s">
        <v>367</v>
      </c>
      <c r="D52" s="154">
        <v>4.6923076923076925</v>
      </c>
    </row>
    <row r="53" spans="1:4" ht="18.75" x14ac:dyDescent="0.2">
      <c r="A53" s="152">
        <v>50</v>
      </c>
      <c r="B53" s="160" t="s">
        <v>34</v>
      </c>
      <c r="C53" s="159" t="s">
        <v>398</v>
      </c>
      <c r="D53" s="154">
        <v>4.6363636363636367</v>
      </c>
    </row>
    <row r="54" spans="1:4" ht="18.75" x14ac:dyDescent="0.2">
      <c r="A54" s="152">
        <v>51</v>
      </c>
      <c r="B54" s="160" t="s">
        <v>34</v>
      </c>
      <c r="C54" s="159" t="s">
        <v>403</v>
      </c>
      <c r="D54" s="154">
        <v>4.6363636363636367</v>
      </c>
    </row>
    <row r="55" spans="1:4" ht="18.75" x14ac:dyDescent="0.2">
      <c r="A55" s="152">
        <v>52</v>
      </c>
      <c r="B55" s="160" t="s">
        <v>34</v>
      </c>
      <c r="C55" s="159" t="s">
        <v>406</v>
      </c>
      <c r="D55" s="154">
        <v>4.6363636363636367</v>
      </c>
    </row>
    <row r="56" spans="1:4" ht="18.75" x14ac:dyDescent="0.2">
      <c r="A56" s="152">
        <v>53</v>
      </c>
      <c r="B56" s="160" t="s">
        <v>34</v>
      </c>
      <c r="C56" s="159" t="s">
        <v>446</v>
      </c>
      <c r="D56" s="154">
        <v>4.625</v>
      </c>
    </row>
    <row r="57" spans="1:4" ht="18.75" x14ac:dyDescent="0.2">
      <c r="A57" s="152">
        <v>54</v>
      </c>
      <c r="B57" s="160" t="s">
        <v>34</v>
      </c>
      <c r="C57" s="159" t="s">
        <v>283</v>
      </c>
      <c r="D57" s="154">
        <v>4.625</v>
      </c>
    </row>
    <row r="58" spans="1:4" ht="18.75" x14ac:dyDescent="0.2">
      <c r="A58" s="152">
        <v>55</v>
      </c>
      <c r="B58" s="160" t="s">
        <v>34</v>
      </c>
      <c r="C58" s="159" t="s">
        <v>296</v>
      </c>
      <c r="D58" s="154">
        <v>4.625</v>
      </c>
    </row>
    <row r="59" spans="1:4" ht="18.75" x14ac:dyDescent="0.2">
      <c r="A59" s="152">
        <v>56</v>
      </c>
      <c r="B59" s="160" t="s">
        <v>34</v>
      </c>
      <c r="C59" s="159" t="s">
        <v>322</v>
      </c>
      <c r="D59" s="154">
        <v>4.625</v>
      </c>
    </row>
    <row r="60" spans="1:4" ht="18.75" x14ac:dyDescent="0.2">
      <c r="A60" s="152">
        <v>57</v>
      </c>
      <c r="B60" s="160" t="s">
        <v>34</v>
      </c>
      <c r="C60" s="159" t="s">
        <v>348</v>
      </c>
      <c r="D60" s="154">
        <v>4.615384615384615</v>
      </c>
    </row>
    <row r="61" spans="1:4" ht="18.75" x14ac:dyDescent="0.2">
      <c r="A61" s="152">
        <v>58</v>
      </c>
      <c r="B61" s="160" t="s">
        <v>34</v>
      </c>
      <c r="C61" s="159" t="s">
        <v>363</v>
      </c>
      <c r="D61" s="154">
        <v>4.615384615384615</v>
      </c>
    </row>
    <row r="62" spans="1:4" ht="18.75" x14ac:dyDescent="0.2">
      <c r="A62" s="152">
        <v>59</v>
      </c>
      <c r="B62" s="160" t="s">
        <v>34</v>
      </c>
      <c r="C62" s="159" t="s">
        <v>371</v>
      </c>
      <c r="D62" s="154">
        <v>4.615384615384615</v>
      </c>
    </row>
    <row r="63" spans="1:4" ht="18.75" x14ac:dyDescent="0.2">
      <c r="A63" s="152">
        <v>60</v>
      </c>
      <c r="B63" s="160" t="s">
        <v>34</v>
      </c>
      <c r="C63" s="159" t="s">
        <v>168</v>
      </c>
      <c r="D63" s="154">
        <v>4.5714285714285712</v>
      </c>
    </row>
    <row r="64" spans="1:4" ht="18.75" x14ac:dyDescent="0.2">
      <c r="A64" s="152">
        <v>61</v>
      </c>
      <c r="B64" s="160" t="s">
        <v>34</v>
      </c>
      <c r="C64" s="159" t="s">
        <v>525</v>
      </c>
      <c r="D64" s="154">
        <v>4.5714285714285712</v>
      </c>
    </row>
    <row r="65" spans="1:4" ht="18.75" x14ac:dyDescent="0.2">
      <c r="A65" s="152">
        <v>62</v>
      </c>
      <c r="B65" s="160" t="s">
        <v>34</v>
      </c>
      <c r="C65" s="159" t="s">
        <v>526</v>
      </c>
      <c r="D65" s="154">
        <v>4.5714285714285712</v>
      </c>
    </row>
    <row r="66" spans="1:4" ht="18.75" x14ac:dyDescent="0.2">
      <c r="A66" s="152">
        <v>63</v>
      </c>
      <c r="B66" s="160" t="s">
        <v>34</v>
      </c>
      <c r="C66" s="159" t="s">
        <v>178</v>
      </c>
      <c r="D66" s="154">
        <v>4.5714285714285712</v>
      </c>
    </row>
    <row r="67" spans="1:4" ht="18.75" x14ac:dyDescent="0.2">
      <c r="A67" s="152">
        <v>64</v>
      </c>
      <c r="B67" s="160" t="s">
        <v>34</v>
      </c>
      <c r="C67" s="159" t="s">
        <v>181</v>
      </c>
      <c r="D67" s="154">
        <v>4.5714285714285712</v>
      </c>
    </row>
    <row r="68" spans="1:4" ht="18.75" x14ac:dyDescent="0.2">
      <c r="A68" s="152">
        <v>65</v>
      </c>
      <c r="B68" s="160" t="s">
        <v>34</v>
      </c>
      <c r="C68" s="159" t="s">
        <v>188</v>
      </c>
      <c r="D68" s="154">
        <v>4.5714285714285712</v>
      </c>
    </row>
    <row r="69" spans="1:4" ht="18.75" x14ac:dyDescent="0.2">
      <c r="A69" s="152">
        <v>66</v>
      </c>
      <c r="B69" s="160" t="s">
        <v>34</v>
      </c>
      <c r="C69" s="159" t="s">
        <v>195</v>
      </c>
      <c r="D69" s="154">
        <v>4.5714285714285712</v>
      </c>
    </row>
    <row r="70" spans="1:4" ht="18.75" x14ac:dyDescent="0.2">
      <c r="A70" s="152">
        <v>67</v>
      </c>
      <c r="B70" s="160" t="s">
        <v>34</v>
      </c>
      <c r="C70" s="159" t="s">
        <v>224</v>
      </c>
      <c r="D70" s="154">
        <v>4.5714285714285712</v>
      </c>
    </row>
    <row r="71" spans="1:4" ht="18.75" x14ac:dyDescent="0.2">
      <c r="A71" s="152">
        <v>68</v>
      </c>
      <c r="B71" s="160" t="s">
        <v>35</v>
      </c>
      <c r="C71" s="159" t="s">
        <v>239</v>
      </c>
      <c r="D71" s="154">
        <v>4.5714285714285712</v>
      </c>
    </row>
    <row r="72" spans="1:4" ht="18.75" x14ac:dyDescent="0.2">
      <c r="A72" s="152">
        <v>69</v>
      </c>
      <c r="B72" s="160" t="s">
        <v>35</v>
      </c>
      <c r="C72" s="159" t="s">
        <v>269</v>
      </c>
      <c r="D72" s="154">
        <v>4.5714285714285712</v>
      </c>
    </row>
    <row r="73" spans="1:4" ht="18.75" x14ac:dyDescent="0.2">
      <c r="A73" s="152">
        <v>70</v>
      </c>
      <c r="B73" s="160" t="s">
        <v>34</v>
      </c>
      <c r="C73" s="159" t="s">
        <v>340</v>
      </c>
      <c r="D73" s="154">
        <v>4.5714285714285712</v>
      </c>
    </row>
    <row r="74" spans="1:4" ht="18.75" x14ac:dyDescent="0.2">
      <c r="A74" s="152">
        <v>71</v>
      </c>
      <c r="B74" s="160" t="s">
        <v>34</v>
      </c>
      <c r="C74" s="159" t="s">
        <v>341</v>
      </c>
      <c r="D74" s="154">
        <v>4.5714285714285712</v>
      </c>
    </row>
    <row r="75" spans="1:4" ht="18.75" x14ac:dyDescent="0.2">
      <c r="A75" s="152">
        <v>72</v>
      </c>
      <c r="B75" s="160" t="s">
        <v>34</v>
      </c>
      <c r="C75" s="159" t="s">
        <v>408</v>
      </c>
      <c r="D75" s="154">
        <v>4.5454545454545459</v>
      </c>
    </row>
    <row r="76" spans="1:4" ht="18.75" x14ac:dyDescent="0.2">
      <c r="A76" s="152">
        <v>73</v>
      </c>
      <c r="B76" s="160" t="s">
        <v>34</v>
      </c>
      <c r="C76" s="159" t="s">
        <v>423</v>
      </c>
      <c r="D76" s="154">
        <v>4.5454545454545459</v>
      </c>
    </row>
    <row r="77" spans="1:4" ht="18.75" x14ac:dyDescent="0.2">
      <c r="A77" s="152">
        <v>74</v>
      </c>
      <c r="B77" s="160" t="s">
        <v>34</v>
      </c>
      <c r="C77" s="159" t="s">
        <v>379</v>
      </c>
      <c r="D77" s="154">
        <v>4.5384615384615383</v>
      </c>
    </row>
    <row r="78" spans="1:4" ht="18.75" x14ac:dyDescent="0.2">
      <c r="A78" s="152">
        <v>75</v>
      </c>
      <c r="B78" s="160" t="s">
        <v>34</v>
      </c>
      <c r="C78" s="159" t="s">
        <v>493</v>
      </c>
      <c r="D78" s="154">
        <v>4.5</v>
      </c>
    </row>
    <row r="79" spans="1:4" ht="18.75" x14ac:dyDescent="0.2">
      <c r="A79" s="152">
        <v>76</v>
      </c>
      <c r="B79" s="160" t="s">
        <v>34</v>
      </c>
      <c r="C79" s="159" t="s">
        <v>145</v>
      </c>
      <c r="D79" s="154">
        <v>4.5</v>
      </c>
    </row>
    <row r="80" spans="1:4" ht="18.75" x14ac:dyDescent="0.2">
      <c r="A80" s="152">
        <v>77</v>
      </c>
      <c r="B80" s="160" t="s">
        <v>35</v>
      </c>
      <c r="C80" s="159" t="s">
        <v>198</v>
      </c>
      <c r="D80" s="154">
        <v>4.5</v>
      </c>
    </row>
    <row r="81" spans="1:4" ht="18.75" x14ac:dyDescent="0.2">
      <c r="A81" s="152">
        <v>78</v>
      </c>
      <c r="B81" s="160" t="s">
        <v>35</v>
      </c>
      <c r="C81" s="159" t="s">
        <v>216</v>
      </c>
      <c r="D81" s="154">
        <v>4.5</v>
      </c>
    </row>
    <row r="82" spans="1:4" ht="18.75" x14ac:dyDescent="0.2">
      <c r="A82" s="152">
        <v>79</v>
      </c>
      <c r="B82" s="160" t="s">
        <v>34</v>
      </c>
      <c r="C82" s="159" t="s">
        <v>240</v>
      </c>
      <c r="D82" s="154">
        <v>4.5</v>
      </c>
    </row>
    <row r="83" spans="1:4" ht="18.75" x14ac:dyDescent="0.2">
      <c r="A83" s="152">
        <v>80</v>
      </c>
      <c r="B83" s="160" t="s">
        <v>34</v>
      </c>
      <c r="C83" s="159" t="s">
        <v>330</v>
      </c>
      <c r="D83" s="154">
        <v>4.5</v>
      </c>
    </row>
    <row r="84" spans="1:4" ht="18.75" x14ac:dyDescent="0.2">
      <c r="A84" s="152">
        <v>81</v>
      </c>
      <c r="B84" s="160" t="s">
        <v>34</v>
      </c>
      <c r="C84" s="159" t="s">
        <v>368</v>
      </c>
      <c r="D84" s="154">
        <v>4.4615384615384617</v>
      </c>
    </row>
    <row r="85" spans="1:4" ht="18.75" x14ac:dyDescent="0.2">
      <c r="A85" s="152">
        <v>82</v>
      </c>
      <c r="B85" s="160" t="s">
        <v>34</v>
      </c>
      <c r="C85" s="159" t="s">
        <v>386</v>
      </c>
      <c r="D85" s="154">
        <v>4.4545454545454541</v>
      </c>
    </row>
    <row r="86" spans="1:4" ht="18.75" x14ac:dyDescent="0.2">
      <c r="A86" s="152">
        <v>83</v>
      </c>
      <c r="B86" s="160" t="s">
        <v>35</v>
      </c>
      <c r="C86" s="159" t="s">
        <v>392</v>
      </c>
      <c r="D86" s="154">
        <v>4.4545454545454541</v>
      </c>
    </row>
    <row r="87" spans="1:4" ht="18.75" x14ac:dyDescent="0.2">
      <c r="A87" s="152">
        <v>84</v>
      </c>
      <c r="B87" s="160" t="s">
        <v>34</v>
      </c>
      <c r="C87" s="159" t="s">
        <v>396</v>
      </c>
      <c r="D87" s="154">
        <v>4.4545454545454541</v>
      </c>
    </row>
    <row r="88" spans="1:4" ht="18.75" x14ac:dyDescent="0.2">
      <c r="A88" s="152">
        <v>85</v>
      </c>
      <c r="B88" s="160" t="s">
        <v>35</v>
      </c>
      <c r="C88" s="159" t="s">
        <v>399</v>
      </c>
      <c r="D88" s="154">
        <v>4.4545454545454541</v>
      </c>
    </row>
    <row r="89" spans="1:4" ht="18.75" x14ac:dyDescent="0.2">
      <c r="A89" s="152">
        <v>86</v>
      </c>
      <c r="B89" s="160" t="s">
        <v>34</v>
      </c>
      <c r="C89" s="159" t="s">
        <v>405</v>
      </c>
      <c r="D89" s="154">
        <v>4.4545454545454541</v>
      </c>
    </row>
    <row r="90" spans="1:4" ht="18.75" x14ac:dyDescent="0.2">
      <c r="A90" s="152">
        <v>87</v>
      </c>
      <c r="B90" s="160" t="s">
        <v>34</v>
      </c>
      <c r="C90" s="159" t="s">
        <v>123</v>
      </c>
      <c r="D90" s="154">
        <v>4.4285714285714288</v>
      </c>
    </row>
    <row r="91" spans="1:4" ht="18.75" x14ac:dyDescent="0.2">
      <c r="A91" s="152">
        <v>88</v>
      </c>
      <c r="B91" s="160" t="s">
        <v>34</v>
      </c>
      <c r="C91" s="159" t="s">
        <v>144</v>
      </c>
      <c r="D91" s="154">
        <v>4.4285714285714288</v>
      </c>
    </row>
    <row r="92" spans="1:4" ht="18.75" x14ac:dyDescent="0.2">
      <c r="A92" s="152">
        <v>89</v>
      </c>
      <c r="B92" s="160" t="s">
        <v>34</v>
      </c>
      <c r="C92" s="159" t="s">
        <v>160</v>
      </c>
      <c r="D92" s="154">
        <v>4.4285714285714288</v>
      </c>
    </row>
    <row r="93" spans="1:4" ht="18.75" x14ac:dyDescent="0.2">
      <c r="A93" s="152">
        <v>90</v>
      </c>
      <c r="B93" s="160" t="s">
        <v>34</v>
      </c>
      <c r="C93" s="159" t="s">
        <v>511</v>
      </c>
      <c r="D93" s="154">
        <v>4.4285714285714288</v>
      </c>
    </row>
    <row r="94" spans="1:4" ht="18.75" x14ac:dyDescent="0.2">
      <c r="A94" s="152">
        <v>91</v>
      </c>
      <c r="B94" s="160" t="s">
        <v>304</v>
      </c>
      <c r="C94" s="159" t="s">
        <v>519</v>
      </c>
      <c r="D94" s="154">
        <v>4.4285714285714288</v>
      </c>
    </row>
    <row r="95" spans="1:4" ht="18.75" x14ac:dyDescent="0.2">
      <c r="A95" s="152">
        <v>92</v>
      </c>
      <c r="B95" s="160" t="s">
        <v>51</v>
      </c>
      <c r="C95" s="159" t="s">
        <v>250</v>
      </c>
      <c r="D95" s="154">
        <v>4.4285714285714288</v>
      </c>
    </row>
    <row r="96" spans="1:4" ht="18.75" x14ac:dyDescent="0.2">
      <c r="A96" s="152">
        <v>93</v>
      </c>
      <c r="B96" s="160" t="s">
        <v>34</v>
      </c>
      <c r="C96" s="159" t="s">
        <v>259</v>
      </c>
      <c r="D96" s="154">
        <v>4.4285714285714288</v>
      </c>
    </row>
    <row r="97" spans="1:4" ht="18.75" x14ac:dyDescent="0.2">
      <c r="A97" s="152">
        <v>94</v>
      </c>
      <c r="B97" s="160" t="s">
        <v>34</v>
      </c>
      <c r="C97" s="159" t="s">
        <v>486</v>
      </c>
      <c r="D97" s="154">
        <v>4.375</v>
      </c>
    </row>
    <row r="98" spans="1:4" ht="18.75" x14ac:dyDescent="0.2">
      <c r="A98" s="152">
        <v>95</v>
      </c>
      <c r="B98" s="160" t="s">
        <v>34</v>
      </c>
      <c r="C98" s="159" t="s">
        <v>105</v>
      </c>
      <c r="D98" s="154">
        <v>4.375</v>
      </c>
    </row>
    <row r="99" spans="1:4" ht="18.75" x14ac:dyDescent="0.2">
      <c r="A99" s="152">
        <v>96</v>
      </c>
      <c r="B99" s="160" t="s">
        <v>34</v>
      </c>
      <c r="C99" s="159" t="s">
        <v>110</v>
      </c>
      <c r="D99" s="154">
        <v>4.375</v>
      </c>
    </row>
    <row r="100" spans="1:4" ht="18.75" x14ac:dyDescent="0.2">
      <c r="A100" s="152">
        <v>97</v>
      </c>
      <c r="B100" s="160" t="s">
        <v>34</v>
      </c>
      <c r="C100" s="159" t="s">
        <v>333</v>
      </c>
      <c r="D100" s="154">
        <v>4.375</v>
      </c>
    </row>
    <row r="101" spans="1:4" ht="18.75" x14ac:dyDescent="0.2">
      <c r="A101" s="152">
        <v>98</v>
      </c>
      <c r="B101" s="160" t="s">
        <v>34</v>
      </c>
      <c r="C101" s="159" t="s">
        <v>389</v>
      </c>
      <c r="D101" s="154">
        <v>4.3636363636363633</v>
      </c>
    </row>
    <row r="102" spans="1:4" ht="18.75" x14ac:dyDescent="0.2">
      <c r="A102" s="152">
        <v>99</v>
      </c>
      <c r="B102" s="160" t="s">
        <v>35</v>
      </c>
      <c r="C102" s="159" t="s">
        <v>397</v>
      </c>
      <c r="D102" s="154">
        <v>4.3636363636363633</v>
      </c>
    </row>
    <row r="103" spans="1:4" ht="18.75" x14ac:dyDescent="0.2">
      <c r="A103" s="152">
        <v>100</v>
      </c>
      <c r="B103" s="160" t="s">
        <v>34</v>
      </c>
      <c r="C103" s="159" t="s">
        <v>422</v>
      </c>
      <c r="D103" s="154">
        <v>4.3636363636363633</v>
      </c>
    </row>
    <row r="104" spans="1:4" ht="18.75" x14ac:dyDescent="0.2">
      <c r="A104" s="152">
        <v>101</v>
      </c>
      <c r="B104" s="160" t="s">
        <v>35</v>
      </c>
      <c r="C104" s="159" t="s">
        <v>128</v>
      </c>
      <c r="D104" s="154">
        <v>4.2857142857142856</v>
      </c>
    </row>
    <row r="105" spans="1:4" ht="18.75" x14ac:dyDescent="0.2">
      <c r="A105" s="152">
        <v>102</v>
      </c>
      <c r="B105" s="160" t="s">
        <v>34</v>
      </c>
      <c r="C105" s="159" t="s">
        <v>133</v>
      </c>
      <c r="D105" s="154">
        <v>4.2857142857142856</v>
      </c>
    </row>
    <row r="106" spans="1:4" ht="18.75" x14ac:dyDescent="0.2">
      <c r="A106" s="152">
        <v>103</v>
      </c>
      <c r="B106" s="160" t="s">
        <v>34</v>
      </c>
      <c r="C106" s="159" t="s">
        <v>134</v>
      </c>
      <c r="D106" s="154">
        <v>4.2857142857142856</v>
      </c>
    </row>
    <row r="107" spans="1:4" ht="18.75" x14ac:dyDescent="0.2">
      <c r="A107" s="152">
        <v>104</v>
      </c>
      <c r="B107" s="160" t="s">
        <v>34</v>
      </c>
      <c r="C107" s="159" t="s">
        <v>139</v>
      </c>
      <c r="D107" s="154">
        <v>4.2857142857142856</v>
      </c>
    </row>
    <row r="108" spans="1:4" ht="18.75" x14ac:dyDescent="0.2">
      <c r="A108" s="152">
        <v>105</v>
      </c>
      <c r="B108" s="160" t="s">
        <v>34</v>
      </c>
      <c r="C108" s="159" t="s">
        <v>153</v>
      </c>
      <c r="D108" s="154">
        <v>4.2857142857142856</v>
      </c>
    </row>
    <row r="109" spans="1:4" ht="18.75" x14ac:dyDescent="0.2">
      <c r="A109" s="152">
        <v>106</v>
      </c>
      <c r="B109" s="160" t="s">
        <v>34</v>
      </c>
      <c r="C109" s="159" t="s">
        <v>167</v>
      </c>
      <c r="D109" s="154">
        <v>4.2857142857142856</v>
      </c>
    </row>
    <row r="110" spans="1:4" ht="18.75" x14ac:dyDescent="0.2">
      <c r="A110" s="152">
        <v>107</v>
      </c>
      <c r="B110" s="160" t="s">
        <v>34</v>
      </c>
      <c r="C110" s="159" t="s">
        <v>518</v>
      </c>
      <c r="D110" s="154">
        <v>4.2857142857142856</v>
      </c>
    </row>
    <row r="111" spans="1:4" ht="18.75" x14ac:dyDescent="0.2">
      <c r="A111" s="152">
        <v>108</v>
      </c>
      <c r="B111" s="160" t="s">
        <v>34</v>
      </c>
      <c r="C111" s="159" t="s">
        <v>175</v>
      </c>
      <c r="D111" s="154">
        <v>4.2857142857142856</v>
      </c>
    </row>
    <row r="112" spans="1:4" ht="18.75" x14ac:dyDescent="0.2">
      <c r="A112" s="152">
        <v>109</v>
      </c>
      <c r="B112" s="160" t="s">
        <v>34</v>
      </c>
      <c r="C112" s="159" t="s">
        <v>179</v>
      </c>
      <c r="D112" s="154">
        <v>4.2857142857142856</v>
      </c>
    </row>
    <row r="113" spans="1:4" ht="18.75" x14ac:dyDescent="0.2">
      <c r="A113" s="152">
        <v>110</v>
      </c>
      <c r="B113" s="160" t="s">
        <v>34</v>
      </c>
      <c r="C113" s="159" t="s">
        <v>544</v>
      </c>
      <c r="D113" s="154">
        <v>4.2857142857142856</v>
      </c>
    </row>
    <row r="114" spans="1:4" ht="18.75" x14ac:dyDescent="0.2">
      <c r="A114" s="152">
        <v>111</v>
      </c>
      <c r="B114" s="160" t="s">
        <v>34</v>
      </c>
      <c r="C114" s="159" t="s">
        <v>251</v>
      </c>
      <c r="D114" s="154">
        <v>4.2857142857142856</v>
      </c>
    </row>
    <row r="115" spans="1:4" ht="18.75" x14ac:dyDescent="0.2">
      <c r="A115" s="152">
        <v>112</v>
      </c>
      <c r="B115" s="160" t="s">
        <v>34</v>
      </c>
      <c r="C115" s="159" t="s">
        <v>254</v>
      </c>
      <c r="D115" s="154">
        <v>4.2857142857142856</v>
      </c>
    </row>
    <row r="116" spans="1:4" ht="18.75" x14ac:dyDescent="0.2">
      <c r="A116" s="152">
        <v>113</v>
      </c>
      <c r="B116" s="160" t="s">
        <v>34</v>
      </c>
      <c r="C116" s="159" t="s">
        <v>262</v>
      </c>
      <c r="D116" s="154">
        <v>4.2857142857142856</v>
      </c>
    </row>
    <row r="117" spans="1:4" ht="18.75" x14ac:dyDescent="0.2">
      <c r="A117" s="152">
        <v>114</v>
      </c>
      <c r="B117" s="160" t="s">
        <v>34</v>
      </c>
      <c r="C117" s="159" t="s">
        <v>267</v>
      </c>
      <c r="D117" s="154">
        <v>4.2857142857142856</v>
      </c>
    </row>
    <row r="118" spans="1:4" ht="18.75" x14ac:dyDescent="0.2">
      <c r="A118" s="152">
        <v>115</v>
      </c>
      <c r="B118" s="160" t="s">
        <v>182</v>
      </c>
      <c r="C118" s="159" t="s">
        <v>339</v>
      </c>
      <c r="D118" s="154">
        <v>4.2857142857142856</v>
      </c>
    </row>
    <row r="119" spans="1:4" ht="18.75" x14ac:dyDescent="0.2">
      <c r="A119" s="152">
        <v>116</v>
      </c>
      <c r="B119" s="160" t="s">
        <v>34</v>
      </c>
      <c r="C119" s="159" t="s">
        <v>541</v>
      </c>
      <c r="D119" s="154">
        <v>4.2727272727272725</v>
      </c>
    </row>
    <row r="120" spans="1:4" ht="18.75" x14ac:dyDescent="0.2">
      <c r="A120" s="152">
        <v>117</v>
      </c>
      <c r="B120" s="160" t="s">
        <v>34</v>
      </c>
      <c r="C120" s="159" t="s">
        <v>413</v>
      </c>
      <c r="D120" s="154">
        <v>4.2727272727272725</v>
      </c>
    </row>
    <row r="121" spans="1:4" ht="18.75" x14ac:dyDescent="0.3">
      <c r="A121" s="152">
        <v>118</v>
      </c>
      <c r="B121" s="160" t="s">
        <v>34</v>
      </c>
      <c r="C121" s="159" t="s">
        <v>473</v>
      </c>
      <c r="D121" s="155">
        <v>4.25</v>
      </c>
    </row>
    <row r="122" spans="1:4" ht="18.75" x14ac:dyDescent="0.2">
      <c r="A122" s="152">
        <v>119</v>
      </c>
      <c r="B122" s="160" t="s">
        <v>34</v>
      </c>
      <c r="C122" s="159" t="s">
        <v>115</v>
      </c>
      <c r="D122" s="154">
        <v>4.25</v>
      </c>
    </row>
    <row r="123" spans="1:4" ht="18.75" x14ac:dyDescent="0.2">
      <c r="A123" s="152">
        <v>120</v>
      </c>
      <c r="B123" s="160" t="s">
        <v>34</v>
      </c>
      <c r="C123" s="159" t="s">
        <v>299</v>
      </c>
      <c r="D123" s="154">
        <v>4.25</v>
      </c>
    </row>
    <row r="124" spans="1:4" ht="18.75" x14ac:dyDescent="0.2">
      <c r="A124" s="152">
        <v>121</v>
      </c>
      <c r="B124" s="160" t="s">
        <v>34</v>
      </c>
      <c r="C124" s="159" t="s">
        <v>324</v>
      </c>
      <c r="D124" s="154">
        <v>4.25</v>
      </c>
    </row>
    <row r="125" spans="1:4" ht="18.75" x14ac:dyDescent="0.2">
      <c r="A125" s="152">
        <v>122</v>
      </c>
      <c r="B125" s="160" t="s">
        <v>34</v>
      </c>
      <c r="C125" s="159" t="s">
        <v>349</v>
      </c>
      <c r="D125" s="154">
        <v>4.2307692307692308</v>
      </c>
    </row>
    <row r="126" spans="1:4" ht="18.75" x14ac:dyDescent="0.2">
      <c r="A126" s="152">
        <v>123</v>
      </c>
      <c r="B126" s="160" t="s">
        <v>34</v>
      </c>
      <c r="C126" s="159" t="s">
        <v>384</v>
      </c>
      <c r="D126" s="154">
        <v>4.1818181818181817</v>
      </c>
    </row>
    <row r="127" spans="1:4" ht="18.75" x14ac:dyDescent="0.2">
      <c r="A127" s="152">
        <v>124</v>
      </c>
      <c r="B127" s="160" t="s">
        <v>359</v>
      </c>
      <c r="C127" s="159" t="s">
        <v>360</v>
      </c>
      <c r="D127" s="154">
        <v>4.1538461538461542</v>
      </c>
    </row>
    <row r="128" spans="1:4" ht="18.75" x14ac:dyDescent="0.2">
      <c r="A128" s="152">
        <v>125</v>
      </c>
      <c r="B128" s="160" t="s">
        <v>34</v>
      </c>
      <c r="C128" s="159" t="s">
        <v>121</v>
      </c>
      <c r="D128" s="154">
        <v>4.1428571428571432</v>
      </c>
    </row>
    <row r="129" spans="1:4" ht="18.75" x14ac:dyDescent="0.2">
      <c r="A129" s="152">
        <v>126</v>
      </c>
      <c r="B129" s="160" t="s">
        <v>35</v>
      </c>
      <c r="C129" s="159" t="s">
        <v>155</v>
      </c>
      <c r="D129" s="154">
        <v>4.1428571428571432</v>
      </c>
    </row>
    <row r="130" spans="1:4" ht="18.75" x14ac:dyDescent="0.2">
      <c r="A130" s="152">
        <v>127</v>
      </c>
      <c r="B130" s="160" t="s">
        <v>34</v>
      </c>
      <c r="C130" s="159" t="s">
        <v>159</v>
      </c>
      <c r="D130" s="154">
        <v>4.1428571428571432</v>
      </c>
    </row>
    <row r="131" spans="1:4" ht="18.75" x14ac:dyDescent="0.2">
      <c r="A131" s="152">
        <v>128</v>
      </c>
      <c r="B131" s="160" t="s">
        <v>34</v>
      </c>
      <c r="C131" s="159" t="s">
        <v>184</v>
      </c>
      <c r="D131" s="154">
        <v>4.1428571428571432</v>
      </c>
    </row>
    <row r="132" spans="1:4" ht="18.75" x14ac:dyDescent="0.2">
      <c r="A132" s="152">
        <v>129</v>
      </c>
      <c r="B132" s="160" t="s">
        <v>34</v>
      </c>
      <c r="C132" s="159" t="s">
        <v>191</v>
      </c>
      <c r="D132" s="154">
        <v>4.1428571428571432</v>
      </c>
    </row>
    <row r="133" spans="1:4" ht="18.75" x14ac:dyDescent="0.2">
      <c r="A133" s="152">
        <v>130</v>
      </c>
      <c r="B133" s="160" t="s">
        <v>34</v>
      </c>
      <c r="C133" s="159" t="s">
        <v>235</v>
      </c>
      <c r="D133" s="154">
        <v>4.1428571428571432</v>
      </c>
    </row>
    <row r="134" spans="1:4" ht="18.75" x14ac:dyDescent="0.2">
      <c r="A134" s="152">
        <v>131</v>
      </c>
      <c r="B134" s="160" t="s">
        <v>34</v>
      </c>
      <c r="C134" s="159" t="s">
        <v>238</v>
      </c>
      <c r="D134" s="154">
        <v>4.1428571428571432</v>
      </c>
    </row>
    <row r="135" spans="1:4" ht="18.75" x14ac:dyDescent="0.2">
      <c r="A135" s="152">
        <v>132</v>
      </c>
      <c r="B135" s="160" t="s">
        <v>34</v>
      </c>
      <c r="C135" s="159" t="s">
        <v>243</v>
      </c>
      <c r="D135" s="154">
        <v>4.1428571428571432</v>
      </c>
    </row>
    <row r="136" spans="1:4" ht="18.75" x14ac:dyDescent="0.2">
      <c r="A136" s="152">
        <v>133</v>
      </c>
      <c r="B136" s="160" t="s">
        <v>34</v>
      </c>
      <c r="C136" s="159" t="s">
        <v>252</v>
      </c>
      <c r="D136" s="154">
        <v>4.1428571428571432</v>
      </c>
    </row>
    <row r="137" spans="1:4" ht="18.75" x14ac:dyDescent="0.2">
      <c r="A137" s="152">
        <v>134</v>
      </c>
      <c r="B137" s="160" t="s">
        <v>34</v>
      </c>
      <c r="C137" s="159" t="s">
        <v>276</v>
      </c>
      <c r="D137" s="154">
        <v>4.1428571428571432</v>
      </c>
    </row>
    <row r="138" spans="1:4" ht="18.75" x14ac:dyDescent="0.2">
      <c r="A138" s="152">
        <v>135</v>
      </c>
      <c r="B138" s="160" t="s">
        <v>34</v>
      </c>
      <c r="C138" s="159" t="s">
        <v>270</v>
      </c>
      <c r="D138" s="154">
        <v>4.1428571428571432</v>
      </c>
    </row>
    <row r="139" spans="1:4" ht="18.75" x14ac:dyDescent="0.2">
      <c r="A139" s="152">
        <v>136</v>
      </c>
      <c r="B139" s="160" t="s">
        <v>34</v>
      </c>
      <c r="C139" s="159" t="s">
        <v>75</v>
      </c>
      <c r="D139" s="154">
        <v>4.125</v>
      </c>
    </row>
    <row r="140" spans="1:4" ht="18.75" x14ac:dyDescent="0.2">
      <c r="A140" s="152">
        <v>137</v>
      </c>
      <c r="B140" s="160" t="s">
        <v>34</v>
      </c>
      <c r="C140" s="159" t="s">
        <v>90</v>
      </c>
      <c r="D140" s="154">
        <v>4.125</v>
      </c>
    </row>
    <row r="141" spans="1:4" ht="18.75" x14ac:dyDescent="0.2">
      <c r="A141" s="152">
        <v>138</v>
      </c>
      <c r="B141" s="160" t="s">
        <v>35</v>
      </c>
      <c r="C141" s="159" t="s">
        <v>94</v>
      </c>
      <c r="D141" s="154">
        <v>4.125</v>
      </c>
    </row>
    <row r="142" spans="1:4" ht="18.75" x14ac:dyDescent="0.2">
      <c r="A142" s="152">
        <v>139</v>
      </c>
      <c r="B142" s="160" t="s">
        <v>34</v>
      </c>
      <c r="C142" s="159" t="s">
        <v>98</v>
      </c>
      <c r="D142" s="154">
        <v>4.125</v>
      </c>
    </row>
    <row r="143" spans="1:4" ht="18.75" x14ac:dyDescent="0.2">
      <c r="A143" s="152">
        <v>140</v>
      </c>
      <c r="B143" s="160" t="s">
        <v>34</v>
      </c>
      <c r="C143" s="159" t="s">
        <v>117</v>
      </c>
      <c r="D143" s="154">
        <v>4.125</v>
      </c>
    </row>
    <row r="144" spans="1:4" ht="18.75" x14ac:dyDescent="0.2">
      <c r="A144" s="152">
        <v>141</v>
      </c>
      <c r="B144" s="160" t="s">
        <v>34</v>
      </c>
      <c r="C144" s="159" t="s">
        <v>257</v>
      </c>
      <c r="D144" s="154">
        <v>4.125</v>
      </c>
    </row>
    <row r="145" spans="1:4" ht="18.75" x14ac:dyDescent="0.2">
      <c r="A145" s="152">
        <v>142</v>
      </c>
      <c r="B145" s="160" t="s">
        <v>34</v>
      </c>
      <c r="C145" s="159" t="s">
        <v>287</v>
      </c>
      <c r="D145" s="154">
        <v>4.125</v>
      </c>
    </row>
    <row r="146" spans="1:4" ht="18.75" x14ac:dyDescent="0.2">
      <c r="A146" s="152">
        <v>143</v>
      </c>
      <c r="B146" s="160" t="s">
        <v>34</v>
      </c>
      <c r="C146" s="159" t="s">
        <v>542</v>
      </c>
      <c r="D146" s="154">
        <v>4.0909090909090908</v>
      </c>
    </row>
    <row r="147" spans="1:4" ht="18.75" x14ac:dyDescent="0.2">
      <c r="A147" s="152">
        <v>144</v>
      </c>
      <c r="B147" s="160" t="s">
        <v>34</v>
      </c>
      <c r="C147" s="159" t="s">
        <v>107</v>
      </c>
      <c r="D147" s="154">
        <v>4</v>
      </c>
    </row>
    <row r="148" spans="1:4" ht="18.75" x14ac:dyDescent="0.2">
      <c r="A148" s="152">
        <v>145</v>
      </c>
      <c r="B148" s="160" t="s">
        <v>34</v>
      </c>
      <c r="C148" s="159" t="s">
        <v>135</v>
      </c>
      <c r="D148" s="154">
        <v>4</v>
      </c>
    </row>
    <row r="149" spans="1:4" ht="18.75" x14ac:dyDescent="0.2">
      <c r="A149" s="152">
        <v>146</v>
      </c>
      <c r="B149" s="160" t="s">
        <v>34</v>
      </c>
      <c r="C149" s="159" t="s">
        <v>157</v>
      </c>
      <c r="D149" s="154">
        <v>4</v>
      </c>
    </row>
    <row r="150" spans="1:4" ht="18.75" x14ac:dyDescent="0.2">
      <c r="A150" s="152">
        <v>147</v>
      </c>
      <c r="B150" s="160" t="s">
        <v>35</v>
      </c>
      <c r="C150" s="159" t="s">
        <v>166</v>
      </c>
      <c r="D150" s="154">
        <v>4</v>
      </c>
    </row>
    <row r="151" spans="1:4" ht="18.75" x14ac:dyDescent="0.2">
      <c r="A151" s="152">
        <v>148</v>
      </c>
      <c r="B151" s="160" t="s">
        <v>34</v>
      </c>
      <c r="C151" s="159" t="s">
        <v>500</v>
      </c>
      <c r="D151" s="154">
        <v>4</v>
      </c>
    </row>
    <row r="152" spans="1:4" ht="18.75" x14ac:dyDescent="0.2">
      <c r="A152" s="152">
        <v>149</v>
      </c>
      <c r="B152" s="160" t="s">
        <v>34</v>
      </c>
      <c r="C152" s="159" t="s">
        <v>504</v>
      </c>
      <c r="D152" s="154">
        <v>4</v>
      </c>
    </row>
    <row r="153" spans="1:4" ht="18.75" x14ac:dyDescent="0.2">
      <c r="A153" s="152">
        <v>150</v>
      </c>
      <c r="B153" s="160" t="s">
        <v>35</v>
      </c>
      <c r="C153" s="159" t="s">
        <v>508</v>
      </c>
      <c r="D153" s="154">
        <v>4</v>
      </c>
    </row>
    <row r="154" spans="1:4" ht="18.75" x14ac:dyDescent="0.2">
      <c r="A154" s="152">
        <v>151</v>
      </c>
      <c r="B154" s="160" t="s">
        <v>34</v>
      </c>
      <c r="C154" s="159" t="s">
        <v>529</v>
      </c>
      <c r="D154" s="154">
        <v>4</v>
      </c>
    </row>
    <row r="155" spans="1:4" ht="18.75" x14ac:dyDescent="0.2">
      <c r="A155" s="152">
        <v>152</v>
      </c>
      <c r="B155" s="160" t="s">
        <v>34</v>
      </c>
      <c r="C155" s="159" t="s">
        <v>177</v>
      </c>
      <c r="D155" s="154">
        <v>4</v>
      </c>
    </row>
    <row r="156" spans="1:4" ht="18.75" x14ac:dyDescent="0.2">
      <c r="A156" s="152">
        <v>153</v>
      </c>
      <c r="B156" s="160" t="s">
        <v>34</v>
      </c>
      <c r="C156" s="159" t="s">
        <v>533</v>
      </c>
      <c r="D156" s="154">
        <v>4</v>
      </c>
    </row>
    <row r="157" spans="1:4" ht="18.75" x14ac:dyDescent="0.2">
      <c r="A157" s="152">
        <v>154</v>
      </c>
      <c r="B157" s="160" t="s">
        <v>34</v>
      </c>
      <c r="C157" s="159" t="s">
        <v>212</v>
      </c>
      <c r="D157" s="154">
        <v>4</v>
      </c>
    </row>
    <row r="158" spans="1:4" ht="18.75" x14ac:dyDescent="0.2">
      <c r="A158" s="152">
        <v>155</v>
      </c>
      <c r="B158" s="160" t="s">
        <v>34</v>
      </c>
      <c r="C158" s="159" t="s">
        <v>233</v>
      </c>
      <c r="D158" s="154">
        <v>4</v>
      </c>
    </row>
    <row r="159" spans="1:4" ht="18.75" x14ac:dyDescent="0.2">
      <c r="A159" s="152">
        <v>156</v>
      </c>
      <c r="B159" s="160" t="s">
        <v>34</v>
      </c>
      <c r="C159" s="159" t="s">
        <v>249</v>
      </c>
      <c r="D159" s="154">
        <v>4</v>
      </c>
    </row>
    <row r="160" spans="1:4" ht="18.75" x14ac:dyDescent="0.2">
      <c r="A160" s="152">
        <v>157</v>
      </c>
      <c r="B160" s="160" t="s">
        <v>34</v>
      </c>
      <c r="C160" s="159" t="s">
        <v>272</v>
      </c>
      <c r="D160" s="154">
        <v>4</v>
      </c>
    </row>
    <row r="161" spans="1:4" ht="18.75" x14ac:dyDescent="0.2">
      <c r="A161" s="152">
        <v>158</v>
      </c>
      <c r="B161" s="160" t="s">
        <v>34</v>
      </c>
      <c r="C161" s="159" t="s">
        <v>301</v>
      </c>
      <c r="D161" s="154">
        <v>4</v>
      </c>
    </row>
    <row r="162" spans="1:4" ht="18.75" x14ac:dyDescent="0.2">
      <c r="A162" s="152">
        <v>159</v>
      </c>
      <c r="B162" s="160" t="s">
        <v>34</v>
      </c>
      <c r="C162" s="159" t="s">
        <v>303</v>
      </c>
      <c r="D162" s="154">
        <v>4</v>
      </c>
    </row>
    <row r="163" spans="1:4" ht="18.75" x14ac:dyDescent="0.2">
      <c r="A163" s="152">
        <v>160</v>
      </c>
      <c r="B163" s="160" t="s">
        <v>35</v>
      </c>
      <c r="C163" s="159" t="s">
        <v>380</v>
      </c>
      <c r="D163" s="154">
        <v>4</v>
      </c>
    </row>
    <row r="164" spans="1:4" ht="18.75" x14ac:dyDescent="0.2">
      <c r="A164" s="152">
        <v>161</v>
      </c>
      <c r="B164" s="160" t="s">
        <v>34</v>
      </c>
      <c r="C164" s="159" t="s">
        <v>393</v>
      </c>
      <c r="D164" s="154">
        <v>4</v>
      </c>
    </row>
    <row r="165" spans="1:4" ht="18.75" x14ac:dyDescent="0.2">
      <c r="A165" s="152">
        <v>162</v>
      </c>
      <c r="B165" s="160" t="s">
        <v>34</v>
      </c>
      <c r="C165" s="159" t="s">
        <v>395</v>
      </c>
      <c r="D165" s="154">
        <v>4</v>
      </c>
    </row>
    <row r="166" spans="1:4" ht="18.75" x14ac:dyDescent="0.2">
      <c r="A166" s="152">
        <v>163</v>
      </c>
      <c r="B166" s="160" t="s">
        <v>34</v>
      </c>
      <c r="C166" s="159" t="s">
        <v>411</v>
      </c>
      <c r="D166" s="154">
        <v>4</v>
      </c>
    </row>
    <row r="167" spans="1:4" ht="18.75" x14ac:dyDescent="0.2">
      <c r="A167" s="152">
        <v>164</v>
      </c>
      <c r="B167" s="160" t="s">
        <v>35</v>
      </c>
      <c r="C167" s="159" t="s">
        <v>343</v>
      </c>
      <c r="D167" s="154">
        <v>3.9285714285714284</v>
      </c>
    </row>
    <row r="168" spans="1:4" ht="18.75" x14ac:dyDescent="0.2">
      <c r="A168" s="152">
        <v>165</v>
      </c>
      <c r="B168" s="160" t="s">
        <v>34</v>
      </c>
      <c r="C168" s="159" t="s">
        <v>354</v>
      </c>
      <c r="D168" s="154">
        <v>3.9230769230769229</v>
      </c>
    </row>
    <row r="169" spans="1:4" ht="18.75" x14ac:dyDescent="0.2">
      <c r="A169" s="152">
        <v>166</v>
      </c>
      <c r="B169" s="160" t="s">
        <v>34</v>
      </c>
      <c r="C169" s="159" t="s">
        <v>391</v>
      </c>
      <c r="D169" s="154">
        <v>3.9090909090909092</v>
      </c>
    </row>
    <row r="170" spans="1:4" ht="18.75" x14ac:dyDescent="0.2">
      <c r="A170" s="152">
        <v>167</v>
      </c>
      <c r="B170" s="160" t="s">
        <v>34</v>
      </c>
      <c r="C170" s="159" t="s">
        <v>400</v>
      </c>
      <c r="D170" s="154">
        <v>3.9090909090909092</v>
      </c>
    </row>
    <row r="171" spans="1:4" ht="18.75" x14ac:dyDescent="0.2">
      <c r="A171" s="152">
        <v>168</v>
      </c>
      <c r="B171" s="160" t="s">
        <v>34</v>
      </c>
      <c r="C171" s="159" t="s">
        <v>401</v>
      </c>
      <c r="D171" s="154">
        <v>3.9090909090909092</v>
      </c>
    </row>
    <row r="172" spans="1:4" ht="18.75" x14ac:dyDescent="0.2">
      <c r="A172" s="152">
        <v>169</v>
      </c>
      <c r="B172" s="160" t="s">
        <v>34</v>
      </c>
      <c r="C172" s="159" t="s">
        <v>412</v>
      </c>
      <c r="D172" s="154">
        <v>3.9090909090909092</v>
      </c>
    </row>
    <row r="173" spans="1:4" ht="18.75" x14ac:dyDescent="0.2">
      <c r="A173" s="152">
        <v>170</v>
      </c>
      <c r="B173" s="160" t="s">
        <v>34</v>
      </c>
      <c r="C173" s="159" t="s">
        <v>420</v>
      </c>
      <c r="D173" s="154">
        <v>3.9090909090909092</v>
      </c>
    </row>
    <row r="174" spans="1:4" ht="18.75" x14ac:dyDescent="0.2">
      <c r="A174" s="152">
        <v>171</v>
      </c>
      <c r="B174" s="160" t="s">
        <v>34</v>
      </c>
      <c r="C174" s="159" t="s">
        <v>478</v>
      </c>
      <c r="D174" s="154">
        <v>3.8888888888888888</v>
      </c>
    </row>
    <row r="175" spans="1:4" ht="18.75" x14ac:dyDescent="0.3">
      <c r="A175" s="152">
        <v>172</v>
      </c>
      <c r="B175" s="160" t="s">
        <v>34</v>
      </c>
      <c r="C175" s="159" t="s">
        <v>464</v>
      </c>
      <c r="D175" s="155">
        <v>3.875</v>
      </c>
    </row>
    <row r="176" spans="1:4" ht="18.75" x14ac:dyDescent="0.2">
      <c r="A176" s="152">
        <v>173</v>
      </c>
      <c r="B176" s="160" t="s">
        <v>34</v>
      </c>
      <c r="C176" s="159" t="s">
        <v>480</v>
      </c>
      <c r="D176" s="154">
        <v>3.875</v>
      </c>
    </row>
    <row r="177" spans="1:4" ht="18.75" x14ac:dyDescent="0.3">
      <c r="A177" s="152">
        <v>174</v>
      </c>
      <c r="B177" s="160" t="s">
        <v>51</v>
      </c>
      <c r="C177" s="159" t="s">
        <v>52</v>
      </c>
      <c r="D177" s="155">
        <v>3.875</v>
      </c>
    </row>
    <row r="178" spans="1:4" ht="18.75" x14ac:dyDescent="0.3">
      <c r="A178" s="152">
        <v>175</v>
      </c>
      <c r="B178" s="160" t="s">
        <v>34</v>
      </c>
      <c r="C178" s="159" t="s">
        <v>59</v>
      </c>
      <c r="D178" s="155">
        <v>3.875</v>
      </c>
    </row>
    <row r="179" spans="1:4" ht="18.75" x14ac:dyDescent="0.2">
      <c r="A179" s="152">
        <v>176</v>
      </c>
      <c r="B179" s="160" t="s">
        <v>34</v>
      </c>
      <c r="C179" s="159" t="s">
        <v>91</v>
      </c>
      <c r="D179" s="154">
        <v>3.875</v>
      </c>
    </row>
    <row r="180" spans="1:4" ht="18.75" x14ac:dyDescent="0.2">
      <c r="A180" s="152">
        <v>177</v>
      </c>
      <c r="B180" s="160" t="s">
        <v>34</v>
      </c>
      <c r="C180" s="159" t="s">
        <v>95</v>
      </c>
      <c r="D180" s="154">
        <v>3.875</v>
      </c>
    </row>
    <row r="181" spans="1:4" ht="18.75" x14ac:dyDescent="0.2">
      <c r="A181" s="152">
        <v>178</v>
      </c>
      <c r="B181" s="160" t="s">
        <v>34</v>
      </c>
      <c r="C181" s="159" t="s">
        <v>205</v>
      </c>
      <c r="D181" s="154">
        <v>3.875</v>
      </c>
    </row>
    <row r="182" spans="1:4" ht="18.75" x14ac:dyDescent="0.2">
      <c r="A182" s="152">
        <v>179</v>
      </c>
      <c r="B182" s="160" t="s">
        <v>34</v>
      </c>
      <c r="C182" s="159" t="s">
        <v>217</v>
      </c>
      <c r="D182" s="154">
        <v>3.875</v>
      </c>
    </row>
    <row r="183" spans="1:4" ht="18.75" x14ac:dyDescent="0.2">
      <c r="A183" s="152">
        <v>180</v>
      </c>
      <c r="B183" s="160" t="s">
        <v>34</v>
      </c>
      <c r="C183" s="159" t="s">
        <v>284</v>
      </c>
      <c r="D183" s="154">
        <v>3.875</v>
      </c>
    </row>
    <row r="184" spans="1:4" ht="18.75" x14ac:dyDescent="0.2">
      <c r="A184" s="152">
        <v>181</v>
      </c>
      <c r="B184" s="160" t="s">
        <v>34</v>
      </c>
      <c r="C184" s="159" t="s">
        <v>143</v>
      </c>
      <c r="D184" s="154">
        <v>3.8571428571428572</v>
      </c>
    </row>
    <row r="185" spans="1:4" ht="18.75" x14ac:dyDescent="0.2">
      <c r="A185" s="152">
        <v>182</v>
      </c>
      <c r="B185" s="160" t="s">
        <v>35</v>
      </c>
      <c r="C185" s="159" t="s">
        <v>147</v>
      </c>
      <c r="D185" s="154">
        <v>3.8571428571428572</v>
      </c>
    </row>
    <row r="186" spans="1:4" ht="18.75" x14ac:dyDescent="0.2">
      <c r="A186" s="152">
        <v>183</v>
      </c>
      <c r="B186" s="160" t="s">
        <v>34</v>
      </c>
      <c r="C186" s="159" t="s">
        <v>149</v>
      </c>
      <c r="D186" s="154">
        <v>3.8571428571428572</v>
      </c>
    </row>
    <row r="187" spans="1:4" ht="18.75" x14ac:dyDescent="0.2">
      <c r="A187" s="152">
        <v>184</v>
      </c>
      <c r="B187" s="160" t="s">
        <v>34</v>
      </c>
      <c r="C187" s="159" t="s">
        <v>151</v>
      </c>
      <c r="D187" s="154">
        <v>3.8571428571428572</v>
      </c>
    </row>
    <row r="188" spans="1:4" ht="18.75" x14ac:dyDescent="0.2">
      <c r="A188" s="152">
        <v>185</v>
      </c>
      <c r="B188" s="160" t="s">
        <v>34</v>
      </c>
      <c r="C188" s="159" t="s">
        <v>152</v>
      </c>
      <c r="D188" s="154">
        <v>3.8571428571428572</v>
      </c>
    </row>
    <row r="189" spans="1:4" ht="18.75" x14ac:dyDescent="0.2">
      <c r="A189" s="152">
        <v>186</v>
      </c>
      <c r="B189" s="160" t="s">
        <v>34</v>
      </c>
      <c r="C189" s="159" t="s">
        <v>162</v>
      </c>
      <c r="D189" s="154">
        <v>3.8571428571428572</v>
      </c>
    </row>
    <row r="190" spans="1:4" ht="18.75" x14ac:dyDescent="0.2">
      <c r="A190" s="152">
        <v>187</v>
      </c>
      <c r="B190" s="160" t="s">
        <v>34</v>
      </c>
      <c r="C190" s="159" t="s">
        <v>548</v>
      </c>
      <c r="D190" s="154">
        <v>3.8571428571428572</v>
      </c>
    </row>
    <row r="191" spans="1:4" ht="18.75" x14ac:dyDescent="0.2">
      <c r="A191" s="152">
        <v>188</v>
      </c>
      <c r="B191" s="160" t="s">
        <v>34</v>
      </c>
      <c r="C191" s="159" t="s">
        <v>171</v>
      </c>
      <c r="D191" s="154">
        <v>3.8571428571428572</v>
      </c>
    </row>
    <row r="192" spans="1:4" ht="18.75" x14ac:dyDescent="0.2">
      <c r="A192" s="152">
        <v>189</v>
      </c>
      <c r="B192" s="160" t="s">
        <v>34</v>
      </c>
      <c r="C192" s="159" t="s">
        <v>502</v>
      </c>
      <c r="D192" s="154">
        <v>3.8571428571428572</v>
      </c>
    </row>
    <row r="193" spans="1:4" ht="18.75" x14ac:dyDescent="0.2">
      <c r="A193" s="152">
        <v>190</v>
      </c>
      <c r="B193" s="160" t="s">
        <v>34</v>
      </c>
      <c r="C193" s="159" t="s">
        <v>506</v>
      </c>
      <c r="D193" s="154">
        <v>3.8571428571428572</v>
      </c>
    </row>
    <row r="194" spans="1:4" ht="18.75" x14ac:dyDescent="0.2">
      <c r="A194" s="152">
        <v>191</v>
      </c>
      <c r="B194" s="160" t="s">
        <v>34</v>
      </c>
      <c r="C194" s="159" t="s">
        <v>512</v>
      </c>
      <c r="D194" s="154">
        <v>3.8571428571428572</v>
      </c>
    </row>
    <row r="195" spans="1:4" ht="18.75" x14ac:dyDescent="0.2">
      <c r="A195" s="152">
        <v>192</v>
      </c>
      <c r="B195" s="160" t="s">
        <v>34</v>
      </c>
      <c r="C195" s="159" t="s">
        <v>521</v>
      </c>
      <c r="D195" s="154">
        <v>3.8571428571428572</v>
      </c>
    </row>
    <row r="196" spans="1:4" ht="18.75" x14ac:dyDescent="0.2">
      <c r="A196" s="152">
        <v>193</v>
      </c>
      <c r="B196" s="160" t="s">
        <v>34</v>
      </c>
      <c r="C196" s="159" t="s">
        <v>522</v>
      </c>
      <c r="D196" s="154">
        <v>3.8571428571428572</v>
      </c>
    </row>
    <row r="197" spans="1:4" ht="18.75" x14ac:dyDescent="0.2">
      <c r="A197" s="152">
        <v>194</v>
      </c>
      <c r="B197" s="160" t="s">
        <v>34</v>
      </c>
      <c r="C197" s="159" t="s">
        <v>523</v>
      </c>
      <c r="D197" s="154">
        <v>3.8571428571428572</v>
      </c>
    </row>
    <row r="198" spans="1:4" ht="18.75" x14ac:dyDescent="0.2">
      <c r="A198" s="152">
        <v>195</v>
      </c>
      <c r="B198" s="160" t="s">
        <v>35</v>
      </c>
      <c r="C198" s="159" t="s">
        <v>176</v>
      </c>
      <c r="D198" s="154">
        <v>3.8571428571428572</v>
      </c>
    </row>
    <row r="199" spans="1:4" ht="18.75" x14ac:dyDescent="0.2">
      <c r="A199" s="152">
        <v>196</v>
      </c>
      <c r="B199" s="160" t="s">
        <v>35</v>
      </c>
      <c r="C199" s="159" t="s">
        <v>531</v>
      </c>
      <c r="D199" s="154">
        <v>3.8571428571428572</v>
      </c>
    </row>
    <row r="200" spans="1:4" ht="18.75" x14ac:dyDescent="0.2">
      <c r="A200" s="152">
        <v>197</v>
      </c>
      <c r="B200" s="160" t="s">
        <v>35</v>
      </c>
      <c r="C200" s="159" t="s">
        <v>222</v>
      </c>
      <c r="D200" s="154">
        <v>3.8571428571428572</v>
      </c>
    </row>
    <row r="201" spans="1:4" ht="18.75" x14ac:dyDescent="0.2">
      <c r="A201" s="152">
        <v>198</v>
      </c>
      <c r="B201" s="160" t="s">
        <v>34</v>
      </c>
      <c r="C201" s="159" t="s">
        <v>230</v>
      </c>
      <c r="D201" s="154">
        <v>3.8571428571428572</v>
      </c>
    </row>
    <row r="202" spans="1:4" ht="18.75" x14ac:dyDescent="0.2">
      <c r="A202" s="152">
        <v>199</v>
      </c>
      <c r="B202" s="160" t="s">
        <v>35</v>
      </c>
      <c r="C202" s="159" t="s">
        <v>237</v>
      </c>
      <c r="D202" s="154">
        <v>3.8571428571428572</v>
      </c>
    </row>
    <row r="203" spans="1:4" ht="18.75" x14ac:dyDescent="0.2">
      <c r="A203" s="152">
        <v>200</v>
      </c>
      <c r="B203" s="160" t="s">
        <v>34</v>
      </c>
      <c r="C203" s="159" t="s">
        <v>242</v>
      </c>
      <c r="D203" s="154">
        <v>3.8571428571428572</v>
      </c>
    </row>
    <row r="204" spans="1:4" ht="18.75" x14ac:dyDescent="0.2">
      <c r="A204" s="152">
        <v>201</v>
      </c>
      <c r="B204" s="160" t="s">
        <v>161</v>
      </c>
      <c r="C204" s="159" t="s">
        <v>342</v>
      </c>
      <c r="D204" s="154">
        <v>3.8571428571428572</v>
      </c>
    </row>
    <row r="205" spans="1:4" ht="18.75" x14ac:dyDescent="0.2">
      <c r="A205" s="152">
        <v>202</v>
      </c>
      <c r="B205" s="160" t="s">
        <v>34</v>
      </c>
      <c r="C205" s="159" t="s">
        <v>538</v>
      </c>
      <c r="D205" s="154">
        <v>3.8181818181818183</v>
      </c>
    </row>
    <row r="206" spans="1:4" ht="18.75" x14ac:dyDescent="0.2">
      <c r="A206" s="152">
        <v>203</v>
      </c>
      <c r="B206" s="160" t="s">
        <v>34</v>
      </c>
      <c r="C206" s="159" t="s">
        <v>535</v>
      </c>
      <c r="D206" s="154">
        <v>3.8181818181818183</v>
      </c>
    </row>
    <row r="207" spans="1:4" ht="18.75" x14ac:dyDescent="0.2">
      <c r="A207" s="152">
        <v>204</v>
      </c>
      <c r="B207" s="160" t="s">
        <v>34</v>
      </c>
      <c r="C207" s="159" t="s">
        <v>353</v>
      </c>
      <c r="D207" s="154">
        <v>3.7692307692307692</v>
      </c>
    </row>
    <row r="208" spans="1:4" ht="18.75" x14ac:dyDescent="0.2">
      <c r="A208" s="152">
        <v>205</v>
      </c>
      <c r="B208" s="160" t="s">
        <v>161</v>
      </c>
      <c r="C208" s="159" t="s">
        <v>358</v>
      </c>
      <c r="D208" s="154">
        <v>3.7692307692307692</v>
      </c>
    </row>
    <row r="209" spans="1:4" ht="18.75" x14ac:dyDescent="0.2">
      <c r="A209" s="152">
        <v>206</v>
      </c>
      <c r="B209" s="160" t="s">
        <v>34</v>
      </c>
      <c r="C209" s="159" t="s">
        <v>487</v>
      </c>
      <c r="D209" s="154">
        <v>3.75</v>
      </c>
    </row>
    <row r="210" spans="1:4" ht="18.75" x14ac:dyDescent="0.2">
      <c r="A210" s="152">
        <v>207</v>
      </c>
      <c r="B210" s="160" t="s">
        <v>34</v>
      </c>
      <c r="C210" s="159" t="s">
        <v>92</v>
      </c>
      <c r="D210" s="154">
        <v>3.75</v>
      </c>
    </row>
    <row r="211" spans="1:4" ht="18.75" x14ac:dyDescent="0.2">
      <c r="A211" s="152">
        <v>208</v>
      </c>
      <c r="B211" s="160" t="s">
        <v>34</v>
      </c>
      <c r="C211" s="159" t="s">
        <v>111</v>
      </c>
      <c r="D211" s="154">
        <v>3.75</v>
      </c>
    </row>
    <row r="212" spans="1:4" ht="18.75" x14ac:dyDescent="0.2">
      <c r="A212" s="152">
        <v>209</v>
      </c>
      <c r="B212" s="160" t="s">
        <v>34</v>
      </c>
      <c r="C212" s="159" t="s">
        <v>288</v>
      </c>
      <c r="D212" s="154">
        <v>3.75</v>
      </c>
    </row>
    <row r="213" spans="1:4" ht="18.75" x14ac:dyDescent="0.2">
      <c r="A213" s="152">
        <v>210</v>
      </c>
      <c r="B213" s="160" t="s">
        <v>34</v>
      </c>
      <c r="C213" s="159" t="s">
        <v>295</v>
      </c>
      <c r="D213" s="154">
        <v>3.75</v>
      </c>
    </row>
    <row r="214" spans="1:4" ht="18.75" x14ac:dyDescent="0.2">
      <c r="A214" s="152">
        <v>211</v>
      </c>
      <c r="B214" s="160" t="s">
        <v>34</v>
      </c>
      <c r="C214" s="159" t="s">
        <v>315</v>
      </c>
      <c r="D214" s="154">
        <v>3.75</v>
      </c>
    </row>
    <row r="215" spans="1:4" ht="18.75" x14ac:dyDescent="0.2">
      <c r="A215" s="152">
        <v>212</v>
      </c>
      <c r="B215" s="160" t="s">
        <v>34</v>
      </c>
      <c r="C215" s="159" t="s">
        <v>385</v>
      </c>
      <c r="D215" s="154">
        <v>3.7272727272727271</v>
      </c>
    </row>
    <row r="216" spans="1:4" ht="18.75" x14ac:dyDescent="0.2">
      <c r="A216" s="152">
        <v>213</v>
      </c>
      <c r="B216" s="160" t="s">
        <v>34</v>
      </c>
      <c r="C216" s="159" t="s">
        <v>390</v>
      </c>
      <c r="D216" s="154">
        <v>3.7272727272727271</v>
      </c>
    </row>
    <row r="217" spans="1:4" ht="18.75" x14ac:dyDescent="0.2">
      <c r="A217" s="152">
        <v>214</v>
      </c>
      <c r="B217" s="160" t="s">
        <v>34</v>
      </c>
      <c r="C217" s="159" t="s">
        <v>407</v>
      </c>
      <c r="D217" s="154">
        <v>3.7272727272727271</v>
      </c>
    </row>
    <row r="218" spans="1:4" ht="18.75" x14ac:dyDescent="0.2">
      <c r="A218" s="152">
        <v>215</v>
      </c>
      <c r="B218" s="160" t="s">
        <v>34</v>
      </c>
      <c r="C218" s="159" t="s">
        <v>421</v>
      </c>
      <c r="D218" s="154">
        <v>3.7272727272727271</v>
      </c>
    </row>
    <row r="219" spans="1:4" ht="18.75" x14ac:dyDescent="0.2">
      <c r="A219" s="152">
        <v>216</v>
      </c>
      <c r="B219" s="160" t="s">
        <v>34</v>
      </c>
      <c r="C219" s="159" t="s">
        <v>126</v>
      </c>
      <c r="D219" s="154">
        <v>3.7142857142857144</v>
      </c>
    </row>
    <row r="220" spans="1:4" ht="18.75" x14ac:dyDescent="0.2">
      <c r="A220" s="152">
        <v>217</v>
      </c>
      <c r="B220" s="160" t="s">
        <v>34</v>
      </c>
      <c r="C220" s="159" t="s">
        <v>142</v>
      </c>
      <c r="D220" s="154">
        <v>3.7142857142857144</v>
      </c>
    </row>
    <row r="221" spans="1:4" ht="18.75" x14ac:dyDescent="0.2">
      <c r="A221" s="152">
        <v>218</v>
      </c>
      <c r="B221" s="160" t="s">
        <v>34</v>
      </c>
      <c r="C221" s="159" t="s">
        <v>164</v>
      </c>
      <c r="D221" s="154">
        <v>3.7142857142857144</v>
      </c>
    </row>
    <row r="222" spans="1:4" ht="18.75" x14ac:dyDescent="0.2">
      <c r="A222" s="152">
        <v>219</v>
      </c>
      <c r="B222" s="160" t="s">
        <v>34</v>
      </c>
      <c r="C222" s="159" t="s">
        <v>499</v>
      </c>
      <c r="D222" s="154">
        <v>3.7142857142857144</v>
      </c>
    </row>
    <row r="223" spans="1:4" ht="18.75" x14ac:dyDescent="0.2">
      <c r="A223" s="152">
        <v>220</v>
      </c>
      <c r="B223" s="160" t="s">
        <v>34</v>
      </c>
      <c r="C223" s="159" t="s">
        <v>505</v>
      </c>
      <c r="D223" s="154">
        <v>3.7142857142857144</v>
      </c>
    </row>
    <row r="224" spans="1:4" ht="18.75" x14ac:dyDescent="0.2">
      <c r="A224" s="152">
        <v>221</v>
      </c>
      <c r="B224" s="160" t="s">
        <v>34</v>
      </c>
      <c r="C224" s="159" t="s">
        <v>510</v>
      </c>
      <c r="D224" s="154">
        <v>3.7142857142857144</v>
      </c>
    </row>
    <row r="225" spans="1:4" ht="18.75" x14ac:dyDescent="0.2">
      <c r="A225" s="152">
        <v>222</v>
      </c>
      <c r="B225" s="160" t="s">
        <v>35</v>
      </c>
      <c r="C225" s="159" t="s">
        <v>185</v>
      </c>
      <c r="D225" s="154">
        <v>3.7142857142857144</v>
      </c>
    </row>
    <row r="226" spans="1:4" ht="18.75" x14ac:dyDescent="0.2">
      <c r="A226" s="152">
        <v>223</v>
      </c>
      <c r="B226" s="160" t="s">
        <v>34</v>
      </c>
      <c r="C226" s="159" t="s">
        <v>186</v>
      </c>
      <c r="D226" s="154">
        <v>3.7142857142857144</v>
      </c>
    </row>
    <row r="227" spans="1:4" ht="18.75" x14ac:dyDescent="0.2">
      <c r="A227" s="152">
        <v>224</v>
      </c>
      <c r="B227" s="160" t="s">
        <v>161</v>
      </c>
      <c r="C227" s="159" t="s">
        <v>187</v>
      </c>
      <c r="D227" s="154">
        <v>3.7142857142857144</v>
      </c>
    </row>
    <row r="228" spans="1:4" ht="18.75" x14ac:dyDescent="0.2">
      <c r="A228" s="152">
        <v>225</v>
      </c>
      <c r="B228" s="160" t="s">
        <v>34</v>
      </c>
      <c r="C228" s="159" t="s">
        <v>200</v>
      </c>
      <c r="D228" s="154">
        <v>3.7142857142857144</v>
      </c>
    </row>
    <row r="229" spans="1:4" ht="18.75" x14ac:dyDescent="0.2">
      <c r="A229" s="152">
        <v>226</v>
      </c>
      <c r="B229" s="160" t="s">
        <v>34</v>
      </c>
      <c r="C229" s="159" t="s">
        <v>530</v>
      </c>
      <c r="D229" s="154">
        <v>3.7142857142857144</v>
      </c>
    </row>
    <row r="230" spans="1:4" ht="18.75" x14ac:dyDescent="0.2">
      <c r="A230" s="152">
        <v>227</v>
      </c>
      <c r="B230" s="160" t="s">
        <v>34</v>
      </c>
      <c r="C230" s="159" t="s">
        <v>211</v>
      </c>
      <c r="D230" s="154">
        <v>3.7142857142857144</v>
      </c>
    </row>
    <row r="231" spans="1:4" ht="18.75" x14ac:dyDescent="0.2">
      <c r="A231" s="152">
        <v>228</v>
      </c>
      <c r="B231" s="160" t="s">
        <v>34</v>
      </c>
      <c r="C231" s="159" t="s">
        <v>264</v>
      </c>
      <c r="D231" s="154">
        <v>3.7142857142857144</v>
      </c>
    </row>
    <row r="232" spans="1:4" ht="18.75" x14ac:dyDescent="0.2">
      <c r="A232" s="152">
        <v>229</v>
      </c>
      <c r="B232" s="160" t="s">
        <v>34</v>
      </c>
      <c r="C232" s="159" t="s">
        <v>265</v>
      </c>
      <c r="D232" s="154">
        <v>3.7142857142857144</v>
      </c>
    </row>
    <row r="233" spans="1:4" ht="18.75" x14ac:dyDescent="0.2">
      <c r="A233" s="152">
        <v>230</v>
      </c>
      <c r="B233" s="160" t="s">
        <v>34</v>
      </c>
      <c r="C233" s="159" t="s">
        <v>337</v>
      </c>
      <c r="D233" s="154">
        <v>3.7142857142857144</v>
      </c>
    </row>
    <row r="234" spans="1:4" ht="18.75" x14ac:dyDescent="0.2">
      <c r="A234" s="152">
        <v>231</v>
      </c>
      <c r="B234" s="160" t="s">
        <v>34</v>
      </c>
      <c r="C234" s="159" t="s">
        <v>370</v>
      </c>
      <c r="D234" s="154">
        <v>3.6923076923076925</v>
      </c>
    </row>
    <row r="235" spans="1:4" ht="18.75" x14ac:dyDescent="0.2">
      <c r="A235" s="152">
        <v>232</v>
      </c>
      <c r="B235" s="160" t="s">
        <v>34</v>
      </c>
      <c r="C235" s="159" t="s">
        <v>372</v>
      </c>
      <c r="D235" s="154">
        <v>3.6923076923076925</v>
      </c>
    </row>
    <row r="236" spans="1:4" ht="18.75" x14ac:dyDescent="0.2">
      <c r="A236" s="152">
        <v>233</v>
      </c>
      <c r="B236" s="160" t="s">
        <v>34</v>
      </c>
      <c r="C236" s="159" t="s">
        <v>383</v>
      </c>
      <c r="D236" s="154">
        <v>3.6363636363636362</v>
      </c>
    </row>
    <row r="237" spans="1:4" ht="18.75" x14ac:dyDescent="0.2">
      <c r="A237" s="152">
        <v>234</v>
      </c>
      <c r="B237" s="160" t="s">
        <v>34</v>
      </c>
      <c r="C237" s="159" t="s">
        <v>388</v>
      </c>
      <c r="D237" s="154">
        <v>3.6363636363636362</v>
      </c>
    </row>
    <row r="238" spans="1:4" ht="18.75" x14ac:dyDescent="0.2">
      <c r="A238" s="152">
        <v>235</v>
      </c>
      <c r="B238" s="160" t="s">
        <v>34</v>
      </c>
      <c r="C238" s="159" t="s">
        <v>410</v>
      </c>
      <c r="D238" s="154">
        <v>3.6363636363636362</v>
      </c>
    </row>
    <row r="239" spans="1:4" ht="18.75" x14ac:dyDescent="0.2">
      <c r="A239" s="152">
        <v>236</v>
      </c>
      <c r="B239" s="160" t="s">
        <v>34</v>
      </c>
      <c r="C239" s="159" t="s">
        <v>428</v>
      </c>
      <c r="D239" s="154">
        <v>3.625</v>
      </c>
    </row>
    <row r="240" spans="1:4" ht="18.75" x14ac:dyDescent="0.2">
      <c r="A240" s="152">
        <v>237</v>
      </c>
      <c r="B240" s="160" t="s">
        <v>34</v>
      </c>
      <c r="C240" s="159" t="s">
        <v>439</v>
      </c>
      <c r="D240" s="154">
        <v>3.625</v>
      </c>
    </row>
    <row r="241" spans="1:4" ht="18.75" x14ac:dyDescent="0.3">
      <c r="A241" s="152">
        <v>238</v>
      </c>
      <c r="B241" s="160" t="s">
        <v>34</v>
      </c>
      <c r="C241" s="159" t="s">
        <v>457</v>
      </c>
      <c r="D241" s="155">
        <v>3.625</v>
      </c>
    </row>
    <row r="242" spans="1:4" ht="18.75" x14ac:dyDescent="0.3">
      <c r="A242" s="152">
        <v>239</v>
      </c>
      <c r="B242" s="160" t="s">
        <v>34</v>
      </c>
      <c r="C242" s="159" t="s">
        <v>41</v>
      </c>
      <c r="D242" s="155">
        <v>3.625</v>
      </c>
    </row>
    <row r="243" spans="1:4" ht="18.75" x14ac:dyDescent="0.3">
      <c r="A243" s="152">
        <v>240</v>
      </c>
      <c r="B243" s="160" t="s">
        <v>34</v>
      </c>
      <c r="C243" s="159" t="s">
        <v>60</v>
      </c>
      <c r="D243" s="155">
        <v>3.625</v>
      </c>
    </row>
    <row r="244" spans="1:4" ht="18.75" x14ac:dyDescent="0.2">
      <c r="A244" s="152">
        <v>241</v>
      </c>
      <c r="B244" s="160" t="s">
        <v>51</v>
      </c>
      <c r="C244" s="159" t="s">
        <v>88</v>
      </c>
      <c r="D244" s="154">
        <v>3.625</v>
      </c>
    </row>
    <row r="245" spans="1:4" ht="18.75" x14ac:dyDescent="0.2">
      <c r="A245" s="152">
        <v>242</v>
      </c>
      <c r="B245" s="160" t="s">
        <v>51</v>
      </c>
      <c r="C245" s="159" t="s">
        <v>120</v>
      </c>
      <c r="D245" s="154">
        <v>3.625</v>
      </c>
    </row>
    <row r="246" spans="1:4" ht="18.75" x14ac:dyDescent="0.2">
      <c r="A246" s="152">
        <v>243</v>
      </c>
      <c r="B246" s="160" t="s">
        <v>34</v>
      </c>
      <c r="C246" s="159" t="s">
        <v>202</v>
      </c>
      <c r="D246" s="154">
        <v>3.625</v>
      </c>
    </row>
    <row r="247" spans="1:4" ht="18.75" x14ac:dyDescent="0.2">
      <c r="A247" s="152">
        <v>244</v>
      </c>
      <c r="B247" s="160" t="s">
        <v>34</v>
      </c>
      <c r="C247" s="159" t="s">
        <v>308</v>
      </c>
      <c r="D247" s="154">
        <v>3.625</v>
      </c>
    </row>
    <row r="248" spans="1:4" ht="18.75" x14ac:dyDescent="0.2">
      <c r="A248" s="152">
        <v>245</v>
      </c>
      <c r="B248" s="160" t="s">
        <v>34</v>
      </c>
      <c r="C248" s="159" t="s">
        <v>334</v>
      </c>
      <c r="D248" s="154">
        <v>3.625</v>
      </c>
    </row>
    <row r="249" spans="1:4" ht="18.75" x14ac:dyDescent="0.2">
      <c r="A249" s="152">
        <v>246</v>
      </c>
      <c r="B249" s="160" t="s">
        <v>161</v>
      </c>
      <c r="C249" s="159" t="s">
        <v>375</v>
      </c>
      <c r="D249" s="154">
        <v>3.6153846153846154</v>
      </c>
    </row>
    <row r="250" spans="1:4" ht="18.75" x14ac:dyDescent="0.2">
      <c r="A250" s="152">
        <v>247</v>
      </c>
      <c r="B250" s="160" t="s">
        <v>34</v>
      </c>
      <c r="C250" s="159" t="s">
        <v>381</v>
      </c>
      <c r="D250" s="154">
        <v>3.6153846153846154</v>
      </c>
    </row>
    <row r="251" spans="1:4" ht="18.75" x14ac:dyDescent="0.2">
      <c r="A251" s="152">
        <v>248</v>
      </c>
      <c r="B251" s="160" t="s">
        <v>34</v>
      </c>
      <c r="C251" s="159" t="s">
        <v>345</v>
      </c>
      <c r="D251" s="154">
        <v>3.6</v>
      </c>
    </row>
    <row r="252" spans="1:4" ht="18.75" x14ac:dyDescent="0.2">
      <c r="A252" s="152">
        <v>249</v>
      </c>
      <c r="B252" s="160" t="s">
        <v>34</v>
      </c>
      <c r="C252" s="159" t="s">
        <v>127</v>
      </c>
      <c r="D252" s="154">
        <v>3.5714285714285716</v>
      </c>
    </row>
    <row r="253" spans="1:4" ht="18.75" x14ac:dyDescent="0.2">
      <c r="A253" s="152">
        <v>250</v>
      </c>
      <c r="B253" s="160" t="s">
        <v>34</v>
      </c>
      <c r="C253" s="159" t="s">
        <v>129</v>
      </c>
      <c r="D253" s="154">
        <v>3.5714285714285716</v>
      </c>
    </row>
    <row r="254" spans="1:4" ht="18.75" x14ac:dyDescent="0.2">
      <c r="A254" s="152">
        <v>251</v>
      </c>
      <c r="B254" s="160" t="s">
        <v>34</v>
      </c>
      <c r="C254" s="159" t="s">
        <v>132</v>
      </c>
      <c r="D254" s="154">
        <v>3.5714285714285716</v>
      </c>
    </row>
    <row r="255" spans="1:4" ht="18.75" x14ac:dyDescent="0.2">
      <c r="A255" s="152">
        <v>252</v>
      </c>
      <c r="B255" s="160" t="s">
        <v>35</v>
      </c>
      <c r="C255" s="159" t="s">
        <v>140</v>
      </c>
      <c r="D255" s="154">
        <v>3.5714285714285716</v>
      </c>
    </row>
    <row r="256" spans="1:4" ht="18.75" x14ac:dyDescent="0.2">
      <c r="A256" s="152">
        <v>253</v>
      </c>
      <c r="B256" s="160" t="s">
        <v>34</v>
      </c>
      <c r="C256" s="159" t="s">
        <v>146</v>
      </c>
      <c r="D256" s="154">
        <v>3.5714285714285716</v>
      </c>
    </row>
    <row r="257" spans="1:4" ht="18.75" x14ac:dyDescent="0.2">
      <c r="A257" s="152">
        <v>254</v>
      </c>
      <c r="B257" s="160" t="s">
        <v>34</v>
      </c>
      <c r="C257" s="159" t="s">
        <v>156</v>
      </c>
      <c r="D257" s="154">
        <v>3.5714285714285716</v>
      </c>
    </row>
    <row r="258" spans="1:4" ht="18.75" x14ac:dyDescent="0.2">
      <c r="A258" s="152">
        <v>255</v>
      </c>
      <c r="B258" s="160" t="s">
        <v>34</v>
      </c>
      <c r="C258" s="159" t="s">
        <v>158</v>
      </c>
      <c r="D258" s="154">
        <v>3.5714285714285716</v>
      </c>
    </row>
    <row r="259" spans="1:4" ht="18.75" x14ac:dyDescent="0.2">
      <c r="A259" s="152">
        <v>256</v>
      </c>
      <c r="B259" s="160" t="s">
        <v>34</v>
      </c>
      <c r="C259" s="159" t="s">
        <v>163</v>
      </c>
      <c r="D259" s="154">
        <v>3.5714285714285716</v>
      </c>
    </row>
    <row r="260" spans="1:4" ht="18.75" x14ac:dyDescent="0.2">
      <c r="A260" s="152">
        <v>257</v>
      </c>
      <c r="B260" s="160" t="s">
        <v>34</v>
      </c>
      <c r="C260" s="159" t="s">
        <v>170</v>
      </c>
      <c r="D260" s="154">
        <v>3.5714285714285716</v>
      </c>
    </row>
    <row r="261" spans="1:4" ht="18.75" x14ac:dyDescent="0.2">
      <c r="A261" s="152">
        <v>258</v>
      </c>
      <c r="B261" s="160" t="s">
        <v>34</v>
      </c>
      <c r="C261" s="159" t="s">
        <v>501</v>
      </c>
      <c r="D261" s="154">
        <v>3.5714285714285716</v>
      </c>
    </row>
    <row r="262" spans="1:4" ht="18.75" x14ac:dyDescent="0.2">
      <c r="A262" s="152">
        <v>259</v>
      </c>
      <c r="B262" s="160" t="s">
        <v>34</v>
      </c>
      <c r="C262" s="159" t="s">
        <v>503</v>
      </c>
      <c r="D262" s="154">
        <v>3.5714285714285716</v>
      </c>
    </row>
    <row r="263" spans="1:4" ht="18.75" x14ac:dyDescent="0.2">
      <c r="A263" s="152">
        <v>260</v>
      </c>
      <c r="B263" s="160" t="s">
        <v>34</v>
      </c>
      <c r="C263" s="159" t="s">
        <v>507</v>
      </c>
      <c r="D263" s="154">
        <v>3.5714285714285716</v>
      </c>
    </row>
    <row r="264" spans="1:4" ht="18.75" x14ac:dyDescent="0.2">
      <c r="A264" s="152">
        <v>261</v>
      </c>
      <c r="B264" s="160" t="s">
        <v>34</v>
      </c>
      <c r="C264" s="159" t="s">
        <v>509</v>
      </c>
      <c r="D264" s="154">
        <v>3.5714285714285716</v>
      </c>
    </row>
    <row r="265" spans="1:4" ht="18.75" x14ac:dyDescent="0.2">
      <c r="A265" s="152">
        <v>262</v>
      </c>
      <c r="B265" s="160" t="s">
        <v>34</v>
      </c>
      <c r="C265" s="159" t="s">
        <v>174</v>
      </c>
      <c r="D265" s="154">
        <v>3.5714285714285716</v>
      </c>
    </row>
    <row r="266" spans="1:4" ht="18.75" x14ac:dyDescent="0.2">
      <c r="A266" s="152">
        <v>263</v>
      </c>
      <c r="B266" s="160" t="s">
        <v>34</v>
      </c>
      <c r="C266" s="159" t="s">
        <v>190</v>
      </c>
      <c r="D266" s="154">
        <v>3.5714285714285716</v>
      </c>
    </row>
    <row r="267" spans="1:4" ht="18.75" x14ac:dyDescent="0.2">
      <c r="A267" s="152">
        <v>264</v>
      </c>
      <c r="B267" s="160" t="s">
        <v>34</v>
      </c>
      <c r="C267" s="159" t="s">
        <v>196</v>
      </c>
      <c r="D267" s="154">
        <v>3.5714285714285716</v>
      </c>
    </row>
    <row r="268" spans="1:4" ht="18.75" x14ac:dyDescent="0.2">
      <c r="A268" s="152">
        <v>265</v>
      </c>
      <c r="B268" s="160" t="s">
        <v>34</v>
      </c>
      <c r="C268" s="159" t="s">
        <v>532</v>
      </c>
      <c r="D268" s="154">
        <v>3.5714285714285716</v>
      </c>
    </row>
    <row r="269" spans="1:4" ht="18.75" x14ac:dyDescent="0.2">
      <c r="A269" s="152">
        <v>266</v>
      </c>
      <c r="B269" s="160" t="s">
        <v>28</v>
      </c>
      <c r="C269" s="159" t="s">
        <v>220</v>
      </c>
      <c r="D269" s="154">
        <v>3.5714285714285716</v>
      </c>
    </row>
    <row r="270" spans="1:4" ht="18.75" x14ac:dyDescent="0.2">
      <c r="A270" s="152">
        <v>267</v>
      </c>
      <c r="B270" s="160" t="s">
        <v>34</v>
      </c>
      <c r="C270" s="159" t="s">
        <v>223</v>
      </c>
      <c r="D270" s="154">
        <v>3.5714285714285716</v>
      </c>
    </row>
    <row r="271" spans="1:4" ht="18.75" x14ac:dyDescent="0.2">
      <c r="A271" s="152">
        <v>268</v>
      </c>
      <c r="B271" s="160" t="s">
        <v>161</v>
      </c>
      <c r="C271" s="159" t="s">
        <v>247</v>
      </c>
      <c r="D271" s="154">
        <v>3.5714285714285716</v>
      </c>
    </row>
    <row r="272" spans="1:4" ht="18.75" x14ac:dyDescent="0.2">
      <c r="A272" s="152">
        <v>269</v>
      </c>
      <c r="B272" s="160" t="s">
        <v>34</v>
      </c>
      <c r="C272" s="159" t="s">
        <v>246</v>
      </c>
      <c r="D272" s="154">
        <v>3.5714285714285716</v>
      </c>
    </row>
    <row r="273" spans="1:4" ht="18.75" x14ac:dyDescent="0.2">
      <c r="A273" s="152">
        <v>270</v>
      </c>
      <c r="B273" s="160" t="s">
        <v>34</v>
      </c>
      <c r="C273" s="159" t="s">
        <v>387</v>
      </c>
      <c r="D273" s="154">
        <v>3.5454545454545454</v>
      </c>
    </row>
    <row r="274" spans="1:4" ht="18.75" x14ac:dyDescent="0.2">
      <c r="A274" s="152">
        <v>271</v>
      </c>
      <c r="B274" s="160" t="s">
        <v>34</v>
      </c>
      <c r="C274" s="159" t="s">
        <v>351</v>
      </c>
      <c r="D274" s="154">
        <v>3.5384615384615383</v>
      </c>
    </row>
    <row r="275" spans="1:4" ht="18.75" x14ac:dyDescent="0.2">
      <c r="A275" s="152">
        <v>272</v>
      </c>
      <c r="B275" s="160" t="s">
        <v>34</v>
      </c>
      <c r="C275" s="159" t="s">
        <v>356</v>
      </c>
      <c r="D275" s="154">
        <v>3.5384615384615383</v>
      </c>
    </row>
    <row r="276" spans="1:4" ht="18.75" x14ac:dyDescent="0.2">
      <c r="A276" s="152">
        <v>273</v>
      </c>
      <c r="B276" s="160" t="s">
        <v>34</v>
      </c>
      <c r="C276" s="159" t="s">
        <v>435</v>
      </c>
      <c r="D276" s="154">
        <v>3.5</v>
      </c>
    </row>
    <row r="277" spans="1:4" ht="18.75" x14ac:dyDescent="0.2">
      <c r="A277" s="152">
        <v>274</v>
      </c>
      <c r="B277" s="160" t="s">
        <v>34</v>
      </c>
      <c r="C277" s="159" t="s">
        <v>441</v>
      </c>
      <c r="D277" s="154">
        <v>3.5</v>
      </c>
    </row>
    <row r="278" spans="1:4" ht="18.75" x14ac:dyDescent="0.2">
      <c r="A278" s="152">
        <v>275</v>
      </c>
      <c r="B278" s="160" t="s">
        <v>34</v>
      </c>
      <c r="C278" s="159" t="s">
        <v>481</v>
      </c>
      <c r="D278" s="154">
        <v>3.5</v>
      </c>
    </row>
    <row r="279" spans="1:4" ht="18.75" x14ac:dyDescent="0.2">
      <c r="A279" s="152">
        <v>276</v>
      </c>
      <c r="B279" s="160" t="s">
        <v>34</v>
      </c>
      <c r="C279" s="159" t="s">
        <v>488</v>
      </c>
      <c r="D279" s="154">
        <v>3.5</v>
      </c>
    </row>
    <row r="280" spans="1:4" ht="18.75" x14ac:dyDescent="0.3">
      <c r="A280" s="152">
        <v>277</v>
      </c>
      <c r="B280" s="160" t="s">
        <v>34</v>
      </c>
      <c r="C280" s="159" t="s">
        <v>40</v>
      </c>
      <c r="D280" s="155">
        <v>3.5</v>
      </c>
    </row>
    <row r="281" spans="1:4" ht="18.75" x14ac:dyDescent="0.2">
      <c r="A281" s="152">
        <v>278</v>
      </c>
      <c r="B281" s="160" t="s">
        <v>34</v>
      </c>
      <c r="C281" s="159" t="s">
        <v>99</v>
      </c>
      <c r="D281" s="154">
        <v>3.5</v>
      </c>
    </row>
    <row r="282" spans="1:4" ht="18.75" x14ac:dyDescent="0.2">
      <c r="A282" s="152">
        <v>279</v>
      </c>
      <c r="B282" s="160" t="s">
        <v>34</v>
      </c>
      <c r="C282" s="159" t="s">
        <v>103</v>
      </c>
      <c r="D282" s="154">
        <v>3.5</v>
      </c>
    </row>
    <row r="283" spans="1:4" ht="18.75" x14ac:dyDescent="0.2">
      <c r="A283" s="152">
        <v>280</v>
      </c>
      <c r="B283" s="160" t="s">
        <v>51</v>
      </c>
      <c r="C283" s="159" t="s">
        <v>119</v>
      </c>
      <c r="D283" s="154">
        <v>3.5</v>
      </c>
    </row>
    <row r="284" spans="1:4" ht="18.75" x14ac:dyDescent="0.2">
      <c r="A284" s="152">
        <v>281</v>
      </c>
      <c r="B284" s="160" t="s">
        <v>34</v>
      </c>
      <c r="C284" s="159" t="s">
        <v>201</v>
      </c>
      <c r="D284" s="154">
        <v>3.5</v>
      </c>
    </row>
    <row r="285" spans="1:4" ht="18.75" x14ac:dyDescent="0.2">
      <c r="A285" s="152">
        <v>282</v>
      </c>
      <c r="B285" s="160" t="s">
        <v>34</v>
      </c>
      <c r="C285" s="159" t="s">
        <v>215</v>
      </c>
      <c r="D285" s="154">
        <v>3.5</v>
      </c>
    </row>
    <row r="286" spans="1:4" ht="18.75" x14ac:dyDescent="0.2">
      <c r="A286" s="152">
        <v>283</v>
      </c>
      <c r="B286" s="160" t="s">
        <v>51</v>
      </c>
      <c r="C286" s="159" t="s">
        <v>273</v>
      </c>
      <c r="D286" s="154">
        <v>3.5</v>
      </c>
    </row>
    <row r="287" spans="1:4" ht="18.75" x14ac:dyDescent="0.2">
      <c r="A287" s="152">
        <v>284</v>
      </c>
      <c r="B287" s="160" t="s">
        <v>34</v>
      </c>
      <c r="C287" s="159" t="s">
        <v>256</v>
      </c>
      <c r="D287" s="154">
        <v>3.5</v>
      </c>
    </row>
    <row r="288" spans="1:4" ht="18.75" x14ac:dyDescent="0.2">
      <c r="A288" s="152">
        <v>285</v>
      </c>
      <c r="B288" s="160" t="s">
        <v>34</v>
      </c>
      <c r="C288" s="159" t="s">
        <v>302</v>
      </c>
      <c r="D288" s="154">
        <v>3.5</v>
      </c>
    </row>
    <row r="289" spans="1:4" ht="18.75" x14ac:dyDescent="0.2">
      <c r="A289" s="152">
        <v>286</v>
      </c>
      <c r="B289" s="160" t="s">
        <v>34</v>
      </c>
      <c r="C289" s="159" t="s">
        <v>321</v>
      </c>
      <c r="D289" s="154">
        <v>3.5</v>
      </c>
    </row>
    <row r="290" spans="1:4" ht="18.75" x14ac:dyDescent="0.2">
      <c r="A290" s="152">
        <v>287</v>
      </c>
      <c r="B290" s="160" t="s">
        <v>34</v>
      </c>
      <c r="C290" s="159" t="s">
        <v>327</v>
      </c>
      <c r="D290" s="154">
        <v>3.5</v>
      </c>
    </row>
    <row r="291" spans="1:4" ht="18.75" x14ac:dyDescent="0.2">
      <c r="A291" s="152">
        <v>288</v>
      </c>
      <c r="B291" s="160" t="s">
        <v>35</v>
      </c>
      <c r="C291" s="159" t="s">
        <v>328</v>
      </c>
      <c r="D291" s="154">
        <v>3.5</v>
      </c>
    </row>
    <row r="292" spans="1:4" ht="18.75" x14ac:dyDescent="0.2">
      <c r="A292" s="152">
        <v>289</v>
      </c>
      <c r="B292" s="160" t="s">
        <v>34</v>
      </c>
      <c r="C292" s="159" t="s">
        <v>424</v>
      </c>
      <c r="D292" s="154">
        <v>3.5</v>
      </c>
    </row>
    <row r="293" spans="1:4" ht="18.75" x14ac:dyDescent="0.2">
      <c r="A293" s="152">
        <v>290</v>
      </c>
      <c r="B293" s="160" t="s">
        <v>34</v>
      </c>
      <c r="C293" s="159" t="s">
        <v>373</v>
      </c>
      <c r="D293" s="154">
        <v>3.4615384615384617</v>
      </c>
    </row>
    <row r="294" spans="1:4" ht="18.75" x14ac:dyDescent="0.3">
      <c r="A294" s="152">
        <v>291</v>
      </c>
      <c r="B294" s="160" t="s">
        <v>34</v>
      </c>
      <c r="C294" s="159" t="s">
        <v>467</v>
      </c>
      <c r="D294" s="155">
        <v>3.4444444444444446</v>
      </c>
    </row>
    <row r="295" spans="1:4" ht="18.75" x14ac:dyDescent="0.3">
      <c r="A295" s="152">
        <v>292</v>
      </c>
      <c r="B295" s="160" t="s">
        <v>34</v>
      </c>
      <c r="C295" s="159" t="s">
        <v>452</v>
      </c>
      <c r="D295" s="155">
        <v>3.4285714285714284</v>
      </c>
    </row>
    <row r="296" spans="1:4" ht="18.75" x14ac:dyDescent="0.2">
      <c r="A296" s="152">
        <v>293</v>
      </c>
      <c r="B296" s="160" t="s">
        <v>34</v>
      </c>
      <c r="C296" s="159" t="s">
        <v>124</v>
      </c>
      <c r="D296" s="154">
        <v>3.4285714285714284</v>
      </c>
    </row>
    <row r="297" spans="1:4" ht="18.75" x14ac:dyDescent="0.2">
      <c r="A297" s="152">
        <v>294</v>
      </c>
      <c r="B297" s="160" t="s">
        <v>34</v>
      </c>
      <c r="C297" s="159" t="s">
        <v>130</v>
      </c>
      <c r="D297" s="154">
        <v>3.4285714285714284</v>
      </c>
    </row>
    <row r="298" spans="1:4" ht="18.75" x14ac:dyDescent="0.2">
      <c r="A298" s="152">
        <v>295</v>
      </c>
      <c r="B298" s="160" t="s">
        <v>34</v>
      </c>
      <c r="C298" s="159" t="s">
        <v>138</v>
      </c>
      <c r="D298" s="154">
        <v>3.4285714285714284</v>
      </c>
    </row>
    <row r="299" spans="1:4" ht="18.75" x14ac:dyDescent="0.2">
      <c r="A299" s="152">
        <v>296</v>
      </c>
      <c r="B299" s="160" t="s">
        <v>34</v>
      </c>
      <c r="C299" s="159" t="s">
        <v>154</v>
      </c>
      <c r="D299" s="154">
        <v>3.4285714285714284</v>
      </c>
    </row>
    <row r="300" spans="1:4" ht="18.75" x14ac:dyDescent="0.2">
      <c r="A300" s="152">
        <v>297</v>
      </c>
      <c r="B300" s="160" t="s">
        <v>34</v>
      </c>
      <c r="C300" s="159" t="s">
        <v>547</v>
      </c>
      <c r="D300" s="154">
        <v>3.4285714285714284</v>
      </c>
    </row>
    <row r="301" spans="1:4" ht="18.75" x14ac:dyDescent="0.2">
      <c r="A301" s="152">
        <v>298</v>
      </c>
      <c r="B301" s="160" t="s">
        <v>34</v>
      </c>
      <c r="C301" s="159" t="s">
        <v>169</v>
      </c>
      <c r="D301" s="154">
        <v>3.4285714285714284</v>
      </c>
    </row>
    <row r="302" spans="1:4" ht="18.75" x14ac:dyDescent="0.2">
      <c r="A302" s="152">
        <v>299</v>
      </c>
      <c r="B302" s="160" t="s">
        <v>34</v>
      </c>
      <c r="C302" s="159" t="s">
        <v>514</v>
      </c>
      <c r="D302" s="154">
        <v>3.4285714285714284</v>
      </c>
    </row>
    <row r="303" spans="1:4" ht="18.75" x14ac:dyDescent="0.2">
      <c r="A303" s="152">
        <v>300</v>
      </c>
      <c r="B303" s="160" t="s">
        <v>34</v>
      </c>
      <c r="C303" s="159" t="s">
        <v>527</v>
      </c>
      <c r="D303" s="154">
        <v>3.4285714285714284</v>
      </c>
    </row>
    <row r="304" spans="1:4" ht="18.75" x14ac:dyDescent="0.2">
      <c r="A304" s="152">
        <v>301</v>
      </c>
      <c r="B304" s="160" t="s">
        <v>182</v>
      </c>
      <c r="C304" s="159" t="s">
        <v>183</v>
      </c>
      <c r="D304" s="154">
        <v>3.4285714285714284</v>
      </c>
    </row>
    <row r="305" spans="1:4" ht="18.75" x14ac:dyDescent="0.2">
      <c r="A305" s="152">
        <v>302</v>
      </c>
      <c r="B305" s="160" t="s">
        <v>34</v>
      </c>
      <c r="C305" s="159" t="s">
        <v>192</v>
      </c>
      <c r="D305" s="154">
        <v>3.4285714285714284</v>
      </c>
    </row>
    <row r="306" spans="1:4" ht="18.75" x14ac:dyDescent="0.2">
      <c r="A306" s="152">
        <v>303</v>
      </c>
      <c r="B306" s="160" t="s">
        <v>34</v>
      </c>
      <c r="C306" s="159" t="s">
        <v>194</v>
      </c>
      <c r="D306" s="154">
        <v>3.4285714285714284</v>
      </c>
    </row>
    <row r="307" spans="1:4" ht="18.75" x14ac:dyDescent="0.2">
      <c r="A307" s="152">
        <v>304</v>
      </c>
      <c r="B307" s="160" t="s">
        <v>34</v>
      </c>
      <c r="C307" s="159" t="s">
        <v>219</v>
      </c>
      <c r="D307" s="154">
        <v>3.4285714285714284</v>
      </c>
    </row>
    <row r="308" spans="1:4" ht="18.75" x14ac:dyDescent="0.2">
      <c r="A308" s="152">
        <v>305</v>
      </c>
      <c r="B308" s="160" t="s">
        <v>161</v>
      </c>
      <c r="C308" s="159" t="s">
        <v>228</v>
      </c>
      <c r="D308" s="154">
        <v>3.4285714285714284</v>
      </c>
    </row>
    <row r="309" spans="1:4" ht="18.75" x14ac:dyDescent="0.2">
      <c r="A309" s="152">
        <v>306</v>
      </c>
      <c r="B309" s="160" t="s">
        <v>304</v>
      </c>
      <c r="C309" s="159" t="s">
        <v>248</v>
      </c>
      <c r="D309" s="154">
        <v>3.4285714285714284</v>
      </c>
    </row>
    <row r="310" spans="1:4" ht="18.75" x14ac:dyDescent="0.2">
      <c r="A310" s="152">
        <v>307</v>
      </c>
      <c r="B310" s="160" t="s">
        <v>34</v>
      </c>
      <c r="C310" s="159" t="s">
        <v>338</v>
      </c>
      <c r="D310" s="154">
        <v>3.4285714285714284</v>
      </c>
    </row>
    <row r="311" spans="1:4" ht="18.75" x14ac:dyDescent="0.2">
      <c r="A311" s="152">
        <v>308</v>
      </c>
      <c r="B311" s="160" t="s">
        <v>34</v>
      </c>
      <c r="C311" s="159" t="s">
        <v>364</v>
      </c>
      <c r="D311" s="154">
        <v>3.4285714285714284</v>
      </c>
    </row>
    <row r="312" spans="1:4" ht="18.75" x14ac:dyDescent="0.2">
      <c r="A312" s="152">
        <v>309</v>
      </c>
      <c r="B312" s="160" t="s">
        <v>34</v>
      </c>
      <c r="C312" s="159" t="s">
        <v>355</v>
      </c>
      <c r="D312" s="154">
        <v>3.3846153846153846</v>
      </c>
    </row>
    <row r="313" spans="1:4" ht="18.75" x14ac:dyDescent="0.2">
      <c r="A313" s="152">
        <v>310</v>
      </c>
      <c r="B313" s="160" t="s">
        <v>34</v>
      </c>
      <c r="C313" s="159" t="s">
        <v>361</v>
      </c>
      <c r="D313" s="154">
        <v>3.3846153846153846</v>
      </c>
    </row>
    <row r="314" spans="1:4" ht="18.75" x14ac:dyDescent="0.2">
      <c r="A314" s="152">
        <v>311</v>
      </c>
      <c r="B314" s="160" t="s">
        <v>34</v>
      </c>
      <c r="C314" s="159" t="s">
        <v>376</v>
      </c>
      <c r="D314" s="154">
        <v>3.3846153846153846</v>
      </c>
    </row>
    <row r="315" spans="1:4" ht="18.75" x14ac:dyDescent="0.2">
      <c r="A315" s="152">
        <v>312</v>
      </c>
      <c r="B315" s="160" t="s">
        <v>161</v>
      </c>
      <c r="C315" s="159" t="s">
        <v>378</v>
      </c>
      <c r="D315" s="154">
        <v>3.3846153846153846</v>
      </c>
    </row>
    <row r="316" spans="1:4" ht="18.75" x14ac:dyDescent="0.2">
      <c r="A316" s="152">
        <v>313</v>
      </c>
      <c r="B316" s="160" t="s">
        <v>34</v>
      </c>
      <c r="C316" s="159" t="s">
        <v>476</v>
      </c>
      <c r="D316" s="154">
        <v>3.375</v>
      </c>
    </row>
    <row r="317" spans="1:4" ht="18.75" x14ac:dyDescent="0.2">
      <c r="A317" s="152">
        <v>314</v>
      </c>
      <c r="B317" s="160" t="s">
        <v>34</v>
      </c>
      <c r="C317" s="159" t="s">
        <v>482</v>
      </c>
      <c r="D317" s="154">
        <v>3.375</v>
      </c>
    </row>
    <row r="318" spans="1:4" ht="18.75" x14ac:dyDescent="0.2">
      <c r="A318" s="152">
        <v>315</v>
      </c>
      <c r="B318" s="160" t="s">
        <v>34</v>
      </c>
      <c r="C318" s="159" t="s">
        <v>483</v>
      </c>
      <c r="D318" s="154">
        <v>3.375</v>
      </c>
    </row>
    <row r="319" spans="1:4" ht="18.75" x14ac:dyDescent="0.3">
      <c r="A319" s="152">
        <v>316</v>
      </c>
      <c r="B319" s="160" t="s">
        <v>34</v>
      </c>
      <c r="C319" s="159" t="s">
        <v>53</v>
      </c>
      <c r="D319" s="155">
        <v>3.375</v>
      </c>
    </row>
    <row r="320" spans="1:4" ht="18.75" x14ac:dyDescent="0.2">
      <c r="A320" s="152">
        <v>317</v>
      </c>
      <c r="B320" s="160" t="s">
        <v>34</v>
      </c>
      <c r="C320" s="159" t="s">
        <v>68</v>
      </c>
      <c r="D320" s="154">
        <v>3.375</v>
      </c>
    </row>
    <row r="321" spans="1:4" ht="18.75" x14ac:dyDescent="0.2">
      <c r="A321" s="152">
        <v>318</v>
      </c>
      <c r="B321" s="160" t="s">
        <v>34</v>
      </c>
      <c r="C321" s="159" t="s">
        <v>72</v>
      </c>
      <c r="D321" s="154">
        <v>3.375</v>
      </c>
    </row>
    <row r="322" spans="1:4" ht="18.75" x14ac:dyDescent="0.2">
      <c r="A322" s="152">
        <v>319</v>
      </c>
      <c r="B322" s="160" t="s">
        <v>34</v>
      </c>
      <c r="C322" s="159" t="s">
        <v>109</v>
      </c>
      <c r="D322" s="154">
        <v>3.375</v>
      </c>
    </row>
    <row r="323" spans="1:4" ht="18.75" x14ac:dyDescent="0.2">
      <c r="A323" s="152">
        <v>320</v>
      </c>
      <c r="B323" s="160" t="s">
        <v>34</v>
      </c>
      <c r="C323" s="159" t="s">
        <v>543</v>
      </c>
      <c r="D323" s="154">
        <v>3.375</v>
      </c>
    </row>
    <row r="324" spans="1:4" ht="18.75" x14ac:dyDescent="0.2">
      <c r="A324" s="152">
        <v>321</v>
      </c>
      <c r="B324" s="160" t="s">
        <v>34</v>
      </c>
      <c r="C324" s="159" t="s">
        <v>210</v>
      </c>
      <c r="D324" s="154">
        <v>3.375</v>
      </c>
    </row>
    <row r="325" spans="1:4" ht="18.75" x14ac:dyDescent="0.2">
      <c r="A325" s="152">
        <v>322</v>
      </c>
      <c r="B325" s="160" t="s">
        <v>34</v>
      </c>
      <c r="C325" s="159" t="s">
        <v>279</v>
      </c>
      <c r="D325" s="154">
        <v>3.375</v>
      </c>
    </row>
    <row r="326" spans="1:4" ht="18.75" x14ac:dyDescent="0.2">
      <c r="A326" s="152">
        <v>323</v>
      </c>
      <c r="B326" s="160" t="s">
        <v>34</v>
      </c>
      <c r="C326" s="159" t="s">
        <v>282</v>
      </c>
      <c r="D326" s="154">
        <v>3.375</v>
      </c>
    </row>
    <row r="327" spans="1:4" ht="18.75" x14ac:dyDescent="0.2">
      <c r="A327" s="152">
        <v>324</v>
      </c>
      <c r="B327" s="160" t="s">
        <v>34</v>
      </c>
      <c r="C327" s="159" t="s">
        <v>300</v>
      </c>
      <c r="D327" s="154">
        <v>3.375</v>
      </c>
    </row>
    <row r="328" spans="1:4" ht="18.75" x14ac:dyDescent="0.2">
      <c r="A328" s="152">
        <v>325</v>
      </c>
      <c r="B328" s="160" t="s">
        <v>34</v>
      </c>
      <c r="C328" s="159" t="s">
        <v>309</v>
      </c>
      <c r="D328" s="154">
        <v>3.375</v>
      </c>
    </row>
    <row r="329" spans="1:4" ht="18.75" x14ac:dyDescent="0.2">
      <c r="A329" s="152">
        <v>326</v>
      </c>
      <c r="B329" s="160" t="s">
        <v>34</v>
      </c>
      <c r="C329" s="159" t="s">
        <v>313</v>
      </c>
      <c r="D329" s="154">
        <v>3.375</v>
      </c>
    </row>
    <row r="330" spans="1:4" ht="18.75" x14ac:dyDescent="0.2">
      <c r="A330" s="152">
        <v>327</v>
      </c>
      <c r="B330" s="160" t="s">
        <v>34</v>
      </c>
      <c r="C330" s="159" t="s">
        <v>159</v>
      </c>
      <c r="D330" s="154">
        <v>3.375</v>
      </c>
    </row>
    <row r="331" spans="1:4" ht="18.75" x14ac:dyDescent="0.2">
      <c r="A331" s="152">
        <v>328</v>
      </c>
      <c r="B331" s="160" t="s">
        <v>35</v>
      </c>
      <c r="C331" s="159" t="s">
        <v>319</v>
      </c>
      <c r="D331" s="154">
        <v>3.375</v>
      </c>
    </row>
    <row r="332" spans="1:4" ht="18.75" x14ac:dyDescent="0.2">
      <c r="A332" s="152">
        <v>329</v>
      </c>
      <c r="B332" s="160" t="s">
        <v>34</v>
      </c>
      <c r="C332" s="159" t="s">
        <v>335</v>
      </c>
      <c r="D332" s="154">
        <v>3.375</v>
      </c>
    </row>
    <row r="333" spans="1:4" ht="18.75" x14ac:dyDescent="0.2">
      <c r="A333" s="152">
        <v>330</v>
      </c>
      <c r="B333" s="160" t="s">
        <v>34</v>
      </c>
      <c r="C333" s="159" t="s">
        <v>394</v>
      </c>
      <c r="D333" s="154">
        <v>3.3636363636363638</v>
      </c>
    </row>
    <row r="334" spans="1:4" ht="18.75" x14ac:dyDescent="0.2">
      <c r="A334" s="152">
        <v>331</v>
      </c>
      <c r="B334" s="160" t="s">
        <v>34</v>
      </c>
      <c r="C334" s="159" t="s">
        <v>344</v>
      </c>
      <c r="D334" s="154">
        <v>3.3571428571428572</v>
      </c>
    </row>
    <row r="335" spans="1:4" ht="18.75" x14ac:dyDescent="0.3">
      <c r="A335" s="152">
        <v>332</v>
      </c>
      <c r="B335" s="160" t="s">
        <v>34</v>
      </c>
      <c r="C335" s="159" t="s">
        <v>469</v>
      </c>
      <c r="D335" s="155">
        <v>3.3333333333333335</v>
      </c>
    </row>
    <row r="336" spans="1:4" ht="18.75" x14ac:dyDescent="0.3">
      <c r="A336" s="152">
        <v>333</v>
      </c>
      <c r="B336" s="160" t="s">
        <v>34</v>
      </c>
      <c r="C336" s="159" t="s">
        <v>474</v>
      </c>
      <c r="D336" s="155">
        <v>3.3333333333333335</v>
      </c>
    </row>
    <row r="337" spans="1:4" ht="18.75" x14ac:dyDescent="0.2">
      <c r="A337" s="152">
        <v>334</v>
      </c>
      <c r="B337" s="160" t="s">
        <v>34</v>
      </c>
      <c r="C337" s="159" t="s">
        <v>494</v>
      </c>
      <c r="D337" s="154">
        <v>3.3333333333333335</v>
      </c>
    </row>
    <row r="338" spans="1:4" ht="18.75" x14ac:dyDescent="0.2">
      <c r="A338" s="152">
        <v>335</v>
      </c>
      <c r="B338" s="160" t="s">
        <v>34</v>
      </c>
      <c r="C338" s="159" t="s">
        <v>241</v>
      </c>
      <c r="D338" s="154">
        <v>3.3333333333333335</v>
      </c>
    </row>
    <row r="339" spans="1:4" ht="18.75" x14ac:dyDescent="0.2">
      <c r="A339" s="152">
        <v>336</v>
      </c>
      <c r="B339" s="160" t="s">
        <v>34</v>
      </c>
      <c r="C339" s="159" t="s">
        <v>125</v>
      </c>
      <c r="D339" s="154">
        <v>3.2857142857142856</v>
      </c>
    </row>
    <row r="340" spans="1:4" ht="18.75" x14ac:dyDescent="0.2">
      <c r="A340" s="152">
        <v>337</v>
      </c>
      <c r="B340" s="160" t="s">
        <v>34</v>
      </c>
      <c r="C340" s="159" t="s">
        <v>131</v>
      </c>
      <c r="D340" s="154">
        <v>3.2857142857142856</v>
      </c>
    </row>
    <row r="341" spans="1:4" ht="18.75" x14ac:dyDescent="0.2">
      <c r="A341" s="152">
        <v>338</v>
      </c>
      <c r="B341" s="160" t="s">
        <v>34</v>
      </c>
      <c r="C341" s="159" t="s">
        <v>137</v>
      </c>
      <c r="D341" s="154">
        <v>3.2857142857142856</v>
      </c>
    </row>
    <row r="342" spans="1:4" ht="18.75" x14ac:dyDescent="0.2">
      <c r="A342" s="152">
        <v>339</v>
      </c>
      <c r="B342" s="160" t="s">
        <v>34</v>
      </c>
      <c r="C342" s="159" t="s">
        <v>141</v>
      </c>
      <c r="D342" s="154">
        <v>3.2857142857142856</v>
      </c>
    </row>
    <row r="343" spans="1:4" ht="18.75" x14ac:dyDescent="0.2">
      <c r="A343" s="152">
        <v>340</v>
      </c>
      <c r="B343" s="160" t="s">
        <v>34</v>
      </c>
      <c r="C343" s="159" t="s">
        <v>150</v>
      </c>
      <c r="D343" s="154">
        <v>3.2857142857142856</v>
      </c>
    </row>
    <row r="344" spans="1:4" ht="18.75" x14ac:dyDescent="0.2">
      <c r="A344" s="152">
        <v>341</v>
      </c>
      <c r="B344" s="160" t="s">
        <v>34</v>
      </c>
      <c r="C344" s="159" t="s">
        <v>524</v>
      </c>
      <c r="D344" s="154">
        <v>3.2857142857142856</v>
      </c>
    </row>
    <row r="345" spans="1:4" ht="18.75" x14ac:dyDescent="0.2">
      <c r="A345" s="152">
        <v>342</v>
      </c>
      <c r="B345" s="160" t="s">
        <v>34</v>
      </c>
      <c r="C345" s="159" t="s">
        <v>180</v>
      </c>
      <c r="D345" s="154">
        <v>3.2857142857142856</v>
      </c>
    </row>
    <row r="346" spans="1:4" ht="18.75" x14ac:dyDescent="0.2">
      <c r="A346" s="152">
        <v>343</v>
      </c>
      <c r="B346" s="160" t="s">
        <v>34</v>
      </c>
      <c r="C346" s="159" t="s">
        <v>199</v>
      </c>
      <c r="D346" s="154">
        <v>3.2857142857142856</v>
      </c>
    </row>
    <row r="347" spans="1:4" ht="18.75" x14ac:dyDescent="0.2">
      <c r="A347" s="152">
        <v>344</v>
      </c>
      <c r="B347" s="160" t="s">
        <v>34</v>
      </c>
      <c r="C347" s="159" t="s">
        <v>275</v>
      </c>
      <c r="D347" s="154">
        <v>3.2857142857142856</v>
      </c>
    </row>
    <row r="348" spans="1:4" ht="18.75" x14ac:dyDescent="0.2">
      <c r="A348" s="152">
        <v>345</v>
      </c>
      <c r="B348" s="160" t="s">
        <v>34</v>
      </c>
      <c r="C348" s="159" t="s">
        <v>426</v>
      </c>
      <c r="D348" s="154">
        <v>3.25</v>
      </c>
    </row>
    <row r="349" spans="1:4" ht="18.75" x14ac:dyDescent="0.2">
      <c r="A349" s="152">
        <v>346</v>
      </c>
      <c r="B349" s="160" t="s">
        <v>34</v>
      </c>
      <c r="C349" s="159" t="s">
        <v>431</v>
      </c>
      <c r="D349" s="154">
        <v>3.25</v>
      </c>
    </row>
    <row r="350" spans="1:4" ht="18.75" x14ac:dyDescent="0.2">
      <c r="A350" s="152">
        <v>347</v>
      </c>
      <c r="B350" s="160" t="s">
        <v>34</v>
      </c>
      <c r="C350" s="159" t="s">
        <v>442</v>
      </c>
      <c r="D350" s="154">
        <v>3.25</v>
      </c>
    </row>
    <row r="351" spans="1:4" ht="18.75" x14ac:dyDescent="0.3">
      <c r="A351" s="152">
        <v>348</v>
      </c>
      <c r="B351" s="160" t="s">
        <v>34</v>
      </c>
      <c r="C351" s="159" t="s">
        <v>453</v>
      </c>
      <c r="D351" s="155">
        <v>3.25</v>
      </c>
    </row>
    <row r="352" spans="1:4" ht="18.75" x14ac:dyDescent="0.3">
      <c r="A352" s="152">
        <v>349</v>
      </c>
      <c r="B352" s="160" t="s">
        <v>34</v>
      </c>
      <c r="C352" s="159" t="s">
        <v>49</v>
      </c>
      <c r="D352" s="155">
        <v>3.25</v>
      </c>
    </row>
    <row r="353" spans="1:4" ht="18.75" x14ac:dyDescent="0.3">
      <c r="A353" s="152">
        <v>350</v>
      </c>
      <c r="B353" s="160" t="s">
        <v>34</v>
      </c>
      <c r="C353" s="159" t="s">
        <v>56</v>
      </c>
      <c r="D353" s="155">
        <v>3.25</v>
      </c>
    </row>
    <row r="354" spans="1:4" ht="18.75" x14ac:dyDescent="0.3">
      <c r="A354" s="152">
        <v>351</v>
      </c>
      <c r="B354" s="160" t="s">
        <v>34</v>
      </c>
      <c r="C354" s="159" t="s">
        <v>61</v>
      </c>
      <c r="D354" s="155">
        <v>3.25</v>
      </c>
    </row>
    <row r="355" spans="1:4" ht="18.75" x14ac:dyDescent="0.3">
      <c r="A355" s="152">
        <v>352</v>
      </c>
      <c r="B355" s="160" t="s">
        <v>34</v>
      </c>
      <c r="C355" s="159" t="s">
        <v>63</v>
      </c>
      <c r="D355" s="155">
        <v>3.25</v>
      </c>
    </row>
    <row r="356" spans="1:4" ht="18.75" x14ac:dyDescent="0.2">
      <c r="A356" s="152">
        <v>353</v>
      </c>
      <c r="B356" s="160" t="s">
        <v>34</v>
      </c>
      <c r="C356" s="159" t="s">
        <v>81</v>
      </c>
      <c r="D356" s="154">
        <v>3.25</v>
      </c>
    </row>
    <row r="357" spans="1:4" ht="18.75" x14ac:dyDescent="0.2">
      <c r="A357" s="152">
        <v>354</v>
      </c>
      <c r="B357" s="160" t="s">
        <v>34</v>
      </c>
      <c r="C357" s="159" t="s">
        <v>100</v>
      </c>
      <c r="D357" s="154">
        <v>3.25</v>
      </c>
    </row>
    <row r="358" spans="1:4" ht="18.75" x14ac:dyDescent="0.2">
      <c r="A358" s="152">
        <v>355</v>
      </c>
      <c r="B358" s="160" t="s">
        <v>34</v>
      </c>
      <c r="C358" s="159" t="s">
        <v>104</v>
      </c>
      <c r="D358" s="154">
        <v>3.25</v>
      </c>
    </row>
    <row r="359" spans="1:4" ht="18.75" x14ac:dyDescent="0.2">
      <c r="A359" s="152">
        <v>356</v>
      </c>
      <c r="B359" s="160" t="s">
        <v>34</v>
      </c>
      <c r="C359" s="159" t="s">
        <v>108</v>
      </c>
      <c r="D359" s="154">
        <v>3.25</v>
      </c>
    </row>
    <row r="360" spans="1:4" ht="18.75" x14ac:dyDescent="0.2">
      <c r="A360" s="152">
        <v>357</v>
      </c>
      <c r="B360" s="160" t="s">
        <v>34</v>
      </c>
      <c r="C360" s="159" t="s">
        <v>290</v>
      </c>
      <c r="D360" s="154">
        <v>3.25</v>
      </c>
    </row>
    <row r="361" spans="1:4" ht="18.75" x14ac:dyDescent="0.2">
      <c r="A361" s="152">
        <v>358</v>
      </c>
      <c r="B361" s="160" t="s">
        <v>34</v>
      </c>
      <c r="C361" s="159" t="s">
        <v>293</v>
      </c>
      <c r="D361" s="154">
        <v>3.25</v>
      </c>
    </row>
    <row r="362" spans="1:4" ht="18.75" x14ac:dyDescent="0.2">
      <c r="A362" s="152">
        <v>359</v>
      </c>
      <c r="B362" s="160" t="s">
        <v>34</v>
      </c>
      <c r="C362" s="159" t="s">
        <v>306</v>
      </c>
      <c r="D362" s="154">
        <v>3.25</v>
      </c>
    </row>
    <row r="363" spans="1:4" ht="18.75" x14ac:dyDescent="0.2">
      <c r="A363" s="152">
        <v>360</v>
      </c>
      <c r="B363" s="160" t="s">
        <v>161</v>
      </c>
      <c r="C363" s="159" t="s">
        <v>357</v>
      </c>
      <c r="D363" s="154">
        <v>3.2142857142857144</v>
      </c>
    </row>
    <row r="364" spans="1:4" ht="18.75" x14ac:dyDescent="0.2">
      <c r="A364" s="152">
        <v>361</v>
      </c>
      <c r="B364" s="160" t="s">
        <v>34</v>
      </c>
      <c r="C364" s="159" t="s">
        <v>365</v>
      </c>
      <c r="D364" s="154">
        <v>3.2142857142857144</v>
      </c>
    </row>
    <row r="365" spans="1:4" ht="18.75" x14ac:dyDescent="0.2">
      <c r="A365" s="152">
        <v>362</v>
      </c>
      <c r="B365" s="160" t="s">
        <v>34</v>
      </c>
      <c r="C365" s="159" t="s">
        <v>369</v>
      </c>
      <c r="D365" s="154">
        <v>3.1538461538461537</v>
      </c>
    </row>
    <row r="366" spans="1:4" ht="18.75" x14ac:dyDescent="0.2">
      <c r="A366" s="152">
        <v>363</v>
      </c>
      <c r="B366" s="160" t="s">
        <v>34</v>
      </c>
      <c r="C366" s="159" t="s">
        <v>136</v>
      </c>
      <c r="D366" s="154">
        <v>3.1428571428571428</v>
      </c>
    </row>
    <row r="367" spans="1:4" ht="18.75" x14ac:dyDescent="0.2">
      <c r="A367" s="152">
        <v>364</v>
      </c>
      <c r="B367" s="160" t="s">
        <v>34</v>
      </c>
      <c r="C367" s="159" t="s">
        <v>173</v>
      </c>
      <c r="D367" s="154">
        <v>3.1428571428571428</v>
      </c>
    </row>
    <row r="368" spans="1:4" ht="18.75" x14ac:dyDescent="0.2">
      <c r="A368" s="152">
        <v>365</v>
      </c>
      <c r="B368" s="160" t="s">
        <v>34</v>
      </c>
      <c r="C368" s="159" t="s">
        <v>517</v>
      </c>
      <c r="D368" s="154">
        <v>3.1428571428571428</v>
      </c>
    </row>
    <row r="369" spans="1:4" ht="18.75" x14ac:dyDescent="0.2">
      <c r="A369" s="152">
        <v>366</v>
      </c>
      <c r="B369" s="160" t="s">
        <v>34</v>
      </c>
      <c r="C369" s="159" t="s">
        <v>528</v>
      </c>
      <c r="D369" s="154">
        <v>3.1428571428571428</v>
      </c>
    </row>
    <row r="370" spans="1:4" ht="18.75" x14ac:dyDescent="0.2">
      <c r="A370" s="152">
        <v>367</v>
      </c>
      <c r="B370" s="160" t="s">
        <v>34</v>
      </c>
      <c r="C370" s="159" t="s">
        <v>189</v>
      </c>
      <c r="D370" s="154">
        <v>3.1428571428571428</v>
      </c>
    </row>
    <row r="371" spans="1:4" ht="18.75" x14ac:dyDescent="0.2">
      <c r="A371" s="152">
        <v>368</v>
      </c>
      <c r="B371" s="160" t="s">
        <v>34</v>
      </c>
      <c r="C371" s="159" t="s">
        <v>232</v>
      </c>
      <c r="D371" s="154">
        <v>3.1428571428571428</v>
      </c>
    </row>
    <row r="372" spans="1:4" ht="18.75" x14ac:dyDescent="0.2">
      <c r="A372" s="152">
        <v>369</v>
      </c>
      <c r="B372" s="160" t="s">
        <v>34</v>
      </c>
      <c r="C372" s="159" t="s">
        <v>261</v>
      </c>
      <c r="D372" s="154">
        <v>3.1428571428571428</v>
      </c>
    </row>
    <row r="373" spans="1:4" ht="18.75" x14ac:dyDescent="0.2">
      <c r="A373" s="152">
        <v>370</v>
      </c>
      <c r="B373" s="160" t="s">
        <v>34</v>
      </c>
      <c r="C373" s="159" t="s">
        <v>277</v>
      </c>
      <c r="D373" s="154">
        <v>3.1428571428571428</v>
      </c>
    </row>
    <row r="374" spans="1:4" ht="18.75" x14ac:dyDescent="0.2">
      <c r="A374" s="152">
        <v>371</v>
      </c>
      <c r="B374" s="160" t="s">
        <v>34</v>
      </c>
      <c r="C374" s="159" t="s">
        <v>316</v>
      </c>
      <c r="D374" s="154">
        <v>3.1428571428571428</v>
      </c>
    </row>
    <row r="375" spans="1:4" ht="18.75" x14ac:dyDescent="0.2">
      <c r="A375" s="152">
        <v>372</v>
      </c>
      <c r="B375" s="160" t="s">
        <v>34</v>
      </c>
      <c r="C375" s="159" t="s">
        <v>484</v>
      </c>
      <c r="D375" s="154">
        <v>3.125</v>
      </c>
    </row>
    <row r="376" spans="1:4" ht="18.75" x14ac:dyDescent="0.3">
      <c r="A376" s="152">
        <v>373</v>
      </c>
      <c r="B376" s="160" t="s">
        <v>34</v>
      </c>
      <c r="C376" s="159" t="s">
        <v>45</v>
      </c>
      <c r="D376" s="155">
        <v>3.125</v>
      </c>
    </row>
    <row r="377" spans="1:4" ht="18.75" x14ac:dyDescent="0.3">
      <c r="A377" s="152">
        <v>374</v>
      </c>
      <c r="B377" s="160" t="s">
        <v>34</v>
      </c>
      <c r="C377" s="159" t="s">
        <v>57</v>
      </c>
      <c r="D377" s="155">
        <v>3.125</v>
      </c>
    </row>
    <row r="378" spans="1:4" ht="18.75" x14ac:dyDescent="0.3">
      <c r="A378" s="152">
        <v>375</v>
      </c>
      <c r="B378" s="160" t="s">
        <v>34</v>
      </c>
      <c r="C378" s="159" t="s">
        <v>64</v>
      </c>
      <c r="D378" s="155">
        <v>3.125</v>
      </c>
    </row>
    <row r="379" spans="1:4" ht="18.75" x14ac:dyDescent="0.2">
      <c r="A379" s="152">
        <v>376</v>
      </c>
      <c r="B379" s="160" t="s">
        <v>34</v>
      </c>
      <c r="C379" s="159" t="s">
        <v>96</v>
      </c>
      <c r="D379" s="154">
        <v>3.125</v>
      </c>
    </row>
    <row r="380" spans="1:4" ht="18.75" x14ac:dyDescent="0.2">
      <c r="A380" s="152">
        <v>377</v>
      </c>
      <c r="B380" s="160" t="s">
        <v>34</v>
      </c>
      <c r="C380" s="159" t="s">
        <v>97</v>
      </c>
      <c r="D380" s="154">
        <v>3.125</v>
      </c>
    </row>
    <row r="381" spans="1:4" ht="18.75" x14ac:dyDescent="0.2">
      <c r="A381" s="152">
        <v>378</v>
      </c>
      <c r="B381" s="160" t="s">
        <v>51</v>
      </c>
      <c r="C381" s="159" t="s">
        <v>114</v>
      </c>
      <c r="D381" s="154">
        <v>3.125</v>
      </c>
    </row>
    <row r="382" spans="1:4" ht="18.75" x14ac:dyDescent="0.2">
      <c r="A382" s="152">
        <v>379</v>
      </c>
      <c r="B382" s="160" t="s">
        <v>34</v>
      </c>
      <c r="C382" s="159" t="s">
        <v>116</v>
      </c>
      <c r="D382" s="154">
        <v>3.125</v>
      </c>
    </row>
    <row r="383" spans="1:4" ht="18.75" x14ac:dyDescent="0.2">
      <c r="A383" s="152">
        <v>380</v>
      </c>
      <c r="B383" s="160" t="s">
        <v>34</v>
      </c>
      <c r="C383" s="159" t="s">
        <v>285</v>
      </c>
      <c r="D383" s="154">
        <v>3.125</v>
      </c>
    </row>
    <row r="384" spans="1:4" ht="18.75" x14ac:dyDescent="0.2">
      <c r="A384" s="152">
        <v>381</v>
      </c>
      <c r="B384" s="160" t="s">
        <v>34</v>
      </c>
      <c r="C384" s="159" t="s">
        <v>298</v>
      </c>
      <c r="D384" s="154">
        <v>3.125</v>
      </c>
    </row>
    <row r="385" spans="1:4" ht="18.75" x14ac:dyDescent="0.2">
      <c r="A385" s="152">
        <v>382</v>
      </c>
      <c r="B385" s="160" t="s">
        <v>34</v>
      </c>
      <c r="C385" s="159" t="s">
        <v>310</v>
      </c>
      <c r="D385" s="154">
        <v>3.125</v>
      </c>
    </row>
    <row r="386" spans="1:4" ht="18.75" x14ac:dyDescent="0.2">
      <c r="A386" s="152">
        <v>383</v>
      </c>
      <c r="B386" s="160" t="s">
        <v>34</v>
      </c>
      <c r="C386" s="159" t="s">
        <v>311</v>
      </c>
      <c r="D386" s="154">
        <v>3.125</v>
      </c>
    </row>
    <row r="387" spans="1:4" ht="18.75" x14ac:dyDescent="0.2">
      <c r="A387" s="152">
        <v>384</v>
      </c>
      <c r="B387" s="160" t="s">
        <v>34</v>
      </c>
      <c r="C387" s="159" t="s">
        <v>425</v>
      </c>
      <c r="D387" s="154">
        <v>3.1111111111111112</v>
      </c>
    </row>
    <row r="388" spans="1:4" ht="18.75" x14ac:dyDescent="0.2">
      <c r="A388" s="152">
        <v>385</v>
      </c>
      <c r="B388" s="160" t="s">
        <v>34</v>
      </c>
      <c r="C388" s="159" t="s">
        <v>485</v>
      </c>
      <c r="D388" s="154">
        <v>3.1111111111111112</v>
      </c>
    </row>
    <row r="389" spans="1:4" ht="18.75" x14ac:dyDescent="0.2">
      <c r="A389" s="152">
        <v>386</v>
      </c>
      <c r="B389" s="160" t="s">
        <v>34</v>
      </c>
      <c r="C389" s="159" t="s">
        <v>436</v>
      </c>
      <c r="D389" s="154">
        <v>3</v>
      </c>
    </row>
    <row r="390" spans="1:4" ht="18.75" x14ac:dyDescent="0.2">
      <c r="A390" s="152">
        <v>387</v>
      </c>
      <c r="B390" s="160" t="s">
        <v>34</v>
      </c>
      <c r="C390" s="159" t="s">
        <v>444</v>
      </c>
      <c r="D390" s="154">
        <v>3</v>
      </c>
    </row>
    <row r="391" spans="1:4" ht="18.75" x14ac:dyDescent="0.2">
      <c r="A391" s="152">
        <v>388</v>
      </c>
      <c r="B391" s="160" t="s">
        <v>34</v>
      </c>
      <c r="C391" s="159" t="s">
        <v>448</v>
      </c>
      <c r="D391" s="154">
        <v>3</v>
      </c>
    </row>
    <row r="392" spans="1:4" ht="18.75" x14ac:dyDescent="0.2">
      <c r="A392" s="152">
        <v>389</v>
      </c>
      <c r="B392" s="160" t="s">
        <v>34</v>
      </c>
      <c r="C392" s="159" t="s">
        <v>449</v>
      </c>
      <c r="D392" s="154">
        <v>3</v>
      </c>
    </row>
    <row r="393" spans="1:4" ht="18.75" x14ac:dyDescent="0.3">
      <c r="A393" s="152">
        <v>390</v>
      </c>
      <c r="B393" s="160" t="s">
        <v>34</v>
      </c>
      <c r="C393" s="159" t="s">
        <v>455</v>
      </c>
      <c r="D393" s="155">
        <v>3</v>
      </c>
    </row>
    <row r="394" spans="1:4" ht="18.75" x14ac:dyDescent="0.2">
      <c r="A394" s="152">
        <v>391</v>
      </c>
      <c r="B394" s="160" t="s">
        <v>34</v>
      </c>
      <c r="C394" s="159" t="s">
        <v>475</v>
      </c>
      <c r="D394" s="154">
        <v>3</v>
      </c>
    </row>
    <row r="395" spans="1:4" ht="18.75" x14ac:dyDescent="0.3">
      <c r="A395" s="152">
        <v>392</v>
      </c>
      <c r="B395" s="160" t="s">
        <v>34</v>
      </c>
      <c r="C395" s="159" t="s">
        <v>65</v>
      </c>
      <c r="D395" s="155">
        <v>3</v>
      </c>
    </row>
    <row r="396" spans="1:4" ht="18.75" x14ac:dyDescent="0.2">
      <c r="A396" s="152">
        <v>393</v>
      </c>
      <c r="B396" s="160" t="s">
        <v>34</v>
      </c>
      <c r="C396" s="159" t="s">
        <v>70</v>
      </c>
      <c r="D396" s="154">
        <v>3</v>
      </c>
    </row>
    <row r="397" spans="1:4" ht="18.75" x14ac:dyDescent="0.2">
      <c r="A397" s="152">
        <v>394</v>
      </c>
      <c r="B397" s="160" t="s">
        <v>34</v>
      </c>
      <c r="C397" s="159" t="s">
        <v>85</v>
      </c>
      <c r="D397" s="154">
        <v>3</v>
      </c>
    </row>
    <row r="398" spans="1:4" ht="18.75" x14ac:dyDescent="0.2">
      <c r="A398" s="152">
        <v>395</v>
      </c>
      <c r="B398" s="160" t="s">
        <v>34</v>
      </c>
      <c r="C398" s="159" t="s">
        <v>87</v>
      </c>
      <c r="D398" s="154">
        <v>3</v>
      </c>
    </row>
    <row r="399" spans="1:4" ht="18.75" x14ac:dyDescent="0.2">
      <c r="A399" s="152">
        <v>396</v>
      </c>
      <c r="B399" s="160" t="s">
        <v>34</v>
      </c>
      <c r="C399" s="159" t="s">
        <v>165</v>
      </c>
      <c r="D399" s="154">
        <v>3</v>
      </c>
    </row>
    <row r="400" spans="1:4" ht="18.75" x14ac:dyDescent="0.2">
      <c r="A400" s="152">
        <v>397</v>
      </c>
      <c r="B400" s="160" t="s">
        <v>34</v>
      </c>
      <c r="C400" s="159" t="s">
        <v>513</v>
      </c>
      <c r="D400" s="154">
        <v>3</v>
      </c>
    </row>
    <row r="401" spans="1:4" ht="18.75" x14ac:dyDescent="0.2">
      <c r="A401" s="152">
        <v>398</v>
      </c>
      <c r="B401" s="160" t="s">
        <v>206</v>
      </c>
      <c r="C401" s="159" t="s">
        <v>207</v>
      </c>
      <c r="D401" s="154">
        <v>3</v>
      </c>
    </row>
    <row r="402" spans="1:4" ht="18.75" x14ac:dyDescent="0.2">
      <c r="A402" s="152">
        <v>399</v>
      </c>
      <c r="B402" s="160" t="s">
        <v>34</v>
      </c>
      <c r="C402" s="159" t="s">
        <v>229</v>
      </c>
      <c r="D402" s="154">
        <v>3</v>
      </c>
    </row>
    <row r="403" spans="1:4" ht="18.75" x14ac:dyDescent="0.2">
      <c r="A403" s="152">
        <v>400</v>
      </c>
      <c r="B403" s="160" t="s">
        <v>35</v>
      </c>
      <c r="C403" s="159" t="s">
        <v>278</v>
      </c>
      <c r="D403" s="154">
        <v>3</v>
      </c>
    </row>
    <row r="404" spans="1:4" ht="18.75" x14ac:dyDescent="0.2">
      <c r="A404" s="152">
        <v>401</v>
      </c>
      <c r="B404" s="160" t="s">
        <v>34</v>
      </c>
      <c r="C404" s="159" t="s">
        <v>286</v>
      </c>
      <c r="D404" s="154">
        <v>3</v>
      </c>
    </row>
    <row r="405" spans="1:4" ht="18.75" x14ac:dyDescent="0.2">
      <c r="A405" s="152">
        <v>402</v>
      </c>
      <c r="B405" s="160" t="s">
        <v>34</v>
      </c>
      <c r="C405" s="159" t="s">
        <v>287</v>
      </c>
      <c r="D405" s="154">
        <v>3</v>
      </c>
    </row>
    <row r="406" spans="1:4" ht="18.75" x14ac:dyDescent="0.2">
      <c r="A406" s="152">
        <v>403</v>
      </c>
      <c r="B406" s="160" t="s">
        <v>34</v>
      </c>
      <c r="C406" s="159" t="s">
        <v>292</v>
      </c>
      <c r="D406" s="154">
        <v>3</v>
      </c>
    </row>
    <row r="407" spans="1:4" ht="18.75" x14ac:dyDescent="0.2">
      <c r="A407" s="152">
        <v>404</v>
      </c>
      <c r="B407" s="160" t="s">
        <v>34</v>
      </c>
      <c r="C407" s="159" t="s">
        <v>318</v>
      </c>
      <c r="D407" s="154">
        <v>3</v>
      </c>
    </row>
    <row r="408" spans="1:4" ht="18.75" x14ac:dyDescent="0.2">
      <c r="A408" s="152">
        <v>405</v>
      </c>
      <c r="B408" s="160" t="s">
        <v>34</v>
      </c>
      <c r="C408" s="159" t="s">
        <v>320</v>
      </c>
      <c r="D408" s="154">
        <v>3</v>
      </c>
    </row>
    <row r="409" spans="1:4" ht="18.75" x14ac:dyDescent="0.2">
      <c r="A409" s="152">
        <v>406</v>
      </c>
      <c r="B409" s="160" t="s">
        <v>34</v>
      </c>
      <c r="C409" s="159" t="s">
        <v>323</v>
      </c>
      <c r="D409" s="154">
        <v>3</v>
      </c>
    </row>
    <row r="410" spans="1:4" ht="18.75" x14ac:dyDescent="0.2">
      <c r="A410" s="152">
        <v>407</v>
      </c>
      <c r="B410" s="160" t="s">
        <v>34</v>
      </c>
      <c r="C410" s="159" t="s">
        <v>331</v>
      </c>
      <c r="D410" s="154">
        <v>3</v>
      </c>
    </row>
    <row r="411" spans="1:4" ht="18.75" x14ac:dyDescent="0.2">
      <c r="A411" s="152">
        <v>408</v>
      </c>
      <c r="B411" s="160" t="s">
        <v>34</v>
      </c>
      <c r="C411" s="159" t="s">
        <v>346</v>
      </c>
      <c r="D411" s="154">
        <v>3</v>
      </c>
    </row>
    <row r="412" spans="1:4" ht="18.75" x14ac:dyDescent="0.2">
      <c r="A412" s="152">
        <v>409</v>
      </c>
      <c r="B412" s="160" t="s">
        <v>34</v>
      </c>
      <c r="C412" s="159" t="s">
        <v>362</v>
      </c>
      <c r="D412" s="154">
        <v>3</v>
      </c>
    </row>
    <row r="413" spans="1:4" ht="18.75" x14ac:dyDescent="0.2">
      <c r="A413" s="152">
        <v>410</v>
      </c>
      <c r="B413" s="160" t="s">
        <v>34</v>
      </c>
      <c r="C413" s="159" t="s">
        <v>419</v>
      </c>
      <c r="D413" s="154">
        <v>2.9</v>
      </c>
    </row>
    <row r="414" spans="1:4" ht="18.75" x14ac:dyDescent="0.2">
      <c r="A414" s="152">
        <v>411</v>
      </c>
      <c r="B414" s="160" t="s">
        <v>34</v>
      </c>
      <c r="C414" s="159" t="s">
        <v>429</v>
      </c>
      <c r="D414" s="154">
        <v>2.8888888888888888</v>
      </c>
    </row>
    <row r="415" spans="1:4" ht="18.75" x14ac:dyDescent="0.2">
      <c r="A415" s="152">
        <v>412</v>
      </c>
      <c r="B415" s="160" t="s">
        <v>34</v>
      </c>
      <c r="C415" s="159" t="s">
        <v>443</v>
      </c>
      <c r="D415" s="154">
        <v>2.8888888888888888</v>
      </c>
    </row>
    <row r="416" spans="1:4" ht="18.75" x14ac:dyDescent="0.2">
      <c r="A416" s="152">
        <v>413</v>
      </c>
      <c r="B416" s="160" t="s">
        <v>34</v>
      </c>
      <c r="C416" s="159" t="s">
        <v>445</v>
      </c>
      <c r="D416" s="154">
        <v>2.8888888888888888</v>
      </c>
    </row>
    <row r="417" spans="1:4" ht="18.75" x14ac:dyDescent="0.3">
      <c r="A417" s="152">
        <v>414</v>
      </c>
      <c r="B417" s="160" t="s">
        <v>34</v>
      </c>
      <c r="C417" s="159" t="s">
        <v>461</v>
      </c>
      <c r="D417" s="155">
        <v>2.8888888888888888</v>
      </c>
    </row>
    <row r="418" spans="1:4" ht="18.75" x14ac:dyDescent="0.3">
      <c r="A418" s="152">
        <v>415</v>
      </c>
      <c r="B418" s="160" t="s">
        <v>34</v>
      </c>
      <c r="C418" s="159" t="s">
        <v>465</v>
      </c>
      <c r="D418" s="155">
        <v>2.8888888888888888</v>
      </c>
    </row>
    <row r="419" spans="1:4" ht="18.75" x14ac:dyDescent="0.3">
      <c r="A419" s="152">
        <v>416</v>
      </c>
      <c r="B419" s="160" t="s">
        <v>34</v>
      </c>
      <c r="C419" s="159" t="s">
        <v>468</v>
      </c>
      <c r="D419" s="155">
        <v>2.8888888888888888</v>
      </c>
    </row>
    <row r="420" spans="1:4" ht="18.75" x14ac:dyDescent="0.3">
      <c r="A420" s="152">
        <v>417</v>
      </c>
      <c r="B420" s="160" t="s">
        <v>34</v>
      </c>
      <c r="C420" s="159" t="s">
        <v>470</v>
      </c>
      <c r="D420" s="155">
        <v>2.8888888888888888</v>
      </c>
    </row>
    <row r="421" spans="1:4" ht="18.75" x14ac:dyDescent="0.2">
      <c r="A421" s="152">
        <v>418</v>
      </c>
      <c r="B421" s="160" t="s">
        <v>34</v>
      </c>
      <c r="C421" s="159" t="s">
        <v>477</v>
      </c>
      <c r="D421" s="154">
        <v>2.8888888888888888</v>
      </c>
    </row>
    <row r="422" spans="1:4" ht="18.75" x14ac:dyDescent="0.2">
      <c r="A422" s="152">
        <v>419</v>
      </c>
      <c r="B422" s="160" t="s">
        <v>34</v>
      </c>
      <c r="C422" s="159" t="s">
        <v>79</v>
      </c>
      <c r="D422" s="154">
        <v>2.8888888888888888</v>
      </c>
    </row>
    <row r="423" spans="1:4" ht="18.75" x14ac:dyDescent="0.2">
      <c r="A423" s="152">
        <v>420</v>
      </c>
      <c r="B423" s="160" t="s">
        <v>34</v>
      </c>
      <c r="C423" s="159" t="s">
        <v>440</v>
      </c>
      <c r="D423" s="154">
        <v>2.875</v>
      </c>
    </row>
    <row r="424" spans="1:4" ht="18.75" x14ac:dyDescent="0.3">
      <c r="A424" s="152">
        <v>421</v>
      </c>
      <c r="B424" s="160" t="s">
        <v>34</v>
      </c>
      <c r="C424" s="159" t="s">
        <v>471</v>
      </c>
      <c r="D424" s="155">
        <v>2.875</v>
      </c>
    </row>
    <row r="425" spans="1:4" ht="18.75" x14ac:dyDescent="0.2">
      <c r="A425" s="152">
        <v>422</v>
      </c>
      <c r="B425" s="160" t="s">
        <v>34</v>
      </c>
      <c r="C425" s="159" t="s">
        <v>492</v>
      </c>
      <c r="D425" s="154">
        <v>2.875</v>
      </c>
    </row>
    <row r="426" spans="1:4" ht="18.75" x14ac:dyDescent="0.3">
      <c r="A426" s="152">
        <v>423</v>
      </c>
      <c r="B426" s="160" t="s">
        <v>34</v>
      </c>
      <c r="C426" s="159" t="s">
        <v>42</v>
      </c>
      <c r="D426" s="155">
        <v>2.875</v>
      </c>
    </row>
    <row r="427" spans="1:4" ht="18.75" x14ac:dyDescent="0.3">
      <c r="A427" s="152">
        <v>424</v>
      </c>
      <c r="B427" s="160" t="s">
        <v>51</v>
      </c>
      <c r="C427" s="159" t="s">
        <v>58</v>
      </c>
      <c r="D427" s="155">
        <v>2.875</v>
      </c>
    </row>
    <row r="428" spans="1:4" ht="18.75" x14ac:dyDescent="0.3">
      <c r="A428" s="152">
        <v>425</v>
      </c>
      <c r="B428" s="160" t="s">
        <v>51</v>
      </c>
      <c r="C428" s="159" t="s">
        <v>62</v>
      </c>
      <c r="D428" s="155">
        <v>2.875</v>
      </c>
    </row>
    <row r="429" spans="1:4" ht="18.75" x14ac:dyDescent="0.2">
      <c r="A429" s="152">
        <v>426</v>
      </c>
      <c r="B429" s="160" t="s">
        <v>34</v>
      </c>
      <c r="C429" s="159" t="s">
        <v>71</v>
      </c>
      <c r="D429" s="154">
        <v>2.875</v>
      </c>
    </row>
    <row r="430" spans="1:4" ht="18.75" x14ac:dyDescent="0.2">
      <c r="A430" s="152">
        <v>427</v>
      </c>
      <c r="B430" s="160" t="s">
        <v>34</v>
      </c>
      <c r="C430" s="159" t="s">
        <v>74</v>
      </c>
      <c r="D430" s="154">
        <v>2.875</v>
      </c>
    </row>
    <row r="431" spans="1:4" ht="18.75" x14ac:dyDescent="0.2">
      <c r="A431" s="152">
        <v>428</v>
      </c>
      <c r="B431" s="160" t="s">
        <v>34</v>
      </c>
      <c r="C431" s="159" t="s">
        <v>89</v>
      </c>
      <c r="D431" s="154">
        <v>2.875</v>
      </c>
    </row>
    <row r="432" spans="1:4" ht="18.75" x14ac:dyDescent="0.2">
      <c r="A432" s="152">
        <v>429</v>
      </c>
      <c r="B432" s="160" t="s">
        <v>34</v>
      </c>
      <c r="C432" s="159" t="s">
        <v>106</v>
      </c>
      <c r="D432" s="154">
        <v>2.875</v>
      </c>
    </row>
    <row r="433" spans="1:4" ht="18.75" x14ac:dyDescent="0.2">
      <c r="A433" s="152">
        <v>430</v>
      </c>
      <c r="B433" s="160" t="s">
        <v>34</v>
      </c>
      <c r="C433" s="159" t="s">
        <v>204</v>
      </c>
      <c r="D433" s="154">
        <v>2.875</v>
      </c>
    </row>
    <row r="434" spans="1:4" ht="18.75" x14ac:dyDescent="0.2">
      <c r="A434" s="152">
        <v>431</v>
      </c>
      <c r="B434" s="160" t="s">
        <v>34</v>
      </c>
      <c r="C434" s="159" t="s">
        <v>213</v>
      </c>
      <c r="D434" s="154">
        <v>2.875</v>
      </c>
    </row>
    <row r="435" spans="1:4" ht="18.75" x14ac:dyDescent="0.2">
      <c r="A435" s="152">
        <v>432</v>
      </c>
      <c r="B435" s="160" t="s">
        <v>34</v>
      </c>
      <c r="C435" s="159" t="s">
        <v>214</v>
      </c>
      <c r="D435" s="154">
        <v>2.875</v>
      </c>
    </row>
    <row r="436" spans="1:4" ht="18.75" x14ac:dyDescent="0.2">
      <c r="A436" s="152">
        <v>433</v>
      </c>
      <c r="B436" s="160" t="s">
        <v>34</v>
      </c>
      <c r="C436" s="159" t="s">
        <v>218</v>
      </c>
      <c r="D436" s="154">
        <v>2.875</v>
      </c>
    </row>
    <row r="437" spans="1:4" ht="18.75" x14ac:dyDescent="0.2">
      <c r="A437" s="152">
        <v>434</v>
      </c>
      <c r="B437" s="160" t="s">
        <v>34</v>
      </c>
      <c r="C437" s="159" t="s">
        <v>317</v>
      </c>
      <c r="D437" s="154">
        <v>2.875</v>
      </c>
    </row>
    <row r="438" spans="1:4" ht="18.75" x14ac:dyDescent="0.2">
      <c r="A438" s="152">
        <v>435</v>
      </c>
      <c r="B438" s="160" t="s">
        <v>34</v>
      </c>
      <c r="C438" s="159" t="s">
        <v>69</v>
      </c>
      <c r="D438" s="154">
        <v>2.8571428571428572</v>
      </c>
    </row>
    <row r="439" spans="1:4" ht="18.75" x14ac:dyDescent="0.2">
      <c r="A439" s="152">
        <v>436</v>
      </c>
      <c r="B439" s="160" t="s">
        <v>34</v>
      </c>
      <c r="C439" s="159" t="s">
        <v>226</v>
      </c>
      <c r="D439" s="154">
        <v>2.8571428571428572</v>
      </c>
    </row>
    <row r="440" spans="1:4" ht="18.75" x14ac:dyDescent="0.2">
      <c r="A440" s="152">
        <v>437</v>
      </c>
      <c r="B440" s="160" t="s">
        <v>34</v>
      </c>
      <c r="C440" s="159" t="s">
        <v>227</v>
      </c>
      <c r="D440" s="154">
        <v>2.8571428571428572</v>
      </c>
    </row>
    <row r="441" spans="1:4" ht="18.75" x14ac:dyDescent="0.2">
      <c r="A441" s="152">
        <v>438</v>
      </c>
      <c r="B441" s="160" t="s">
        <v>34</v>
      </c>
      <c r="C441" s="159" t="s">
        <v>234</v>
      </c>
      <c r="D441" s="154">
        <v>2.8571428571428572</v>
      </c>
    </row>
    <row r="442" spans="1:4" ht="18.75" x14ac:dyDescent="0.2">
      <c r="A442" s="152">
        <v>439</v>
      </c>
      <c r="B442" s="160" t="s">
        <v>34</v>
      </c>
      <c r="C442" s="159" t="s">
        <v>245</v>
      </c>
      <c r="D442" s="154">
        <v>2.8571428571428572</v>
      </c>
    </row>
    <row r="443" spans="1:4" ht="18.75" x14ac:dyDescent="0.2">
      <c r="A443" s="152">
        <v>440</v>
      </c>
      <c r="B443" s="160" t="s">
        <v>34</v>
      </c>
      <c r="C443" s="159" t="s">
        <v>244</v>
      </c>
      <c r="D443" s="154">
        <v>2.8571428571428572</v>
      </c>
    </row>
    <row r="444" spans="1:4" ht="18.75" x14ac:dyDescent="0.2">
      <c r="A444" s="152">
        <v>441</v>
      </c>
      <c r="B444" s="160" t="s">
        <v>34</v>
      </c>
      <c r="C444" s="159" t="s">
        <v>415</v>
      </c>
      <c r="D444" s="154">
        <v>2.8</v>
      </c>
    </row>
    <row r="445" spans="1:4" ht="18.75" x14ac:dyDescent="0.3">
      <c r="A445" s="152">
        <v>442</v>
      </c>
      <c r="B445" s="160" t="s">
        <v>34</v>
      </c>
      <c r="C445" s="159" t="s">
        <v>458</v>
      </c>
      <c r="D445" s="155">
        <v>2.7777777777777777</v>
      </c>
    </row>
    <row r="446" spans="1:4" ht="18.75" x14ac:dyDescent="0.3">
      <c r="A446" s="152">
        <v>443</v>
      </c>
      <c r="B446" s="160" t="s">
        <v>34</v>
      </c>
      <c r="C446" s="159" t="s">
        <v>466</v>
      </c>
      <c r="D446" s="155">
        <v>2.7777777777777777</v>
      </c>
    </row>
    <row r="447" spans="1:4" ht="18.75" x14ac:dyDescent="0.2">
      <c r="A447" s="152">
        <v>444</v>
      </c>
      <c r="B447" s="160" t="s">
        <v>34</v>
      </c>
      <c r="C447" s="159" t="s">
        <v>479</v>
      </c>
      <c r="D447" s="154">
        <v>2.75</v>
      </c>
    </row>
    <row r="448" spans="1:4" ht="18.75" x14ac:dyDescent="0.3">
      <c r="A448" s="152">
        <v>445</v>
      </c>
      <c r="B448" s="160" t="s">
        <v>34</v>
      </c>
      <c r="C448" s="159" t="s">
        <v>54</v>
      </c>
      <c r="D448" s="155">
        <v>2.75</v>
      </c>
    </row>
    <row r="449" spans="1:4" ht="18.75" x14ac:dyDescent="0.3">
      <c r="A449" s="152">
        <v>446</v>
      </c>
      <c r="B449" s="160" t="s">
        <v>34</v>
      </c>
      <c r="C449" s="159" t="s">
        <v>55</v>
      </c>
      <c r="D449" s="155">
        <v>2.75</v>
      </c>
    </row>
    <row r="450" spans="1:4" ht="18.75" x14ac:dyDescent="0.2">
      <c r="A450" s="152">
        <v>447</v>
      </c>
      <c r="B450" s="160" t="s">
        <v>34</v>
      </c>
      <c r="C450" s="159" t="s">
        <v>66</v>
      </c>
      <c r="D450" s="154">
        <v>2.75</v>
      </c>
    </row>
    <row r="451" spans="1:4" ht="18.75" x14ac:dyDescent="0.2">
      <c r="A451" s="152">
        <v>448</v>
      </c>
      <c r="B451" s="160" t="s">
        <v>34</v>
      </c>
      <c r="C451" s="159" t="s">
        <v>76</v>
      </c>
      <c r="D451" s="154">
        <v>2.75</v>
      </c>
    </row>
    <row r="452" spans="1:4" ht="18.75" x14ac:dyDescent="0.2">
      <c r="A452" s="152">
        <v>449</v>
      </c>
      <c r="B452" s="160" t="s">
        <v>34</v>
      </c>
      <c r="C452" s="159" t="s">
        <v>86</v>
      </c>
      <c r="D452" s="154">
        <v>2.75</v>
      </c>
    </row>
    <row r="453" spans="1:4" ht="18.75" x14ac:dyDescent="0.2">
      <c r="A453" s="152">
        <v>450</v>
      </c>
      <c r="B453" s="160" t="s">
        <v>34</v>
      </c>
      <c r="C453" s="159" t="s">
        <v>101</v>
      </c>
      <c r="D453" s="154">
        <v>2.75</v>
      </c>
    </row>
    <row r="454" spans="1:4" ht="18.75" x14ac:dyDescent="0.2">
      <c r="A454" s="152">
        <v>451</v>
      </c>
      <c r="B454" s="160" t="s">
        <v>34</v>
      </c>
      <c r="C454" s="159" t="s">
        <v>203</v>
      </c>
      <c r="D454" s="154">
        <v>2.75</v>
      </c>
    </row>
    <row r="455" spans="1:4" ht="18.75" x14ac:dyDescent="0.2">
      <c r="A455" s="152">
        <v>452</v>
      </c>
      <c r="B455" s="160" t="s">
        <v>34</v>
      </c>
      <c r="C455" s="159" t="s">
        <v>255</v>
      </c>
      <c r="D455" s="154">
        <v>2.75</v>
      </c>
    </row>
    <row r="456" spans="1:4" ht="18.75" x14ac:dyDescent="0.2">
      <c r="A456" s="152">
        <v>453</v>
      </c>
      <c r="B456" s="160" t="s">
        <v>34</v>
      </c>
      <c r="C456" s="159" t="s">
        <v>281</v>
      </c>
      <c r="D456" s="154">
        <v>2.75</v>
      </c>
    </row>
    <row r="457" spans="1:4" ht="18.75" x14ac:dyDescent="0.2">
      <c r="A457" s="152">
        <v>454</v>
      </c>
      <c r="B457" s="160" t="s">
        <v>34</v>
      </c>
      <c r="C457" s="159" t="s">
        <v>447</v>
      </c>
      <c r="D457" s="154">
        <v>2.7</v>
      </c>
    </row>
    <row r="458" spans="1:4" ht="18.75" x14ac:dyDescent="0.3">
      <c r="A458" s="152">
        <v>455</v>
      </c>
      <c r="B458" s="160" t="s">
        <v>34</v>
      </c>
      <c r="C458" s="159" t="s">
        <v>462</v>
      </c>
      <c r="D458" s="155">
        <v>2.7</v>
      </c>
    </row>
    <row r="459" spans="1:4" ht="18.75" x14ac:dyDescent="0.3">
      <c r="A459" s="152">
        <v>456</v>
      </c>
      <c r="B459" s="160" t="s">
        <v>34</v>
      </c>
      <c r="C459" s="159" t="s">
        <v>463</v>
      </c>
      <c r="D459" s="155">
        <v>2.7</v>
      </c>
    </row>
    <row r="460" spans="1:4" ht="18.75" x14ac:dyDescent="0.2">
      <c r="A460" s="152">
        <v>457</v>
      </c>
      <c r="B460" s="160" t="s">
        <v>34</v>
      </c>
      <c r="C460" s="159" t="s">
        <v>489</v>
      </c>
      <c r="D460" s="154">
        <v>2.7</v>
      </c>
    </row>
    <row r="461" spans="1:4" ht="18.75" x14ac:dyDescent="0.2">
      <c r="A461" s="152">
        <v>458</v>
      </c>
      <c r="B461" s="160" t="s">
        <v>34</v>
      </c>
      <c r="C461" s="159" t="s">
        <v>495</v>
      </c>
      <c r="D461" s="154">
        <v>2.7</v>
      </c>
    </row>
    <row r="462" spans="1:4" ht="18.75" x14ac:dyDescent="0.3">
      <c r="A462" s="152">
        <v>459</v>
      </c>
      <c r="B462" s="160" t="s">
        <v>34</v>
      </c>
      <c r="C462" s="159" t="s">
        <v>450</v>
      </c>
      <c r="D462" s="155">
        <v>2.6666666666666665</v>
      </c>
    </row>
    <row r="463" spans="1:4" ht="18.75" x14ac:dyDescent="0.3">
      <c r="A463" s="152">
        <v>460</v>
      </c>
      <c r="B463" s="160" t="s">
        <v>34</v>
      </c>
      <c r="C463" s="159" t="s">
        <v>460</v>
      </c>
      <c r="D463" s="155">
        <v>2.6666666666666665</v>
      </c>
    </row>
    <row r="464" spans="1:4" ht="18.75" x14ac:dyDescent="0.2">
      <c r="A464" s="152">
        <v>461</v>
      </c>
      <c r="B464" s="160" t="s">
        <v>34</v>
      </c>
      <c r="C464" s="159" t="s">
        <v>113</v>
      </c>
      <c r="D464" s="154">
        <v>2.6666666666666665</v>
      </c>
    </row>
    <row r="465" spans="1:4" ht="18.75" x14ac:dyDescent="0.3">
      <c r="A465" s="152">
        <v>462</v>
      </c>
      <c r="B465" s="160" t="s">
        <v>34</v>
      </c>
      <c r="C465" s="159" t="s">
        <v>39</v>
      </c>
      <c r="D465" s="155">
        <v>2.625</v>
      </c>
    </row>
    <row r="466" spans="1:4" ht="18.75" x14ac:dyDescent="0.3">
      <c r="A466" s="152">
        <v>463</v>
      </c>
      <c r="B466" s="160" t="s">
        <v>34</v>
      </c>
      <c r="C466" s="159" t="s">
        <v>46</v>
      </c>
      <c r="D466" s="155">
        <v>2.625</v>
      </c>
    </row>
    <row r="467" spans="1:4" ht="18.75" x14ac:dyDescent="0.3">
      <c r="A467" s="152">
        <v>464</v>
      </c>
      <c r="B467" s="160" t="s">
        <v>34</v>
      </c>
      <c r="C467" s="159" t="s">
        <v>48</v>
      </c>
      <c r="D467" s="155">
        <v>2.625</v>
      </c>
    </row>
    <row r="468" spans="1:4" ht="18.75" x14ac:dyDescent="0.3">
      <c r="A468" s="152">
        <v>465</v>
      </c>
      <c r="B468" s="160" t="s">
        <v>34</v>
      </c>
      <c r="C468" s="159" t="s">
        <v>50</v>
      </c>
      <c r="D468" s="155">
        <v>2.625</v>
      </c>
    </row>
    <row r="469" spans="1:4" ht="18.75" x14ac:dyDescent="0.2">
      <c r="A469" s="152">
        <v>466</v>
      </c>
      <c r="B469" s="160" t="s">
        <v>34</v>
      </c>
      <c r="C469" s="159" t="s">
        <v>83</v>
      </c>
      <c r="D469" s="154">
        <v>2.625</v>
      </c>
    </row>
    <row r="470" spans="1:4" ht="18.75" x14ac:dyDescent="0.2">
      <c r="A470" s="152">
        <v>467</v>
      </c>
      <c r="B470" s="160" t="s">
        <v>34</v>
      </c>
      <c r="C470" s="159" t="s">
        <v>84</v>
      </c>
      <c r="D470" s="154">
        <v>2.625</v>
      </c>
    </row>
    <row r="471" spans="1:4" ht="18.75" x14ac:dyDescent="0.2">
      <c r="A471" s="152">
        <v>468</v>
      </c>
      <c r="B471" s="160" t="s">
        <v>34</v>
      </c>
      <c r="C471" s="159" t="s">
        <v>208</v>
      </c>
      <c r="D471" s="154">
        <v>2.625</v>
      </c>
    </row>
    <row r="472" spans="1:4" ht="18.75" x14ac:dyDescent="0.2">
      <c r="A472" s="152">
        <v>469</v>
      </c>
      <c r="B472" s="160" t="s">
        <v>34</v>
      </c>
      <c r="C472" s="159" t="s">
        <v>209</v>
      </c>
      <c r="D472" s="154">
        <v>2.625</v>
      </c>
    </row>
    <row r="473" spans="1:4" ht="18.75" x14ac:dyDescent="0.2">
      <c r="A473" s="152">
        <v>470</v>
      </c>
      <c r="B473" s="160" t="s">
        <v>34</v>
      </c>
      <c r="C473" s="159" t="s">
        <v>294</v>
      </c>
      <c r="D473" s="154">
        <v>2.625</v>
      </c>
    </row>
    <row r="474" spans="1:4" ht="18.75" x14ac:dyDescent="0.2">
      <c r="A474" s="152">
        <v>471</v>
      </c>
      <c r="B474" s="160" t="s">
        <v>34</v>
      </c>
      <c r="C474" s="159" t="s">
        <v>490</v>
      </c>
      <c r="D474" s="154">
        <v>2.6</v>
      </c>
    </row>
    <row r="475" spans="1:4" ht="18.75" x14ac:dyDescent="0.2">
      <c r="A475" s="152">
        <v>472</v>
      </c>
      <c r="B475" s="160" t="s">
        <v>34</v>
      </c>
      <c r="C475" s="159" t="s">
        <v>491</v>
      </c>
      <c r="D475" s="154">
        <v>2.6</v>
      </c>
    </row>
    <row r="476" spans="1:4" ht="18.75" x14ac:dyDescent="0.2">
      <c r="A476" s="152">
        <v>473</v>
      </c>
      <c r="B476" s="160" t="s">
        <v>34</v>
      </c>
      <c r="C476" s="159" t="s">
        <v>225</v>
      </c>
      <c r="D476" s="154">
        <v>2.5714285714285716</v>
      </c>
    </row>
    <row r="477" spans="1:4" ht="18.75" x14ac:dyDescent="0.2">
      <c r="A477" s="152">
        <v>474</v>
      </c>
      <c r="B477" s="160" t="s">
        <v>34</v>
      </c>
      <c r="C477" s="159" t="s">
        <v>236</v>
      </c>
      <c r="D477" s="154">
        <v>2.5714285714285716</v>
      </c>
    </row>
    <row r="478" spans="1:4" ht="18.75" x14ac:dyDescent="0.2">
      <c r="A478" s="152">
        <v>475</v>
      </c>
      <c r="B478" s="160" t="s">
        <v>34</v>
      </c>
      <c r="C478" s="159" t="s">
        <v>427</v>
      </c>
      <c r="D478" s="154">
        <v>2.5</v>
      </c>
    </row>
    <row r="479" spans="1:4" ht="18.75" x14ac:dyDescent="0.3">
      <c r="A479" s="152">
        <v>476</v>
      </c>
      <c r="B479" s="160" t="s">
        <v>34</v>
      </c>
      <c r="C479" s="159" t="s">
        <v>456</v>
      </c>
      <c r="D479" s="155">
        <v>2.5</v>
      </c>
    </row>
    <row r="480" spans="1:4" ht="18.75" x14ac:dyDescent="0.2">
      <c r="A480" s="152">
        <v>477</v>
      </c>
      <c r="B480" s="160" t="s">
        <v>34</v>
      </c>
      <c r="C480" s="159" t="s">
        <v>148</v>
      </c>
      <c r="D480" s="154">
        <v>2.5</v>
      </c>
    </row>
    <row r="481" spans="1:4" ht="18.75" x14ac:dyDescent="0.2">
      <c r="A481" s="152">
        <v>478</v>
      </c>
      <c r="B481" s="160" t="s">
        <v>34</v>
      </c>
      <c r="C481" s="159" t="s">
        <v>432</v>
      </c>
      <c r="D481" s="154">
        <v>2.4545454545454546</v>
      </c>
    </row>
    <row r="482" spans="1:4" ht="18.75" x14ac:dyDescent="0.3">
      <c r="A482" s="152">
        <v>479</v>
      </c>
      <c r="B482" s="160" t="s">
        <v>34</v>
      </c>
      <c r="C482" s="159" t="s">
        <v>454</v>
      </c>
      <c r="D482" s="155">
        <v>2.4444444444444446</v>
      </c>
    </row>
    <row r="483" spans="1:4" ht="18.75" x14ac:dyDescent="0.2">
      <c r="A483" s="152">
        <v>480</v>
      </c>
      <c r="B483" s="160" t="s">
        <v>34</v>
      </c>
      <c r="C483" s="159" t="s">
        <v>73</v>
      </c>
      <c r="D483" s="154">
        <v>2.4444444444444446</v>
      </c>
    </row>
    <row r="484" spans="1:4" ht="18.75" x14ac:dyDescent="0.3">
      <c r="A484" s="152">
        <v>481</v>
      </c>
      <c r="B484" s="160" t="s">
        <v>34</v>
      </c>
      <c r="C484" s="159" t="s">
        <v>459</v>
      </c>
      <c r="D484" s="155">
        <v>2.4</v>
      </c>
    </row>
    <row r="485" spans="1:4" ht="18.75" x14ac:dyDescent="0.3">
      <c r="A485" s="152">
        <v>482</v>
      </c>
      <c r="B485" s="160" t="s">
        <v>34</v>
      </c>
      <c r="C485" s="159" t="s">
        <v>472</v>
      </c>
      <c r="D485" s="155">
        <v>2.4</v>
      </c>
    </row>
    <row r="486" spans="1:4" ht="18.75" x14ac:dyDescent="0.2">
      <c r="A486" s="152">
        <v>483</v>
      </c>
      <c r="B486" s="160" t="s">
        <v>34</v>
      </c>
      <c r="C486" s="159" t="s">
        <v>80</v>
      </c>
      <c r="D486" s="154">
        <v>2.375</v>
      </c>
    </row>
    <row r="487" spans="1:4" ht="18.75" x14ac:dyDescent="0.2">
      <c r="A487" s="152">
        <v>484</v>
      </c>
      <c r="B487" s="160" t="s">
        <v>34</v>
      </c>
      <c r="C487" s="159" t="s">
        <v>430</v>
      </c>
      <c r="D487" s="154">
        <v>2.3636363636363638</v>
      </c>
    </row>
    <row r="488" spans="1:4" ht="18.75" x14ac:dyDescent="0.3">
      <c r="A488" s="152">
        <v>485</v>
      </c>
      <c r="B488" s="160" t="s">
        <v>34</v>
      </c>
      <c r="C488" s="159" t="s">
        <v>451</v>
      </c>
      <c r="D488" s="155">
        <v>2.3636363636363638</v>
      </c>
    </row>
    <row r="489" spans="1:4" ht="18.75" x14ac:dyDescent="0.2">
      <c r="A489" s="152">
        <v>486</v>
      </c>
      <c r="B489" s="160" t="s">
        <v>34</v>
      </c>
      <c r="C489" s="159" t="s">
        <v>78</v>
      </c>
      <c r="D489" s="154">
        <v>2.2857142857142856</v>
      </c>
    </row>
    <row r="490" spans="1:4" ht="18.75" x14ac:dyDescent="0.2">
      <c r="A490" s="152">
        <v>487</v>
      </c>
      <c r="B490" s="160" t="s">
        <v>34</v>
      </c>
      <c r="C490" s="159" t="s">
        <v>221</v>
      </c>
      <c r="D490" s="154">
        <v>2.2857142857142856</v>
      </c>
    </row>
    <row r="491" spans="1:4" ht="18.75" x14ac:dyDescent="0.2">
      <c r="A491" s="152">
        <v>488</v>
      </c>
      <c r="B491" s="160" t="s">
        <v>34</v>
      </c>
      <c r="C491" s="159" t="s">
        <v>416</v>
      </c>
      <c r="D491" s="154">
        <v>2.2727272727272729</v>
      </c>
    </row>
    <row r="492" spans="1:4" ht="18.75" x14ac:dyDescent="0.2">
      <c r="A492" s="152">
        <v>489</v>
      </c>
      <c r="B492" s="160" t="s">
        <v>34</v>
      </c>
      <c r="C492" s="159" t="s">
        <v>438</v>
      </c>
      <c r="D492" s="154">
        <v>2.25</v>
      </c>
    </row>
    <row r="493" spans="1:4" ht="18.75" x14ac:dyDescent="0.2">
      <c r="A493" s="152">
        <v>490</v>
      </c>
      <c r="B493" s="160" t="s">
        <v>34</v>
      </c>
      <c r="C493" s="159" t="s">
        <v>77</v>
      </c>
      <c r="D493" s="154">
        <v>2.25</v>
      </c>
    </row>
    <row r="494" spans="1:4" ht="18.75" x14ac:dyDescent="0.3">
      <c r="A494" s="152">
        <v>491</v>
      </c>
      <c r="B494" s="160" t="s">
        <v>34</v>
      </c>
      <c r="C494" s="159" t="s">
        <v>44</v>
      </c>
      <c r="D494" s="155">
        <v>2.1428571428571428</v>
      </c>
    </row>
    <row r="495" spans="1:4" ht="18.75" x14ac:dyDescent="0.2">
      <c r="A495" s="152">
        <v>492</v>
      </c>
      <c r="B495" s="160" t="s">
        <v>34</v>
      </c>
      <c r="C495" s="159" t="s">
        <v>433</v>
      </c>
      <c r="D495" s="154">
        <v>2</v>
      </c>
    </row>
    <row r="496" spans="1:4" ht="18.75" x14ac:dyDescent="0.2">
      <c r="A496" s="152">
        <v>493</v>
      </c>
      <c r="B496" s="160" t="s">
        <v>34</v>
      </c>
      <c r="C496" s="159" t="s">
        <v>434</v>
      </c>
      <c r="D496" s="154">
        <v>2</v>
      </c>
    </row>
    <row r="497" spans="1:4" ht="18.75" x14ac:dyDescent="0.3">
      <c r="A497" s="152">
        <v>494</v>
      </c>
      <c r="B497" s="160" t="s">
        <v>34</v>
      </c>
      <c r="C497" s="159" t="s">
        <v>43</v>
      </c>
      <c r="D497" s="155">
        <v>2</v>
      </c>
    </row>
    <row r="498" spans="1:4" ht="18.75" x14ac:dyDescent="0.3">
      <c r="A498" s="152">
        <v>495</v>
      </c>
      <c r="B498" s="160" t="s">
        <v>34</v>
      </c>
      <c r="C498" s="159" t="s">
        <v>47</v>
      </c>
      <c r="D498" s="155">
        <v>2</v>
      </c>
    </row>
    <row r="499" spans="1:4" ht="18.75" x14ac:dyDescent="0.2">
      <c r="A499" s="152">
        <v>496</v>
      </c>
      <c r="B499" s="160" t="s">
        <v>34</v>
      </c>
      <c r="C499" s="159" t="s">
        <v>82</v>
      </c>
      <c r="D499" s="154">
        <v>2</v>
      </c>
    </row>
    <row r="500" spans="1:4" ht="18.75" x14ac:dyDescent="0.2">
      <c r="A500" s="152">
        <v>497</v>
      </c>
      <c r="B500" s="160" t="s">
        <v>34</v>
      </c>
      <c r="C500" s="159" t="s">
        <v>102</v>
      </c>
      <c r="D500" s="154">
        <v>2</v>
      </c>
    </row>
    <row r="501" spans="1:4" ht="18.75" x14ac:dyDescent="0.2">
      <c r="A501" s="152">
        <v>498</v>
      </c>
      <c r="B501" s="160" t="s">
        <v>34</v>
      </c>
      <c r="C501" s="159" t="s">
        <v>118</v>
      </c>
      <c r="D501" s="154">
        <v>2</v>
      </c>
    </row>
    <row r="502" spans="1:4" ht="18.75" x14ac:dyDescent="0.2">
      <c r="A502" s="152">
        <v>499</v>
      </c>
      <c r="B502" s="160" t="s">
        <v>34</v>
      </c>
      <c r="C502" s="159" t="s">
        <v>231</v>
      </c>
      <c r="D502" s="154">
        <v>2</v>
      </c>
    </row>
    <row r="504" spans="1:4" ht="18.75" x14ac:dyDescent="0.3">
      <c r="A504" s="164" t="s">
        <v>576</v>
      </c>
      <c r="B504" s="165"/>
      <c r="C504" s="164"/>
      <c r="D504" s="164"/>
    </row>
    <row r="505" spans="1:4" ht="18.75" x14ac:dyDescent="0.3">
      <c r="A505" s="164" t="s">
        <v>577</v>
      </c>
      <c r="B505" s="165"/>
      <c r="C505" s="164"/>
      <c r="D505" s="164" t="s">
        <v>578</v>
      </c>
    </row>
    <row r="506" spans="1:4" ht="18.75" x14ac:dyDescent="0.3">
      <c r="A506" s="164" t="s">
        <v>579</v>
      </c>
      <c r="B506" s="165"/>
      <c r="C506" s="164"/>
      <c r="D506" s="164"/>
    </row>
  </sheetData>
  <sortState ref="B7:E505">
    <sortCondition descending="1" ref="D7:D505"/>
  </sortState>
  <mergeCells count="2">
    <mergeCell ref="A1:D1"/>
    <mergeCell ref="A2:D2"/>
  </mergeCells>
  <conditionalFormatting sqref="B3">
    <cfRule type="cellIs" dxfId="2" priority="1" stopIfTrue="1" operator="equal">
      <formula>5</formula>
    </cfRule>
    <cfRule type="cellIs" dxfId="1" priority="2" stopIfTrue="1" operator="equal">
      <formula>4</formula>
    </cfRule>
    <cfRule type="cellIs" dxfId="0" priority="3" stopIfTrue="1" operator="equal">
      <formula>3</formula>
    </cfRule>
  </conditionalFormatting>
  <pageMargins left="1.1023622047244095" right="0.51181102362204722" top="0.74803149606299213" bottom="0.74803149606299213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36</vt:i4>
      </vt:variant>
      <vt:variant>
        <vt:lpstr>Именованные диапазоны</vt:lpstr>
      </vt:variant>
      <vt:variant>
        <vt:i4>34</vt:i4>
      </vt:variant>
    </vt:vector>
  </HeadingPairs>
  <TitlesOfParts>
    <vt:vector size="70" baseType="lpstr">
      <vt:lpstr>2631</vt:lpstr>
      <vt:lpstr>2632</vt:lpstr>
      <vt:lpstr>2633</vt:lpstr>
      <vt:lpstr>2634</vt:lpstr>
      <vt:lpstr>2651</vt:lpstr>
      <vt:lpstr>2641</vt:lpstr>
      <vt:lpstr>2642</vt:lpstr>
      <vt:lpstr>2531</vt:lpstr>
      <vt:lpstr>2532</vt:lpstr>
      <vt:lpstr>2533</vt:lpstr>
      <vt:lpstr>2534</vt:lpstr>
      <vt:lpstr>2551</vt:lpstr>
      <vt:lpstr>2541</vt:lpstr>
      <vt:lpstr>2542</vt:lpstr>
      <vt:lpstr>2543</vt:lpstr>
      <vt:lpstr>2431</vt:lpstr>
      <vt:lpstr>2432</vt:lpstr>
      <vt:lpstr>2433</vt:lpstr>
      <vt:lpstr>2434</vt:lpstr>
      <vt:lpstr>2435</vt:lpstr>
      <vt:lpstr>2441</vt:lpstr>
      <vt:lpstr>2442</vt:lpstr>
      <vt:lpstr>2443</vt:lpstr>
      <vt:lpstr>2451</vt:lpstr>
      <vt:lpstr>2331</vt:lpstr>
      <vt:lpstr>2332</vt:lpstr>
      <vt:lpstr>2334</vt:lpstr>
      <vt:lpstr>2351</vt:lpstr>
      <vt:lpstr>2341</vt:lpstr>
      <vt:lpstr>2342</vt:lpstr>
      <vt:lpstr>2343</vt:lpstr>
      <vt:lpstr>2344</vt:lpstr>
      <vt:lpstr>сводн.</vt:lpstr>
      <vt:lpstr>рейтинг групп</vt:lpstr>
      <vt:lpstr>рейтинг курс</vt:lpstr>
      <vt:lpstr>рейтинг фак</vt:lpstr>
      <vt:lpstr>'2331'!Область_печати</vt:lpstr>
      <vt:lpstr>'2332'!Область_печати</vt:lpstr>
      <vt:lpstr>'2334'!Область_печати</vt:lpstr>
      <vt:lpstr>'2341'!Область_печати</vt:lpstr>
      <vt:lpstr>'2342'!Область_печати</vt:lpstr>
      <vt:lpstr>'2343'!Область_печати</vt:lpstr>
      <vt:lpstr>'2344'!Область_печати</vt:lpstr>
      <vt:lpstr>'2351'!Область_печати</vt:lpstr>
      <vt:lpstr>'2431'!Область_печати</vt:lpstr>
      <vt:lpstr>'2432'!Область_печати</vt:lpstr>
      <vt:lpstr>'2433'!Область_печати</vt:lpstr>
      <vt:lpstr>'2434'!Область_печати</vt:lpstr>
      <vt:lpstr>'2435'!Область_печати</vt:lpstr>
      <vt:lpstr>'2441'!Область_печати</vt:lpstr>
      <vt:lpstr>'2442'!Область_печати</vt:lpstr>
      <vt:lpstr>'2443'!Область_печати</vt:lpstr>
      <vt:lpstr>'2451'!Область_печати</vt:lpstr>
      <vt:lpstr>'2531'!Область_печати</vt:lpstr>
      <vt:lpstr>'2532'!Область_печати</vt:lpstr>
      <vt:lpstr>'2533'!Область_печати</vt:lpstr>
      <vt:lpstr>'2534'!Область_печати</vt:lpstr>
      <vt:lpstr>'2541'!Область_печати</vt:lpstr>
      <vt:lpstr>'2542'!Область_печати</vt:lpstr>
      <vt:lpstr>'2543'!Область_печати</vt:lpstr>
      <vt:lpstr>'2551'!Область_печати</vt:lpstr>
      <vt:lpstr>'2631'!Область_печати</vt:lpstr>
      <vt:lpstr>'2632'!Область_печати</vt:lpstr>
      <vt:lpstr>'2633'!Область_печати</vt:lpstr>
      <vt:lpstr>'2634'!Область_печати</vt:lpstr>
      <vt:lpstr>'2641'!Область_печати</vt:lpstr>
      <vt:lpstr>'2642'!Область_печати</vt:lpstr>
      <vt:lpstr>'2651'!Область_печати</vt:lpstr>
      <vt:lpstr>'рейтинг фак'!Область_печати</vt:lpstr>
      <vt:lpstr>сводн.!Область_печати</vt:lpstr>
    </vt:vector>
  </TitlesOfParts>
  <Company>Учебный отдел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Prepodovatel239</dc:creator>
  <cp:lastModifiedBy>Prepodovatel239</cp:lastModifiedBy>
  <cp:lastPrinted>2017-08-22T06:49:26Z</cp:lastPrinted>
  <dcterms:created xsi:type="dcterms:W3CDTF">2003-08-07T08:06:25Z</dcterms:created>
  <dcterms:modified xsi:type="dcterms:W3CDTF">2019-04-23T11:36:54Z</dcterms:modified>
</cp:coreProperties>
</file>