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M42" i="1" l="1" a="1"/>
  <c r="AM42" i="1" s="1"/>
  <c r="AT39" i="1"/>
  <c r="AT38" i="1"/>
  <c r="AM40" i="1"/>
  <c r="AN40" i="1"/>
  <c r="AO40" i="1"/>
  <c r="AP40" i="1"/>
  <c r="AQ40" i="1"/>
  <c r="AR40" i="1"/>
  <c r="AN39" i="1"/>
  <c r="AO39" i="1"/>
  <c r="AP39" i="1"/>
  <c r="AQ39" i="1"/>
  <c r="AR39" i="1"/>
  <c r="AM39" i="1"/>
  <c r="AM38" i="1"/>
  <c r="AN38" i="1"/>
  <c r="AO38" i="1"/>
  <c r="AP38" i="1"/>
  <c r="AQ38" i="1"/>
  <c r="AR38" i="1"/>
  <c r="AN37" i="1"/>
  <c r="AO37" i="1"/>
  <c r="AP37" i="1"/>
  <c r="AQ37" i="1"/>
  <c r="AR37" i="1"/>
  <c r="AM37" i="1"/>
  <c r="AL32" i="1" a="1"/>
  <c r="AL32" i="1" s="1"/>
  <c r="AM29" i="1" a="1"/>
  <c r="AM29" i="1" s="1"/>
  <c r="AM27" i="1"/>
  <c r="AN27" i="1"/>
  <c r="AN26" i="1"/>
  <c r="AM26" i="1"/>
  <c r="AO19" i="1"/>
  <c r="AP19" i="1"/>
  <c r="AK22" i="1"/>
  <c r="AL22" i="1"/>
  <c r="AK23" i="1"/>
  <c r="AL23" i="1"/>
  <c r="AO18" i="1"/>
  <c r="AP18" i="1"/>
  <c r="Z10" i="1" a="1"/>
  <c r="AC13" i="1" s="1"/>
  <c r="C10" i="1" a="1"/>
  <c r="D13" i="1" s="1"/>
  <c r="Z4" i="1" a="1"/>
  <c r="AC7" i="1" s="1"/>
  <c r="C4" i="1" a="1"/>
  <c r="C4" i="1" s="1"/>
  <c r="AM45" i="1" l="1"/>
  <c r="AM44" i="1"/>
  <c r="AM43" i="1"/>
  <c r="AL33" i="1"/>
  <c r="AN30" i="1"/>
  <c r="AM30" i="1"/>
  <c r="AN29" i="1"/>
  <c r="E12" i="1"/>
  <c r="AA11" i="1"/>
  <c r="AB11" i="1"/>
  <c r="E10" i="1"/>
  <c r="Z10" i="1"/>
  <c r="AB12" i="1"/>
  <c r="E11" i="1"/>
  <c r="AA10" i="1"/>
  <c r="Z13" i="1"/>
  <c r="E13" i="1"/>
  <c r="AB10" i="1"/>
  <c r="Z12" i="1"/>
  <c r="AA13" i="1"/>
  <c r="Z11" i="1"/>
  <c r="AA12" i="1"/>
  <c r="AB13" i="1"/>
  <c r="F10" i="1"/>
  <c r="F11" i="1"/>
  <c r="F12" i="1"/>
  <c r="F13" i="1"/>
  <c r="C10" i="1"/>
  <c r="C11" i="1"/>
  <c r="C12" i="1"/>
  <c r="C13" i="1"/>
  <c r="D10" i="1"/>
  <c r="D11" i="1"/>
  <c r="D12" i="1"/>
  <c r="AC10" i="1"/>
  <c r="AC11" i="1"/>
  <c r="AC12" i="1"/>
  <c r="AC6" i="1"/>
  <c r="AC5" i="1"/>
  <c r="AC4" i="1"/>
  <c r="AB7" i="1"/>
  <c r="AB6" i="1"/>
  <c r="AB5" i="1"/>
  <c r="AB4" i="1"/>
  <c r="AA7" i="1"/>
  <c r="AA6" i="1"/>
  <c r="AA5" i="1"/>
  <c r="AA4" i="1"/>
  <c r="Z7" i="1"/>
  <c r="Z6" i="1"/>
  <c r="Z5" i="1"/>
  <c r="Z4" i="1"/>
  <c r="F7" i="1"/>
  <c r="F6" i="1"/>
  <c r="F5" i="1"/>
  <c r="F4" i="1"/>
  <c r="E7" i="1"/>
  <c r="E6" i="1"/>
  <c r="E5" i="1"/>
  <c r="E4" i="1"/>
  <c r="D7" i="1"/>
  <c r="D6" i="1"/>
  <c r="D5" i="1"/>
  <c r="D4" i="1"/>
  <c r="U4" i="1" s="1" a="1"/>
  <c r="C7" i="1"/>
  <c r="C6" i="1"/>
  <c r="C5" i="1"/>
  <c r="U4" i="1" l="1"/>
  <c r="AF4" i="1" s="1"/>
  <c r="AK2" i="1" s="1"/>
  <c r="AK18" i="1" s="1"/>
  <c r="W5" i="1"/>
  <c r="AH5" i="1" s="1"/>
  <c r="AM3" i="1" s="1"/>
  <c r="AM19" i="1" s="1"/>
  <c r="V5" i="1"/>
  <c r="AG5" i="1" s="1"/>
  <c r="AL3" i="1" s="1"/>
  <c r="AL19" i="1" s="1"/>
  <c r="W7" i="1"/>
  <c r="AH7" i="1" s="1"/>
  <c r="AM5" i="1" s="1"/>
  <c r="U5" i="1"/>
  <c r="AF5" i="1" s="1"/>
  <c r="AK3" i="1" s="1"/>
  <c r="AK19" i="1" s="1"/>
  <c r="W4" i="1"/>
  <c r="AH4" i="1" s="1"/>
  <c r="AM2" i="1" s="1"/>
  <c r="AM18" i="1" s="1"/>
  <c r="V4" i="1"/>
  <c r="AG4" i="1" s="1"/>
  <c r="AL2" i="1" s="1"/>
  <c r="AL18" i="1" s="1"/>
  <c r="V6" i="1"/>
  <c r="AG6" i="1" s="1"/>
  <c r="AL4" i="1" s="1"/>
  <c r="AL20" i="1" s="1"/>
  <c r="W6" i="1"/>
  <c r="AH6" i="1" s="1"/>
  <c r="AM4" i="1" s="1"/>
  <c r="U6" i="1"/>
  <c r="AF6" i="1" s="1"/>
  <c r="AK4" i="1" s="1"/>
  <c r="AK20" i="1" s="1"/>
  <c r="X7" i="1"/>
  <c r="AI7" i="1" s="1"/>
  <c r="AN5" i="1" s="1"/>
  <c r="X5" i="1"/>
  <c r="AI5" i="1" s="1"/>
  <c r="AN3" i="1" s="1"/>
  <c r="AN19" i="1" s="1"/>
  <c r="X6" i="1"/>
  <c r="AI6" i="1" s="1"/>
  <c r="AN4" i="1" s="1"/>
  <c r="U7" i="1"/>
  <c r="AF7" i="1" s="1"/>
  <c r="AK5" i="1" s="1"/>
  <c r="AK21" i="1" s="1"/>
  <c r="V7" i="1"/>
  <c r="AG7" i="1" s="1"/>
  <c r="AL5" i="1" s="1"/>
  <c r="AL21" i="1" s="1"/>
  <c r="X4" i="1"/>
  <c r="AI4" i="1" s="1"/>
  <c r="AN2" i="1" s="1"/>
  <c r="AN18" i="1" s="1"/>
  <c r="U10" i="1" a="1"/>
  <c r="AN21" i="1" l="1"/>
  <c r="U13" i="1"/>
  <c r="AF13" i="1" s="1"/>
  <c r="AM15" i="1" s="1"/>
  <c r="AM23" i="1" s="1"/>
  <c r="U12" i="1"/>
  <c r="AF12" i="1" s="1"/>
  <c r="AM14" i="1" s="1"/>
  <c r="AM22" i="1" s="1"/>
  <c r="U11" i="1"/>
  <c r="AF11" i="1" s="1"/>
  <c r="AM13" i="1" s="1"/>
  <c r="AM21" i="1" s="1"/>
  <c r="U10" i="1"/>
  <c r="AF10" i="1" s="1"/>
  <c r="AM12" i="1" s="1"/>
  <c r="AM20" i="1" s="1"/>
  <c r="X13" i="1"/>
  <c r="AI13" i="1" s="1"/>
  <c r="AP15" i="1" s="1"/>
  <c r="AP23" i="1" s="1"/>
  <c r="X12" i="1"/>
  <c r="AI12" i="1" s="1"/>
  <c r="AP14" i="1" s="1"/>
  <c r="AP22" i="1" s="1"/>
  <c r="X11" i="1"/>
  <c r="AI11" i="1" s="1"/>
  <c r="AP13" i="1" s="1"/>
  <c r="AP21" i="1" s="1"/>
  <c r="X10" i="1"/>
  <c r="AI10" i="1" s="1"/>
  <c r="AP12" i="1" s="1"/>
  <c r="AP20" i="1" s="1"/>
  <c r="W13" i="1"/>
  <c r="AH13" i="1" s="1"/>
  <c r="AO15" i="1" s="1"/>
  <c r="AO23" i="1" s="1"/>
  <c r="W12" i="1"/>
  <c r="AH12" i="1" s="1"/>
  <c r="AO14" i="1" s="1"/>
  <c r="AO22" i="1" s="1"/>
  <c r="W11" i="1"/>
  <c r="AH11" i="1" s="1"/>
  <c r="AO13" i="1" s="1"/>
  <c r="AO21" i="1" s="1"/>
  <c r="W10" i="1"/>
  <c r="AH10" i="1" s="1"/>
  <c r="AO12" i="1" s="1"/>
  <c r="AO20" i="1" s="1"/>
  <c r="V12" i="1"/>
  <c r="AG12" i="1" s="1"/>
  <c r="AN14" i="1" s="1"/>
  <c r="AN22" i="1" s="1"/>
  <c r="V11" i="1"/>
  <c r="AG11" i="1" s="1"/>
  <c r="AN13" i="1" s="1"/>
  <c r="V10" i="1"/>
  <c r="AG10" i="1" s="1"/>
  <c r="AN12" i="1" s="1"/>
  <c r="AN20" i="1" s="1"/>
  <c r="V13" i="1"/>
  <c r="AG13" i="1" s="1"/>
  <c r="AN15" i="1" s="1"/>
  <c r="AN23" i="1" s="1"/>
</calcChain>
</file>

<file path=xl/sharedStrings.xml><?xml version="1.0" encoding="utf-8"?>
<sst xmlns="http://schemas.openxmlformats.org/spreadsheetml/2006/main" count="34" uniqueCount="19">
  <si>
    <r>
      <t>[T]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</si>
  <si>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t>[T]=</t>
  </si>
  <si>
    <t>[K]=</t>
  </si>
  <si>
    <t>[k*]=</t>
  </si>
  <si>
    <t>Does not include stiffness constant</t>
  </si>
  <si>
    <t>Global Stiffness Matrix w/ Constant</t>
  </si>
  <si>
    <t>constant</t>
  </si>
  <si>
    <t>Global Stiffness w/o Constant</t>
  </si>
  <si>
    <t>SYSTEM STIFFNESS MATRIX</t>
  </si>
  <si>
    <r>
      <t>U</t>
    </r>
    <r>
      <rPr>
        <vertAlign val="subscript"/>
        <sz val="11"/>
        <color theme="1"/>
        <rFont val="Calibri"/>
        <family val="2"/>
        <scheme val="minor"/>
      </rPr>
      <t>2x</t>
    </r>
  </si>
  <si>
    <r>
      <t>U</t>
    </r>
    <r>
      <rPr>
        <vertAlign val="subscript"/>
        <sz val="11"/>
        <color theme="1"/>
        <rFont val="Calibri"/>
        <family val="2"/>
        <scheme val="minor"/>
      </rPr>
      <t>2y</t>
    </r>
  </si>
  <si>
    <r>
      <t>U</t>
    </r>
    <r>
      <rPr>
        <vertAlign val="subscript"/>
        <sz val="11"/>
        <color theme="1"/>
        <rFont val="Calibri"/>
        <family val="2"/>
        <scheme val="minor"/>
      </rPr>
      <t>2x</t>
    </r>
    <r>
      <rPr>
        <sz val="11"/>
        <color theme="1"/>
        <rFont val="Calibri"/>
        <family val="2"/>
        <scheme val="minor"/>
      </rPr>
      <t>=</t>
    </r>
  </si>
  <si>
    <r>
      <t>U</t>
    </r>
    <r>
      <rPr>
        <vertAlign val="subscript"/>
        <sz val="11"/>
        <color theme="1"/>
        <rFont val="Calibri"/>
        <family val="2"/>
        <scheme val="minor"/>
      </rPr>
      <t>2y</t>
    </r>
    <r>
      <rPr>
        <sz val="11"/>
        <color theme="1"/>
        <rFont val="Calibri"/>
        <family val="2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</si>
  <si>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scheme val="minor"/>
      </rPr>
      <t>x</t>
    </r>
  </si>
  <si>
    <r>
      <t>A</t>
    </r>
    <r>
      <rPr>
        <vertAlign val="subscript"/>
        <sz val="11"/>
        <color theme="1"/>
        <rFont val="Calibri"/>
        <family val="2"/>
        <scheme val="minor"/>
      </rPr>
      <t>y</t>
    </r>
  </si>
  <si>
    <r>
      <t>C</t>
    </r>
    <r>
      <rPr>
        <vertAlign val="subscript"/>
        <sz val="11"/>
        <color theme="1"/>
        <rFont val="Calibri"/>
        <family val="2"/>
        <scheme val="minor"/>
      </rPr>
      <t>x</t>
    </r>
  </si>
  <si>
    <r>
      <t>C</t>
    </r>
    <r>
      <rPr>
        <vertAlign val="subscript"/>
        <sz val="11"/>
        <color theme="1"/>
        <rFont val="Calibri"/>
        <family val="2"/>
        <scheme val="minor"/>
      </rPr>
      <t>y</t>
    </r>
  </si>
  <si>
    <t>=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</si>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</sst>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0" borderId="0" xfId="0" applyNumberFormat="1" applyFill="1"/>
    <xf numFmtId="0" fontId="0" fillId="5" borderId="0" xfId="0" applyFill="1" applyAlignment="1">
      <alignment horizontal="center" vertical="center"/>
    </xf>
    <xf numFmtId="1" fontId="0" fillId="3" borderId="0" xfId="0" applyNumberFormat="1" applyFill="1"/>
    <xf numFmtId="0" fontId="0" fillId="5" borderId="0" xfId="0" applyFill="1"/>
    <xf numFmtId="0" fontId="0" fillId="5" borderId="0" xfId="0" applyFill="1" applyAlignment="1">
      <alignment horizontal="right" vertical="center"/>
    </xf>
    <xf numFmtId="0" fontId="4" fillId="0" borderId="0" xfId="0" applyFont="1" applyAlignment="1">
      <alignment horizontal="center" vertical="center"/>
    </xf>
    <xf numFmtId="165" fontId="1" fillId="0" borderId="1" xfId="0" applyNumberFormat="1" applyFont="1" applyBorder="1"/>
    <xf numFmtId="165" fontId="1" fillId="0" borderId="2" xfId="0" applyNumberFormat="1" applyFont="1" applyBorder="1"/>
    <xf numFmtId="165" fontId="0" fillId="5" borderId="0" xfId="0" applyNumberFormat="1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45"/>
  <sheetViews>
    <sheetView tabSelected="1" topLeftCell="U6" workbookViewId="0">
      <selection activeCell="AK26" sqref="AK26:AT45"/>
    </sheetView>
  </sheetViews>
  <sheetFormatPr defaultRowHeight="15" x14ac:dyDescent="0.25"/>
  <cols>
    <col min="32" max="32" width="14.42578125" customWidth="1"/>
    <col min="33" max="33" width="14.28515625" customWidth="1"/>
    <col min="34" max="34" width="13.28515625" customWidth="1"/>
    <col min="35" max="35" width="13.7109375" customWidth="1"/>
    <col min="37" max="37" width="10.5703125" bestFit="1" customWidth="1"/>
    <col min="38" max="38" width="11.42578125" customWidth="1"/>
    <col min="39" max="39" width="11.7109375" customWidth="1"/>
    <col min="40" max="40" width="11.5703125" customWidth="1"/>
    <col min="46" max="46" width="10.28515625" bestFit="1" customWidth="1"/>
  </cols>
  <sheetData>
    <row r="2" spans="1:42" x14ac:dyDescent="0.25">
      <c r="U2" s="2" t="s">
        <v>7</v>
      </c>
      <c r="V2" s="2"/>
      <c r="W2" s="2"/>
      <c r="X2" s="2"/>
      <c r="AE2" t="s">
        <v>6</v>
      </c>
      <c r="AF2" s="1" t="s">
        <v>5</v>
      </c>
      <c r="AG2" s="1"/>
      <c r="AH2" s="1"/>
      <c r="AI2" s="1"/>
      <c r="AK2" s="12">
        <f>AF4</f>
        <v>94272.000000000015</v>
      </c>
      <c r="AL2" s="12">
        <f t="shared" ref="AL2:AN2" si="0">AG4</f>
        <v>70704.000000000015</v>
      </c>
      <c r="AM2" s="12">
        <f t="shared" si="0"/>
        <v>-94272.000000000015</v>
      </c>
      <c r="AN2" s="12">
        <f t="shared" si="0"/>
        <v>-70704.000000000015</v>
      </c>
      <c r="AO2" s="4">
        <v>0</v>
      </c>
      <c r="AP2" s="4">
        <v>0</v>
      </c>
    </row>
    <row r="3" spans="1:42" x14ac:dyDescent="0.25">
      <c r="H3" s="1" t="s">
        <v>4</v>
      </c>
      <c r="I3" s="1"/>
      <c r="J3" s="1"/>
      <c r="K3" s="1"/>
      <c r="L3" s="1"/>
      <c r="AK3" s="12">
        <f t="shared" ref="AK3:AK5" si="1">AF5</f>
        <v>70703.999999999985</v>
      </c>
      <c r="AL3" s="12">
        <f t="shared" ref="AL3:AL5" si="2">AG5</f>
        <v>53027.999999999993</v>
      </c>
      <c r="AM3" s="12">
        <f t="shared" ref="AM3:AM5" si="3">AH5</f>
        <v>-70703.999999999985</v>
      </c>
      <c r="AN3" s="12">
        <f t="shared" ref="AN3:AN5" si="4">AI5</f>
        <v>-53027.999999999993</v>
      </c>
      <c r="AO3" s="4">
        <v>0</v>
      </c>
      <c r="AP3" s="4">
        <v>0</v>
      </c>
    </row>
    <row r="4" spans="1:42" ht="15" customHeight="1" x14ac:dyDescent="0.25">
      <c r="A4" s="6">
        <v>1</v>
      </c>
      <c r="B4" s="2" t="s">
        <v>0</v>
      </c>
      <c r="C4" s="4">
        <f t="array" ref="C4:F7">MINVERSE(O4:R7)</f>
        <v>0.80000000000000016</v>
      </c>
      <c r="D4" s="4">
        <v>-0.6</v>
      </c>
      <c r="E4" s="4">
        <v>0</v>
      </c>
      <c r="F4" s="4">
        <v>0</v>
      </c>
      <c r="H4" s="2" t="s">
        <v>3</v>
      </c>
      <c r="I4" s="4">
        <v>1</v>
      </c>
      <c r="J4" s="4">
        <v>0</v>
      </c>
      <c r="K4" s="4">
        <v>-1</v>
      </c>
      <c r="L4" s="4">
        <v>0</v>
      </c>
      <c r="N4" s="2" t="s">
        <v>1</v>
      </c>
      <c r="O4" s="4">
        <v>0.8</v>
      </c>
      <c r="P4" s="4">
        <v>0.6</v>
      </c>
      <c r="Q4" s="4">
        <v>0</v>
      </c>
      <c r="R4" s="4">
        <v>0</v>
      </c>
      <c r="T4" s="2" t="s">
        <v>2</v>
      </c>
      <c r="U4" s="5">
        <f t="array" ref="U4:X7">MMULT(C4:F7,Z4:AC7)</f>
        <v>0.64000000000000012</v>
      </c>
      <c r="V4" s="5">
        <v>0.48000000000000009</v>
      </c>
      <c r="W4" s="5">
        <v>-0.64000000000000012</v>
      </c>
      <c r="X4" s="5">
        <v>-0.48000000000000009</v>
      </c>
      <c r="Z4">
        <f t="array" ref="Z4:AC7">MMULT(I4:L7,O4:R7)</f>
        <v>0.8</v>
      </c>
      <c r="AA4">
        <v>0.6</v>
      </c>
      <c r="AB4">
        <v>-0.8</v>
      </c>
      <c r="AC4">
        <v>-0.6</v>
      </c>
      <c r="AE4" s="7">
        <v>147300</v>
      </c>
      <c r="AF4" s="9">
        <f>$AE$4*U4</f>
        <v>94272.000000000015</v>
      </c>
      <c r="AG4" s="9">
        <f t="shared" ref="AG4:AI4" si="5">$AE$4*V4</f>
        <v>70704.000000000015</v>
      </c>
      <c r="AH4" s="9">
        <f t="shared" si="5"/>
        <v>-94272.000000000015</v>
      </c>
      <c r="AI4" s="9">
        <f t="shared" si="5"/>
        <v>-70704.000000000015</v>
      </c>
      <c r="AK4" s="12">
        <f t="shared" si="1"/>
        <v>-94272.000000000015</v>
      </c>
      <c r="AL4" s="12">
        <f t="shared" si="2"/>
        <v>-70704.000000000015</v>
      </c>
      <c r="AM4" s="12">
        <f t="shared" si="3"/>
        <v>94272.000000000015</v>
      </c>
      <c r="AN4" s="12">
        <f t="shared" si="4"/>
        <v>70704.000000000015</v>
      </c>
      <c r="AO4" s="4">
        <v>0</v>
      </c>
      <c r="AP4" s="4">
        <v>0</v>
      </c>
    </row>
    <row r="5" spans="1:42" x14ac:dyDescent="0.25">
      <c r="A5" s="6"/>
      <c r="B5" s="2"/>
      <c r="C5" s="4">
        <v>0.59999999999999987</v>
      </c>
      <c r="D5" s="4">
        <v>0.8</v>
      </c>
      <c r="E5" s="4">
        <v>0</v>
      </c>
      <c r="F5" s="4">
        <v>0</v>
      </c>
      <c r="H5" s="2"/>
      <c r="I5" s="4">
        <v>0</v>
      </c>
      <c r="J5" s="4">
        <v>0</v>
      </c>
      <c r="K5" s="4">
        <v>0</v>
      </c>
      <c r="L5" s="4">
        <v>0</v>
      </c>
      <c r="N5" s="2"/>
      <c r="O5" s="4">
        <v>-0.6</v>
      </c>
      <c r="P5" s="4">
        <v>0.8</v>
      </c>
      <c r="Q5" s="4">
        <v>0</v>
      </c>
      <c r="R5" s="4">
        <v>0</v>
      </c>
      <c r="T5" s="2"/>
      <c r="U5" s="5">
        <v>0.47999999999999993</v>
      </c>
      <c r="V5" s="5">
        <v>0.35999999999999993</v>
      </c>
      <c r="W5" s="5">
        <v>-0.47999999999999993</v>
      </c>
      <c r="X5" s="5">
        <v>-0.35999999999999993</v>
      </c>
      <c r="Z5">
        <v>0</v>
      </c>
      <c r="AA5">
        <v>0</v>
      </c>
      <c r="AB5">
        <v>0</v>
      </c>
      <c r="AC5">
        <v>0</v>
      </c>
      <c r="AE5" s="2"/>
      <c r="AF5" s="9">
        <f t="shared" ref="AF5:AF7" si="6">$AE$4*U5</f>
        <v>70703.999999999985</v>
      </c>
      <c r="AG5" s="9">
        <f t="shared" ref="AG5:AG7" si="7">$AE$4*V5</f>
        <v>53027.999999999993</v>
      </c>
      <c r="AH5" s="9">
        <f t="shared" ref="AH5:AH7" si="8">$AE$4*W5</f>
        <v>-70703.999999999985</v>
      </c>
      <c r="AI5" s="9">
        <f t="shared" ref="AI5:AI7" si="9">$AE$4*X5</f>
        <v>-53027.999999999993</v>
      </c>
      <c r="AK5" s="12">
        <f t="shared" si="1"/>
        <v>-70703.999999999985</v>
      </c>
      <c r="AL5" s="12">
        <f t="shared" si="2"/>
        <v>-53027.999999999993</v>
      </c>
      <c r="AM5" s="12">
        <f t="shared" si="3"/>
        <v>70703.999999999985</v>
      </c>
      <c r="AN5" s="12">
        <f t="shared" si="4"/>
        <v>53027.999999999993</v>
      </c>
      <c r="AO5" s="4">
        <v>0</v>
      </c>
      <c r="AP5" s="4">
        <v>0</v>
      </c>
    </row>
    <row r="6" spans="1:42" x14ac:dyDescent="0.25">
      <c r="A6" s="6"/>
      <c r="B6" s="2"/>
      <c r="C6" s="4">
        <v>0</v>
      </c>
      <c r="D6" s="4">
        <v>0</v>
      </c>
      <c r="E6" s="4">
        <v>0.80000000000000016</v>
      </c>
      <c r="F6" s="4">
        <v>-0.6</v>
      </c>
      <c r="H6" s="2"/>
      <c r="I6" s="4">
        <v>-1</v>
      </c>
      <c r="J6" s="4">
        <v>0</v>
      </c>
      <c r="K6" s="4">
        <v>1</v>
      </c>
      <c r="L6" s="4">
        <v>0</v>
      </c>
      <c r="N6" s="2"/>
      <c r="O6" s="4">
        <v>0</v>
      </c>
      <c r="P6" s="4">
        <v>0</v>
      </c>
      <c r="Q6" s="4">
        <v>0.8</v>
      </c>
      <c r="R6" s="4">
        <v>0.6</v>
      </c>
      <c r="T6" s="2"/>
      <c r="U6" s="5">
        <v>-0.64000000000000012</v>
      </c>
      <c r="V6" s="5">
        <v>-0.48000000000000009</v>
      </c>
      <c r="W6" s="5">
        <v>0.64000000000000012</v>
      </c>
      <c r="X6" s="5">
        <v>0.48000000000000009</v>
      </c>
      <c r="Z6">
        <v>-0.8</v>
      </c>
      <c r="AA6">
        <v>-0.6</v>
      </c>
      <c r="AB6">
        <v>0.8</v>
      </c>
      <c r="AC6">
        <v>0.6</v>
      </c>
      <c r="AE6" s="2"/>
      <c r="AF6" s="9">
        <f t="shared" si="6"/>
        <v>-94272.000000000015</v>
      </c>
      <c r="AG6" s="9">
        <f t="shared" si="7"/>
        <v>-70704.000000000015</v>
      </c>
      <c r="AH6" s="9">
        <f t="shared" si="8"/>
        <v>94272.000000000015</v>
      </c>
      <c r="AI6" s="9">
        <f t="shared" si="9"/>
        <v>70704.000000000015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</row>
    <row r="7" spans="1:42" x14ac:dyDescent="0.25">
      <c r="A7" s="6"/>
      <c r="B7" s="2"/>
      <c r="C7" s="4">
        <v>0</v>
      </c>
      <c r="D7" s="4">
        <v>0</v>
      </c>
      <c r="E7" s="4">
        <v>0.59999999999999987</v>
      </c>
      <c r="F7" s="4">
        <v>0.8</v>
      </c>
      <c r="H7" s="2"/>
      <c r="I7" s="4">
        <v>0</v>
      </c>
      <c r="J7" s="4">
        <v>0</v>
      </c>
      <c r="K7" s="4">
        <v>0</v>
      </c>
      <c r="L7" s="4">
        <v>0</v>
      </c>
      <c r="N7" s="2"/>
      <c r="O7" s="4">
        <v>0</v>
      </c>
      <c r="P7" s="4">
        <v>0</v>
      </c>
      <c r="Q7" s="4">
        <v>-0.6</v>
      </c>
      <c r="R7" s="4">
        <v>0.8</v>
      </c>
      <c r="T7" s="2"/>
      <c r="U7" s="5">
        <v>-0.47999999999999993</v>
      </c>
      <c r="V7" s="5">
        <v>-0.35999999999999993</v>
      </c>
      <c r="W7" s="5">
        <v>0.47999999999999993</v>
      </c>
      <c r="X7" s="5">
        <v>0.35999999999999993</v>
      </c>
      <c r="Z7">
        <v>0</v>
      </c>
      <c r="AA7">
        <v>0</v>
      </c>
      <c r="AB7">
        <v>0</v>
      </c>
      <c r="AC7">
        <v>0</v>
      </c>
      <c r="AE7" s="2"/>
      <c r="AF7" s="9">
        <f t="shared" si="6"/>
        <v>-70703.999999999985</v>
      </c>
      <c r="AG7" s="9">
        <f t="shared" si="7"/>
        <v>-53027.999999999993</v>
      </c>
      <c r="AH7" s="9">
        <f t="shared" si="8"/>
        <v>70703.999999999985</v>
      </c>
      <c r="AI7" s="9">
        <f t="shared" si="9"/>
        <v>53027.999999999993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</row>
    <row r="8" spans="1:42" x14ac:dyDescent="0.25">
      <c r="AF8" s="10"/>
      <c r="AG8" s="10"/>
      <c r="AH8" s="10"/>
      <c r="AI8" s="10"/>
      <c r="AK8" s="10"/>
      <c r="AL8" s="10"/>
      <c r="AM8" s="10"/>
      <c r="AN8" s="10"/>
    </row>
    <row r="9" spans="1:42" x14ac:dyDescent="0.25">
      <c r="AF9" s="10"/>
      <c r="AG9" s="10"/>
      <c r="AH9" s="10"/>
      <c r="AI9" s="10"/>
      <c r="AK9" s="10"/>
      <c r="AL9" s="10"/>
      <c r="AM9" s="10"/>
      <c r="AN9" s="10"/>
    </row>
    <row r="10" spans="1:42" x14ac:dyDescent="0.25">
      <c r="A10" s="6">
        <v>2</v>
      </c>
      <c r="B10" s="2" t="s">
        <v>0</v>
      </c>
      <c r="C10" s="4">
        <f t="array" ref="C10:F13">MINVERSE(O10:R13)</f>
        <v>0.55474654878290841</v>
      </c>
      <c r="D10" s="4">
        <v>0.83206981897851051</v>
      </c>
      <c r="E10" s="4">
        <v>0</v>
      </c>
      <c r="F10" s="4">
        <v>0</v>
      </c>
      <c r="H10" s="2" t="s">
        <v>3</v>
      </c>
      <c r="I10" s="4">
        <v>1</v>
      </c>
      <c r="J10" s="4">
        <v>0</v>
      </c>
      <c r="K10" s="4">
        <v>-1</v>
      </c>
      <c r="L10" s="4">
        <v>0</v>
      </c>
      <c r="N10" s="2" t="s">
        <v>1</v>
      </c>
      <c r="O10" s="4">
        <v>0.55469999999999997</v>
      </c>
      <c r="P10" s="4">
        <v>-0.83199999999999996</v>
      </c>
      <c r="Q10" s="4">
        <v>0</v>
      </c>
      <c r="R10" s="4">
        <v>0</v>
      </c>
      <c r="T10" s="2" t="s">
        <v>2</v>
      </c>
      <c r="U10" s="5">
        <f t="array" ref="U10:X13">MMULT(C10:F13,Z10:AC13)</f>
        <v>0.3077179106098793</v>
      </c>
      <c r="V10" s="5">
        <v>-0.46154912858737979</v>
      </c>
      <c r="W10" s="5">
        <v>-0.3077179106098793</v>
      </c>
      <c r="X10" s="5">
        <v>0.46154912858737979</v>
      </c>
      <c r="Z10">
        <f t="array" ref="Z10:AC13">MMULT(I10:L13,O10:R13)</f>
        <v>0.55469999999999997</v>
      </c>
      <c r="AA10">
        <v>-0.83199999999999996</v>
      </c>
      <c r="AB10">
        <v>-0.55469999999999997</v>
      </c>
      <c r="AC10">
        <v>0.83199999999999996</v>
      </c>
      <c r="AE10" s="7">
        <v>204200</v>
      </c>
      <c r="AF10" s="9">
        <f>$AE$10*U10</f>
        <v>62835.997346537355</v>
      </c>
      <c r="AG10" s="9">
        <f t="shared" ref="AG10:AI10" si="10">$AE$10*V10</f>
        <v>-94248.332057542953</v>
      </c>
      <c r="AH10" s="9">
        <f t="shared" si="10"/>
        <v>-62835.997346537355</v>
      </c>
      <c r="AI10" s="9">
        <f t="shared" si="10"/>
        <v>94248.332057542953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 x14ac:dyDescent="0.25">
      <c r="A11" s="6"/>
      <c r="B11" s="2"/>
      <c r="C11" s="4">
        <v>-0.83206981897851051</v>
      </c>
      <c r="D11" s="4">
        <v>0.55474654878290841</v>
      </c>
      <c r="E11" s="4">
        <v>0</v>
      </c>
      <c r="F11" s="4">
        <v>0</v>
      </c>
      <c r="H11" s="2"/>
      <c r="I11" s="4">
        <v>0</v>
      </c>
      <c r="J11" s="4">
        <v>0</v>
      </c>
      <c r="K11" s="4">
        <v>0</v>
      </c>
      <c r="L11" s="4">
        <v>0</v>
      </c>
      <c r="N11" s="2"/>
      <c r="O11" s="4">
        <v>0.83199999999999996</v>
      </c>
      <c r="P11" s="4">
        <v>0.55469999999999997</v>
      </c>
      <c r="Q11" s="4">
        <v>0</v>
      </c>
      <c r="R11" s="4">
        <v>0</v>
      </c>
      <c r="T11" s="2"/>
      <c r="U11" s="5">
        <v>-0.46154912858737973</v>
      </c>
      <c r="V11" s="5">
        <v>0.6922820893901207</v>
      </c>
      <c r="W11" s="5">
        <v>0.46154912858737973</v>
      </c>
      <c r="X11" s="5">
        <v>-0.6922820893901207</v>
      </c>
      <c r="Z11">
        <v>0</v>
      </c>
      <c r="AA11">
        <v>0</v>
      </c>
      <c r="AB11">
        <v>0</v>
      </c>
      <c r="AC11">
        <v>0</v>
      </c>
      <c r="AE11" s="2"/>
      <c r="AF11" s="9">
        <f t="shared" ref="AF11:AF13" si="11">$AE$10*U11</f>
        <v>-94248.332057542939</v>
      </c>
      <c r="AG11" s="9">
        <f t="shared" ref="AG11:AG13" si="12">$AE$10*V11</f>
        <v>141364.00265346264</v>
      </c>
      <c r="AH11" s="9">
        <f t="shared" ref="AH11:AH13" si="13">$AE$10*W11</f>
        <v>94248.332057542939</v>
      </c>
      <c r="AI11" s="9">
        <f t="shared" ref="AI11:AI13" si="14">$AE$10*X11</f>
        <v>-141364.00265346264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</row>
    <row r="12" spans="1:42" x14ac:dyDescent="0.25">
      <c r="A12" s="6"/>
      <c r="B12" s="2"/>
      <c r="C12" s="4">
        <v>0</v>
      </c>
      <c r="D12" s="4">
        <v>0</v>
      </c>
      <c r="E12" s="4">
        <v>0.55474654878290841</v>
      </c>
      <c r="F12" s="4">
        <v>0.83206981897851051</v>
      </c>
      <c r="H12" s="2"/>
      <c r="I12" s="4">
        <v>-1</v>
      </c>
      <c r="J12" s="4">
        <v>0</v>
      </c>
      <c r="K12" s="4">
        <v>1</v>
      </c>
      <c r="L12" s="4">
        <v>0</v>
      </c>
      <c r="N12" s="2"/>
      <c r="O12" s="4">
        <v>0</v>
      </c>
      <c r="P12" s="4">
        <v>0</v>
      </c>
      <c r="Q12" s="4">
        <v>0.55469999999999997</v>
      </c>
      <c r="R12" s="4">
        <v>-0.83199999999999996</v>
      </c>
      <c r="T12" s="2"/>
      <c r="U12" s="5">
        <v>-0.3077179106098793</v>
      </c>
      <c r="V12" s="5">
        <v>0.46154912858737979</v>
      </c>
      <c r="W12" s="5">
        <v>0.3077179106098793</v>
      </c>
      <c r="X12" s="5">
        <v>-0.46154912858737979</v>
      </c>
      <c r="Z12">
        <v>-0.55469999999999997</v>
      </c>
      <c r="AA12">
        <v>0.83199999999999996</v>
      </c>
      <c r="AB12">
        <v>0.55469999999999997</v>
      </c>
      <c r="AC12">
        <v>-0.83199999999999996</v>
      </c>
      <c r="AE12" s="2"/>
      <c r="AF12" s="9">
        <f t="shared" si="11"/>
        <v>-62835.997346537355</v>
      </c>
      <c r="AG12" s="9">
        <f t="shared" si="12"/>
        <v>94248.332057542953</v>
      </c>
      <c r="AH12" s="9">
        <f t="shared" si="13"/>
        <v>62835.997346537355</v>
      </c>
      <c r="AI12" s="9">
        <f t="shared" si="14"/>
        <v>-94248.332057542953</v>
      </c>
      <c r="AK12" s="4">
        <v>0</v>
      </c>
      <c r="AL12" s="4">
        <v>0</v>
      </c>
      <c r="AM12" s="12">
        <f>AF10</f>
        <v>62835.997346537355</v>
      </c>
      <c r="AN12" s="12">
        <f t="shared" ref="AN12:AP12" si="15">AG10</f>
        <v>-94248.332057542953</v>
      </c>
      <c r="AO12" s="12">
        <f t="shared" si="15"/>
        <v>-62835.997346537355</v>
      </c>
      <c r="AP12" s="12">
        <f t="shared" si="15"/>
        <v>94248.332057542953</v>
      </c>
    </row>
    <row r="13" spans="1:42" x14ac:dyDescent="0.25">
      <c r="A13" s="6"/>
      <c r="B13" s="2"/>
      <c r="C13" s="4">
        <v>0</v>
      </c>
      <c r="D13" s="4">
        <v>0</v>
      </c>
      <c r="E13" s="4">
        <v>-0.83206981897851051</v>
      </c>
      <c r="F13" s="4">
        <v>0.55474654878290841</v>
      </c>
      <c r="H13" s="2"/>
      <c r="I13" s="4">
        <v>0</v>
      </c>
      <c r="J13" s="4">
        <v>0</v>
      </c>
      <c r="K13" s="4">
        <v>0</v>
      </c>
      <c r="L13" s="4">
        <v>0</v>
      </c>
      <c r="N13" s="2"/>
      <c r="O13" s="4">
        <v>0</v>
      </c>
      <c r="P13" s="4">
        <v>0</v>
      </c>
      <c r="Q13" s="4">
        <v>0.83199999999999996</v>
      </c>
      <c r="R13" s="4">
        <v>0.55469999999999997</v>
      </c>
      <c r="T13" s="2"/>
      <c r="U13" s="5">
        <v>0.46154912858737973</v>
      </c>
      <c r="V13" s="5">
        <v>-0.6922820893901207</v>
      </c>
      <c r="W13" s="5">
        <v>-0.46154912858737973</v>
      </c>
      <c r="X13" s="5">
        <v>0.6922820893901207</v>
      </c>
      <c r="Z13">
        <v>0</v>
      </c>
      <c r="AA13">
        <v>0</v>
      </c>
      <c r="AB13">
        <v>0</v>
      </c>
      <c r="AC13">
        <v>0</v>
      </c>
      <c r="AE13" s="2"/>
      <c r="AF13" s="9">
        <f t="shared" si="11"/>
        <v>94248.332057542939</v>
      </c>
      <c r="AG13" s="9">
        <f t="shared" si="12"/>
        <v>-141364.00265346264</v>
      </c>
      <c r="AH13" s="9">
        <f t="shared" si="13"/>
        <v>-94248.332057542939</v>
      </c>
      <c r="AI13" s="9">
        <f t="shared" si="14"/>
        <v>141364.00265346264</v>
      </c>
      <c r="AK13" s="4">
        <v>0</v>
      </c>
      <c r="AL13" s="4">
        <v>0</v>
      </c>
      <c r="AM13" s="12">
        <f t="shared" ref="AM13:AM15" si="16">AF11</f>
        <v>-94248.332057542939</v>
      </c>
      <c r="AN13" s="12">
        <f t="shared" ref="AN13:AN15" si="17">AG11</f>
        <v>141364.00265346264</v>
      </c>
      <c r="AO13" s="12">
        <f t="shared" ref="AO13:AO15" si="18">AH11</f>
        <v>94248.332057542939</v>
      </c>
      <c r="AP13" s="12">
        <f t="shared" ref="AP13:AP15" si="19">AI11</f>
        <v>-141364.00265346264</v>
      </c>
    </row>
    <row r="14" spans="1:42" x14ac:dyDescent="0.25">
      <c r="AK14" s="4">
        <v>0</v>
      </c>
      <c r="AL14" s="4">
        <v>0</v>
      </c>
      <c r="AM14" s="12">
        <f t="shared" si="16"/>
        <v>-62835.997346537355</v>
      </c>
      <c r="AN14" s="12">
        <f t="shared" si="17"/>
        <v>94248.332057542953</v>
      </c>
      <c r="AO14" s="12">
        <f t="shared" si="18"/>
        <v>62835.997346537355</v>
      </c>
      <c r="AP14" s="12">
        <f t="shared" si="19"/>
        <v>-94248.332057542953</v>
      </c>
    </row>
    <row r="15" spans="1:42" x14ac:dyDescent="0.25">
      <c r="AK15" s="4">
        <v>0</v>
      </c>
      <c r="AL15" s="4">
        <v>0</v>
      </c>
      <c r="AM15" s="12">
        <f t="shared" si="16"/>
        <v>94248.332057542939</v>
      </c>
      <c r="AN15" s="12">
        <f t="shared" si="17"/>
        <v>-141364.00265346264</v>
      </c>
      <c r="AO15" s="12">
        <f t="shared" si="18"/>
        <v>-94248.332057542939</v>
      </c>
      <c r="AP15" s="12">
        <f t="shared" si="19"/>
        <v>141364.00265346264</v>
      </c>
    </row>
    <row r="16" spans="1:42" x14ac:dyDescent="0.25">
      <c r="AF16" s="8"/>
      <c r="AG16" s="8"/>
      <c r="AH16" s="8"/>
      <c r="AI16" s="8"/>
    </row>
    <row r="17" spans="32:42" x14ac:dyDescent="0.25">
      <c r="AF17" s="13"/>
      <c r="AG17" s="13"/>
      <c r="AH17" s="13"/>
      <c r="AI17" s="13"/>
      <c r="AK17" s="6" t="s">
        <v>8</v>
      </c>
      <c r="AL17" s="6"/>
      <c r="AM17" s="6"/>
      <c r="AN17" s="6"/>
      <c r="AO17" s="6"/>
      <c r="AP17" s="6"/>
    </row>
    <row r="18" spans="32:42" x14ac:dyDescent="0.25">
      <c r="AF18" s="13"/>
      <c r="AG18" s="13"/>
      <c r="AH18" s="13"/>
      <c r="AI18" s="13"/>
      <c r="AK18" s="11">
        <f>AK2+AK10</f>
        <v>94272.000000000015</v>
      </c>
      <c r="AL18" s="11">
        <f t="shared" ref="AL18:AP18" si="20">AL2+AL10</f>
        <v>70704.000000000015</v>
      </c>
      <c r="AM18" s="11">
        <f t="shared" si="20"/>
        <v>-94272.000000000015</v>
      </c>
      <c r="AN18" s="11">
        <f t="shared" si="20"/>
        <v>-70704.000000000015</v>
      </c>
      <c r="AO18" s="11">
        <f t="shared" si="20"/>
        <v>0</v>
      </c>
      <c r="AP18" s="11">
        <f t="shared" si="20"/>
        <v>0</v>
      </c>
    </row>
    <row r="19" spans="32:42" x14ac:dyDescent="0.25">
      <c r="AF19" s="13"/>
      <c r="AG19" s="13"/>
      <c r="AH19" s="13"/>
      <c r="AI19" s="13"/>
      <c r="AK19" s="11">
        <f t="shared" ref="AK19:AP19" si="21">AK3+AK11</f>
        <v>70703.999999999985</v>
      </c>
      <c r="AL19" s="11">
        <f t="shared" si="21"/>
        <v>53027.999999999993</v>
      </c>
      <c r="AM19" s="11">
        <f t="shared" si="21"/>
        <v>-70703.999999999985</v>
      </c>
      <c r="AN19" s="11">
        <f t="shared" si="21"/>
        <v>-53027.999999999993</v>
      </c>
      <c r="AO19" s="11">
        <f t="shared" si="21"/>
        <v>0</v>
      </c>
      <c r="AP19" s="11">
        <f t="shared" si="21"/>
        <v>0</v>
      </c>
    </row>
    <row r="20" spans="32:42" x14ac:dyDescent="0.25">
      <c r="AF20" s="13"/>
      <c r="AG20" s="13"/>
      <c r="AH20" s="13"/>
      <c r="AI20" s="13"/>
      <c r="AK20" s="11">
        <f t="shared" ref="AK20:AP20" si="22">AK4+AK12</f>
        <v>-94272.000000000015</v>
      </c>
      <c r="AL20" s="11">
        <f t="shared" si="22"/>
        <v>-70704.000000000015</v>
      </c>
      <c r="AM20" s="11">
        <f t="shared" si="22"/>
        <v>157107.99734653736</v>
      </c>
      <c r="AN20" s="11">
        <f t="shared" si="22"/>
        <v>-23544.332057542939</v>
      </c>
      <c r="AO20" s="11">
        <f t="shared" si="22"/>
        <v>-62835.997346537355</v>
      </c>
      <c r="AP20" s="11">
        <f t="shared" si="22"/>
        <v>94248.332057542953</v>
      </c>
    </row>
    <row r="21" spans="32:42" x14ac:dyDescent="0.25">
      <c r="AF21" s="13"/>
      <c r="AG21" s="13"/>
      <c r="AH21" s="13"/>
      <c r="AI21" s="13"/>
      <c r="AK21" s="11">
        <f t="shared" ref="AK21:AP21" si="23">AK5+AK13</f>
        <v>-70703.999999999985</v>
      </c>
      <c r="AL21" s="11">
        <f t="shared" si="23"/>
        <v>-53027.999999999993</v>
      </c>
      <c r="AM21" s="11">
        <f t="shared" si="23"/>
        <v>-23544.332057542953</v>
      </c>
      <c r="AN21" s="11">
        <f t="shared" si="23"/>
        <v>194392.00265346264</v>
      </c>
      <c r="AO21" s="11">
        <f t="shared" si="23"/>
        <v>94248.332057542939</v>
      </c>
      <c r="AP21" s="11">
        <f t="shared" si="23"/>
        <v>-141364.00265346264</v>
      </c>
    </row>
    <row r="22" spans="32:42" x14ac:dyDescent="0.25">
      <c r="AF22" s="13"/>
      <c r="AG22" s="13"/>
      <c r="AH22" s="13"/>
      <c r="AI22" s="13"/>
      <c r="AK22" s="11">
        <f t="shared" ref="AK22:AP22" si="24">AK6+AK14</f>
        <v>0</v>
      </c>
      <c r="AL22" s="11">
        <f t="shared" si="24"/>
        <v>0</v>
      </c>
      <c r="AM22" s="11">
        <f t="shared" si="24"/>
        <v>-62835.997346537355</v>
      </c>
      <c r="AN22" s="11">
        <f t="shared" si="24"/>
        <v>94248.332057542953</v>
      </c>
      <c r="AO22" s="11">
        <f t="shared" si="24"/>
        <v>62835.997346537355</v>
      </c>
      <c r="AP22" s="11">
        <f t="shared" si="24"/>
        <v>-94248.332057542953</v>
      </c>
    </row>
    <row r="23" spans="32:42" x14ac:dyDescent="0.25">
      <c r="AK23" s="11">
        <f t="shared" ref="AK23:AP23" si="25">AK7+AK15</f>
        <v>0</v>
      </c>
      <c r="AL23" s="11">
        <f t="shared" si="25"/>
        <v>0</v>
      </c>
      <c r="AM23" s="11">
        <f t="shared" si="25"/>
        <v>94248.332057542939</v>
      </c>
      <c r="AN23" s="11">
        <f t="shared" si="25"/>
        <v>-141364.00265346264</v>
      </c>
      <c r="AO23" s="11">
        <f t="shared" si="25"/>
        <v>-94248.332057542939</v>
      </c>
      <c r="AP23" s="11">
        <f t="shared" si="25"/>
        <v>141364.00265346264</v>
      </c>
    </row>
    <row r="26" spans="32:42" ht="18" x14ac:dyDescent="0.35">
      <c r="AK26" s="14">
        <v>50</v>
      </c>
      <c r="AL26" s="6" t="s">
        <v>17</v>
      </c>
      <c r="AM26" s="15">
        <f>AM20</f>
        <v>157107.99734653736</v>
      </c>
      <c r="AN26" s="15">
        <f>AN20</f>
        <v>-23544.332057542939</v>
      </c>
      <c r="AO26" s="18" t="s">
        <v>18</v>
      </c>
      <c r="AP26" s="16" t="s">
        <v>9</v>
      </c>
    </row>
    <row r="27" spans="32:42" ht="18" x14ac:dyDescent="0.35">
      <c r="AK27" s="14">
        <v>0</v>
      </c>
      <c r="AL27" s="6"/>
      <c r="AM27" s="15">
        <f>AM21</f>
        <v>-23544.332057542953</v>
      </c>
      <c r="AN27" s="15">
        <f>AN21</f>
        <v>194392.00265346264</v>
      </c>
      <c r="AO27" s="2"/>
      <c r="AP27" s="16" t="s">
        <v>10</v>
      </c>
    </row>
    <row r="29" spans="32:42" ht="18" x14ac:dyDescent="0.25">
      <c r="AK29" s="17" t="s">
        <v>11</v>
      </c>
      <c r="AL29" s="6" t="s">
        <v>17</v>
      </c>
      <c r="AM29" s="3">
        <f t="array" ref="AM29:AN30">MINVERSE(AM26:AN27)</f>
        <v>6.4827148947454871E-6</v>
      </c>
      <c r="AN29" s="3">
        <v>7.8517217803635031E-7</v>
      </c>
      <c r="AO29" s="18" t="s">
        <v>18</v>
      </c>
      <c r="AP29" s="14">
        <v>50</v>
      </c>
    </row>
    <row r="30" spans="32:42" ht="18" x14ac:dyDescent="0.25">
      <c r="AK30" s="17" t="s">
        <v>12</v>
      </c>
      <c r="AL30" s="6"/>
      <c r="AM30" s="3">
        <v>7.8517217803635094E-7</v>
      </c>
      <c r="AN30" s="3">
        <v>5.2393428771741199E-6</v>
      </c>
      <c r="AO30" s="2"/>
      <c r="AP30" s="14">
        <v>0</v>
      </c>
    </row>
    <row r="31" spans="32:42" ht="15.75" thickBot="1" x14ac:dyDescent="0.3"/>
    <row r="32" spans="32:42" ht="18" x14ac:dyDescent="0.25">
      <c r="AK32" s="17" t="s">
        <v>11</v>
      </c>
      <c r="AL32" s="19">
        <f t="array" ref="AL32:AL33">MMULT(AM29:AN30,AP29:AP30)</f>
        <v>3.2413574473727437E-4</v>
      </c>
    </row>
    <row r="33" spans="37:46" ht="18.75" thickBot="1" x14ac:dyDescent="0.3">
      <c r="AK33" s="17" t="s">
        <v>12</v>
      </c>
      <c r="AL33" s="20">
        <v>3.9258608901817547E-5</v>
      </c>
    </row>
    <row r="36" spans="37:46" x14ac:dyDescent="0.25">
      <c r="AT36" s="14">
        <v>0</v>
      </c>
    </row>
    <row r="37" spans="37:46" ht="18" x14ac:dyDescent="0.25">
      <c r="AK37" s="14" t="s">
        <v>13</v>
      </c>
      <c r="AL37" s="6" t="s">
        <v>17</v>
      </c>
      <c r="AM37" s="11">
        <f>AK18</f>
        <v>94272.000000000015</v>
      </c>
      <c r="AN37" s="11">
        <f t="shared" ref="AN37:AR37" si="26">AL18</f>
        <v>70704.000000000015</v>
      </c>
      <c r="AO37" s="11">
        <f t="shared" si="26"/>
        <v>-94272.000000000015</v>
      </c>
      <c r="AP37" s="11">
        <f t="shared" si="26"/>
        <v>-70704.000000000015</v>
      </c>
      <c r="AQ37" s="11">
        <f t="shared" si="26"/>
        <v>0</v>
      </c>
      <c r="AR37" s="11">
        <f t="shared" si="26"/>
        <v>0</v>
      </c>
      <c r="AS37" s="18" t="s">
        <v>18</v>
      </c>
      <c r="AT37" s="14">
        <v>0</v>
      </c>
    </row>
    <row r="38" spans="37:46" ht="18" x14ac:dyDescent="0.25">
      <c r="AK38" s="14" t="s">
        <v>14</v>
      </c>
      <c r="AL38" s="6"/>
      <c r="AM38" s="11">
        <f>AK19</f>
        <v>70703.999999999985</v>
      </c>
      <c r="AN38" s="11">
        <f t="shared" ref="AN38" si="27">AL19</f>
        <v>53027.999999999993</v>
      </c>
      <c r="AO38" s="11">
        <f t="shared" ref="AO38" si="28">AM19</f>
        <v>-70703.999999999985</v>
      </c>
      <c r="AP38" s="11">
        <f t="shared" ref="AP38" si="29">AN19</f>
        <v>-53027.999999999993</v>
      </c>
      <c r="AQ38" s="11">
        <f t="shared" ref="AQ38" si="30">AO19</f>
        <v>0</v>
      </c>
      <c r="AR38" s="11">
        <f t="shared" ref="AR38" si="31">AP19</f>
        <v>0</v>
      </c>
      <c r="AS38" s="2"/>
      <c r="AT38" s="21">
        <f>AL32</f>
        <v>3.2413574473727437E-4</v>
      </c>
    </row>
    <row r="39" spans="37:46" ht="18" x14ac:dyDescent="0.25">
      <c r="AK39" s="14" t="s">
        <v>15</v>
      </c>
      <c r="AL39" s="6"/>
      <c r="AM39" s="11">
        <f>AK22</f>
        <v>0</v>
      </c>
      <c r="AN39" s="11">
        <f t="shared" ref="AN39:AR39" si="32">AL22</f>
        <v>0</v>
      </c>
      <c r="AO39" s="11">
        <f t="shared" si="32"/>
        <v>-62835.997346537355</v>
      </c>
      <c r="AP39" s="11">
        <f t="shared" si="32"/>
        <v>94248.332057542953</v>
      </c>
      <c r="AQ39" s="11">
        <f t="shared" si="32"/>
        <v>62835.997346537355</v>
      </c>
      <c r="AR39" s="11">
        <f t="shared" si="32"/>
        <v>-94248.332057542953</v>
      </c>
      <c r="AS39" s="2"/>
      <c r="AT39" s="21">
        <f>AL33</f>
        <v>3.9258608901817547E-5</v>
      </c>
    </row>
    <row r="40" spans="37:46" ht="18" x14ac:dyDescent="0.25">
      <c r="AK40" s="14" t="s">
        <v>16</v>
      </c>
      <c r="AL40" s="6"/>
      <c r="AM40" s="11">
        <f>AK23</f>
        <v>0</v>
      </c>
      <c r="AN40" s="11">
        <f t="shared" ref="AN40" si="33">AL23</f>
        <v>0</v>
      </c>
      <c r="AO40" s="11">
        <f t="shared" ref="AO40" si="34">AM23</f>
        <v>94248.332057542939</v>
      </c>
      <c r="AP40" s="11">
        <f t="shared" ref="AP40" si="35">AN23</f>
        <v>-141364.00265346264</v>
      </c>
      <c r="AQ40" s="11">
        <f t="shared" ref="AQ40" si="36">AO23</f>
        <v>-94248.332057542939</v>
      </c>
      <c r="AR40" s="11">
        <f t="shared" ref="AR40" si="37">AP23</f>
        <v>141364.00265346264</v>
      </c>
      <c r="AS40" s="2"/>
      <c r="AT40" s="14">
        <v>0</v>
      </c>
    </row>
    <row r="41" spans="37:46" ht="15.75" thickBot="1" x14ac:dyDescent="0.3">
      <c r="AT41" s="14">
        <v>0</v>
      </c>
    </row>
    <row r="42" spans="37:46" ht="18" x14ac:dyDescent="0.25">
      <c r="AK42" s="14" t="s">
        <v>13</v>
      </c>
      <c r="AL42" s="6" t="s">
        <v>17</v>
      </c>
      <c r="AM42" s="22">
        <f t="array" ref="AM42:AM45">MMULT(AM37:AR40,AT36:AT41)</f>
        <v>-33.332665611666442</v>
      </c>
    </row>
    <row r="43" spans="37:46" ht="18" x14ac:dyDescent="0.25">
      <c r="AK43" s="14" t="s">
        <v>14</v>
      </c>
      <c r="AL43" s="6"/>
      <c r="AM43" s="23">
        <v>-24.999499208749821</v>
      </c>
    </row>
    <row r="44" spans="37:46" ht="18" x14ac:dyDescent="0.25">
      <c r="AK44" s="14" t="s">
        <v>15</v>
      </c>
      <c r="AL44" s="6"/>
      <c r="AM44" s="23">
        <v>-16.667334388333572</v>
      </c>
    </row>
    <row r="45" spans="37:46" ht="18.75" thickBot="1" x14ac:dyDescent="0.3">
      <c r="AK45" s="14" t="s">
        <v>16</v>
      </c>
      <c r="AL45" s="6"/>
      <c r="AM45" s="24">
        <v>24.999499208749821</v>
      </c>
    </row>
  </sheetData>
  <mergeCells count="24">
    <mergeCell ref="AL37:AL40"/>
    <mergeCell ref="AS37:AS40"/>
    <mergeCell ref="AL42:AL45"/>
    <mergeCell ref="AF16:AI16"/>
    <mergeCell ref="AK17:AP17"/>
    <mergeCell ref="AL26:AL27"/>
    <mergeCell ref="AO26:AO27"/>
    <mergeCell ref="AL29:AL30"/>
    <mergeCell ref="AO29:AO30"/>
    <mergeCell ref="A4:A7"/>
    <mergeCell ref="A10:A13"/>
    <mergeCell ref="AE4:AE7"/>
    <mergeCell ref="AE10:AE13"/>
    <mergeCell ref="AF2:AI2"/>
    <mergeCell ref="U2:X2"/>
    <mergeCell ref="B4:B7"/>
    <mergeCell ref="H4:H7"/>
    <mergeCell ref="N4:N7"/>
    <mergeCell ref="T4:T7"/>
    <mergeCell ref="H3:L3"/>
    <mergeCell ref="B10:B13"/>
    <mergeCell ref="H10:H13"/>
    <mergeCell ref="N10:N13"/>
    <mergeCell ref="T10:T13"/>
  </mergeCells>
  <pageMargins left="0.7" right="0.7" top="0.75" bottom="0.75" header="0.3" footer="0.3"/>
  <pageSetup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Bucinell, Ronald</dc:creator>
  <cp:lastModifiedBy> </cp:lastModifiedBy>
  <cp:lastPrinted>2016-05-19T18:19:29Z</cp:lastPrinted>
  <dcterms:created xsi:type="dcterms:W3CDTF">2016-05-19T15:04:56Z</dcterms:created>
  <dcterms:modified xsi:type="dcterms:W3CDTF">2016-05-19T18:20:05Z</dcterms:modified>
</cp:coreProperties>
</file>