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utc\Desktop\Rice\Research\Spring2022\paper\Data\NarXL\Genomic\"/>
    </mc:Choice>
  </mc:AlternateContent>
  <xr:revisionPtr revIDLastSave="0" documentId="13_ncr:1_{BCAC7434-C180-461E-A9D8-2B72023BE5EB}" xr6:coauthVersionLast="47" xr6:coauthVersionMax="47" xr10:uidLastSave="{00000000-0000-0000-0000-000000000000}"/>
  <bookViews>
    <workbookView xWindow="28680" yWindow="-120" windowWidth="29040" windowHeight="15990" xr2:uid="{8CAE7A7D-99E0-4FC2-A3E4-5B02734412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0" i="1" l="1"/>
  <c r="Q42" i="1"/>
  <c r="Q41" i="1"/>
  <c r="Q40" i="1"/>
  <c r="N46" i="1"/>
  <c r="N45" i="1"/>
  <c r="N44" i="1"/>
  <c r="N41" i="1"/>
  <c r="R8" i="1"/>
  <c r="O4" i="1"/>
  <c r="O50" i="1"/>
  <c r="O44" i="1"/>
  <c r="O46" i="1"/>
  <c r="O45" i="1"/>
  <c r="O43" i="1"/>
  <c r="N43" i="1"/>
  <c r="O42" i="1"/>
  <c r="N42" i="1"/>
  <c r="S9" i="1"/>
  <c r="R9" i="1"/>
  <c r="P9" i="1"/>
  <c r="O9" i="1"/>
  <c r="S8" i="1"/>
  <c r="P8" i="1"/>
  <c r="O8" i="1"/>
  <c r="S7" i="1"/>
  <c r="R7" i="1"/>
  <c r="P7" i="1"/>
  <c r="O7" i="1"/>
  <c r="S6" i="1"/>
  <c r="R6" i="1"/>
  <c r="P6" i="1"/>
  <c r="O6" i="1"/>
  <c r="S5" i="1"/>
  <c r="R5" i="1"/>
  <c r="P5" i="1"/>
  <c r="O5" i="1"/>
  <c r="P4" i="1"/>
  <c r="S4" i="1"/>
  <c r="R4" i="1"/>
  <c r="O40" i="1"/>
  <c r="E29" i="1"/>
  <c r="R41" i="1" l="1"/>
  <c r="R42" i="1"/>
</calcChain>
</file>

<file path=xl/sharedStrings.xml><?xml version="1.0" encoding="utf-8"?>
<sst xmlns="http://schemas.openxmlformats.org/spreadsheetml/2006/main" count="47" uniqueCount="40">
  <si>
    <t>gen</t>
  </si>
  <si>
    <t>-nitrate</t>
  </si>
  <si>
    <t>+nitrate</t>
  </si>
  <si>
    <t>r1</t>
  </si>
  <si>
    <t>r2</t>
  </si>
  <si>
    <t>r3</t>
  </si>
  <si>
    <t>wc</t>
  </si>
  <si>
    <t>377.9 379.5 387.0</t>
  </si>
  <si>
    <t>422.2 365.1 362.1</t>
  </si>
  <si>
    <t>368.8 363.2 368.1</t>
  </si>
  <si>
    <t>std</t>
  </si>
  <si>
    <t>narl</t>
  </si>
  <si>
    <t>torr</t>
  </si>
  <si>
    <t>mean</t>
  </si>
  <si>
    <t>narl 4a</t>
  </si>
  <si>
    <t>narl 10a</t>
  </si>
  <si>
    <t>torr 4a</t>
  </si>
  <si>
    <t>torr 10a</t>
  </si>
  <si>
    <t>wc plate data</t>
  </si>
  <si>
    <t>fl</t>
  </si>
  <si>
    <t>r</t>
  </si>
  <si>
    <t>genomic</t>
  </si>
  <si>
    <t>4 ng/mL aTc</t>
  </si>
  <si>
    <t>10 ng/mL aTc</t>
  </si>
  <si>
    <t>Sim. AR</t>
  </si>
  <si>
    <t>w.c.</t>
  </si>
  <si>
    <t>time</t>
  </si>
  <si>
    <t>means</t>
  </si>
  <si>
    <t>means + nitrate</t>
  </si>
  <si>
    <t>wc (parental strain autofluorescence)</t>
  </si>
  <si>
    <t>plate total fluorescence</t>
  </si>
  <si>
    <t>These are median fluorescence values of sample populations</t>
  </si>
  <si>
    <t>wc replicates</t>
  </si>
  <si>
    <t>Gen. NarX/mNG-NarL in LB</t>
  </si>
  <si>
    <t>Gen. NarX/mNG-NarL in M9</t>
  </si>
  <si>
    <t>Gen. TorS/mNG-TorR in M9</t>
  </si>
  <si>
    <t>aTc (ng/mL)</t>
  </si>
  <si>
    <t>Plasmid</t>
  </si>
  <si>
    <t>NarX/mNG-NarL</t>
  </si>
  <si>
    <t>TorS/mNG-TorR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</si>
</sst>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6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49" fontId="0" fillId="0" borderId="3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9" fontId="0" fillId="0" borderId="0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49" fontId="0" fillId="0" borderId="7" xfId="0" applyNumberFormat="1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E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 mM nitrate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Sheet1!$P$4:$P$9</c:f>
                <c:numCache>
                  <c:formatCode>General</c:formatCode>
                  <c:ptCount val="6"/>
                  <c:pt idx="0">
                    <c:v>23.647944472570497</c:v>
                  </c:pt>
                  <c:pt idx="1">
                    <c:v>17.854971296532526</c:v>
                  </c:pt>
                  <c:pt idx="2">
                    <c:v>19.198726809637943</c:v>
                  </c:pt>
                  <c:pt idx="3">
                    <c:v>40.376708770169863</c:v>
                  </c:pt>
                  <c:pt idx="4">
                    <c:v>27.253491111741596</c:v>
                  </c:pt>
                  <c:pt idx="5">
                    <c:v>18.393212818259283</c:v>
                  </c:pt>
                </c:numCache>
              </c:numRef>
            </c:plus>
            <c:minus>
              <c:numRef>
                <c:f>Sheet1!$P$4:$P$9</c:f>
                <c:numCache>
                  <c:formatCode>General</c:formatCode>
                  <c:ptCount val="6"/>
                  <c:pt idx="0">
                    <c:v>23.647944472570497</c:v>
                  </c:pt>
                  <c:pt idx="1">
                    <c:v>17.854971296532526</c:v>
                  </c:pt>
                  <c:pt idx="2">
                    <c:v>19.198726809637943</c:v>
                  </c:pt>
                  <c:pt idx="3">
                    <c:v>40.376708770169863</c:v>
                  </c:pt>
                  <c:pt idx="4">
                    <c:v>27.253491111741596</c:v>
                  </c:pt>
                  <c:pt idx="5">
                    <c:v>18.393212818259283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Sheet1!$N$4:$N$9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511.54444444444442</c:v>
                </c:pt>
                <c:pt idx="1">
                  <c:v>509.76666666666665</c:v>
                </c:pt>
                <c:pt idx="2">
                  <c:v>515.91111111111104</c:v>
                </c:pt>
                <c:pt idx="3">
                  <c:v>529.28888888888889</c:v>
                </c:pt>
                <c:pt idx="4">
                  <c:v>495.14444444444439</c:v>
                </c:pt>
                <c:pt idx="5">
                  <c:v>457.75555555555559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B-4D30-A288-B31C3F753ABF}"/>
            </c:ext>
          </c:extLst>
        </c:ser>
        <c:ser>
          <c:idx val="1"/>
          <c:order val="1"/>
          <c:tx>
            <c:v>5 mM nitrate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rgbClr val="D1E3EB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Sheet1!$S$4:$S$9</c:f>
                <c:numCache>
                  <c:formatCode>General</c:formatCode>
                  <c:ptCount val="6"/>
                  <c:pt idx="0">
                    <c:v>13.508464424615815</c:v>
                  </c:pt>
                  <c:pt idx="1">
                    <c:v>17.901745724928606</c:v>
                  </c:pt>
                  <c:pt idx="2">
                    <c:v>17.562515322255074</c:v>
                  </c:pt>
                  <c:pt idx="3">
                    <c:v>32.605576380599551</c:v>
                  </c:pt>
                  <c:pt idx="4">
                    <c:v>22.950599120720145</c:v>
                  </c:pt>
                  <c:pt idx="5">
                    <c:v>17.868998604037984</c:v>
                  </c:pt>
                </c:numCache>
              </c:numRef>
            </c:plus>
            <c:minus>
              <c:numRef>
                <c:f>Sheet1!$S$4:$S$9</c:f>
                <c:numCache>
                  <c:formatCode>General</c:formatCode>
                  <c:ptCount val="6"/>
                  <c:pt idx="0">
                    <c:v>13.508464424615815</c:v>
                  </c:pt>
                  <c:pt idx="1">
                    <c:v>17.901745724928606</c:v>
                  </c:pt>
                  <c:pt idx="2">
                    <c:v>17.562515322255074</c:v>
                  </c:pt>
                  <c:pt idx="3">
                    <c:v>32.605576380599551</c:v>
                  </c:pt>
                  <c:pt idx="4">
                    <c:v>22.950599120720145</c:v>
                  </c:pt>
                  <c:pt idx="5">
                    <c:v>17.868998604037984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Sheet1!$N$4:$N$9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Sheet1!$R$4:$R$9</c:f>
              <c:numCache>
                <c:formatCode>General</c:formatCode>
                <c:ptCount val="6"/>
                <c:pt idx="0">
                  <c:v>502.51111111111118</c:v>
                </c:pt>
                <c:pt idx="1">
                  <c:v>502</c:v>
                </c:pt>
                <c:pt idx="2">
                  <c:v>519.52222222222224</c:v>
                </c:pt>
                <c:pt idx="3">
                  <c:v>536.78888888888889</c:v>
                </c:pt>
                <c:pt idx="4">
                  <c:v>525.59999999999991</c:v>
                </c:pt>
                <c:pt idx="5">
                  <c:v>527.71111111111122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B-4D30-A288-B31C3F753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75007"/>
        <c:axId val="1144172095"/>
      </c:scatterChart>
      <c:valAx>
        <c:axId val="1144175007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4172095"/>
        <c:crosses val="autoZero"/>
        <c:crossBetween val="midCat"/>
        <c:majorUnit val="30"/>
      </c:valAx>
      <c:valAx>
        <c:axId val="1144172095"/>
        <c:scaling>
          <c:orientation val="minMax"/>
          <c:max val="6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Fluorescence (MEFL)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44175007"/>
        <c:crossesAt val="0"/>
        <c:crossBetween val="midCat"/>
        <c:majorUnit val="50"/>
      </c:valAx>
      <c:spPr>
        <a:noFill/>
        <a:ln w="508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209000437445317"/>
          <c:y val="0.58973272090988627"/>
          <c:w val="0.28863232720909887"/>
          <c:h val="0.1231917885264342"/>
        </c:manualLayout>
      </c:layout>
      <c:overlay val="1"/>
      <c:spPr>
        <a:solidFill>
          <a:schemeClr val="bg1"/>
        </a:solidFill>
        <a:ln w="317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Sheet1!$O$50:$O$54</c:f>
                <c:numCache>
                  <c:formatCode>General</c:formatCode>
                  <c:ptCount val="5"/>
                  <c:pt idx="0">
                    <c:v>37.64728941105848</c:v>
                  </c:pt>
                  <c:pt idx="1">
                    <c:v>2337.7102757470361</c:v>
                  </c:pt>
                  <c:pt idx="2">
                    <c:v>3027.4504124758178</c:v>
                  </c:pt>
                  <c:pt idx="3">
                    <c:v>413.82400636714124</c:v>
                  </c:pt>
                  <c:pt idx="4">
                    <c:v>3962.4915795444253</c:v>
                  </c:pt>
                </c:numCache>
              </c:numRef>
            </c:plus>
            <c:minus>
              <c:numRef>
                <c:f>Sheet1!$O$50:$O$54</c:f>
                <c:numCache>
                  <c:formatCode>General</c:formatCode>
                  <c:ptCount val="5"/>
                  <c:pt idx="0">
                    <c:v>37.64728941105848</c:v>
                  </c:pt>
                  <c:pt idx="1">
                    <c:v>2337.7102757470361</c:v>
                  </c:pt>
                  <c:pt idx="2">
                    <c:v>3027.4504124758178</c:v>
                  </c:pt>
                  <c:pt idx="3">
                    <c:v>413.82400636714124</c:v>
                  </c:pt>
                  <c:pt idx="4">
                    <c:v>3962.4915795444253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Sheet1!$M$50:$M$54</c:f>
              <c:strCache>
                <c:ptCount val="5"/>
                <c:pt idx="0">
                  <c:v>w.c.</c:v>
                </c:pt>
                <c:pt idx="1">
                  <c:v>4 ng/mL aTc</c:v>
                </c:pt>
                <c:pt idx="2">
                  <c:v>10 ng/mL aTc</c:v>
                </c:pt>
                <c:pt idx="3">
                  <c:v>genomic</c:v>
                </c:pt>
                <c:pt idx="4">
                  <c:v>Sim. AR</c:v>
                </c:pt>
              </c:strCache>
            </c:strRef>
          </c:cat>
          <c:val>
            <c:numRef>
              <c:f>Sheet1!$N$50:$N$54</c:f>
              <c:numCache>
                <c:formatCode>General</c:formatCode>
                <c:ptCount val="5"/>
                <c:pt idx="0">
                  <c:v>3982.3199999999997</c:v>
                </c:pt>
                <c:pt idx="1">
                  <c:v>11412.506666666668</c:v>
                </c:pt>
                <c:pt idx="2">
                  <c:v>58763.839999999997</c:v>
                </c:pt>
                <c:pt idx="3">
                  <c:v>8755.4711111111119</c:v>
                </c:pt>
                <c:pt idx="4">
                  <c:v>17532.297142857144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E-4B50-B62A-5F539CA7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6062351"/>
        <c:axId val="1798811503"/>
      </c:barChart>
      <c:catAx>
        <c:axId val="179606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11503"/>
        <c:crosses val="autoZero"/>
        <c:auto val="1"/>
        <c:lblAlgn val="ctr"/>
        <c:lblOffset val="100"/>
        <c:noMultiLvlLbl val="0"/>
      </c:catAx>
      <c:valAx>
        <c:axId val="17988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6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208595</xdr:colOff>
      <xdr:row>0</xdr:row>
      <xdr:rowOff>187641</xdr:rowOff>
    </xdr:from>
    <xdr:to>
      <xdr:col>40</xdr:col>
      <xdr:colOff>208595</xdr:colOff>
      <xdr:row>48</xdr:row>
      <xdr:rowOff>187641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C1EDB5-EE39-12BA-598D-931C18ED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604474</xdr:colOff>
      <xdr:row>52</xdr:row>
      <xdr:rowOff>177324</xdr:rowOff>
    </xdr:from>
    <xdr:to>
      <xdr:col>22</xdr:col>
      <xdr:colOff>337773</xdr:colOff>
      <xdr:row>68</xdr:row>
      <xdr:rowOff>20381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4EC06A-6C95-B974-691D-E33170EC3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CC48-C7AB-46D9-8E79-388B04C4C5F8}">
  <dimension ref="A1:AH68"/>
  <sheetViews>
    <sheetView tabSelected="1" zoomScale="80" zoomScaleNormal="80" workbookViewId="0">
      <selection activeCell="A18" sqref="A18"/>
    </sheetView>
  </sheetViews>
  <sheetFormatPr defaultRowHeight="14.4" x14ac:dyDescent="0.3"/>
  <cols>
    <col min="1" max="1" width="17.33203125" customWidth="1"/>
  </cols>
  <sheetData>
    <row r="1" spans="1:21" x14ac:dyDescent="0.3">
      <c r="B1" t="s">
        <v>0</v>
      </c>
      <c r="P1" s="3"/>
      <c r="U1" s="3"/>
    </row>
    <row r="2" spans="1:21" x14ac:dyDescent="0.3">
      <c r="B2" s="1" t="s">
        <v>1</v>
      </c>
      <c r="E2" s="1" t="s">
        <v>2</v>
      </c>
      <c r="H2" s="1"/>
      <c r="K2" s="1"/>
      <c r="P2" s="3"/>
      <c r="U2" s="3"/>
    </row>
    <row r="3" spans="1:21" x14ac:dyDescent="0.3">
      <c r="A3" s="15">
        <v>44753</v>
      </c>
      <c r="B3" t="s">
        <v>3</v>
      </c>
      <c r="C3" t="s">
        <v>4</v>
      </c>
      <c r="D3" t="s">
        <v>5</v>
      </c>
      <c r="N3" t="s">
        <v>26</v>
      </c>
      <c r="O3" t="s">
        <v>27</v>
      </c>
      <c r="P3" s="3" t="s">
        <v>10</v>
      </c>
      <c r="R3" t="s">
        <v>28</v>
      </c>
      <c r="U3" s="3"/>
    </row>
    <row r="4" spans="1:21" x14ac:dyDescent="0.3">
      <c r="A4">
        <v>0</v>
      </c>
      <c r="B4" s="3">
        <v>495.7</v>
      </c>
      <c r="C4">
        <v>483.6</v>
      </c>
      <c r="D4">
        <v>498.4</v>
      </c>
      <c r="E4">
        <v>491.8</v>
      </c>
      <c r="F4">
        <v>480.8</v>
      </c>
      <c r="G4">
        <v>498</v>
      </c>
      <c r="I4" s="6" t="s">
        <v>31</v>
      </c>
      <c r="J4" s="7"/>
      <c r="K4" s="7"/>
      <c r="L4" s="8"/>
      <c r="N4">
        <v>0</v>
      </c>
      <c r="O4">
        <f>AVERAGE(B4:D4,B11:D11,B19:D19)</f>
        <v>511.54444444444442</v>
      </c>
      <c r="P4">
        <f>_xlfn.STDEV.S(B4:D4,B11:D11,B19:D19)</f>
        <v>23.647944472570497</v>
      </c>
      <c r="R4">
        <f>AVERAGE(E4:G4,E11:G11,E19:G19)</f>
        <v>502.51111111111118</v>
      </c>
      <c r="S4">
        <f>_xlfn.STDEV.S(E4:G4,E11:G11,E19:G19)</f>
        <v>13.508464424615815</v>
      </c>
    </row>
    <row r="5" spans="1:21" x14ac:dyDescent="0.3">
      <c r="A5">
        <v>15</v>
      </c>
      <c r="B5" s="3">
        <v>492.8</v>
      </c>
      <c r="C5">
        <v>479.4</v>
      </c>
      <c r="D5">
        <v>493.4</v>
      </c>
      <c r="E5">
        <v>478.1</v>
      </c>
      <c r="F5">
        <v>476.7</v>
      </c>
      <c r="G5">
        <v>485.1</v>
      </c>
      <c r="I5" s="9"/>
      <c r="J5" s="10"/>
      <c r="K5" s="10"/>
      <c r="L5" s="11"/>
      <c r="N5">
        <v>15</v>
      </c>
      <c r="O5">
        <f t="shared" ref="O5:O9" si="0">AVERAGE(B5:D5,B12:D12,B20:D20)</f>
        <v>509.76666666666665</v>
      </c>
      <c r="P5">
        <f t="shared" ref="P5:P9" si="1">_xlfn.STDEV.S(B5:D5,B12:D12,B20:D20)</f>
        <v>17.854971296532526</v>
      </c>
      <c r="R5">
        <f t="shared" ref="R5:R9" si="2">AVERAGE(E5:G5,E12:G12,E20:G20)</f>
        <v>502</v>
      </c>
      <c r="S5">
        <f t="shared" ref="S5:S9" si="3">_xlfn.STDEV.S(E5:G5,E12:G12,E20:G20)</f>
        <v>17.901745724928606</v>
      </c>
    </row>
    <row r="6" spans="1:21" x14ac:dyDescent="0.3">
      <c r="A6">
        <v>30</v>
      </c>
      <c r="B6" s="3">
        <v>493</v>
      </c>
      <c r="C6">
        <v>490.9</v>
      </c>
      <c r="D6">
        <v>500</v>
      </c>
      <c r="E6">
        <v>495.8</v>
      </c>
      <c r="F6">
        <v>496.8</v>
      </c>
      <c r="G6">
        <v>503.3</v>
      </c>
      <c r="I6" s="9"/>
      <c r="J6" s="10"/>
      <c r="K6" s="10"/>
      <c r="L6" s="11"/>
      <c r="N6">
        <v>30</v>
      </c>
      <c r="O6">
        <f t="shared" si="0"/>
        <v>515.91111111111104</v>
      </c>
      <c r="P6">
        <f t="shared" si="1"/>
        <v>19.198726809637943</v>
      </c>
      <c r="R6">
        <f t="shared" si="2"/>
        <v>519.52222222222224</v>
      </c>
      <c r="S6">
        <f t="shared" si="3"/>
        <v>17.562515322255074</v>
      </c>
    </row>
    <row r="7" spans="1:21" x14ac:dyDescent="0.3">
      <c r="A7">
        <v>60</v>
      </c>
      <c r="B7" s="3">
        <v>502.1</v>
      </c>
      <c r="C7">
        <v>503</v>
      </c>
      <c r="D7">
        <v>501.9</v>
      </c>
      <c r="E7">
        <v>501.6</v>
      </c>
      <c r="F7">
        <v>506.4</v>
      </c>
      <c r="G7">
        <v>516.29999999999995</v>
      </c>
      <c r="I7" s="12"/>
      <c r="J7" s="13"/>
      <c r="K7" s="13"/>
      <c r="L7" s="14"/>
      <c r="N7">
        <v>60</v>
      </c>
      <c r="O7">
        <f t="shared" si="0"/>
        <v>529.28888888888889</v>
      </c>
      <c r="P7">
        <f t="shared" si="1"/>
        <v>40.376708770169863</v>
      </c>
      <c r="R7">
        <f t="shared" si="2"/>
        <v>536.78888888888889</v>
      </c>
      <c r="S7">
        <f t="shared" si="3"/>
        <v>32.605576380599551</v>
      </c>
    </row>
    <row r="8" spans="1:21" x14ac:dyDescent="0.3">
      <c r="A8">
        <v>90</v>
      </c>
      <c r="B8" s="3">
        <v>480.9</v>
      </c>
      <c r="C8">
        <v>474.4</v>
      </c>
      <c r="D8">
        <v>474</v>
      </c>
      <c r="E8">
        <v>505.2</v>
      </c>
      <c r="F8">
        <v>500.6</v>
      </c>
      <c r="G8">
        <v>498.9</v>
      </c>
      <c r="N8">
        <v>90</v>
      </c>
      <c r="O8">
        <f t="shared" si="0"/>
        <v>495.14444444444439</v>
      </c>
      <c r="P8">
        <f t="shared" si="1"/>
        <v>27.253491111741596</v>
      </c>
      <c r="R8">
        <f>AVERAGE(E8:G8,E15:G15,E23:G23)</f>
        <v>525.59999999999991</v>
      </c>
      <c r="S8">
        <f t="shared" si="3"/>
        <v>22.950599120720145</v>
      </c>
    </row>
    <row r="9" spans="1:21" x14ac:dyDescent="0.3">
      <c r="A9">
        <v>120</v>
      </c>
      <c r="B9" s="3">
        <v>444.8</v>
      </c>
      <c r="C9">
        <v>447.3</v>
      </c>
      <c r="D9">
        <v>448.8</v>
      </c>
      <c r="E9">
        <v>513.5</v>
      </c>
      <c r="F9">
        <v>501.3</v>
      </c>
      <c r="G9">
        <v>511.8</v>
      </c>
      <c r="N9">
        <v>120</v>
      </c>
      <c r="O9">
        <f t="shared" si="0"/>
        <v>457.75555555555559</v>
      </c>
      <c r="P9">
        <f t="shared" si="1"/>
        <v>18.393212818259283</v>
      </c>
      <c r="R9">
        <f t="shared" si="2"/>
        <v>527.71111111111122</v>
      </c>
      <c r="S9">
        <f t="shared" si="3"/>
        <v>17.868998604037984</v>
      </c>
    </row>
    <row r="10" spans="1:21" x14ac:dyDescent="0.3">
      <c r="A10" s="15">
        <v>44755</v>
      </c>
      <c r="B10" s="2"/>
    </row>
    <row r="11" spans="1:21" x14ac:dyDescent="0.3">
      <c r="A11">
        <v>0</v>
      </c>
      <c r="B11" s="3">
        <v>504</v>
      </c>
      <c r="C11">
        <v>504.8</v>
      </c>
      <c r="D11">
        <v>501.1</v>
      </c>
      <c r="E11">
        <v>501.5</v>
      </c>
      <c r="F11">
        <v>498.8</v>
      </c>
      <c r="G11">
        <v>499.6</v>
      </c>
    </row>
    <row r="12" spans="1:21" x14ac:dyDescent="0.3">
      <c r="A12">
        <v>15</v>
      </c>
      <c r="B12" s="3">
        <v>526.20000000000005</v>
      </c>
      <c r="C12">
        <v>528.70000000000005</v>
      </c>
      <c r="D12">
        <v>527.4</v>
      </c>
      <c r="E12">
        <v>521.5</v>
      </c>
      <c r="F12">
        <v>519.9</v>
      </c>
      <c r="G12">
        <v>517.4</v>
      </c>
    </row>
    <row r="13" spans="1:21" x14ac:dyDescent="0.3">
      <c r="A13">
        <v>30</v>
      </c>
      <c r="B13" s="3">
        <v>516.5</v>
      </c>
      <c r="C13">
        <v>516.6</v>
      </c>
      <c r="D13">
        <v>511.7</v>
      </c>
      <c r="E13">
        <v>520.20000000000005</v>
      </c>
      <c r="F13">
        <v>523.29999999999995</v>
      </c>
      <c r="G13">
        <v>520.79999999999995</v>
      </c>
    </row>
    <row r="14" spans="1:21" x14ac:dyDescent="0.3">
      <c r="A14">
        <v>60</v>
      </c>
      <c r="B14" s="3">
        <v>504.8</v>
      </c>
      <c r="C14">
        <v>507.1</v>
      </c>
      <c r="D14">
        <v>496.9</v>
      </c>
      <c r="E14">
        <v>521.70000000000005</v>
      </c>
      <c r="F14">
        <v>530</v>
      </c>
      <c r="G14">
        <v>519.1</v>
      </c>
    </row>
    <row r="15" spans="1:21" x14ac:dyDescent="0.3">
      <c r="A15">
        <v>90</v>
      </c>
      <c r="B15" s="3">
        <v>480.5</v>
      </c>
      <c r="C15">
        <v>485.4</v>
      </c>
      <c r="D15">
        <v>469.7</v>
      </c>
      <c r="E15">
        <v>520.5</v>
      </c>
      <c r="F15">
        <v>541.29999999999995</v>
      </c>
      <c r="G15">
        <v>515</v>
      </c>
    </row>
    <row r="16" spans="1:21" x14ac:dyDescent="0.3">
      <c r="A16">
        <v>120</v>
      </c>
      <c r="B16" s="3">
        <v>445.1</v>
      </c>
      <c r="C16">
        <v>444.1</v>
      </c>
      <c r="D16">
        <v>443.7</v>
      </c>
      <c r="E16">
        <v>524.20000000000005</v>
      </c>
      <c r="F16">
        <v>547</v>
      </c>
      <c r="G16">
        <v>517.29999999999995</v>
      </c>
    </row>
    <row r="17" spans="1:34" x14ac:dyDescent="0.3">
      <c r="B17" s="3"/>
    </row>
    <row r="18" spans="1:34" x14ac:dyDescent="0.3">
      <c r="A18" s="15">
        <v>44756</v>
      </c>
      <c r="C18" s="2"/>
      <c r="AH18">
        <v>6</v>
      </c>
    </row>
    <row r="19" spans="1:34" x14ac:dyDescent="0.3">
      <c r="A19">
        <v>0</v>
      </c>
      <c r="B19" s="3">
        <v>558.1</v>
      </c>
      <c r="C19">
        <v>540.79999999999995</v>
      </c>
      <c r="D19">
        <v>517.4</v>
      </c>
      <c r="E19">
        <v>520.70000000000005</v>
      </c>
      <c r="F19">
        <v>524.4</v>
      </c>
      <c r="G19">
        <v>507</v>
      </c>
      <c r="AH19">
        <v>26</v>
      </c>
    </row>
    <row r="20" spans="1:34" x14ac:dyDescent="0.3">
      <c r="A20">
        <v>15</v>
      </c>
      <c r="B20" s="3">
        <v>517.79999999999995</v>
      </c>
      <c r="C20">
        <v>516.79999999999995</v>
      </c>
      <c r="D20">
        <v>505.4</v>
      </c>
      <c r="E20">
        <v>509.7</v>
      </c>
      <c r="F20">
        <v>510</v>
      </c>
      <c r="G20">
        <v>499.6</v>
      </c>
    </row>
    <row r="21" spans="1:34" x14ac:dyDescent="0.3">
      <c r="A21">
        <v>30</v>
      </c>
      <c r="B21" s="3">
        <v>542.79999999999995</v>
      </c>
      <c r="C21">
        <v>537.9</v>
      </c>
      <c r="D21">
        <v>533.79999999999995</v>
      </c>
      <c r="E21">
        <v>539</v>
      </c>
      <c r="F21">
        <v>542</v>
      </c>
      <c r="G21">
        <v>534.5</v>
      </c>
    </row>
    <row r="22" spans="1:34" x14ac:dyDescent="0.3">
      <c r="A22">
        <v>60</v>
      </c>
      <c r="B22" s="3">
        <v>573</v>
      </c>
      <c r="C22">
        <v>592.70000000000005</v>
      </c>
      <c r="D22">
        <v>582.1</v>
      </c>
      <c r="E22">
        <v>585.20000000000005</v>
      </c>
      <c r="F22">
        <v>573</v>
      </c>
      <c r="G22">
        <v>577.79999999999995</v>
      </c>
      <c r="AH22">
        <v>6</v>
      </c>
    </row>
    <row r="23" spans="1:34" x14ac:dyDescent="0.3">
      <c r="A23">
        <v>90</v>
      </c>
      <c r="B23" s="3">
        <v>537.4</v>
      </c>
      <c r="C23">
        <v>520.29999999999995</v>
      </c>
      <c r="D23">
        <v>533.70000000000005</v>
      </c>
      <c r="E23">
        <v>535.20000000000005</v>
      </c>
      <c r="F23">
        <v>553</v>
      </c>
      <c r="G23">
        <v>560.70000000000005</v>
      </c>
    </row>
    <row r="24" spans="1:34" x14ac:dyDescent="0.3">
      <c r="A24">
        <v>120</v>
      </c>
      <c r="B24" s="3">
        <v>476.8</v>
      </c>
      <c r="C24">
        <v>485.3</v>
      </c>
      <c r="D24">
        <v>483.9</v>
      </c>
      <c r="E24">
        <v>546.1</v>
      </c>
      <c r="F24">
        <v>540</v>
      </c>
      <c r="G24">
        <v>548.20000000000005</v>
      </c>
    </row>
    <row r="26" spans="1:34" x14ac:dyDescent="0.3">
      <c r="B26" s="3"/>
    </row>
    <row r="27" spans="1:34" x14ac:dyDescent="0.3">
      <c r="B27" s="3"/>
    </row>
    <row r="28" spans="1:34" x14ac:dyDescent="0.3">
      <c r="B28" t="s">
        <v>29</v>
      </c>
    </row>
    <row r="29" spans="1:34" x14ac:dyDescent="0.3">
      <c r="B29" s="3" t="s">
        <v>9</v>
      </c>
      <c r="C29">
        <v>372</v>
      </c>
      <c r="D29">
        <v>375.9</v>
      </c>
      <c r="E29">
        <f>AVERAGE(B29:D31)</f>
        <v>382.16666666666669</v>
      </c>
    </row>
    <row r="30" spans="1:34" x14ac:dyDescent="0.3">
      <c r="B30" s="3" t="s">
        <v>8</v>
      </c>
      <c r="C30">
        <v>378.9</v>
      </c>
      <c r="D30">
        <v>373.8</v>
      </c>
    </row>
    <row r="31" spans="1:34" x14ac:dyDescent="0.3">
      <c r="B31" s="3" t="s">
        <v>7</v>
      </c>
      <c r="C31">
        <v>389.9</v>
      </c>
      <c r="D31">
        <v>402.5</v>
      </c>
    </row>
    <row r="32" spans="1:34" x14ac:dyDescent="0.3">
      <c r="O32" s="3"/>
    </row>
    <row r="34" spans="1:18" x14ac:dyDescent="0.3">
      <c r="O34" s="3"/>
    </row>
    <row r="35" spans="1:18" x14ac:dyDescent="0.3">
      <c r="O35" s="3"/>
    </row>
    <row r="36" spans="1:18" x14ac:dyDescent="0.3">
      <c r="O36" s="3"/>
    </row>
    <row r="37" spans="1:18" x14ac:dyDescent="0.3">
      <c r="O37" s="3"/>
    </row>
    <row r="38" spans="1:18" x14ac:dyDescent="0.3">
      <c r="O38" s="3"/>
    </row>
    <row r="39" spans="1:18" x14ac:dyDescent="0.3">
      <c r="A39" s="4">
        <v>44712</v>
      </c>
      <c r="B39" s="17" t="s">
        <v>36</v>
      </c>
      <c r="C39" s="17"/>
      <c r="D39" s="17"/>
      <c r="E39" s="17"/>
      <c r="F39" s="17"/>
      <c r="G39" s="17"/>
      <c r="H39" s="17"/>
      <c r="I39" s="17"/>
      <c r="N39" t="s">
        <v>13</v>
      </c>
      <c r="O39" s="3" t="s">
        <v>10</v>
      </c>
    </row>
    <row r="40" spans="1:18" x14ac:dyDescent="0.3">
      <c r="B40">
        <v>0</v>
      </c>
      <c r="C40">
        <v>2</v>
      </c>
      <c r="D40">
        <v>4</v>
      </c>
      <c r="E40">
        <v>6</v>
      </c>
      <c r="F40">
        <v>8</v>
      </c>
      <c r="G40">
        <v>10</v>
      </c>
      <c r="H40">
        <v>16</v>
      </c>
      <c r="I40">
        <v>20</v>
      </c>
      <c r="M40" t="s">
        <v>6</v>
      </c>
      <c r="N40">
        <v>382.16666666666703</v>
      </c>
      <c r="O40" s="3">
        <f>_xlfn.STDEV.S(B29:D31)</f>
        <v>11.802993970457948</v>
      </c>
      <c r="Q40">
        <f>N41-N40</f>
        <v>129.3777777777774</v>
      </c>
    </row>
    <row r="41" spans="1:18" x14ac:dyDescent="0.3">
      <c r="A41" t="s">
        <v>37</v>
      </c>
      <c r="B41" s="3">
        <v>395.1</v>
      </c>
      <c r="C41">
        <v>457.4</v>
      </c>
      <c r="D41">
        <v>3085.8</v>
      </c>
      <c r="E41">
        <v>11439.5</v>
      </c>
      <c r="F41">
        <v>48129.8</v>
      </c>
      <c r="G41">
        <v>105740.8</v>
      </c>
      <c r="H41">
        <v>190735.4</v>
      </c>
      <c r="I41">
        <v>210856.8</v>
      </c>
      <c r="M41" t="s">
        <v>11</v>
      </c>
      <c r="N41">
        <f>AVERAGE(B4:D4,B11:D11,B19:D19)</f>
        <v>511.54444444444442</v>
      </c>
      <c r="O41">
        <v>23.647944472570497</v>
      </c>
      <c r="P41" s="2"/>
      <c r="Q41">
        <f>N42-N40</f>
        <v>5900.1333333333332</v>
      </c>
      <c r="R41">
        <f>Q41/Q40</f>
        <v>45.603916180007005</v>
      </c>
    </row>
    <row r="42" spans="1:18" x14ac:dyDescent="0.3">
      <c r="A42" t="s">
        <v>38</v>
      </c>
      <c r="B42" s="3">
        <v>391.9</v>
      </c>
      <c r="C42">
        <v>697.9</v>
      </c>
      <c r="D42">
        <v>7921.4</v>
      </c>
      <c r="E42">
        <v>20267.599999999999</v>
      </c>
      <c r="F42">
        <v>45788.5</v>
      </c>
      <c r="G42">
        <v>89584.3</v>
      </c>
      <c r="H42">
        <v>119954.4</v>
      </c>
      <c r="I42">
        <v>214782.8</v>
      </c>
      <c r="M42" t="s">
        <v>14</v>
      </c>
      <c r="N42">
        <f>AVERAGE(D41:D43)</f>
        <v>6282.3</v>
      </c>
      <c r="O42">
        <f>_xlfn.STDEV.S(D41:D43)</f>
        <v>2768.5515906336277</v>
      </c>
      <c r="Q42">
        <f>N43-N40</f>
        <v>111754.83333333333</v>
      </c>
      <c r="R42">
        <f>Q42/Q40</f>
        <v>863.78692889041815</v>
      </c>
    </row>
    <row r="43" spans="1:18" x14ac:dyDescent="0.3">
      <c r="B43" s="3">
        <v>391.6</v>
      </c>
      <c r="C43">
        <v>507.8</v>
      </c>
      <c r="D43">
        <v>7839.7</v>
      </c>
      <c r="E43">
        <v>21305.8</v>
      </c>
      <c r="F43">
        <v>56857.7</v>
      </c>
      <c r="G43">
        <v>141085.9</v>
      </c>
      <c r="H43">
        <v>199901.3</v>
      </c>
      <c r="I43">
        <v>208554.2</v>
      </c>
      <c r="M43" t="s">
        <v>15</v>
      </c>
      <c r="N43">
        <f>AVERAGE(G41:G43)</f>
        <v>112137</v>
      </c>
      <c r="O43">
        <f>_xlfn.STDEV.S(G41:G43)</f>
        <v>26339.841143598442</v>
      </c>
    </row>
    <row r="44" spans="1:18" x14ac:dyDescent="0.3">
      <c r="A44" t="s">
        <v>37</v>
      </c>
      <c r="B44" s="3">
        <v>436.7</v>
      </c>
      <c r="C44">
        <v>500.1</v>
      </c>
      <c r="D44">
        <v>2689.8</v>
      </c>
      <c r="E44">
        <v>12787.4</v>
      </c>
      <c r="F44">
        <v>26627</v>
      </c>
      <c r="G44">
        <v>34009.199999999997</v>
      </c>
      <c r="H44">
        <v>106011.2</v>
      </c>
      <c r="I44">
        <v>149574.79999999999</v>
      </c>
      <c r="M44" t="s">
        <v>12</v>
      </c>
      <c r="N44">
        <f>AVERAGE(E50:G50)</f>
        <v>383.93333333333334</v>
      </c>
      <c r="O44">
        <f>_xlfn.STDEV.S(E50:G50)</f>
        <v>6.5186910751571228</v>
      </c>
    </row>
    <row r="45" spans="1:18" x14ac:dyDescent="0.3">
      <c r="A45" t="s">
        <v>39</v>
      </c>
      <c r="B45" s="3">
        <v>436.3</v>
      </c>
      <c r="C45">
        <v>544.6</v>
      </c>
      <c r="D45">
        <v>2890.2</v>
      </c>
      <c r="E45">
        <v>16618.400000000001</v>
      </c>
      <c r="F45">
        <v>28084.5</v>
      </c>
      <c r="G45">
        <v>38948</v>
      </c>
      <c r="H45">
        <v>112594.2</v>
      </c>
      <c r="I45">
        <v>142546.79999999999</v>
      </c>
      <c r="M45" t="s">
        <v>16</v>
      </c>
      <c r="N45">
        <f>AVERAGE(D44:D46)</f>
        <v>3031.7333333333336</v>
      </c>
      <c r="O45">
        <f>_xlfn.STDEV.S(D44:D46)</f>
        <v>430.51719284290016</v>
      </c>
    </row>
    <row r="46" spans="1:18" x14ac:dyDescent="0.3">
      <c r="B46" s="3">
        <v>430</v>
      </c>
      <c r="C46">
        <v>508.7</v>
      </c>
      <c r="D46">
        <v>3515.2</v>
      </c>
      <c r="E46">
        <v>15295.7</v>
      </c>
      <c r="F46">
        <v>29105.8</v>
      </c>
      <c r="G46">
        <v>37855</v>
      </c>
      <c r="H46">
        <v>111394</v>
      </c>
      <c r="I46">
        <v>151003.6</v>
      </c>
      <c r="M46" t="s">
        <v>17</v>
      </c>
      <c r="N46">
        <f>AVERAGE(G44:G46)</f>
        <v>36937.4</v>
      </c>
      <c r="O46">
        <f>_xlfn.STDEV.S(G44:G46)</f>
        <v>2594.114238039645</v>
      </c>
    </row>
    <row r="47" spans="1:18" x14ac:dyDescent="0.3">
      <c r="B47" s="16" t="s">
        <v>32</v>
      </c>
      <c r="C47" s="16"/>
      <c r="D47" s="16"/>
      <c r="E47" s="5" t="s">
        <v>33</v>
      </c>
      <c r="F47" s="5"/>
      <c r="G47" s="5"/>
      <c r="O47" s="3"/>
    </row>
    <row r="48" spans="1:18" x14ac:dyDescent="0.3">
      <c r="A48" s="15">
        <v>44712</v>
      </c>
      <c r="B48" s="3">
        <v>362.7</v>
      </c>
      <c r="C48">
        <v>382.9</v>
      </c>
      <c r="D48">
        <v>400.7</v>
      </c>
      <c r="E48">
        <v>556.5</v>
      </c>
      <c r="F48">
        <v>571.4</v>
      </c>
      <c r="G48">
        <v>645.4</v>
      </c>
    </row>
    <row r="49" spans="2:21" x14ac:dyDescent="0.3">
      <c r="B49" s="5" t="s">
        <v>34</v>
      </c>
      <c r="C49" s="5"/>
      <c r="D49" s="5"/>
      <c r="E49" s="5" t="s">
        <v>35</v>
      </c>
      <c r="F49" s="5"/>
      <c r="G49" s="5"/>
      <c r="M49" t="s">
        <v>30</v>
      </c>
    </row>
    <row r="50" spans="2:21" x14ac:dyDescent="0.3">
      <c r="B50" s="3">
        <v>481.4</v>
      </c>
      <c r="C50">
        <v>470.1</v>
      </c>
      <c r="D50">
        <v>476.9</v>
      </c>
      <c r="E50">
        <v>378.6</v>
      </c>
      <c r="F50">
        <v>382</v>
      </c>
      <c r="G50">
        <v>391.2</v>
      </c>
      <c r="M50" t="s">
        <v>25</v>
      </c>
      <c r="N50">
        <f>AVERAGE(B63:B68)</f>
        <v>3982.3199999999997</v>
      </c>
      <c r="O50">
        <f>_xlfn.STDEV.S(B63:B68)</f>
        <v>37.64728941105848</v>
      </c>
      <c r="Q50" t="s">
        <v>25</v>
      </c>
      <c r="R50" t="s">
        <v>22</v>
      </c>
      <c r="S50" t="s">
        <v>23</v>
      </c>
      <c r="T50" t="s">
        <v>21</v>
      </c>
      <c r="U50" t="s">
        <v>24</v>
      </c>
    </row>
    <row r="51" spans="2:21" x14ac:dyDescent="0.3">
      <c r="B51" s="5"/>
      <c r="C51" s="5"/>
      <c r="D51" s="5"/>
      <c r="E51" s="5"/>
      <c r="F51" s="5"/>
      <c r="G51" s="5"/>
      <c r="M51" t="s">
        <v>22</v>
      </c>
      <c r="N51">
        <v>11412.506666666668</v>
      </c>
      <c r="O51">
        <v>2337.7102757470361</v>
      </c>
      <c r="Q51">
        <v>3982.3199999999997</v>
      </c>
      <c r="R51">
        <v>11412.506666666668</v>
      </c>
      <c r="S51">
        <v>58763.839999999997</v>
      </c>
      <c r="T51">
        <v>8755.4711111111119</v>
      </c>
      <c r="U51">
        <v>17532.297142857144</v>
      </c>
    </row>
    <row r="52" spans="2:21" x14ac:dyDescent="0.3">
      <c r="M52" t="s">
        <v>23</v>
      </c>
      <c r="N52">
        <v>58763.839999999997</v>
      </c>
      <c r="O52">
        <v>3027.4504124758178</v>
      </c>
      <c r="Q52">
        <v>37.64728941105848</v>
      </c>
      <c r="R52">
        <v>2337.7102757470361</v>
      </c>
      <c r="S52">
        <v>3027.4504124758178</v>
      </c>
      <c r="T52">
        <v>413.82400636714124</v>
      </c>
      <c r="U52">
        <v>3962.4915795444253</v>
      </c>
    </row>
    <row r="53" spans="2:21" x14ac:dyDescent="0.3">
      <c r="M53" t="s">
        <v>21</v>
      </c>
      <c r="N53">
        <v>8755.4711111111119</v>
      </c>
      <c r="O53">
        <v>413.82400636714124</v>
      </c>
    </row>
    <row r="54" spans="2:21" x14ac:dyDescent="0.3">
      <c r="M54" t="s">
        <v>24</v>
      </c>
      <c r="N54">
        <v>17532.297142857144</v>
      </c>
      <c r="O54">
        <v>3962.4915795444253</v>
      </c>
    </row>
    <row r="61" spans="2:21" x14ac:dyDescent="0.3">
      <c r="B61" t="s">
        <v>18</v>
      </c>
    </row>
    <row r="62" spans="2:21" x14ac:dyDescent="0.3">
      <c r="B62" t="s">
        <v>19</v>
      </c>
      <c r="C62" t="s">
        <v>20</v>
      </c>
    </row>
    <row r="63" spans="2:21" x14ac:dyDescent="0.3">
      <c r="B63">
        <v>3976.7</v>
      </c>
      <c r="C63">
        <v>8.6499999999999994E-2</v>
      </c>
    </row>
    <row r="64" spans="2:21" x14ac:dyDescent="0.3">
      <c r="B64">
        <v>3931.8</v>
      </c>
      <c r="C64">
        <v>8.5199999999999998E-2</v>
      </c>
    </row>
    <row r="65" spans="2:3" x14ac:dyDescent="0.3">
      <c r="B65">
        <v>3979.2</v>
      </c>
      <c r="C65">
        <v>8.5000000000000006E-2</v>
      </c>
    </row>
    <row r="66" spans="2:3" x14ac:dyDescent="0.3">
      <c r="B66">
        <v>3967.7</v>
      </c>
      <c r="C66">
        <v>8.4500000000000006E-2</v>
      </c>
    </row>
    <row r="67" spans="2:3" x14ac:dyDescent="0.3">
      <c r="B67">
        <v>3991.42</v>
      </c>
      <c r="C67">
        <v>8.4400000000000003E-2</v>
      </c>
    </row>
    <row r="68" spans="2:3" x14ac:dyDescent="0.3">
      <c r="B68" s="2">
        <v>4047.1</v>
      </c>
      <c r="C68">
        <v>8.2600000000000007E-2</v>
      </c>
    </row>
  </sheetData>
  <mergeCells count="8">
    <mergeCell ref="I4:L7"/>
    <mergeCell ref="B47:D47"/>
    <mergeCell ref="E47:G47"/>
    <mergeCell ref="B51:D51"/>
    <mergeCell ref="E51:G51"/>
    <mergeCell ref="B49:D49"/>
    <mergeCell ref="E49:G49"/>
    <mergeCell ref="B39:I39"/>
  </mergeCells>
  <conditionalFormatting sqref="C11:G16">
    <cfRule type="colorScale" priority="37">
      <colorScale>
        <cfvo type="min"/>
        <cfvo type="max"/>
        <color rgb="FFFCFCFF"/>
        <color rgb="FF63BE7B"/>
      </colorScale>
    </cfRule>
  </conditionalFormatting>
  <conditionalFormatting sqref="C11:G17">
    <cfRule type="colorScale" priority="36">
      <colorScale>
        <cfvo type="min"/>
        <cfvo type="max"/>
        <color rgb="FFFCFCFF"/>
        <color rgb="FF63BE7B"/>
      </colorScale>
    </cfRule>
  </conditionalFormatting>
  <conditionalFormatting sqref="C31:D31 C38:E38 C40:E43 F40:I40">
    <cfRule type="colorScale" priority="35">
      <colorScale>
        <cfvo type="min"/>
        <cfvo type="max"/>
        <color rgb="FFFCFCFF"/>
        <color rgb="FF63BE7B"/>
      </colorScale>
    </cfRule>
  </conditionalFormatting>
  <conditionalFormatting sqref="E52:E5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61:B67">
    <cfRule type="colorScale" priority="33">
      <colorScale>
        <cfvo type="min"/>
        <cfvo type="max"/>
        <color rgb="FFFCFCFF"/>
        <color rgb="FF63BE7B"/>
      </colorScale>
    </cfRule>
  </conditionalFormatting>
  <conditionalFormatting sqref="D53:E58 C68 B62:C67">
    <cfRule type="colorScale" priority="32">
      <colorScale>
        <cfvo type="min"/>
        <cfvo type="max"/>
        <color rgb="FFFCFCFF"/>
        <color rgb="FF63BE7B"/>
      </colorScale>
    </cfRule>
  </conditionalFormatting>
  <conditionalFormatting sqref="C4:G24">
    <cfRule type="colorScale" priority="31">
      <colorScale>
        <cfvo type="min"/>
        <cfvo type="max"/>
        <color rgb="FFFCFCFF"/>
        <color rgb="FF63BE7B"/>
      </colorScale>
    </cfRule>
  </conditionalFormatting>
  <conditionalFormatting sqref="H8:M24 H4:I4 H5:H7 M4:M7">
    <cfRule type="colorScale" priority="30">
      <colorScale>
        <cfvo type="min"/>
        <cfvo type="max"/>
        <color rgb="FFFCFCFF"/>
        <color rgb="FF63BE7B"/>
      </colorScale>
    </cfRule>
  </conditionalFormatting>
  <conditionalFormatting sqref="C4:G9">
    <cfRule type="colorScale" priority="29">
      <colorScale>
        <cfvo type="min"/>
        <cfvo type="max"/>
        <color rgb="FFFCFCFF"/>
        <color rgb="FF63BE7B"/>
      </colorScale>
    </cfRule>
  </conditionalFormatting>
  <conditionalFormatting sqref="C11:G17">
    <cfRule type="colorScale" priority="28">
      <colorScale>
        <cfvo type="min"/>
        <cfvo type="max"/>
        <color rgb="FFFCFCFF"/>
        <color rgb="FF63BE7B"/>
      </colorScale>
    </cfRule>
  </conditionalFormatting>
  <conditionalFormatting sqref="C19:G24">
    <cfRule type="colorScale" priority="27">
      <colorScale>
        <cfvo type="min"/>
        <cfvo type="max"/>
        <color rgb="FFFCFCFF"/>
        <color rgb="FF63BE7B"/>
      </colorScale>
    </cfRule>
  </conditionalFormatting>
  <conditionalFormatting sqref="P34:T39">
    <cfRule type="colorScale" priority="26">
      <colorScale>
        <cfvo type="min"/>
        <cfvo type="max"/>
        <color rgb="FFFCFCFF"/>
        <color rgb="FF63BE7B"/>
      </colorScale>
    </cfRule>
  </conditionalFormatting>
  <conditionalFormatting sqref="P34:T40">
    <cfRule type="colorScale" priority="25">
      <colorScale>
        <cfvo type="min"/>
        <cfvo type="max"/>
        <color rgb="FFFCFCFF"/>
        <color rgb="FF63BE7B"/>
      </colorScale>
    </cfRule>
  </conditionalFormatting>
  <conditionalFormatting sqref="P27:T47">
    <cfRule type="colorScale" priority="24">
      <colorScale>
        <cfvo type="min"/>
        <cfvo type="max"/>
        <color rgb="FFFCFCFF"/>
        <color rgb="FF63BE7B"/>
      </colorScale>
    </cfRule>
  </conditionalFormatting>
  <conditionalFormatting sqref="U27:Z47">
    <cfRule type="colorScale" priority="23">
      <colorScale>
        <cfvo type="min"/>
        <cfvo type="max"/>
        <color rgb="FFFCFCFF"/>
        <color rgb="FF63BE7B"/>
      </colorScale>
    </cfRule>
  </conditionalFormatting>
  <conditionalFormatting sqref="O27:T32">
    <cfRule type="colorScale" priority="22">
      <colorScale>
        <cfvo type="min"/>
        <cfvo type="max"/>
        <color rgb="FFFCFCFF"/>
        <color rgb="FF63BE7B"/>
      </colorScale>
    </cfRule>
  </conditionalFormatting>
  <conditionalFormatting sqref="O34:T40">
    <cfRule type="colorScale" priority="21">
      <colorScale>
        <cfvo type="min"/>
        <cfvo type="max"/>
        <color rgb="FFFCFCFF"/>
        <color rgb="FF63BE7B"/>
      </colorScale>
    </cfRule>
  </conditionalFormatting>
  <conditionalFormatting sqref="O47:T47 P42:T46">
    <cfRule type="colorScale" priority="20">
      <colorScale>
        <cfvo type="min"/>
        <cfvo type="max"/>
        <color rgb="FFFCFCFF"/>
        <color rgb="FF63BE7B"/>
      </colorScale>
    </cfRule>
  </conditionalFormatting>
  <conditionalFormatting sqref="W5:X9 V11:X16 W4">
    <cfRule type="colorScale" priority="19">
      <colorScale>
        <cfvo type="min"/>
        <cfvo type="max"/>
        <color rgb="FFFCFCFF"/>
        <color rgb="FF63BE7B"/>
      </colorScale>
    </cfRule>
  </conditionalFormatting>
  <conditionalFormatting sqref="Z4:AA8 Y11:AA15">
    <cfRule type="colorScale" priority="42">
      <colorScale>
        <cfvo type="min"/>
        <cfvo type="max"/>
        <color rgb="FFFCFCFF"/>
        <color rgb="FF63BE7B"/>
      </colorScale>
    </cfRule>
  </conditionalFormatting>
  <conditionalFormatting sqref="Z4:AA9 Y11:AA16">
    <cfRule type="colorScale" priority="45">
      <colorScale>
        <cfvo type="min"/>
        <cfvo type="max"/>
        <color rgb="FFFCFCFF"/>
        <color rgb="FF63BE7B"/>
      </colorScale>
    </cfRule>
  </conditionalFormatting>
  <conditionalFormatting sqref="AC4:AD9 AB11:AD16">
    <cfRule type="colorScale" priority="7">
      <colorScale>
        <cfvo type="min"/>
        <cfvo type="max"/>
        <color rgb="FFFCFCFF"/>
        <color rgb="FF63BE7B"/>
      </colorScale>
    </cfRule>
  </conditionalFormatting>
  <conditionalFormatting sqref="V10:AD16 W4 Y4:AD4 W5:AD9">
    <cfRule type="colorScale" priority="5">
      <colorScale>
        <cfvo type="min"/>
        <cfvo type="max"/>
        <color rgb="FFFCFCFF"/>
        <color rgb="FF63BE7B"/>
      </colorScale>
    </cfRule>
  </conditionalFormatting>
  <conditionalFormatting sqref="B10:G10 C4:G9 B17:G18 C11:G16 B25:G25 C19:G24 C26:G27 F28:G31">
    <cfRule type="colorScale" priority="4">
      <colorScale>
        <cfvo type="min"/>
        <cfvo type="max"/>
        <color rgb="FFFCFCFF"/>
        <color rgb="FF63BE7B"/>
      </colorScale>
    </cfRule>
  </conditionalFormatting>
  <conditionalFormatting sqref="H8:M31 H4:I4 H5:H7 M4:M7">
    <cfRule type="colorScale" priority="3">
      <colorScale>
        <cfvo type="min"/>
        <cfvo type="max"/>
        <color rgb="FFFCFCFF"/>
        <color rgb="FF63BE7B"/>
      </colorScale>
    </cfRule>
  </conditionalFormatting>
  <conditionalFormatting sqref="O4:O9 R4:R9">
    <cfRule type="colorScale" priority="2">
      <colorScale>
        <cfvo type="min"/>
        <cfvo type="max"/>
        <color rgb="FFFCFCFF"/>
        <color rgb="FF63BE7B"/>
      </colorScale>
    </cfRule>
  </conditionalFormatting>
  <conditionalFormatting sqref="B41:I4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F811-680C-410F-8A8F-5FACD948DCD4}">
  <dimension ref="A1"/>
  <sheetViews>
    <sheetView workbookViewId="0"/>
  </sheetViews>
  <sheetFormatPr defaultRowHeight="14.4" x14ac:dyDescent="0.3"/>
  <sheetData/>
  <sortState xmlns:xlrd2="http://schemas.microsoft.com/office/spreadsheetml/2017/richdata2" ref="E1:I26">
    <sortCondition descending="1" ref="H1:H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Butcher</dc:creator>
  <cp:lastModifiedBy>Ryan Butcher</cp:lastModifiedBy>
  <dcterms:created xsi:type="dcterms:W3CDTF">2022-07-11T17:14:12Z</dcterms:created>
  <dcterms:modified xsi:type="dcterms:W3CDTF">2022-07-29T03:55:00Z</dcterms:modified>
</cp:coreProperties>
</file>