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Arduino - Project Book\keyboard_project\"/>
    </mc:Choice>
  </mc:AlternateContent>
  <xr:revisionPtr revIDLastSave="0" documentId="13_ncr:1_{1B2E08B1-7C18-45D6-A2FC-EAA80B7111C0}" xr6:coauthVersionLast="47" xr6:coauthVersionMax="47" xr10:uidLastSave="{00000000-0000-0000-0000-000000000000}"/>
  <bookViews>
    <workbookView xWindow="17610" yWindow="5160" windowWidth="21600" windowHeight="11385" firstSheet="1" activeTab="2" xr2:uid="{40BD5336-8294-4959-929B-F2DD798019C8}"/>
  </bookViews>
  <sheets>
    <sheet name="Key Analog Readings" sheetId="1" r:id="rId1"/>
    <sheet name="Note Frequencies" sheetId="2" r:id="rId2"/>
    <sheet name="Key Analog Readings (4.7k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D33" i="4" s="1"/>
  <c r="E33" i="4" s="1"/>
  <c r="C32" i="4"/>
  <c r="D32" i="4" s="1"/>
  <c r="E32" i="4" s="1"/>
  <c r="C31" i="4"/>
  <c r="D31" i="4" s="1"/>
  <c r="E31" i="4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E27" i="4" s="1"/>
  <c r="C26" i="4"/>
  <c r="D26" i="4" s="1"/>
  <c r="E26" i="4" s="1"/>
  <c r="C25" i="4"/>
  <c r="D25" i="4" s="1"/>
  <c r="E25" i="4" s="1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C16" i="4"/>
  <c r="D16" i="4" s="1"/>
  <c r="E16" i="4" s="1"/>
  <c r="C15" i="4"/>
  <c r="D15" i="4" s="1"/>
  <c r="E15" i="4" s="1"/>
  <c r="C14" i="4"/>
  <c r="D14" i="4" s="1"/>
  <c r="E14" i="4" s="1"/>
  <c r="C13" i="4"/>
  <c r="D13" i="4" s="1"/>
  <c r="E13" i="4" s="1"/>
  <c r="C12" i="4"/>
  <c r="D12" i="4" s="1"/>
  <c r="E12" i="4" s="1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C7" i="4"/>
  <c r="D7" i="4" s="1"/>
  <c r="E7" i="4" s="1"/>
  <c r="C6" i="4"/>
  <c r="D6" i="4" s="1"/>
  <c r="E6" i="4" s="1"/>
  <c r="C5" i="4"/>
  <c r="D5" i="4" s="1"/>
  <c r="E5" i="4" s="1"/>
  <c r="H4" i="4"/>
  <c r="C4" i="4"/>
  <c r="D4" i="4" s="1"/>
  <c r="E4" i="4" s="1"/>
  <c r="C3" i="4"/>
  <c r="D3" i="4" s="1"/>
  <c r="E3" i="4" s="1"/>
  <c r="C2" i="4"/>
  <c r="D2" i="4" s="1"/>
  <c r="E2" i="4" s="1"/>
  <c r="C19" i="1"/>
  <c r="D19" i="1" s="1"/>
  <c r="E19" i="1" s="1"/>
  <c r="C22" i="1"/>
  <c r="D22" i="1" s="1"/>
  <c r="E22" i="1" s="1"/>
  <c r="C20" i="1"/>
  <c r="D20" i="1" s="1"/>
  <c r="E20" i="1" s="1"/>
  <c r="C23" i="1"/>
  <c r="D23" i="1" s="1"/>
  <c r="E23" i="1" s="1"/>
  <c r="C21" i="1"/>
  <c r="D21" i="1" s="1"/>
  <c r="E21" i="1" s="1"/>
  <c r="C25" i="1"/>
  <c r="D25" i="1" s="1"/>
  <c r="E25" i="1" s="1"/>
  <c r="C24" i="1"/>
  <c r="D24" i="1" s="1"/>
  <c r="E24" i="1" s="1"/>
  <c r="C27" i="1"/>
  <c r="D27" i="1" s="1"/>
  <c r="E27" i="1" s="1"/>
  <c r="C26" i="1"/>
  <c r="D26" i="1" s="1"/>
  <c r="E26" i="1" s="1"/>
  <c r="C29" i="1"/>
  <c r="D29" i="1" s="1"/>
  <c r="E29" i="1" s="1"/>
  <c r="D28" i="1"/>
  <c r="E28" i="1" s="1"/>
  <c r="C28" i="1"/>
  <c r="C31" i="1"/>
  <c r="D31" i="1" s="1"/>
  <c r="E31" i="1" s="1"/>
  <c r="C30" i="1"/>
  <c r="D30" i="1" s="1"/>
  <c r="E30" i="1" s="1"/>
  <c r="C33" i="1"/>
  <c r="D33" i="1" s="1"/>
  <c r="E33" i="1" s="1"/>
  <c r="C32" i="1"/>
  <c r="D32" i="1" s="1"/>
  <c r="E32" i="1" s="1"/>
  <c r="H4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<sst xmlns="http://schemas.openxmlformats.org/spreadsheetml/2006/main" count="124" uniqueCount="53">
  <si>
    <t>Key</t>
  </si>
  <si>
    <t>Divider Resistance (Ω)</t>
  </si>
  <si>
    <t>Analog Reading</t>
  </si>
  <si>
    <t>C#</t>
  </si>
  <si>
    <t>D</t>
  </si>
  <si>
    <t>D#</t>
  </si>
  <si>
    <t>E</t>
  </si>
  <si>
    <t>E#</t>
  </si>
  <si>
    <t>F</t>
  </si>
  <si>
    <t>F#</t>
  </si>
  <si>
    <t>G</t>
  </si>
  <si>
    <t>G#</t>
  </si>
  <si>
    <t>A</t>
  </si>
  <si>
    <t>A#</t>
  </si>
  <si>
    <t>B</t>
  </si>
  <si>
    <t>B#</t>
  </si>
  <si>
    <t>C5</t>
  </si>
  <si>
    <t>C4</t>
  </si>
  <si>
    <t>Frequency (Hz)</t>
  </si>
  <si>
    <t>G3</t>
  </si>
  <si>
    <t> G#3/Ab3 </t>
  </si>
  <si>
    <t>A3</t>
  </si>
  <si>
    <t> A#3/Bb3 </t>
  </si>
  <si>
    <t>B3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</si>
  <si>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</si>
  <si>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</si>
  <si>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</si>
  <si>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</si>
  <si>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</si>
  <si>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</si>
  <si>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</si>
  <si>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</si>
  <si>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</si>
  <si>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</si>
  <si>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</si>
  <si>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 C#5/Db5 </t>
  </si>
  <si>
    <t>D5</t>
  </si>
  <si>
    <t> D#5/Eb5 </t>
  </si>
  <si>
    <t>E5</t>
  </si>
  <si>
    <t>F5</t>
  </si>
  <si>
    <t> F#5/Gb5 </t>
  </si>
  <si>
    <t>G5</t>
  </si>
  <si>
    <t>Note</t>
  </si>
  <si>
    <t>Rounded</t>
  </si>
  <si>
    <t>OTHER VALUES</t>
  </si>
  <si>
    <r>
      <t>Key Resistance (</t>
    </r>
    <r>
      <rPr>
        <b/>
        <sz val="11"/>
        <color theme="1"/>
        <rFont val="Calibri"/>
        <family val="2"/>
      </rPr>
      <t>Ω)</t>
    </r>
  </si>
  <si>
    <t>Applied Voltage (V)</t>
  </si>
  <si>
    <t>Value</t>
  </si>
  <si>
    <t>Voltage at Pin (V)</t>
  </si>
  <si>
    <t>Current Draw (A)</t>
  </si>
  <si>
    <t>Actual Reading</t>
  </si>
  <si>
    <t>Short</t>
  </si>
  <si>
    <t>Error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</si>
</sst>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3884-9ADF-4358-8BE9-5CF25B6800CA}">
  <dimension ref="A1:H33"/>
  <sheetViews>
    <sheetView workbookViewId="0">
      <selection activeCell="G17" sqref="G17"/>
    </sheetView>
  </sheetViews>
  <sheetFormatPr defaultRowHeight="15" x14ac:dyDescent="0.25"/>
  <cols>
    <col min="2" max="2" width="13.5703125" customWidth="1"/>
    <col min="3" max="3" width="10.85546875" customWidth="1"/>
    <col min="4" max="4" width="11.140625" customWidth="1"/>
    <col min="6" max="6" width="14.5703125" customWidth="1"/>
    <col min="7" max="7" width="20.85546875" customWidth="1"/>
    <col min="8" max="8" width="9.140625" customWidth="1"/>
  </cols>
  <sheetData>
    <row r="1" spans="1:8" ht="30" customHeight="1" x14ac:dyDescent="0.25">
      <c r="A1" s="1" t="s">
        <v>0</v>
      </c>
      <c r="B1" s="1" t="s">
        <v>45</v>
      </c>
      <c r="C1" s="1" t="s">
        <v>49</v>
      </c>
      <c r="D1" s="1" t="s">
        <v>48</v>
      </c>
      <c r="E1" s="1" t="s">
        <v>2</v>
      </c>
      <c r="F1" s="2" t="s">
        <v>50</v>
      </c>
      <c r="G1" s="1" t="s">
        <v>44</v>
      </c>
      <c r="H1" s="2" t="s">
        <v>47</v>
      </c>
    </row>
    <row r="2" spans="1:8" x14ac:dyDescent="0.25">
      <c r="A2" t="s">
        <v>17</v>
      </c>
      <c r="B2">
        <v>220</v>
      </c>
      <c r="C2">
        <f>$H$3/(B2+$H$2)</f>
        <v>4.8923679060665359E-4</v>
      </c>
      <c r="D2">
        <f>C2*$H$2</f>
        <v>4.8923679060665357</v>
      </c>
      <c r="E2">
        <f>ROUND(1023*D2/5,0)</f>
        <v>1001</v>
      </c>
      <c r="F2">
        <v>1001</v>
      </c>
      <c r="G2" t="s">
        <v>1</v>
      </c>
      <c r="H2">
        <v>10000</v>
      </c>
    </row>
    <row r="3" spans="1:8" x14ac:dyDescent="0.25">
      <c r="A3" t="s">
        <v>3</v>
      </c>
      <c r="B3">
        <v>157</v>
      </c>
      <c r="C3">
        <f t="shared" ref="C3:C16" si="0">$H$3/(B3+$H$2)</f>
        <v>4.9227133996258734E-4</v>
      </c>
      <c r="D3">
        <f t="shared" ref="D3:D16" si="1">C3*$H$2</f>
        <v>4.9227133996258736</v>
      </c>
      <c r="E3">
        <f t="shared" ref="E3:E16" si="2">ROUND(1023*D3/5,0)</f>
        <v>1007</v>
      </c>
      <c r="F3">
        <v>1007</v>
      </c>
      <c r="G3" t="s">
        <v>46</v>
      </c>
      <c r="H3">
        <v>5</v>
      </c>
    </row>
    <row r="4" spans="1:8" x14ac:dyDescent="0.25">
      <c r="A4" t="s">
        <v>4</v>
      </c>
      <c r="B4">
        <v>560</v>
      </c>
      <c r="C4">
        <f t="shared" si="0"/>
        <v>4.734848484848485E-4</v>
      </c>
      <c r="D4">
        <f t="shared" si="1"/>
        <v>4.7348484848484853</v>
      </c>
      <c r="E4">
        <f t="shared" si="2"/>
        <v>969</v>
      </c>
      <c r="F4">
        <v>969</v>
      </c>
      <c r="G4" t="s">
        <v>52</v>
      </c>
      <c r="H4">
        <f>+- 4</f>
        <v>-4</v>
      </c>
    </row>
    <row r="5" spans="1:8" x14ac:dyDescent="0.25">
      <c r="A5" t="s">
        <v>5</v>
      </c>
      <c r="B5">
        <v>359</v>
      </c>
      <c r="C5">
        <f t="shared" si="0"/>
        <v>4.8267207259387971E-4</v>
      </c>
      <c r="D5">
        <f t="shared" si="1"/>
        <v>4.826720725938797</v>
      </c>
      <c r="E5">
        <f t="shared" si="2"/>
        <v>988</v>
      </c>
      <c r="F5">
        <v>988</v>
      </c>
    </row>
    <row r="6" spans="1:8" x14ac:dyDescent="0.25">
      <c r="A6" t="s">
        <v>6</v>
      </c>
      <c r="B6">
        <v>1000</v>
      </c>
      <c r="C6">
        <f t="shared" si="0"/>
        <v>4.5454545454545455E-4</v>
      </c>
      <c r="D6">
        <f t="shared" si="1"/>
        <v>4.5454545454545459</v>
      </c>
      <c r="E6">
        <f t="shared" si="2"/>
        <v>930</v>
      </c>
      <c r="F6">
        <v>931</v>
      </c>
    </row>
    <row r="7" spans="1:8" x14ac:dyDescent="0.25">
      <c r="A7" t="s">
        <v>7</v>
      </c>
      <c r="B7">
        <v>667</v>
      </c>
      <c r="C7">
        <f t="shared" si="0"/>
        <v>4.6873535202024939E-4</v>
      </c>
      <c r="D7">
        <f t="shared" si="1"/>
        <v>4.6873535202024943</v>
      </c>
      <c r="E7">
        <f t="shared" si="2"/>
        <v>959</v>
      </c>
      <c r="F7">
        <v>960</v>
      </c>
    </row>
    <row r="8" spans="1:8" x14ac:dyDescent="0.25">
      <c r="A8" t="s">
        <v>8</v>
      </c>
      <c r="B8">
        <v>2000</v>
      </c>
      <c r="C8">
        <f t="shared" si="0"/>
        <v>4.1666666666666669E-4</v>
      </c>
      <c r="D8">
        <f t="shared" si="1"/>
        <v>4.166666666666667</v>
      </c>
      <c r="E8">
        <f t="shared" si="2"/>
        <v>853</v>
      </c>
      <c r="F8">
        <v>854</v>
      </c>
    </row>
    <row r="9" spans="1:8" x14ac:dyDescent="0.25">
      <c r="A9" t="s">
        <v>9</v>
      </c>
      <c r="B9">
        <v>1400</v>
      </c>
      <c r="C9">
        <f t="shared" si="0"/>
        <v>4.3859649122807018E-4</v>
      </c>
      <c r="D9">
        <f t="shared" si="1"/>
        <v>4.3859649122807021</v>
      </c>
      <c r="E9">
        <f t="shared" si="2"/>
        <v>897</v>
      </c>
      <c r="F9">
        <v>896</v>
      </c>
    </row>
    <row r="10" spans="1:8" x14ac:dyDescent="0.25">
      <c r="A10" t="s">
        <v>10</v>
      </c>
      <c r="B10">
        <v>4700</v>
      </c>
      <c r="C10">
        <f t="shared" si="0"/>
        <v>3.4013605442176868E-4</v>
      </c>
      <c r="D10">
        <f t="shared" si="1"/>
        <v>3.4013605442176869</v>
      </c>
      <c r="E10">
        <f t="shared" si="2"/>
        <v>696</v>
      </c>
      <c r="F10">
        <v>696</v>
      </c>
    </row>
    <row r="11" spans="1:8" x14ac:dyDescent="0.25">
      <c r="A11" t="s">
        <v>11</v>
      </c>
      <c r="B11">
        <v>3200</v>
      </c>
      <c r="C11">
        <f t="shared" si="0"/>
        <v>3.7878787878787879E-4</v>
      </c>
      <c r="D11">
        <f t="shared" si="1"/>
        <v>3.7878787878787881</v>
      </c>
      <c r="E11">
        <f t="shared" si="2"/>
        <v>775</v>
      </c>
      <c r="F11">
        <v>775</v>
      </c>
    </row>
    <row r="12" spans="1:8" x14ac:dyDescent="0.25">
      <c r="A12" s="3" t="s">
        <v>12</v>
      </c>
      <c r="B12" s="3">
        <v>10000</v>
      </c>
      <c r="C12" s="3">
        <f t="shared" si="0"/>
        <v>2.5000000000000001E-4</v>
      </c>
      <c r="D12" s="3">
        <f t="shared" si="1"/>
        <v>2.5</v>
      </c>
      <c r="E12" s="3">
        <f t="shared" si="2"/>
        <v>512</v>
      </c>
      <c r="F12" s="3">
        <v>509</v>
      </c>
    </row>
    <row r="13" spans="1:8" x14ac:dyDescent="0.25">
      <c r="A13" s="3" t="s">
        <v>13</v>
      </c>
      <c r="B13" s="3">
        <v>6000</v>
      </c>
      <c r="C13" s="3">
        <f t="shared" si="0"/>
        <v>3.1250000000000001E-4</v>
      </c>
      <c r="D13" s="3">
        <f t="shared" si="1"/>
        <v>3.125</v>
      </c>
      <c r="E13" s="3">
        <f t="shared" si="2"/>
        <v>639</v>
      </c>
      <c r="F13" s="3">
        <v>640</v>
      </c>
    </row>
    <row r="14" spans="1:8" x14ac:dyDescent="0.25">
      <c r="A14" s="3" t="s">
        <v>14</v>
      </c>
      <c r="B14" s="3">
        <v>14700</v>
      </c>
      <c r="C14" s="3">
        <f t="shared" si="0"/>
        <v>2.0242914979757084E-4</v>
      </c>
      <c r="D14" s="3">
        <f t="shared" si="1"/>
        <v>2.0242914979757085</v>
      </c>
      <c r="E14" s="3">
        <f t="shared" si="2"/>
        <v>414</v>
      </c>
      <c r="F14" s="3">
        <v>412</v>
      </c>
    </row>
    <row r="15" spans="1:8" x14ac:dyDescent="0.25">
      <c r="A15" s="3" t="s">
        <v>15</v>
      </c>
      <c r="B15" s="3">
        <v>8500</v>
      </c>
      <c r="C15" s="3">
        <f t="shared" si="0"/>
        <v>2.7027027027027027E-4</v>
      </c>
      <c r="D15" s="3">
        <f t="shared" si="1"/>
        <v>2.7027027027027026</v>
      </c>
      <c r="E15" s="3">
        <f t="shared" si="2"/>
        <v>553</v>
      </c>
      <c r="F15" s="3">
        <v>552</v>
      </c>
    </row>
    <row r="16" spans="1:8" x14ac:dyDescent="0.25">
      <c r="A16" s="3" t="s">
        <v>16</v>
      </c>
      <c r="B16" s="3">
        <v>20000</v>
      </c>
      <c r="C16" s="3">
        <f t="shared" si="0"/>
        <v>1.6666666666666666E-4</v>
      </c>
      <c r="D16" s="3">
        <f t="shared" si="1"/>
        <v>1.6666666666666665</v>
      </c>
      <c r="E16" s="3">
        <f t="shared" si="2"/>
        <v>341</v>
      </c>
      <c r="F16" s="3">
        <v>338</v>
      </c>
    </row>
    <row r="17" spans="1:6" x14ac:dyDescent="0.25">
      <c r="A17" t="s">
        <v>51</v>
      </c>
      <c r="E17">
        <v>1023</v>
      </c>
      <c r="F17">
        <v>1023</v>
      </c>
    </row>
    <row r="18" spans="1:6" ht="45" x14ac:dyDescent="0.25">
      <c r="A18" s="1" t="s">
        <v>0</v>
      </c>
      <c r="B18" s="1" t="s">
        <v>45</v>
      </c>
      <c r="C18" s="1" t="s">
        <v>49</v>
      </c>
      <c r="D18" s="1" t="s">
        <v>48</v>
      </c>
      <c r="E18" s="1" t="s">
        <v>2</v>
      </c>
      <c r="F18" s="2" t="s">
        <v>50</v>
      </c>
    </row>
    <row r="19" spans="1:6" x14ac:dyDescent="0.25">
      <c r="A19" s="3" t="s">
        <v>16</v>
      </c>
      <c r="B19" s="3">
        <v>20000</v>
      </c>
      <c r="C19" s="3">
        <f>$H$3/(B19+$H$2)</f>
        <v>1.6666666666666666E-4</v>
      </c>
      <c r="D19" s="3">
        <f>C19*$H$2</f>
        <v>1.6666666666666665</v>
      </c>
      <c r="E19" s="3">
        <f>ROUND(1023*D19/5,0)</f>
        <v>341</v>
      </c>
      <c r="F19" s="3">
        <v>338</v>
      </c>
    </row>
    <row r="20" spans="1:6" x14ac:dyDescent="0.25">
      <c r="A20" s="3" t="s">
        <v>14</v>
      </c>
      <c r="B20" s="3">
        <v>14700</v>
      </c>
      <c r="C20" s="3">
        <f>$H$3/(B20+$H$2)</f>
        <v>2.0242914979757084E-4</v>
      </c>
      <c r="D20" s="3">
        <f>C20*$H$2</f>
        <v>2.0242914979757085</v>
      </c>
      <c r="E20" s="3">
        <f>ROUND(1023*D20/5,0)</f>
        <v>414</v>
      </c>
      <c r="F20" s="3">
        <v>412</v>
      </c>
    </row>
    <row r="21" spans="1:6" x14ac:dyDescent="0.25">
      <c r="A21" s="3" t="s">
        <v>12</v>
      </c>
      <c r="B21" s="3">
        <v>10000</v>
      </c>
      <c r="C21" s="3">
        <f>$H$3/(B21+$H$2)</f>
        <v>2.5000000000000001E-4</v>
      </c>
      <c r="D21" s="3">
        <f>C21*$H$2</f>
        <v>2.5</v>
      </c>
      <c r="E21" s="3">
        <f>ROUND(1023*D21/5,0)</f>
        <v>512</v>
      </c>
      <c r="F21" s="3">
        <v>509</v>
      </c>
    </row>
    <row r="22" spans="1:6" x14ac:dyDescent="0.25">
      <c r="A22" s="3" t="s">
        <v>15</v>
      </c>
      <c r="B22" s="3">
        <v>8500</v>
      </c>
      <c r="C22" s="3">
        <f>$H$3/(B22+$H$2)</f>
        <v>2.7027027027027027E-4</v>
      </c>
      <c r="D22" s="3">
        <f>C22*$H$2</f>
        <v>2.7027027027027026</v>
      </c>
      <c r="E22" s="3">
        <f>ROUND(1023*D22/5,0)</f>
        <v>553</v>
      </c>
      <c r="F22" s="3">
        <v>552</v>
      </c>
    </row>
    <row r="23" spans="1:6" x14ac:dyDescent="0.25">
      <c r="A23" s="3" t="s">
        <v>13</v>
      </c>
      <c r="B23" s="3">
        <v>6000</v>
      </c>
      <c r="C23" s="3">
        <f>$H$3/(B23+$H$2)</f>
        <v>3.1250000000000001E-4</v>
      </c>
      <c r="D23" s="3">
        <f>C23*$H$2</f>
        <v>3.125</v>
      </c>
      <c r="E23" s="3">
        <f>ROUND(1023*D23/5,0)</f>
        <v>639</v>
      </c>
      <c r="F23" s="3">
        <v>640</v>
      </c>
    </row>
    <row r="24" spans="1:6" x14ac:dyDescent="0.25">
      <c r="A24" t="s">
        <v>10</v>
      </c>
      <c r="B24">
        <v>4700</v>
      </c>
      <c r="C24">
        <f>$H$3/(B24+$H$2)</f>
        <v>3.4013605442176868E-4</v>
      </c>
      <c r="D24">
        <f>C24*$H$2</f>
        <v>3.4013605442176869</v>
      </c>
      <c r="E24">
        <f>ROUND(1023*D24/5,0)</f>
        <v>696</v>
      </c>
      <c r="F24">
        <v>696</v>
      </c>
    </row>
    <row r="25" spans="1:6" x14ac:dyDescent="0.25">
      <c r="A25" t="s">
        <v>11</v>
      </c>
      <c r="B25">
        <v>3200</v>
      </c>
      <c r="C25">
        <f>$H$3/(B25+$H$2)</f>
        <v>3.7878787878787879E-4</v>
      </c>
      <c r="D25">
        <f>C25*$H$2</f>
        <v>3.7878787878787881</v>
      </c>
      <c r="E25">
        <f>ROUND(1023*D25/5,0)</f>
        <v>775</v>
      </c>
      <c r="F25">
        <v>775</v>
      </c>
    </row>
    <row r="26" spans="1:6" x14ac:dyDescent="0.25">
      <c r="A26" t="s">
        <v>8</v>
      </c>
      <c r="B26">
        <v>2000</v>
      </c>
      <c r="C26">
        <f>$H$3/(B26+$H$2)</f>
        <v>4.1666666666666669E-4</v>
      </c>
      <c r="D26">
        <f>C26*$H$2</f>
        <v>4.166666666666667</v>
      </c>
      <c r="E26">
        <f>ROUND(1023*D26/5,0)</f>
        <v>853</v>
      </c>
      <c r="F26">
        <v>854</v>
      </c>
    </row>
    <row r="27" spans="1:6" x14ac:dyDescent="0.25">
      <c r="A27" t="s">
        <v>9</v>
      </c>
      <c r="B27">
        <v>1400</v>
      </c>
      <c r="C27">
        <f>$H$3/(B27+$H$2)</f>
        <v>4.3859649122807018E-4</v>
      </c>
      <c r="D27">
        <f>C27*$H$2</f>
        <v>4.3859649122807021</v>
      </c>
      <c r="E27">
        <f>ROUND(1023*D27/5,0)</f>
        <v>897</v>
      </c>
      <c r="F27">
        <v>896</v>
      </c>
    </row>
    <row r="28" spans="1:6" x14ac:dyDescent="0.25">
      <c r="A28" t="s">
        <v>6</v>
      </c>
      <c r="B28">
        <v>1000</v>
      </c>
      <c r="C28">
        <f>$H$3/(B28+$H$2)</f>
        <v>4.5454545454545455E-4</v>
      </c>
      <c r="D28">
        <f>C28*$H$2</f>
        <v>4.5454545454545459</v>
      </c>
      <c r="E28">
        <f>ROUND(1023*D28/5,0)</f>
        <v>930</v>
      </c>
      <c r="F28">
        <v>931</v>
      </c>
    </row>
    <row r="29" spans="1:6" x14ac:dyDescent="0.25">
      <c r="A29" t="s">
        <v>7</v>
      </c>
      <c r="B29">
        <v>667</v>
      </c>
      <c r="C29">
        <f>$H$3/(B29+$H$2)</f>
        <v>4.6873535202024939E-4</v>
      </c>
      <c r="D29">
        <f>C29*$H$2</f>
        <v>4.6873535202024943</v>
      </c>
      <c r="E29">
        <f>ROUND(1023*D29/5,0)</f>
        <v>959</v>
      </c>
      <c r="F29">
        <v>960</v>
      </c>
    </row>
    <row r="30" spans="1:6" x14ac:dyDescent="0.25">
      <c r="A30" t="s">
        <v>4</v>
      </c>
      <c r="B30">
        <v>560</v>
      </c>
      <c r="C30">
        <f>$H$3/(B30+$H$2)</f>
        <v>4.734848484848485E-4</v>
      </c>
      <c r="D30">
        <f>C30*$H$2</f>
        <v>4.7348484848484853</v>
      </c>
      <c r="E30">
        <f>ROUND(1023*D30/5,0)</f>
        <v>969</v>
      </c>
      <c r="F30">
        <v>969</v>
      </c>
    </row>
    <row r="31" spans="1:6" x14ac:dyDescent="0.25">
      <c r="A31" t="s">
        <v>5</v>
      </c>
      <c r="B31">
        <v>359</v>
      </c>
      <c r="C31">
        <f>$H$3/(B31+$H$2)</f>
        <v>4.8267207259387971E-4</v>
      </c>
      <c r="D31">
        <f>C31*$H$2</f>
        <v>4.826720725938797</v>
      </c>
      <c r="E31">
        <f>ROUND(1023*D31/5,0)</f>
        <v>988</v>
      </c>
      <c r="F31">
        <v>988</v>
      </c>
    </row>
    <row r="32" spans="1:6" x14ac:dyDescent="0.25">
      <c r="A32" t="s">
        <v>17</v>
      </c>
      <c r="B32">
        <v>220</v>
      </c>
      <c r="C32">
        <f>$H$3/(B32+$H$2)</f>
        <v>4.8923679060665359E-4</v>
      </c>
      <c r="D32">
        <f>C32*$H$2</f>
        <v>4.8923679060665357</v>
      </c>
      <c r="E32">
        <f>ROUND(1023*D32/5,0)</f>
        <v>1001</v>
      </c>
      <c r="F32">
        <v>1001</v>
      </c>
    </row>
    <row r="33" spans="1:6" x14ac:dyDescent="0.25">
      <c r="A33" t="s">
        <v>3</v>
      </c>
      <c r="B33">
        <v>157</v>
      </c>
      <c r="C33">
        <f>$H$3/(B33+$H$2)</f>
        <v>4.9227133996258734E-4</v>
      </c>
      <c r="D33">
        <f>C33*$H$2</f>
        <v>4.9227133996258736</v>
      </c>
      <c r="E33">
        <f>ROUND(1023*D33/5,0)</f>
        <v>1007</v>
      </c>
      <c r="F33">
        <v>1007</v>
      </c>
    </row>
  </sheetData>
  <sortState xmlns:xlrd2="http://schemas.microsoft.com/office/spreadsheetml/2017/richdata2" ref="A19:F33">
    <sortCondition ref="F19:F3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E684-FB0D-491F-B767-3174029B0D6D}">
  <dimension ref="A1:C26"/>
  <sheetViews>
    <sheetView workbookViewId="0">
      <selection activeCell="E16" sqref="E16"/>
    </sheetView>
  </sheetViews>
  <sheetFormatPr defaultRowHeight="15" x14ac:dyDescent="0.25"/>
  <cols>
    <col min="2" max="2" width="15.140625" customWidth="1"/>
  </cols>
  <sheetData>
    <row r="1" spans="1:3" x14ac:dyDescent="0.25">
      <c r="A1" t="s">
        <v>42</v>
      </c>
      <c r="B1" t="s">
        <v>18</v>
      </c>
      <c r="C1" t="s">
        <v>43</v>
      </c>
    </row>
    <row r="2" spans="1:3" x14ac:dyDescent="0.25">
      <c r="A2" t="s">
        <v>19</v>
      </c>
      <c r="B2">
        <v>196</v>
      </c>
      <c r="C2">
        <f>ROUND(B2,0)</f>
        <v>196</v>
      </c>
    </row>
    <row r="3" spans="1:3" x14ac:dyDescent="0.25">
      <c r="A3" t="s">
        <v>20</v>
      </c>
      <c r="B3">
        <v>207.65</v>
      </c>
      <c r="C3">
        <f t="shared" ref="C3:C26" si="0">ROUND(B3,0)</f>
        <v>208</v>
      </c>
    </row>
    <row r="4" spans="1:3" x14ac:dyDescent="0.25">
      <c r="A4" t="s">
        <v>21</v>
      </c>
      <c r="B4">
        <v>220</v>
      </c>
      <c r="C4">
        <f t="shared" si="0"/>
        <v>220</v>
      </c>
    </row>
    <row r="5" spans="1:3" x14ac:dyDescent="0.25">
      <c r="A5" t="s">
        <v>22</v>
      </c>
      <c r="B5">
        <v>233.08</v>
      </c>
      <c r="C5">
        <f t="shared" si="0"/>
        <v>233</v>
      </c>
    </row>
    <row r="6" spans="1:3" x14ac:dyDescent="0.25">
      <c r="A6" t="s">
        <v>23</v>
      </c>
      <c r="B6">
        <v>246.94</v>
      </c>
      <c r="C6">
        <f t="shared" si="0"/>
        <v>247</v>
      </c>
    </row>
    <row r="7" spans="1:3" x14ac:dyDescent="0.25">
      <c r="A7" t="s">
        <v>17</v>
      </c>
      <c r="B7">
        <v>261.63</v>
      </c>
      <c r="C7">
        <f t="shared" si="0"/>
        <v>262</v>
      </c>
    </row>
    <row r="8" spans="1:3" x14ac:dyDescent="0.25">
      <c r="A8" t="s">
        <v>24</v>
      </c>
      <c r="B8">
        <v>277.18</v>
      </c>
      <c r="C8">
        <f t="shared" si="0"/>
        <v>277</v>
      </c>
    </row>
    <row r="9" spans="1:3" x14ac:dyDescent="0.25">
      <c r="A9" t="s">
        <v>25</v>
      </c>
      <c r="B9">
        <v>293.66000000000003</v>
      </c>
      <c r="C9">
        <f t="shared" si="0"/>
        <v>294</v>
      </c>
    </row>
    <row r="10" spans="1:3" x14ac:dyDescent="0.25">
      <c r="A10" t="s">
        <v>26</v>
      </c>
      <c r="B10">
        <v>311.13</v>
      </c>
      <c r="C10">
        <f t="shared" si="0"/>
        <v>311</v>
      </c>
    </row>
    <row r="11" spans="1:3" x14ac:dyDescent="0.25">
      <c r="A11" t="s">
        <v>27</v>
      </c>
      <c r="B11">
        <v>329.63</v>
      </c>
      <c r="C11">
        <f t="shared" si="0"/>
        <v>330</v>
      </c>
    </row>
    <row r="12" spans="1:3" x14ac:dyDescent="0.25">
      <c r="A12" t="s">
        <v>28</v>
      </c>
      <c r="B12">
        <v>349.23</v>
      </c>
      <c r="C12">
        <f t="shared" si="0"/>
        <v>349</v>
      </c>
    </row>
    <row r="13" spans="1:3" x14ac:dyDescent="0.25">
      <c r="A13" t="s">
        <v>29</v>
      </c>
      <c r="B13">
        <v>369.99</v>
      </c>
      <c r="C13">
        <f t="shared" si="0"/>
        <v>370</v>
      </c>
    </row>
    <row r="14" spans="1:3" x14ac:dyDescent="0.25">
      <c r="A14" t="s">
        <v>30</v>
      </c>
      <c r="B14">
        <v>392</v>
      </c>
      <c r="C14">
        <f t="shared" si="0"/>
        <v>392</v>
      </c>
    </row>
    <row r="15" spans="1:3" x14ac:dyDescent="0.25">
      <c r="A15" t="s">
        <v>31</v>
      </c>
      <c r="B15">
        <v>415.3</v>
      </c>
      <c r="C15">
        <f t="shared" si="0"/>
        <v>415</v>
      </c>
    </row>
    <row r="16" spans="1:3" x14ac:dyDescent="0.25">
      <c r="A16" t="s">
        <v>32</v>
      </c>
      <c r="B16">
        <v>440</v>
      </c>
      <c r="C16">
        <f t="shared" si="0"/>
        <v>440</v>
      </c>
    </row>
    <row r="17" spans="1:3" x14ac:dyDescent="0.25">
      <c r="A17" t="s">
        <v>33</v>
      </c>
      <c r="B17">
        <v>466.16</v>
      </c>
      <c r="C17">
        <f t="shared" si="0"/>
        <v>466</v>
      </c>
    </row>
    <row r="18" spans="1:3" x14ac:dyDescent="0.25">
      <c r="A18" t="s">
        <v>34</v>
      </c>
      <c r="B18">
        <v>493.88</v>
      </c>
      <c r="C18">
        <f t="shared" si="0"/>
        <v>494</v>
      </c>
    </row>
    <row r="19" spans="1:3" x14ac:dyDescent="0.25">
      <c r="A19" t="s">
        <v>16</v>
      </c>
      <c r="B19">
        <v>523.25</v>
      </c>
      <c r="C19">
        <f t="shared" si="0"/>
        <v>523</v>
      </c>
    </row>
    <row r="20" spans="1:3" x14ac:dyDescent="0.25">
      <c r="A20" t="s">
        <v>35</v>
      </c>
      <c r="B20">
        <v>554.37</v>
      </c>
      <c r="C20">
        <f t="shared" si="0"/>
        <v>554</v>
      </c>
    </row>
    <row r="21" spans="1:3" x14ac:dyDescent="0.25">
      <c r="A21" t="s">
        <v>36</v>
      </c>
      <c r="B21">
        <v>587.33000000000004</v>
      </c>
      <c r="C21">
        <f t="shared" si="0"/>
        <v>587</v>
      </c>
    </row>
    <row r="22" spans="1:3" x14ac:dyDescent="0.25">
      <c r="A22" t="s">
        <v>37</v>
      </c>
      <c r="B22">
        <v>622.25</v>
      </c>
      <c r="C22">
        <f t="shared" si="0"/>
        <v>622</v>
      </c>
    </row>
    <row r="23" spans="1:3" x14ac:dyDescent="0.25">
      <c r="A23" t="s">
        <v>38</v>
      </c>
      <c r="B23">
        <v>659.25</v>
      </c>
      <c r="C23">
        <f t="shared" si="0"/>
        <v>659</v>
      </c>
    </row>
    <row r="24" spans="1:3" x14ac:dyDescent="0.25">
      <c r="A24" t="s">
        <v>39</v>
      </c>
      <c r="B24">
        <v>698.46</v>
      </c>
      <c r="C24">
        <f t="shared" si="0"/>
        <v>698</v>
      </c>
    </row>
    <row r="25" spans="1:3" x14ac:dyDescent="0.25">
      <c r="A25" t="s">
        <v>40</v>
      </c>
      <c r="B25">
        <v>739.99</v>
      </c>
      <c r="C25">
        <f t="shared" si="0"/>
        <v>740</v>
      </c>
    </row>
    <row r="26" spans="1:3" x14ac:dyDescent="0.25">
      <c r="A26" t="s">
        <v>41</v>
      </c>
      <c r="B26">
        <v>783.99</v>
      </c>
      <c r="C26">
        <f t="shared" si="0"/>
        <v>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B993-9C5A-47F5-A2A1-07EDA831D03A}">
  <dimension ref="A1:H33"/>
  <sheetViews>
    <sheetView tabSelected="1" workbookViewId="0">
      <selection activeCell="H12" sqref="H12"/>
    </sheetView>
  </sheetViews>
  <sheetFormatPr defaultRowHeight="15" x14ac:dyDescent="0.25"/>
  <cols>
    <col min="2" max="2" width="13.5703125" customWidth="1"/>
    <col min="3" max="3" width="10.85546875" customWidth="1"/>
    <col min="4" max="4" width="11.140625" customWidth="1"/>
    <col min="6" max="6" width="14.5703125" customWidth="1"/>
    <col min="7" max="7" width="20.85546875" customWidth="1"/>
    <col min="8" max="8" width="9.140625" customWidth="1"/>
  </cols>
  <sheetData>
    <row r="1" spans="1:8" ht="30" customHeight="1" x14ac:dyDescent="0.25">
      <c r="A1" s="1" t="s">
        <v>0</v>
      </c>
      <c r="B1" s="1" t="s">
        <v>45</v>
      </c>
      <c r="C1" s="1" t="s">
        <v>49</v>
      </c>
      <c r="D1" s="1" t="s">
        <v>48</v>
      </c>
      <c r="E1" s="1" t="s">
        <v>2</v>
      </c>
      <c r="F1" s="2" t="s">
        <v>50</v>
      </c>
      <c r="G1" s="1" t="s">
        <v>44</v>
      </c>
      <c r="H1" s="2" t="s">
        <v>47</v>
      </c>
    </row>
    <row r="2" spans="1:8" x14ac:dyDescent="0.25">
      <c r="A2" t="s">
        <v>17</v>
      </c>
      <c r="B2">
        <v>220</v>
      </c>
      <c r="C2">
        <f>$H$3/(B2+$H$2)</f>
        <v>1.0162601626016261E-3</v>
      </c>
      <c r="D2">
        <f>C2*$H$2</f>
        <v>4.7764227642276431</v>
      </c>
      <c r="E2">
        <f>ROUND(1023*D2/5,0)</f>
        <v>977</v>
      </c>
      <c r="G2" t="s">
        <v>1</v>
      </c>
      <c r="H2">
        <v>4700</v>
      </c>
    </row>
    <row r="3" spans="1:8" x14ac:dyDescent="0.25">
      <c r="A3" t="s">
        <v>3</v>
      </c>
      <c r="B3">
        <v>157</v>
      </c>
      <c r="C3">
        <f t="shared" ref="C3:C16" si="0">$H$3/(B3+$H$2)</f>
        <v>1.0294420424130121E-3</v>
      </c>
      <c r="D3">
        <f t="shared" ref="D3:D16" si="1">C3*$H$2</f>
        <v>4.8383775993411566</v>
      </c>
      <c r="E3">
        <f t="shared" ref="E3:E16" si="2">ROUND(1023*D3/5,0)</f>
        <v>990</v>
      </c>
      <c r="G3" t="s">
        <v>46</v>
      </c>
      <c r="H3">
        <v>5</v>
      </c>
    </row>
    <row r="4" spans="1:8" x14ac:dyDescent="0.25">
      <c r="A4" t="s">
        <v>4</v>
      </c>
      <c r="B4">
        <v>560</v>
      </c>
      <c r="C4">
        <f t="shared" si="0"/>
        <v>9.5057034220532319E-4</v>
      </c>
      <c r="D4">
        <f t="shared" si="1"/>
        <v>4.4676806083650193</v>
      </c>
      <c r="E4">
        <f t="shared" si="2"/>
        <v>914</v>
      </c>
      <c r="G4" t="s">
        <v>52</v>
      </c>
      <c r="H4">
        <f>+- 4</f>
        <v>-4</v>
      </c>
    </row>
    <row r="5" spans="1:8" x14ac:dyDescent="0.25">
      <c r="A5" t="s">
        <v>5</v>
      </c>
      <c r="B5">
        <v>359</v>
      </c>
      <c r="C5">
        <f t="shared" si="0"/>
        <v>9.8833761612966979E-4</v>
      </c>
      <c r="D5">
        <f t="shared" si="1"/>
        <v>4.6451867958094484</v>
      </c>
      <c r="E5">
        <f t="shared" si="2"/>
        <v>950</v>
      </c>
    </row>
    <row r="6" spans="1:8" x14ac:dyDescent="0.25">
      <c r="A6" t="s">
        <v>6</v>
      </c>
      <c r="B6">
        <v>1000</v>
      </c>
      <c r="C6">
        <f t="shared" si="0"/>
        <v>8.7719298245614037E-4</v>
      </c>
      <c r="D6">
        <f t="shared" si="1"/>
        <v>4.1228070175438596</v>
      </c>
      <c r="E6">
        <f t="shared" si="2"/>
        <v>844</v>
      </c>
    </row>
    <row r="7" spans="1:8" x14ac:dyDescent="0.25">
      <c r="A7" t="s">
        <v>7</v>
      </c>
      <c r="B7">
        <v>667</v>
      </c>
      <c r="C7">
        <f t="shared" si="0"/>
        <v>9.3161915408980804E-4</v>
      </c>
      <c r="D7">
        <f t="shared" si="1"/>
        <v>4.3786100242220982</v>
      </c>
      <c r="E7">
        <f t="shared" si="2"/>
        <v>896</v>
      </c>
    </row>
    <row r="8" spans="1:8" x14ac:dyDescent="0.25">
      <c r="A8" t="s">
        <v>8</v>
      </c>
      <c r="B8">
        <v>2000</v>
      </c>
      <c r="C8">
        <f t="shared" si="0"/>
        <v>7.4626865671641792E-4</v>
      </c>
      <c r="D8">
        <f t="shared" si="1"/>
        <v>3.5074626865671643</v>
      </c>
      <c r="E8">
        <f t="shared" si="2"/>
        <v>718</v>
      </c>
    </row>
    <row r="9" spans="1:8" x14ac:dyDescent="0.25">
      <c r="A9" t="s">
        <v>9</v>
      </c>
      <c r="B9">
        <v>1400</v>
      </c>
      <c r="C9">
        <f t="shared" si="0"/>
        <v>8.1967213114754098E-4</v>
      </c>
      <c r="D9">
        <f t="shared" si="1"/>
        <v>3.8524590163934427</v>
      </c>
      <c r="E9">
        <f t="shared" si="2"/>
        <v>788</v>
      </c>
    </row>
    <row r="10" spans="1:8" x14ac:dyDescent="0.25">
      <c r="A10" t="s">
        <v>10</v>
      </c>
      <c r="B10">
        <v>4700</v>
      </c>
      <c r="C10">
        <f t="shared" si="0"/>
        <v>5.3191489361702129E-4</v>
      </c>
      <c r="D10">
        <f t="shared" si="1"/>
        <v>2.5</v>
      </c>
      <c r="E10">
        <f t="shared" si="2"/>
        <v>512</v>
      </c>
    </row>
    <row r="11" spans="1:8" x14ac:dyDescent="0.25">
      <c r="A11" t="s">
        <v>11</v>
      </c>
      <c r="B11">
        <v>3200</v>
      </c>
      <c r="C11">
        <f t="shared" si="0"/>
        <v>6.329113924050633E-4</v>
      </c>
      <c r="D11">
        <f t="shared" si="1"/>
        <v>2.9746835443037973</v>
      </c>
      <c r="E11">
        <f t="shared" si="2"/>
        <v>609</v>
      </c>
    </row>
    <row r="12" spans="1:8" x14ac:dyDescent="0.25">
      <c r="A12" s="3" t="s">
        <v>12</v>
      </c>
      <c r="B12" s="3">
        <v>10000</v>
      </c>
      <c r="C12" s="3">
        <f t="shared" si="0"/>
        <v>3.4013605442176868E-4</v>
      </c>
      <c r="D12" s="3">
        <f t="shared" si="1"/>
        <v>1.5986394557823129</v>
      </c>
      <c r="E12" s="3">
        <f t="shared" si="2"/>
        <v>327</v>
      </c>
      <c r="F12" s="3"/>
    </row>
    <row r="13" spans="1:8" x14ac:dyDescent="0.25">
      <c r="A13" s="3" t="s">
        <v>13</v>
      </c>
      <c r="B13" s="3">
        <v>6000</v>
      </c>
      <c r="C13" s="3">
        <f t="shared" si="0"/>
        <v>4.6728971962616824E-4</v>
      </c>
      <c r="D13" s="3">
        <f t="shared" si="1"/>
        <v>2.1962616822429908</v>
      </c>
      <c r="E13" s="3">
        <f t="shared" si="2"/>
        <v>449</v>
      </c>
      <c r="F13" s="3"/>
    </row>
    <row r="14" spans="1:8" x14ac:dyDescent="0.25">
      <c r="A14" s="3" t="s">
        <v>14</v>
      </c>
      <c r="B14" s="3">
        <v>14700</v>
      </c>
      <c r="C14" s="3">
        <f t="shared" si="0"/>
        <v>2.577319587628866E-4</v>
      </c>
      <c r="D14" s="3">
        <f t="shared" si="1"/>
        <v>1.2113402061855671</v>
      </c>
      <c r="E14" s="3">
        <f t="shared" si="2"/>
        <v>248</v>
      </c>
      <c r="F14" s="3"/>
    </row>
    <row r="15" spans="1:8" x14ac:dyDescent="0.25">
      <c r="A15" s="3" t="s">
        <v>15</v>
      </c>
      <c r="B15" s="3">
        <v>8500</v>
      </c>
      <c r="C15" s="3">
        <f t="shared" si="0"/>
        <v>3.7878787878787879E-4</v>
      </c>
      <c r="D15" s="3">
        <f t="shared" si="1"/>
        <v>1.7803030303030303</v>
      </c>
      <c r="E15" s="3">
        <f t="shared" si="2"/>
        <v>364</v>
      </c>
      <c r="F15" s="3"/>
    </row>
    <row r="16" spans="1:8" x14ac:dyDescent="0.25">
      <c r="A16" s="3" t="s">
        <v>16</v>
      </c>
      <c r="B16" s="3">
        <v>20000</v>
      </c>
      <c r="C16" s="3">
        <f t="shared" si="0"/>
        <v>2.0242914979757084E-4</v>
      </c>
      <c r="D16" s="3">
        <f t="shared" si="1"/>
        <v>0.95141700404858298</v>
      </c>
      <c r="E16" s="3">
        <f t="shared" si="2"/>
        <v>195</v>
      </c>
      <c r="F16" s="3"/>
    </row>
    <row r="17" spans="1:6" x14ac:dyDescent="0.25">
      <c r="A17" t="s">
        <v>51</v>
      </c>
      <c r="E17">
        <v>1023</v>
      </c>
    </row>
    <row r="18" spans="1:6" ht="45" x14ac:dyDescent="0.25">
      <c r="A18" s="1" t="s">
        <v>0</v>
      </c>
      <c r="B18" s="1" t="s">
        <v>45</v>
      </c>
      <c r="C18" s="1" t="s">
        <v>49</v>
      </c>
      <c r="D18" s="1" t="s">
        <v>48</v>
      </c>
      <c r="E18" s="1" t="s">
        <v>2</v>
      </c>
      <c r="F18" s="2" t="s">
        <v>50</v>
      </c>
    </row>
    <row r="19" spans="1:6" x14ac:dyDescent="0.25">
      <c r="A19" s="3" t="s">
        <v>16</v>
      </c>
      <c r="B19" s="3">
        <v>20000</v>
      </c>
      <c r="C19" s="3">
        <f>$H$3/(B19+$H$2)</f>
        <v>2.0242914979757084E-4</v>
      </c>
      <c r="D19" s="3">
        <f>C19*$H$2</f>
        <v>0.95141700404858298</v>
      </c>
      <c r="E19" s="3">
        <f>ROUND(1023*D19/5,0)</f>
        <v>195</v>
      </c>
      <c r="F19" s="3"/>
    </row>
    <row r="20" spans="1:6" x14ac:dyDescent="0.25">
      <c r="A20" s="3" t="s">
        <v>14</v>
      </c>
      <c r="B20" s="3">
        <v>14700</v>
      </c>
      <c r="C20" s="3">
        <f>$H$3/(B20+$H$2)</f>
        <v>2.577319587628866E-4</v>
      </c>
      <c r="D20" s="3">
        <f>C20*$H$2</f>
        <v>1.2113402061855671</v>
      </c>
      <c r="E20" s="3">
        <f>ROUND(1023*D20/5,0)</f>
        <v>248</v>
      </c>
      <c r="F20" s="3"/>
    </row>
    <row r="21" spans="1:6" x14ac:dyDescent="0.25">
      <c r="A21" s="3" t="s">
        <v>12</v>
      </c>
      <c r="B21" s="3">
        <v>10000</v>
      </c>
      <c r="C21" s="3">
        <f>$H$3/(B21+$H$2)</f>
        <v>3.4013605442176868E-4</v>
      </c>
      <c r="D21" s="3">
        <f>C21*$H$2</f>
        <v>1.5986394557823129</v>
      </c>
      <c r="E21" s="3">
        <f>ROUND(1023*D21/5,0)</f>
        <v>327</v>
      </c>
      <c r="F21" s="3"/>
    </row>
    <row r="22" spans="1:6" x14ac:dyDescent="0.25">
      <c r="A22" s="3" t="s">
        <v>15</v>
      </c>
      <c r="B22" s="3">
        <v>8500</v>
      </c>
      <c r="C22" s="3">
        <f>$H$3/(B22+$H$2)</f>
        <v>3.7878787878787879E-4</v>
      </c>
      <c r="D22" s="3">
        <f>C22*$H$2</f>
        <v>1.7803030303030303</v>
      </c>
      <c r="E22" s="3">
        <f>ROUND(1023*D22/5,0)</f>
        <v>364</v>
      </c>
      <c r="F22" s="3"/>
    </row>
    <row r="23" spans="1:6" x14ac:dyDescent="0.25">
      <c r="A23" s="3" t="s">
        <v>13</v>
      </c>
      <c r="B23" s="3">
        <v>6000</v>
      </c>
      <c r="C23" s="3">
        <f>$H$3/(B23+$H$2)</f>
        <v>4.6728971962616824E-4</v>
      </c>
      <c r="D23" s="3">
        <f>C23*$H$2</f>
        <v>2.1962616822429908</v>
      </c>
      <c r="E23" s="3">
        <f>ROUND(1023*D23/5,0)</f>
        <v>449</v>
      </c>
      <c r="F23" s="3"/>
    </row>
    <row r="24" spans="1:6" x14ac:dyDescent="0.25">
      <c r="A24" t="s">
        <v>10</v>
      </c>
      <c r="B24">
        <v>4700</v>
      </c>
      <c r="C24">
        <f>$H$3/(B24+$H$2)</f>
        <v>5.3191489361702129E-4</v>
      </c>
      <c r="D24">
        <f>C24*$H$2</f>
        <v>2.5</v>
      </c>
      <c r="E24">
        <f>ROUND(1023*D24/5,0)</f>
        <v>512</v>
      </c>
    </row>
    <row r="25" spans="1:6" x14ac:dyDescent="0.25">
      <c r="A25" t="s">
        <v>11</v>
      </c>
      <c r="B25">
        <v>3200</v>
      </c>
      <c r="C25">
        <f>$H$3/(B25+$H$2)</f>
        <v>6.329113924050633E-4</v>
      </c>
      <c r="D25">
        <f>C25*$H$2</f>
        <v>2.9746835443037973</v>
      </c>
      <c r="E25">
        <f>ROUND(1023*D25/5,0)</f>
        <v>609</v>
      </c>
    </row>
    <row r="26" spans="1:6" x14ac:dyDescent="0.25">
      <c r="A26" t="s">
        <v>8</v>
      </c>
      <c r="B26">
        <v>2000</v>
      </c>
      <c r="C26">
        <f>$H$3/(B26+$H$2)</f>
        <v>7.4626865671641792E-4</v>
      </c>
      <c r="D26">
        <f>C26*$H$2</f>
        <v>3.5074626865671643</v>
      </c>
      <c r="E26">
        <f>ROUND(1023*D26/5,0)</f>
        <v>718</v>
      </c>
    </row>
    <row r="27" spans="1:6" x14ac:dyDescent="0.25">
      <c r="A27" t="s">
        <v>9</v>
      </c>
      <c r="B27">
        <v>1400</v>
      </c>
      <c r="C27">
        <f>$H$3/(B27+$H$2)</f>
        <v>8.1967213114754098E-4</v>
      </c>
      <c r="D27">
        <f>C27*$H$2</f>
        <v>3.8524590163934427</v>
      </c>
      <c r="E27">
        <f>ROUND(1023*D27/5,0)</f>
        <v>788</v>
      </c>
    </row>
    <row r="28" spans="1:6" x14ac:dyDescent="0.25">
      <c r="A28" t="s">
        <v>6</v>
      </c>
      <c r="B28">
        <v>1000</v>
      </c>
      <c r="C28">
        <f>$H$3/(B28+$H$2)</f>
        <v>8.7719298245614037E-4</v>
      </c>
      <c r="D28">
        <f>C28*$H$2</f>
        <v>4.1228070175438596</v>
      </c>
      <c r="E28">
        <f>ROUND(1023*D28/5,0)</f>
        <v>844</v>
      </c>
    </row>
    <row r="29" spans="1:6" x14ac:dyDescent="0.25">
      <c r="A29" t="s">
        <v>7</v>
      </c>
      <c r="B29">
        <v>667</v>
      </c>
      <c r="C29">
        <f>$H$3/(B29+$H$2)</f>
        <v>9.3161915408980804E-4</v>
      </c>
      <c r="D29">
        <f>C29*$H$2</f>
        <v>4.3786100242220982</v>
      </c>
      <c r="E29">
        <f>ROUND(1023*D29/5,0)</f>
        <v>896</v>
      </c>
    </row>
    <row r="30" spans="1:6" x14ac:dyDescent="0.25">
      <c r="A30" t="s">
        <v>4</v>
      </c>
      <c r="B30">
        <v>560</v>
      </c>
      <c r="C30">
        <f>$H$3/(B30+$H$2)</f>
        <v>9.5057034220532319E-4</v>
      </c>
      <c r="D30">
        <f>C30*$H$2</f>
        <v>4.4676806083650193</v>
      </c>
      <c r="E30">
        <f>ROUND(1023*D30/5,0)</f>
        <v>914</v>
      </c>
    </row>
    <row r="31" spans="1:6" x14ac:dyDescent="0.25">
      <c r="A31" t="s">
        <v>5</v>
      </c>
      <c r="B31">
        <v>359</v>
      </c>
      <c r="C31">
        <f>$H$3/(B31+$H$2)</f>
        <v>9.8833761612966979E-4</v>
      </c>
      <c r="D31">
        <f>C31*$H$2</f>
        <v>4.6451867958094484</v>
      </c>
      <c r="E31">
        <f>ROUND(1023*D31/5,0)</f>
        <v>950</v>
      </c>
    </row>
    <row r="32" spans="1:6" x14ac:dyDescent="0.25">
      <c r="A32" t="s">
        <v>17</v>
      </c>
      <c r="B32">
        <v>220</v>
      </c>
      <c r="C32">
        <f>$H$3/(B32+$H$2)</f>
        <v>1.0162601626016261E-3</v>
      </c>
      <c r="D32">
        <f>C32*$H$2</f>
        <v>4.7764227642276431</v>
      </c>
      <c r="E32">
        <f>ROUND(1023*D32/5,0)</f>
        <v>977</v>
      </c>
    </row>
    <row r="33" spans="1:5" x14ac:dyDescent="0.25">
      <c r="A33" t="s">
        <v>3</v>
      </c>
      <c r="B33">
        <v>157</v>
      </c>
      <c r="C33">
        <f>$H$3/(B33+$H$2)</f>
        <v>1.0294420424130121E-3</v>
      </c>
      <c r="D33">
        <f>C33*$H$2</f>
        <v>4.8383775993411566</v>
      </c>
      <c r="E33">
        <f>ROUND(1023*D33/5,0)</f>
        <v>990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Analog Readings</vt:lpstr>
      <vt:lpstr>Note Frequencies</vt:lpstr>
      <vt:lpstr>Key Analog Readings (4.7k)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Li</dc:creator>
  <cp:lastModifiedBy>Alexander Li</cp:lastModifiedBy>
  <dcterms:created xsi:type="dcterms:W3CDTF">2021-08-11T03:53:42Z</dcterms:created>
  <dcterms:modified xsi:type="dcterms:W3CDTF">2021-08-11T05:07:51Z</dcterms:modified>
</cp:coreProperties>
</file>