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C:\Users\valen\Dropbox\UAH 2025\EPI 2025\Formatos excel result por carrera\FACSO\"/>
    </mc:Choice>
  </mc:AlternateContent>
  <xr:revisionPtr revIDLastSave="439" documentId="13_ncr:1_{932DEE00-EC1A-4B1F-B8D6-C011141500D0}" xr6:coauthVersionLast="47" xr6:coauthVersionMax="47" xr10:uidLastSave="{5752077B-C6C2-457A-AB02-759FFBE79BC0}"/>
  <bookViews>
    <workbookView xWindow="-108" yWindow="-108" windowWidth="23256" windowHeight="12456" firstSheet="5"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Individuales'!$A$4:$Y$4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2" l="1"/>
  <c r="X7" i="2"/>
  <c r="W7" i="2"/>
  <c r="W6" i="2"/>
  <c r="X18" i="2"/>
  <c r="X20" i="2"/>
  <c r="W20" i="2"/>
  <c r="X8" i="2"/>
  <c r="X9" i="2"/>
  <c r="X10" i="2"/>
  <c r="X11" i="2"/>
  <c r="X12" i="2"/>
  <c r="X13" i="2"/>
  <c r="X14" i="2"/>
  <c r="X15" i="2"/>
  <c r="X17" i="2"/>
  <c r="X19" i="2"/>
  <c r="X21" i="2"/>
  <c r="X22" i="2"/>
  <c r="X24" i="2"/>
  <c r="W24" i="2"/>
  <c r="X23" i="2"/>
  <c r="W23" i="2"/>
  <c r="X25" i="2"/>
  <c r="X26" i="2"/>
  <c r="X27" i="2"/>
  <c r="X28" i="2"/>
  <c r="X29" i="2"/>
  <c r="X30" i="2"/>
  <c r="X31" i="2"/>
  <c r="X32" i="2"/>
  <c r="X33" i="2"/>
  <c r="X34" i="2"/>
  <c r="X35" i="2"/>
  <c r="X36" i="2"/>
  <c r="X38" i="2"/>
  <c r="X37" i="2"/>
  <c r="X5" i="2"/>
  <c r="X4" i="2"/>
  <c r="R39" i="2"/>
  <c r="S39" i="2"/>
  <c r="T39" i="2"/>
  <c r="U39" i="2"/>
  <c r="V39" i="2"/>
  <c r="L39" i="2"/>
  <c r="M39" i="2"/>
  <c r="N39" i="2"/>
  <c r="O39" i="2"/>
  <c r="P39" i="2"/>
  <c r="Q39" i="2"/>
  <c r="K39" i="2"/>
  <c r="W4" i="2"/>
  <c r="Y4" i="2"/>
  <c r="W5" i="2"/>
  <c r="Y5" i="2"/>
  <c r="Y15" i="2"/>
  <c r="Y21" i="2"/>
  <c r="Y26" i="2"/>
  <c r="Y29" i="2"/>
  <c r="Y37" i="2"/>
  <c r="Y38" i="2"/>
  <c r="W8" i="2"/>
  <c r="W9" i="2"/>
  <c r="W10" i="2"/>
  <c r="Y10" i="2" s="1"/>
  <c r="W11" i="2"/>
  <c r="Y11" i="2" s="1"/>
  <c r="W12" i="2"/>
  <c r="W13" i="2"/>
  <c r="Y13" i="2" s="1"/>
  <c r="W14" i="2"/>
  <c r="W15" i="2"/>
  <c r="W16" i="2"/>
  <c r="X16" i="2" s="1"/>
  <c r="W17" i="2"/>
  <c r="W18" i="2"/>
  <c r="W19" i="2"/>
  <c r="Y19" i="2" s="1"/>
  <c r="W21" i="2"/>
  <c r="W22" i="2"/>
  <c r="Y22" i="2" s="1"/>
  <c r="Y23" i="2"/>
  <c r="W25" i="2"/>
  <c r="Y25" i="2" s="1"/>
  <c r="W26" i="2"/>
  <c r="W27" i="2"/>
  <c r="W28" i="2"/>
  <c r="Y28" i="2" s="1"/>
  <c r="W29" i="2"/>
  <c r="W30" i="2"/>
  <c r="Y30" i="2" s="1"/>
  <c r="W31" i="2"/>
  <c r="Y31" i="2" s="1"/>
  <c r="W32" i="2"/>
  <c r="Y32" i="2" s="1"/>
  <c r="W33" i="2"/>
  <c r="Y33" i="2" s="1"/>
  <c r="W34" i="2"/>
  <c r="Y34" i="2" s="1"/>
  <c r="W35" i="2"/>
  <c r="W36" i="2"/>
  <c r="Y36" i="2" s="1"/>
  <c r="W37" i="2"/>
  <c r="W38" i="2"/>
  <c r="X39" i="2" l="1"/>
  <c r="W39" i="2"/>
  <c r="Y6" i="2"/>
  <c r="Y24" i="2"/>
  <c r="Y20" i="2"/>
  <c r="Y18" i="2"/>
  <c r="Y17" i="2"/>
  <c r="Y16" i="2"/>
  <c r="Y7" i="2"/>
  <c r="Y14" i="2"/>
  <c r="Y12" i="2"/>
  <c r="Y9" i="2"/>
  <c r="Y35" i="2"/>
  <c r="Y8" i="2" l="1"/>
  <c r="Y27" i="2"/>
</calcChain>
</file>

<file path=xl/sharedStrings.xml><?xml version="1.0" encoding="utf-8"?>
<sst xmlns="http://schemas.openxmlformats.org/spreadsheetml/2006/main" count="354" uniqueCount="251">
  <si>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</si>
  <si>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</si>
  <si>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</si>
  <si>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</si>
  <si>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</si>
  <si>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</si>
  <si>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</si>
  <si>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</si>
  <si>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</si>
  <si>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</si>
  <si>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</si>
  <si>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</si>
  <si>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</si>
  <si>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</si>
  <si>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</si>
  <si>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</si>
  <si>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</si>
  <si>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</si>
  <si>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</si>
  <si>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</si>
  <si>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</si>
  <si>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</si>
  <si>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</si>
  <si>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</si>
  <si>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</si>
  <si>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</si>
  <si>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</si>
  <si>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</si>
  <si>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</si>
  <si>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</si>
  <si>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</si>
  <si>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</si>
  <si>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</si>
  <si>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</si>
  <si>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</si>
  <si>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</si>
  <si>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</si>
  <si>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</si>
  <si>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</si>
  <si>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</si>
  <si>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</si>
  <si>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</si>
  <si>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</si>
  <si>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No observado: 0 puntos
Nivel Bajo: 1 punto                                
Nivel Medio: 2 puntos
Nivel Óptimo: 3 puntos 
Nivel Satisfactorio: 4 puntos</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</si>
  <si>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</si>
  <si>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</si>
  <si>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</si>
  <si>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</si>
  <si>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</si>
  <si>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</si>
  <si>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</si>
  <si>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</si>
  <si>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</si>
  <si>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</si>
  <si>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</si>
  <si>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FORMULACIÓN DEL PROBLEMA</t>
  </si>
  <si>
    <t>MARCO TEÓRICO</t>
  </si>
  <si>
    <t>CONCEPTUALIZACIÓN DEL PROBLEMA</t>
  </si>
  <si>
    <t xml:space="preserve">OBJETIVO GENERAL </t>
  </si>
  <si>
    <t>OBJETIVOS ESPECÍFICOS</t>
  </si>
  <si>
    <t>HIPÓTESIS DE INVESTIGACIÓN</t>
  </si>
  <si>
    <t>IDENTIFICACIÓN DEL PARADIGMA</t>
  </si>
  <si>
    <t>TIPO DE INFORMACIÓN</t>
  </si>
  <si>
    <t>TÉCNICAS DE INVESTIGACIÓN</t>
  </si>
  <si>
    <t xml:space="preserve">IMPORTANCIA Y ALCANCES DE LA INVESTIGACIÓN </t>
  </si>
  <si>
    <t>FUNDAMENTACIÓN</t>
  </si>
  <si>
    <t>ASPECTOS FORMALES</t>
  </si>
  <si>
    <t>PUNTAJE TOTAL ESTUDIANTE</t>
  </si>
  <si>
    <t>PORCENTAJE DE LOGRO</t>
  </si>
  <si>
    <t>CATEGORÍA RESULTADO GLOBAL ESTUDIANTE</t>
  </si>
  <si>
    <t>HUGO ANDRES VEGA JARAMILLO</t>
  </si>
  <si>
    <t>VEGA</t>
  </si>
  <si>
    <t>JARAMILLO</t>
  </si>
  <si>
    <t>HUGO ANDRES</t>
  </si>
  <si>
    <t>Interrupción voluntaria (no rinde EPI 2025)</t>
  </si>
  <si>
    <t>No aplica</t>
  </si>
  <si>
    <t>CRISTIAN ANDRÉS QUILODRÁN HIDALGO</t>
  </si>
  <si>
    <t>QUILODRÁN</t>
  </si>
  <si>
    <t>HIDALGO</t>
  </si>
  <si>
    <t>CRISTIAN ANDRÉS</t>
  </si>
  <si>
    <t>K</t>
  </si>
  <si>
    <t>TOMÁS ALONSO PÉNDOLA ROJAS</t>
  </si>
  <si>
    <t>PÉNDOLA</t>
  </si>
  <si>
    <t>ROJAS</t>
  </si>
  <si>
    <t>TOMÁS ALONSO</t>
  </si>
  <si>
    <t>Avance curricular suficiente o adecuado para evaluar ciclo básico</t>
  </si>
  <si>
    <t xml:space="preserve">Rendida </t>
  </si>
  <si>
    <t>CÉSAR MAURICIO ESPINOZA GUAJARDO</t>
  </si>
  <si>
    <t>ESPINOZA</t>
  </si>
  <si>
    <t>GUAJARDO</t>
  </si>
  <si>
    <t>CÉSAR MAURICIO</t>
  </si>
  <si>
    <t>VIOLETA PAZ RIVERA SEPÚLVEDA</t>
  </si>
  <si>
    <t>RIVERA</t>
  </si>
  <si>
    <t>SEPÚLVEDA</t>
  </si>
  <si>
    <t>VIOLETA PAZ</t>
  </si>
  <si>
    <t>ALEX MIGUEL GARRIDO CAYETANO</t>
  </si>
  <si>
    <t>GARRIDO</t>
  </si>
  <si>
    <t>CAYETANO</t>
  </si>
  <si>
    <t>ALEX MIGUEL</t>
  </si>
  <si>
    <t>FERNANDA ISIDORA DUARTE GUTIÉRREZ</t>
  </si>
  <si>
    <t>DUARTE</t>
  </si>
  <si>
    <t>GUTIÉRREZ</t>
  </si>
  <si>
    <t>FERNANDA ISIDORA</t>
  </si>
  <si>
    <t>FELIPE IGNACIO GARRIDO CORREA</t>
  </si>
  <si>
    <t>CORREA</t>
  </si>
  <si>
    <t>FELIPE IGNACIO</t>
  </si>
  <si>
    <t>MATÍAS ALBERTO GAETE FUENTES</t>
  </si>
  <si>
    <t>GAETE</t>
  </si>
  <si>
    <t>FUENTES</t>
  </si>
  <si>
    <t>MATÍAS ALBERTO</t>
  </si>
  <si>
    <t>SOPHIA AMARA MAC-LEAN ILLANES</t>
  </si>
  <si>
    <t>MAC-LEAN</t>
  </si>
  <si>
    <t>ILLANES</t>
  </si>
  <si>
    <t>SOPHIA AMARA</t>
  </si>
  <si>
    <t>KARLA BELÉN ROMO GARCÍA</t>
  </si>
  <si>
    <t>ROMO</t>
  </si>
  <si>
    <t>GARCÍA</t>
  </si>
  <si>
    <t>KARLA BELÉN</t>
  </si>
  <si>
    <t>MARTINA PAZ ALFARO VALDÉS</t>
  </si>
  <si>
    <t>ALFARO</t>
  </si>
  <si>
    <t>VALDÉS</t>
  </si>
  <si>
    <t>MARTINA PAZ</t>
  </si>
  <si>
    <t>RUZÉ SCARLET CABELLO JIMÉNEZ</t>
  </si>
  <si>
    <t>CABELLO</t>
  </si>
  <si>
    <t>JIMÉNEZ</t>
  </si>
  <si>
    <t>RUZÉ SCARLET</t>
  </si>
  <si>
    <t>FLORENCIA DEL CARMEN PASTENES ALVARADO</t>
  </si>
  <si>
    <t>PASTENES</t>
  </si>
  <si>
    <t>ALVARADO</t>
  </si>
  <si>
    <t>FLORENCIA DEL CARMEN</t>
  </si>
  <si>
    <t>LEANDRO ANDRÉS SUÁREZ SOTO</t>
  </si>
  <si>
    <t>SUÁREZ</t>
  </si>
  <si>
    <t>SOTO</t>
  </si>
  <si>
    <t>LEANDRO ANDRÉS</t>
  </si>
  <si>
    <t>MAITE SAYEN ROJAS SAAVEDRA</t>
  </si>
  <si>
    <t>SAAVEDRA</t>
  </si>
  <si>
    <t>MAITE SAYEN</t>
  </si>
  <si>
    <t>ALEJANDRO JESÚS CERÓN DUQUE</t>
  </si>
  <si>
    <t>CERÓN</t>
  </si>
  <si>
    <t>DUQUE</t>
  </si>
  <si>
    <t>ALEJANDRO JESÚS</t>
  </si>
  <si>
    <t>SEBASTIÁN BERNARDO SAGREDO ORELLANA</t>
  </si>
  <si>
    <t>SAGREDO</t>
  </si>
  <si>
    <t>ORELLANA</t>
  </si>
  <si>
    <t>SEBASTIÁN BERNARDO</t>
  </si>
  <si>
    <t>BORJA ANDRÉS SALDIVIA RIVERA</t>
  </si>
  <si>
    <t>SALDIVIA</t>
  </si>
  <si>
    <t>BORJA ANDRÉS</t>
  </si>
  <si>
    <t>TOMAS SEBASTIAN FUENTES URETA</t>
  </si>
  <si>
    <t>URETA</t>
  </si>
  <si>
    <t>TOMAS SEBASTIAN</t>
  </si>
  <si>
    <t>IGNACIA MONSERRAT ZABALA SILVA</t>
  </si>
  <si>
    <t>ZABALA</t>
  </si>
  <si>
    <t>SILVA</t>
  </si>
  <si>
    <t>IGNACIA MONSERRAT</t>
  </si>
  <si>
    <t>LUCAS LEONIDAS GAJARDO HERNÁNDEZ</t>
  </si>
  <si>
    <t>GAJARDO</t>
  </si>
  <si>
    <t>HERNÁNDEZ</t>
  </si>
  <si>
    <t>LUCAS LEONIDAS</t>
  </si>
  <si>
    <t>JULIANNA NICOLE MAGAÑA ROJAS</t>
  </si>
  <si>
    <t>MAGAÑA</t>
  </si>
  <si>
    <t>JULIANNA NICOLE</t>
  </si>
  <si>
    <t>ISIDORA FERNANDA ROCCO RIFFO</t>
  </si>
  <si>
    <t>ROCCO</t>
  </si>
  <si>
    <t>RIFFO</t>
  </si>
  <si>
    <t>ISIDORA FERNANDA</t>
  </si>
  <si>
    <t>JOSEFINA ALMENDRA ABALLAY VIÑAS</t>
  </si>
  <si>
    <t>ABALLAY</t>
  </si>
  <si>
    <t>VIÑAS</t>
  </si>
  <si>
    <t>JOSEFINA ALMENDRA</t>
  </si>
  <si>
    <t>FRANCISCO JAVIER PIZARRO RIVERA</t>
  </si>
  <si>
    <t>PIZARRO</t>
  </si>
  <si>
    <t>FRANCISCO JAVIER</t>
  </si>
  <si>
    <t>VICENTE IGNACIO VERGARA ACUÑA</t>
  </si>
  <si>
    <t>VERGARA</t>
  </si>
  <si>
    <t>ACUÑA</t>
  </si>
  <si>
    <t>VICENTE IGNACIO</t>
  </si>
  <si>
    <t>TAMARA BELÉN GÓMEZ CALLATA</t>
  </si>
  <si>
    <t>GÓMEZ</t>
  </si>
  <si>
    <t>CALLATA</t>
  </si>
  <si>
    <t>TAMARA BELÉN</t>
  </si>
  <si>
    <t>BENJAMÍN FELIPE ANDRÉS SEPÚLVEDA RODRÍGUEZ</t>
  </si>
  <si>
    <t>RODRÍGUEZ</t>
  </si>
  <si>
    <t>BENJAMÍN FELIPE ANDRÉS</t>
  </si>
  <si>
    <t>ANTONIA DENISSE RÍOS FERNÁNDEZ</t>
  </si>
  <si>
    <t>RÍOS</t>
  </si>
  <si>
    <t>FERNÁNDEZ</t>
  </si>
  <si>
    <t>ANTONIA DENISSE</t>
  </si>
  <si>
    <t>FELIPE ISMAEL CAMBIAZO DÍAZ</t>
  </si>
  <si>
    <t>CAMBIAZO</t>
  </si>
  <si>
    <t>DÍAZ</t>
  </si>
  <si>
    <t>FELIPE ISMAEL</t>
  </si>
  <si>
    <t>VICTORIA ASUNCIÓN BERMUDES VIVEROS</t>
  </si>
  <si>
    <t>BERMUDES</t>
  </si>
  <si>
    <t>VIVEROS</t>
  </si>
  <si>
    <t>VICTORIA ASUNCIÓN</t>
  </si>
  <si>
    <t>ALMENDRA ESPERANZA JARA ROJAS</t>
  </si>
  <si>
    <t>JARA</t>
  </si>
  <si>
    <t>ALMENDRA ESPERANZA</t>
  </si>
  <si>
    <t>ANTONIO MUÑOZ VILLAGRA</t>
  </si>
  <si>
    <t>MUÑOZ</t>
  </si>
  <si>
    <t>VILLAGRA</t>
  </si>
  <si>
    <t>ANTONIO</t>
  </si>
  <si>
    <r>
      <rPr>
        <b/>
        <u/>
        <sz val="12"/>
        <color theme="1"/>
        <rFont val="Aptos Narrow"/>
        <family val="2"/>
        <scheme val="minor"/>
      </rPr>
      <t xml:space="preserve">Actividad problema 1
</t>
    </r>
    <r>
      <rPr>
        <i/>
        <sz val="12"/>
        <color theme="1"/>
        <rFont val="Aptos Narrow"/>
        <family val="2"/>
        <scheme val="minor"/>
      </rPr>
      <t xml:space="preserve">
Nivel de logro 1: 1 punto                                
Nivel de logro 2: 2 puntos
Nivel de logro 3: 3 puntos 
Nivel de logro 4: 4 puntos</t>
    </r>
  </si>
  <si>
    <t>Resultados Generales Cohorte</t>
  </si>
  <si>
    <t xml:space="preserve"> N Estudiantes habilitados para rendir</t>
  </si>
  <si>
    <t xml:space="preserve"> N Estudiantes que rindieron</t>
  </si>
  <si>
    <t xml:space="preserve">Porcentaje de cobertura EPI </t>
  </si>
  <si>
    <t>FORMULACIÒN DEL PROBLEMA</t>
  </si>
  <si>
    <t>PUNTAJE LOGRO</t>
  </si>
  <si>
    <t>PORCENTAJE DE LOGRO EPI 2025</t>
  </si>
  <si>
    <t xml:space="preserve">CATEGORÍA RESULTADO GLOBAL </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</si>
  <si>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</si>
  <si>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</si>
  <si>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</si>
  <si>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</si>
  <si>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</si>
  <si>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</si>
  <si>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</si>
  <si>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</si>
  <si>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</si>
  <si>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Expulsión</t>
  </si>
  <si>
    <t>Retracto</t>
  </si>
  <si>
    <t>NOMBRE DE LA FACULTAD</t>
  </si>
  <si>
    <t xml:space="preserve">NOMBRE DEL PROGRAMA ACADÉMICO </t>
  </si>
  <si>
    <r>
      <rPr>
        <b/>
        <sz val="11"/>
        <color rgb="FF000000"/>
        <rFont val="Aptos Narrow"/>
        <scheme val="minor"/>
      </rPr>
      <t xml:space="preserve">PLAN DE ESTUDIO </t>
    </r>
    <r>
      <rPr>
        <b/>
        <sz val="11"/>
        <color rgb="FF0070C0"/>
        <rFont val="Aptos Narrow"/>
        <scheme val="minor"/>
      </rPr>
      <t>AÑO 2020</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</si>
  <si>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</si>
  <si>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</si>
  <si>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</si>
  <si>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</si>
  <si>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</si>
  <si>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</si>
  <si>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</si>
  <si>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</si>
  <si>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</si>
  <si>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Actualmente trabajamos desde la dirección de carrera en un proyecto de innovación en docencia que incluye una evaluación cualitativa del funcionamiento del perfil intermedio. Este trabajo ha incluido una revisión de los contenidos y metodologías de la EPI además de entrevistas con profesores de los cursos de ciclo básico. 
- llevar a cabo una revisión inmediata 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</si>
  <si>
    <t>Preinforme proyecto</t>
  </si>
  <si>
    <t xml:space="preserve">II. </t>
  </si>
  <si>
    <t>MEDIANO PLAZO</t>
  </si>
  <si>
    <t xml:space="preserve">"Incoporamos en programaciones del ciclo básico, especialmente en cursos de metodología,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							
</t>
  </si>
  <si>
    <t>Programaciones de las actividades curriculares cursos metodología cualitativa y cuantitativas.</t>
  </si>
  <si>
    <t xml:space="preserve">III. </t>
  </si>
  <si>
    <t>LARGO PLAZO</t>
  </si>
  <si>
    <t>"Con los resultados del proyecto de innovación en docencia se proyecta la actualización del plan de estudios, reajustando programas, carga académica y ubicación de actividades curriculares en el ciclo básico.¨"</t>
  </si>
  <si>
    <t xml:space="preserve">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</si>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</sst>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i/>
      <sz val="12"/>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sz val="8"/>
      <color rgb="FF000000"/>
      <name val="Calibri"/>
      <family val="2"/>
    </font>
    <font>
      <sz val="11"/>
      <color rgb="FF000000"/>
      <name val="Calibri"/>
      <family val="2"/>
    </font>
    <font>
      <sz val="11"/>
      <color rgb="FF000000"/>
      <name val="Aptos Narrow"/>
      <family val="2"/>
      <scheme val="minor"/>
    </font>
    <font>
      <b/>
      <sz val="11"/>
      <color rgb="FF000000"/>
      <name val="Aptos Narrow"/>
      <scheme val="minor"/>
    </font>
    <font>
      <b/>
      <sz val="11"/>
      <color rgb="FF0070C0"/>
      <name val="Aptos Narrow"/>
      <scheme val="minor"/>
    </font>
    <font>
      <b/>
      <sz val="11"/>
      <name val="Aptos Narrow"/>
      <scheme val="minor"/>
    </font>
    <font>
      <i/>
      <sz val="11"/>
      <color rgb="FF0070C0"/>
      <name val="Aptos Narrow"/>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thin">
        <color rgb="FF000000"/>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9" fontId="12" fillId="0" borderId="0" applyFont="0" applyFill="0" applyBorder="0" applyAlignment="0" applyProtection="0"/>
  </cellStyleXfs>
  <cellXfs count="148">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6" xfId="0" applyFont="1" applyBorder="1" applyAlignment="1">
      <alignment wrapText="1"/>
    </xf>
    <xf numFmtId="0" fontId="1" fillId="0" borderId="36" xfId="0" applyFont="1" applyBorder="1" applyAlignment="1">
      <alignment wrapText="1"/>
    </xf>
    <xf numFmtId="0" fontId="0" fillId="0" borderId="34" xfId="0" applyBorder="1"/>
    <xf numFmtId="0" fontId="0" fillId="0" borderId="16" xfId="0" applyBorder="1" applyAlignment="1">
      <alignment wrapText="1"/>
    </xf>
    <xf numFmtId="0" fontId="0" fillId="0" borderId="34" xfId="0" applyBorder="1" applyAlignment="1">
      <alignment wrapText="1"/>
    </xf>
    <xf numFmtId="0" fontId="0" fillId="0" borderId="16" xfId="0" applyBorder="1" applyAlignment="1">
      <alignment horizontal="center"/>
    </xf>
    <xf numFmtId="0" fontId="0" fillId="0" borderId="27" xfId="0" applyBorder="1" applyAlignment="1">
      <alignment horizontal="center" vertical="center" wrapText="1"/>
    </xf>
    <xf numFmtId="0" fontId="2" fillId="0" borderId="38" xfId="0" applyFont="1" applyBorder="1" applyAlignment="1">
      <alignment horizontal="center" vertical="center" wrapText="1"/>
    </xf>
    <xf numFmtId="0" fontId="1" fillId="0" borderId="37" xfId="0" applyFont="1" applyBorder="1"/>
    <xf numFmtId="0" fontId="1" fillId="0" borderId="21" xfId="0" applyFont="1" applyBorder="1"/>
    <xf numFmtId="0" fontId="2" fillId="6" borderId="41"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1" fontId="11" fillId="0" borderId="1" xfId="0" applyNumberFormat="1" applyFont="1" applyBorder="1" applyAlignment="1">
      <alignment horizontal="center" vertical="top" wrapText="1"/>
    </xf>
    <xf numFmtId="0" fontId="6" fillId="0" borderId="38" xfId="0" applyFont="1" applyBorder="1" applyAlignment="1">
      <alignment horizontal="center"/>
    </xf>
    <xf numFmtId="0" fontId="2" fillId="6" borderId="42" xfId="0" applyFont="1" applyFill="1" applyBorder="1" applyAlignment="1">
      <alignment horizontal="center" vertical="center" wrapText="1"/>
    </xf>
    <xf numFmtId="0" fontId="0" fillId="0" borderId="27" xfId="0" applyBorder="1" applyAlignment="1">
      <alignment horizontal="center" vertical="center"/>
    </xf>
    <xf numFmtId="9" fontId="1" fillId="0" borderId="1" xfId="1" applyFont="1" applyBorder="1"/>
    <xf numFmtId="0" fontId="0" fillId="2" borderId="16" xfId="0" applyFill="1" applyBorder="1" applyAlignment="1">
      <alignment horizontal="center" vertical="center" wrapText="1"/>
    </xf>
    <xf numFmtId="0" fontId="2" fillId="6" borderId="40" xfId="0" applyFont="1" applyFill="1" applyBorder="1" applyAlignment="1">
      <alignment horizontal="center" vertical="center" wrapText="1"/>
    </xf>
    <xf numFmtId="0" fontId="0" fillId="0" borderId="0" xfId="0" applyAlignment="1">
      <alignment horizontal="left" vertical="center"/>
    </xf>
    <xf numFmtId="0" fontId="4" fillId="7" borderId="16" xfId="0" applyFont="1" applyFill="1" applyBorder="1" applyAlignment="1">
      <alignment horizontal="center" vertical="center"/>
    </xf>
    <xf numFmtId="0" fontId="4" fillId="7" borderId="16" xfId="0" applyFont="1" applyFill="1" applyBorder="1" applyAlignment="1">
      <alignment horizontal="left" vertical="center"/>
    </xf>
    <xf numFmtId="0" fontId="16" fillId="0" borderId="16" xfId="0" applyFont="1" applyBorder="1" applyAlignment="1">
      <alignment horizontal="left" vertical="top" wrapText="1"/>
    </xf>
    <xf numFmtId="14" fontId="1" fillId="0" borderId="36" xfId="0" applyNumberFormat="1" applyFont="1" applyBorder="1" applyAlignment="1">
      <alignment wrapText="1"/>
    </xf>
    <xf numFmtId="0" fontId="18" fillId="0" borderId="16" xfId="0" applyFont="1" applyBorder="1"/>
    <xf numFmtId="0" fontId="18" fillId="0" borderId="44" xfId="0" applyFont="1" applyBorder="1"/>
    <xf numFmtId="0" fontId="17" fillId="0" borderId="0" xfId="0" applyFont="1" applyAlignment="1">
      <alignment wrapText="1"/>
    </xf>
    <xf numFmtId="0" fontId="0" fillId="0" borderId="44" xfId="0" applyBorder="1"/>
    <xf numFmtId="0" fontId="0" fillId="2" borderId="27" xfId="0" applyFill="1" applyBorder="1" applyAlignment="1">
      <alignment horizontal="center" vertical="center" wrapText="1"/>
    </xf>
    <xf numFmtId="9" fontId="0" fillId="0" borderId="43" xfId="0" applyNumberFormat="1" applyBorder="1" applyAlignment="1">
      <alignment horizontal="center"/>
    </xf>
    <xf numFmtId="0" fontId="19" fillId="0" borderId="37" xfId="0" applyFont="1" applyBorder="1"/>
    <xf numFmtId="0" fontId="19" fillId="0" borderId="16" xfId="0" applyFont="1" applyBorder="1" applyAlignment="1">
      <alignment wrapText="1"/>
    </xf>
    <xf numFmtId="14" fontId="19" fillId="0" borderId="36" xfId="0" applyNumberFormat="1" applyFont="1" applyBorder="1" applyAlignment="1">
      <alignment wrapText="1"/>
    </xf>
    <xf numFmtId="0" fontId="19" fillId="0" borderId="33" xfId="0" applyFont="1" applyBorder="1" applyAlignment="1">
      <alignment wrapText="1"/>
    </xf>
    <xf numFmtId="0" fontId="0" fillId="0" borderId="1" xfId="0" applyBorder="1" applyAlignment="1">
      <alignment horizontal="center"/>
    </xf>
    <xf numFmtId="2" fontId="0" fillId="0" borderId="0" xfId="0" applyNumberFormat="1"/>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30"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0" fillId="5" borderId="45"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47" xfId="0" applyFill="1" applyBorder="1" applyAlignment="1">
      <alignment horizontal="center" vertical="center" wrapText="1"/>
    </xf>
    <xf numFmtId="0" fontId="0" fillId="5" borderId="48" xfId="0" applyFill="1" applyBorder="1" applyAlignment="1">
      <alignment horizontal="center" vertical="center" wrapText="1"/>
    </xf>
    <xf numFmtId="0" fontId="0" fillId="5" borderId="39" xfId="0" applyFill="1" applyBorder="1" applyAlignment="1">
      <alignment horizontal="center" vertical="center" wrapText="1"/>
    </xf>
    <xf numFmtId="0" fontId="0" fillId="5" borderId="20" xfId="0"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3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16" fillId="0" borderId="16" xfId="0" applyFont="1" applyBorder="1" applyAlignment="1">
      <alignment horizontal="left" vertical="top" wrapText="1"/>
    </xf>
    <xf numFmtId="0" fontId="0" fillId="0" borderId="39" xfId="0" applyBorder="1" applyAlignment="1">
      <alignment horizontal="left" vertical="center"/>
    </xf>
    <xf numFmtId="0" fontId="4" fillId="7" borderId="16" xfId="0" applyFont="1" applyFill="1" applyBorder="1" applyAlignment="1">
      <alignment horizontal="center" vertical="center"/>
    </xf>
    <xf numFmtId="0" fontId="0" fillId="0" borderId="16" xfId="0" applyBorder="1" applyAlignment="1">
      <alignment horizontal="left" vertical="center" wrapText="1"/>
    </xf>
    <xf numFmtId="0" fontId="16" fillId="0" borderId="16" xfId="0" applyFont="1" applyBorder="1" applyAlignment="1">
      <alignment horizontal="left" vertical="top"/>
    </xf>
    <xf numFmtId="0" fontId="16"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center" vertical="center"/>
    </xf>
    <xf numFmtId="0" fontId="22" fillId="0" borderId="0" xfId="0" applyFont="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xf numFmtId="0" fontId="23" fillId="0" borderId="16" xfId="0" applyFont="1" applyBorder="1" applyAlignment="1">
      <alignment horizontal="left" vertical="top" wrapText="1"/>
    </xf>
    <xf numFmtId="0" fontId="19" fillId="0" borderId="1" xfId="0" applyFont="1" applyBorder="1" applyAlignment="1">
      <alignment wrapText="1"/>
    </xf>
    <xf numFmtId="1" fontId="11" fillId="8" borderId="1" xfId="0" applyNumberFormat="1" applyFont="1" applyFill="1" applyBorder="1" applyAlignment="1">
      <alignment horizontal="center" vertical="top" wrapText="1"/>
    </xf>
    <xf numFmtId="0" fontId="1" fillId="0" borderId="39" xfId="0" applyFont="1" applyBorder="1"/>
    <xf numFmtId="0" fontId="6" fillId="8" borderId="38" xfId="0" applyFont="1" applyFill="1" applyBorder="1" applyAlignment="1">
      <alignment horizontal="center"/>
    </xf>
    <xf numFmtId="0" fontId="19" fillId="8" borderId="37" xfId="0" applyFont="1" applyFill="1" applyBorder="1"/>
    <xf numFmtId="0" fontId="19" fillId="8" borderId="16" xfId="0" applyFont="1" applyFill="1" applyBorder="1" applyAlignment="1">
      <alignment wrapText="1"/>
    </xf>
    <xf numFmtId="14" fontId="19" fillId="8" borderId="36" xfId="0" applyNumberFormat="1" applyFont="1" applyFill="1" applyBorder="1" applyAlignment="1">
      <alignment wrapText="1"/>
    </xf>
    <xf numFmtId="0" fontId="1" fillId="8" borderId="16" xfId="0" applyFont="1" applyFill="1" applyBorder="1" applyAlignment="1">
      <alignment wrapText="1"/>
    </xf>
    <xf numFmtId="0" fontId="0" fillId="8" borderId="34" xfId="0" applyFill="1" applyBorder="1" applyAlignment="1">
      <alignment wrapText="1"/>
    </xf>
    <xf numFmtId="0" fontId="18" fillId="8" borderId="44" xfId="0" applyFont="1" applyFill="1" applyBorder="1"/>
    <xf numFmtId="0" fontId="19" fillId="8" borderId="1" xfId="0" applyFont="1" applyFill="1" applyBorder="1" applyAlignment="1">
      <alignment wrapText="1"/>
    </xf>
    <xf numFmtId="0" fontId="1" fillId="8" borderId="1" xfId="0" applyFont="1" applyFill="1" applyBorder="1"/>
    <xf numFmtId="0" fontId="0" fillId="9" borderId="16" xfId="0" applyFill="1" applyBorder="1"/>
    <xf numFmtId="0" fontId="6" fillId="9" borderId="38" xfId="0" applyFont="1" applyFill="1" applyBorder="1" applyAlignment="1">
      <alignment horizontal="center"/>
    </xf>
    <xf numFmtId="1" fontId="11" fillId="9" borderId="1" xfId="0" applyNumberFormat="1" applyFont="1" applyFill="1" applyBorder="1" applyAlignment="1">
      <alignment horizontal="center" vertical="top" wrapText="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16</xdr:col>
      <xdr:colOff>0</xdr:colOff>
      <xdr:row>1</xdr:row>
      <xdr:rowOff>0</xdr:rowOff>
    </xdr:from>
    <xdr:to>
      <xdr:col>27</xdr:col>
      <xdr:colOff>506065</xdr:colOff>
      <xdr:row>36</xdr:row>
      <xdr:rowOff>77141</xdr:rowOff>
    </xdr:to>
    <xdr:pic>
      <xdr:nvPicPr>
        <xdr:cNvPr id="4" name="Imagen 3">
          <a:extLst>
            <a:ext uri="{FF2B5EF4-FFF2-40B4-BE49-F238E27FC236}">
              <a16:creationId xmlns:a16="http://schemas.microsoft.com/office/drawing/2014/main" id="{105F130F-5706-CE4B-DD2F-37C89B5781C9}"/>
            </a:ext>
          </a:extLst>
        </xdr:cNvPr>
        <xdr:cNvPicPr>
          <a:picLocks noChangeAspect="1"/>
        </xdr:cNvPicPr>
      </xdr:nvPicPr>
      <xdr:blipFill>
        <a:blip xmlns:r="http://schemas.openxmlformats.org/officeDocument/2006/relationships" r:embed="rId3"/>
        <a:stretch>
          <a:fillRect/>
        </a:stretch>
      </xdr:blipFill>
      <xdr:spPr>
        <a:xfrm>
          <a:off x="12192000" y="190500"/>
          <a:ext cx="8888065" cy="6744641"/>
        </a:xfrm>
        <a:prstGeom prst="rect">
          <a:avLst/>
        </a:prstGeom>
      </xdr:spPr>
    </xdr:pic>
    <xdr:clientData/>
  </xdr:twoCellAnchor>
  <xdr:twoCellAnchor editAs="oneCell">
    <xdr:from>
      <xdr:col>16</xdr:col>
      <xdr:colOff>161925</xdr:colOff>
      <xdr:row>34</xdr:row>
      <xdr:rowOff>85725</xdr:rowOff>
    </xdr:from>
    <xdr:to>
      <xdr:col>26</xdr:col>
      <xdr:colOff>572621</xdr:colOff>
      <xdr:row>60</xdr:row>
      <xdr:rowOff>124522</xdr:rowOff>
    </xdr:to>
    <xdr:pic>
      <xdr:nvPicPr>
        <xdr:cNvPr id="5" name="Imagen 4">
          <a:extLst>
            <a:ext uri="{FF2B5EF4-FFF2-40B4-BE49-F238E27FC236}">
              <a16:creationId xmlns:a16="http://schemas.microsoft.com/office/drawing/2014/main" id="{01829C90-BC59-BAB3-E6D9-A808CD159B9C}"/>
            </a:ext>
          </a:extLst>
        </xdr:cNvPr>
        <xdr:cNvPicPr>
          <a:picLocks noChangeAspect="1"/>
        </xdr:cNvPicPr>
      </xdr:nvPicPr>
      <xdr:blipFill>
        <a:blip xmlns:r="http://schemas.openxmlformats.org/officeDocument/2006/relationships" r:embed="rId4"/>
        <a:stretch>
          <a:fillRect/>
        </a:stretch>
      </xdr:blipFill>
      <xdr:spPr>
        <a:xfrm>
          <a:off x="12353925" y="6562725"/>
          <a:ext cx="8030696" cy="4991797"/>
        </a:xfrm>
        <a:prstGeom prst="rect">
          <a:avLst/>
        </a:prstGeom>
      </xdr:spPr>
    </xdr:pic>
    <xdr:clientData/>
  </xdr:twoCellAnchor>
  <xdr:twoCellAnchor editAs="oneCell">
    <xdr:from>
      <xdr:col>16</xdr:col>
      <xdr:colOff>171450</xdr:colOff>
      <xdr:row>60</xdr:row>
      <xdr:rowOff>38100</xdr:rowOff>
    </xdr:from>
    <xdr:to>
      <xdr:col>26</xdr:col>
      <xdr:colOff>582146</xdr:colOff>
      <xdr:row>81</xdr:row>
      <xdr:rowOff>10079</xdr:rowOff>
    </xdr:to>
    <xdr:pic>
      <xdr:nvPicPr>
        <xdr:cNvPr id="6" name="Imagen 5">
          <a:extLst>
            <a:ext uri="{FF2B5EF4-FFF2-40B4-BE49-F238E27FC236}">
              <a16:creationId xmlns:a16="http://schemas.microsoft.com/office/drawing/2014/main" id="{0AC430F4-6DD0-7F40-083E-CB24C68CAC8D}"/>
            </a:ext>
          </a:extLst>
        </xdr:cNvPr>
        <xdr:cNvPicPr>
          <a:picLocks noChangeAspect="1"/>
        </xdr:cNvPicPr>
      </xdr:nvPicPr>
      <xdr:blipFill>
        <a:blip xmlns:r="http://schemas.openxmlformats.org/officeDocument/2006/relationships" r:embed="rId5"/>
        <a:stretch>
          <a:fillRect/>
        </a:stretch>
      </xdr:blipFill>
      <xdr:spPr>
        <a:xfrm>
          <a:off x="12363450" y="11468100"/>
          <a:ext cx="8030696" cy="3972479"/>
        </a:xfrm>
        <a:prstGeom prst="rect">
          <a:avLst/>
        </a:prstGeom>
      </xdr:spPr>
    </xdr:pic>
    <xdr:clientData/>
  </xdr:twoCellAnchor>
  <xdr:twoCellAnchor editAs="oneCell">
    <xdr:from>
      <xdr:col>29</xdr:col>
      <xdr:colOff>0</xdr:colOff>
      <xdr:row>1</xdr:row>
      <xdr:rowOff>0</xdr:rowOff>
    </xdr:from>
    <xdr:to>
      <xdr:col>40</xdr:col>
      <xdr:colOff>219075</xdr:colOff>
      <xdr:row>31</xdr:row>
      <xdr:rowOff>47625</xdr:rowOff>
    </xdr:to>
    <xdr:pic>
      <xdr:nvPicPr>
        <xdr:cNvPr id="2" name="Imagen 1">
          <a:extLst>
            <a:ext uri="{FF2B5EF4-FFF2-40B4-BE49-F238E27FC236}">
              <a16:creationId xmlns:a16="http://schemas.microsoft.com/office/drawing/2014/main" id="{BB976A6D-1FC1-5AC1-16DB-87B50FE83489}"/>
            </a:ext>
            <a:ext uri="{147F2762-F138-4A5C-976F-8EAC2B608ADB}">
              <a16:predDERef xmlns:a16="http://schemas.microsoft.com/office/drawing/2014/main" pred="{0AC430F4-6DD0-7F40-083E-CB24C68CAC8D}"/>
            </a:ext>
          </a:extLst>
        </xdr:cNvPr>
        <xdr:cNvPicPr>
          <a:picLocks noChangeAspect="1"/>
        </xdr:cNvPicPr>
      </xdr:nvPicPr>
      <xdr:blipFill>
        <a:blip xmlns:r="http://schemas.openxmlformats.org/officeDocument/2006/relationships" r:embed="rId6"/>
        <a:stretch>
          <a:fillRect/>
        </a:stretch>
      </xdr:blipFill>
      <xdr:spPr>
        <a:xfrm>
          <a:off x="22098000" y="180975"/>
          <a:ext cx="8601075" cy="5476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158115</xdr:colOff>
      <xdr:row>0</xdr:row>
      <xdr:rowOff>988695</xdr:rowOff>
    </xdr:to>
    <xdr:pic>
      <xdr:nvPicPr>
        <xdr:cNvPr id="2" name="Imagen 1" descr="C:\Users\Tere\Desktop\UAH_Marzo2020\DD\ImagenesDD\Logos\Docencia-01.jpg">
          <a:extLst>
            <a:ext uri="{FF2B5EF4-FFF2-40B4-BE49-F238E27FC236}">
              <a16:creationId xmlns:a16="http://schemas.microsoft.com/office/drawing/2014/main" id="{4E1C6A9F-5A48-44BB-8B49-E0A44445D2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2110" y="0"/>
          <a:ext cx="209740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8" workbookViewId="0">
      <selection activeCell="B6" sqref="B6"/>
    </sheetView>
  </sheetViews>
  <sheetFormatPr defaultColWidth="11.42578125" defaultRowHeight="14.4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 thickBot="1"/>
    <row r="4" spans="1:8" ht="15" thickBot="1">
      <c r="C4" s="76" t="s">
        <v>2</v>
      </c>
      <c r="D4" s="77"/>
      <c r="E4" s="77"/>
      <c r="F4" s="77"/>
      <c r="G4" s="78"/>
    </row>
    <row r="5" spans="1:8">
      <c r="C5" s="6" t="s">
        <v>3</v>
      </c>
      <c r="D5" s="6" t="s">
        <v>4</v>
      </c>
      <c r="E5" s="7" t="s">
        <v>5</v>
      </c>
      <c r="F5" s="6" t="s">
        <v>6</v>
      </c>
      <c r="G5" s="8" t="s">
        <v>7</v>
      </c>
    </row>
    <row r="6" spans="1:8" ht="15" thickBot="1">
      <c r="C6" s="9" t="s">
        <v>8</v>
      </c>
      <c r="D6" s="9" t="s">
        <v>9</v>
      </c>
      <c r="E6" s="10" t="s">
        <v>10</v>
      </c>
      <c r="F6" s="9" t="s">
        <v>11</v>
      </c>
      <c r="G6" s="11" t="s">
        <v>12</v>
      </c>
    </row>
    <row r="7" spans="1:8" ht="43.9" thickBot="1">
      <c r="C7" s="12" t="s">
        <v>13</v>
      </c>
      <c r="D7" s="13" t="s">
        <v>14</v>
      </c>
      <c r="E7" s="13" t="s">
        <v>15</v>
      </c>
      <c r="F7" s="13" t="s">
        <v>16</v>
      </c>
      <c r="G7" s="14" t="s">
        <v>17</v>
      </c>
    </row>
    <row r="8" spans="1:8">
      <c r="C8" s="15"/>
      <c r="D8" s="15"/>
      <c r="E8" s="15"/>
      <c r="F8" s="15"/>
      <c r="G8" s="16"/>
    </row>
    <row r="9" spans="1:8">
      <c r="A9" t="s">
        <v>18</v>
      </c>
      <c r="B9" s="17" t="s">
        <v>19</v>
      </c>
    </row>
    <row r="10" spans="1:8">
      <c r="B10" s="79" t="s">
        <v>20</v>
      </c>
      <c r="C10" s="80"/>
      <c r="D10" s="80"/>
      <c r="E10" s="80"/>
      <c r="F10" s="80"/>
      <c r="G10" s="80"/>
    </row>
    <row r="11" spans="1:8">
      <c r="B11" s="80"/>
      <c r="C11" s="80"/>
      <c r="D11" s="80"/>
      <c r="E11" s="80"/>
      <c r="F11" s="80"/>
      <c r="G11" s="80"/>
    </row>
    <row r="12" spans="1:8">
      <c r="B12" s="80"/>
      <c r="C12" s="80"/>
      <c r="D12" s="80"/>
      <c r="E12" s="80"/>
      <c r="F12" s="80"/>
      <c r="G12" s="80"/>
    </row>
    <row r="14" spans="1:8" ht="15" thickBot="1"/>
    <row r="15" spans="1:8" ht="15" thickBot="1">
      <c r="C15" s="76" t="s">
        <v>21</v>
      </c>
      <c r="D15" s="77"/>
      <c r="E15" s="77"/>
      <c r="F15" s="77"/>
      <c r="G15" s="78"/>
    </row>
    <row r="16" spans="1:8" ht="15" thickBot="1">
      <c r="B16" s="18"/>
      <c r="C16" s="19" t="s">
        <v>3</v>
      </c>
      <c r="D16" s="20" t="s">
        <v>4</v>
      </c>
      <c r="E16" s="21" t="s">
        <v>5</v>
      </c>
      <c r="F16" s="81" t="s">
        <v>22</v>
      </c>
      <c r="G16" s="82"/>
      <c r="H16" s="22"/>
    </row>
    <row r="17" spans="2:8" ht="15" thickBot="1">
      <c r="B17" s="23" t="s">
        <v>23</v>
      </c>
      <c r="C17" s="24" t="s">
        <v>24</v>
      </c>
      <c r="D17" s="25" t="s">
        <v>25</v>
      </c>
      <c r="E17" s="26" t="s">
        <v>26</v>
      </c>
      <c r="F17" s="83" t="s">
        <v>27</v>
      </c>
      <c r="G17" s="84"/>
      <c r="H17" s="22"/>
    </row>
    <row r="18" spans="2:8" ht="155.25" customHeight="1" thickBot="1">
      <c r="B18" s="85" t="s">
        <v>28</v>
      </c>
      <c r="C18" s="27" t="s">
        <v>29</v>
      </c>
      <c r="D18" s="27" t="s">
        <v>30</v>
      </c>
      <c r="E18" s="27" t="s">
        <v>31</v>
      </c>
      <c r="F18" s="88" t="s">
        <v>32</v>
      </c>
      <c r="G18" s="89"/>
      <c r="H18" s="28" t="s">
        <v>33</v>
      </c>
    </row>
    <row r="19" spans="2:8" ht="57" customHeight="1">
      <c r="B19" s="86"/>
      <c r="C19" s="90" t="s">
        <v>34</v>
      </c>
      <c r="D19" s="90"/>
      <c r="E19" s="90" t="s">
        <v>35</v>
      </c>
      <c r="F19" s="90"/>
      <c r="G19" s="91"/>
      <c r="H19" s="22"/>
    </row>
    <row r="20" spans="2:8">
      <c r="B20" s="87"/>
      <c r="C20" s="92" t="s">
        <v>36</v>
      </c>
      <c r="D20" s="92"/>
      <c r="E20" s="92"/>
      <c r="F20" s="92"/>
      <c r="G20" s="93"/>
      <c r="H20" s="22"/>
    </row>
    <row r="21" spans="2:8" ht="15" customHeight="1">
      <c r="B21" s="94" t="s">
        <v>37</v>
      </c>
      <c r="C21" s="97" t="s">
        <v>38</v>
      </c>
      <c r="D21" s="98" t="s">
        <v>39</v>
      </c>
      <c r="E21" s="98" t="s">
        <v>40</v>
      </c>
      <c r="F21" s="101" t="s">
        <v>41</v>
      </c>
      <c r="G21" s="75"/>
    </row>
    <row r="22" spans="2:8">
      <c r="B22" s="95"/>
      <c r="C22" s="95"/>
      <c r="D22" s="95"/>
      <c r="E22" s="99"/>
      <c r="F22" s="102"/>
      <c r="G22" s="75"/>
    </row>
    <row r="23" spans="2:8">
      <c r="B23" s="95"/>
      <c r="C23" s="95"/>
      <c r="D23" s="95"/>
      <c r="E23" s="99"/>
      <c r="F23" s="102"/>
      <c r="G23" s="75"/>
    </row>
    <row r="24" spans="2:8">
      <c r="B24" s="95"/>
      <c r="C24" s="95"/>
      <c r="D24" s="95"/>
      <c r="E24" s="99"/>
      <c r="F24" s="102"/>
      <c r="G24" s="75"/>
    </row>
    <row r="25" spans="2:8">
      <c r="B25" s="95"/>
      <c r="C25" s="95"/>
      <c r="D25" s="95"/>
      <c r="E25" s="99"/>
      <c r="F25" s="102"/>
      <c r="G25" s="75"/>
    </row>
    <row r="26" spans="2:8">
      <c r="B26" s="95"/>
      <c r="C26" s="95"/>
      <c r="D26" s="95"/>
      <c r="E26" s="99"/>
      <c r="F26" s="102"/>
      <c r="G26" s="75"/>
    </row>
    <row r="27" spans="2:8">
      <c r="B27" s="95"/>
      <c r="C27" s="95"/>
      <c r="D27" s="95"/>
      <c r="E27" s="99"/>
      <c r="F27" s="102"/>
      <c r="G27" s="75"/>
    </row>
    <row r="28" spans="2:8">
      <c r="B28" s="95"/>
      <c r="C28" s="95"/>
      <c r="D28" s="95"/>
      <c r="E28" s="99"/>
      <c r="F28" s="102"/>
      <c r="G28" s="75"/>
    </row>
    <row r="29" spans="2:8">
      <c r="B29" s="95"/>
      <c r="C29" s="95"/>
      <c r="D29" s="95"/>
      <c r="E29" s="99"/>
      <c r="F29" s="102"/>
      <c r="G29" s="75"/>
    </row>
    <row r="30" spans="2:8">
      <c r="B30" s="95"/>
      <c r="C30" s="95"/>
      <c r="D30" s="95"/>
      <c r="E30" s="99"/>
      <c r="F30" s="102"/>
      <c r="G30" s="75"/>
    </row>
    <row r="31" spans="2:8">
      <c r="B31" s="95"/>
      <c r="C31" s="95"/>
      <c r="D31" s="95"/>
      <c r="E31" s="99"/>
      <c r="F31" s="102"/>
      <c r="G31" s="75"/>
    </row>
    <row r="32" spans="2:8">
      <c r="B32" s="95"/>
      <c r="C32" s="95"/>
      <c r="D32" s="95"/>
      <c r="E32" s="99"/>
      <c r="F32" s="102"/>
      <c r="G32" s="75"/>
    </row>
    <row r="33" spans="2:7">
      <c r="B33" s="95"/>
      <c r="C33" s="95"/>
      <c r="D33" s="95"/>
      <c r="E33" s="99"/>
      <c r="F33" s="102"/>
      <c r="G33" s="75"/>
    </row>
    <row r="34" spans="2:7" ht="27" customHeight="1">
      <c r="B34" s="96"/>
      <c r="C34" s="96"/>
      <c r="D34" s="96"/>
      <c r="E34" s="100"/>
      <c r="F34" s="102"/>
      <c r="G34" s="75"/>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AC6" workbookViewId="0">
      <selection activeCell="AP6" sqref="AP6"/>
    </sheetView>
  </sheetViews>
  <sheetFormatPr defaultColWidth="11.42578125"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Y39"/>
  <sheetViews>
    <sheetView topLeftCell="O7" workbookViewId="0">
      <selection activeCell="W6" sqref="W6"/>
    </sheetView>
  </sheetViews>
  <sheetFormatPr defaultColWidth="9.140625" defaultRowHeight="15" customHeight="1"/>
  <cols>
    <col min="1" max="1" width="15" customWidth="1"/>
    <col min="2" max="2" width="8" customWidth="1"/>
    <col min="3" max="3" width="49.85546875" customWidth="1"/>
    <col min="4" max="4" width="20.85546875" customWidth="1"/>
    <col min="5" max="5" width="23" customWidth="1"/>
    <col min="6" max="6" width="31.85546875" customWidth="1"/>
    <col min="7" max="7" width="57.140625" customWidth="1"/>
    <col min="8" max="10" width="14.28515625" customWidth="1"/>
    <col min="11" max="12" width="24.85546875" customWidth="1"/>
    <col min="13" max="15" width="25.7109375" customWidth="1"/>
    <col min="16" max="19" width="18.85546875" customWidth="1"/>
    <col min="20" max="22" width="23" customWidth="1"/>
    <col min="23" max="24" width="14.28515625" customWidth="1"/>
    <col min="25" max="25" width="22.7109375" customWidth="1"/>
  </cols>
  <sheetData>
    <row r="1" spans="1:25" s="5" customFormat="1" ht="93" customHeight="1">
      <c r="A1" s="108" t="s">
        <v>42</v>
      </c>
      <c r="B1" s="109"/>
      <c r="C1" s="109"/>
      <c r="D1" s="109"/>
      <c r="E1" s="109"/>
      <c r="F1" s="109"/>
      <c r="G1" s="109"/>
      <c r="H1" s="109"/>
      <c r="I1" s="109"/>
      <c r="J1" s="109"/>
      <c r="K1" s="112" t="s">
        <v>43</v>
      </c>
      <c r="L1" s="113"/>
      <c r="M1" s="113"/>
      <c r="N1" s="113"/>
      <c r="O1" s="113"/>
      <c r="P1" s="113"/>
      <c r="Q1" s="113"/>
      <c r="R1" s="113"/>
      <c r="S1" s="113"/>
      <c r="T1" s="113"/>
      <c r="U1" s="113"/>
      <c r="V1" s="114"/>
      <c r="W1" s="103" t="s">
        <v>44</v>
      </c>
      <c r="X1" s="104"/>
      <c r="Y1" s="105"/>
    </row>
    <row r="2" spans="1:25" s="5" customFormat="1" ht="93" customHeight="1">
      <c r="A2" s="110"/>
      <c r="B2" s="111"/>
      <c r="C2" s="111"/>
      <c r="D2" s="111"/>
      <c r="E2" s="111"/>
      <c r="F2" s="111"/>
      <c r="G2" s="111"/>
      <c r="H2" s="111"/>
      <c r="I2" s="111"/>
      <c r="J2" s="111"/>
      <c r="K2" s="115"/>
      <c r="L2" s="116"/>
      <c r="M2" s="116"/>
      <c r="N2" s="116"/>
      <c r="O2" s="116"/>
      <c r="P2" s="116"/>
      <c r="Q2" s="116"/>
      <c r="R2" s="116"/>
      <c r="S2" s="116"/>
      <c r="T2" s="116"/>
      <c r="U2" s="116"/>
      <c r="V2" s="117"/>
      <c r="W2" s="106"/>
      <c r="X2" s="106"/>
      <c r="Y2" s="107"/>
    </row>
    <row r="3" spans="1:25" s="3" customFormat="1" ht="41.25" customHeight="1">
      <c r="A3" s="53" t="s">
        <v>45</v>
      </c>
      <c r="B3" s="48" t="s">
        <v>46</v>
      </c>
      <c r="C3" s="48" t="s">
        <v>47</v>
      </c>
      <c r="D3" s="48" t="s">
        <v>48</v>
      </c>
      <c r="E3" s="48" t="s">
        <v>49</v>
      </c>
      <c r="F3" s="48" t="s">
        <v>50</v>
      </c>
      <c r="G3" s="48" t="s">
        <v>51</v>
      </c>
      <c r="H3" s="48" t="s">
        <v>52</v>
      </c>
      <c r="I3" s="48" t="s">
        <v>53</v>
      </c>
      <c r="J3" s="57" t="s">
        <v>54</v>
      </c>
      <c r="K3" s="56" t="s">
        <v>55</v>
      </c>
      <c r="L3" s="56" t="s">
        <v>56</v>
      </c>
      <c r="M3" s="56" t="s">
        <v>57</v>
      </c>
      <c r="N3" s="56" t="s">
        <v>58</v>
      </c>
      <c r="O3" s="56" t="s">
        <v>59</v>
      </c>
      <c r="P3" s="56" t="s">
        <v>60</v>
      </c>
      <c r="Q3" s="56" t="s">
        <v>61</v>
      </c>
      <c r="R3" s="56" t="s">
        <v>62</v>
      </c>
      <c r="S3" s="56" t="s">
        <v>63</v>
      </c>
      <c r="T3" s="56" t="s">
        <v>64</v>
      </c>
      <c r="U3" s="56" t="s">
        <v>65</v>
      </c>
      <c r="V3" s="56" t="s">
        <v>66</v>
      </c>
      <c r="W3" s="45" t="s">
        <v>67</v>
      </c>
      <c r="X3" s="36" t="s">
        <v>68</v>
      </c>
      <c r="Y3" s="36" t="s">
        <v>69</v>
      </c>
    </row>
    <row r="4" spans="1:25">
      <c r="A4" s="145">
        <v>18118620</v>
      </c>
      <c r="B4" s="146">
        <v>8</v>
      </c>
      <c r="C4" s="146" t="s">
        <v>70</v>
      </c>
      <c r="D4" s="147" t="s">
        <v>71</v>
      </c>
      <c r="E4" s="147" t="s">
        <v>72</v>
      </c>
      <c r="F4" s="147" t="s">
        <v>73</v>
      </c>
      <c r="G4" s="46" t="s">
        <v>74</v>
      </c>
      <c r="H4" s="47" t="s">
        <v>75</v>
      </c>
      <c r="I4" s="135"/>
      <c r="J4" s="47" t="s">
        <v>75</v>
      </c>
      <c r="K4" s="63"/>
      <c r="L4" s="64"/>
      <c r="M4" s="64"/>
      <c r="N4" s="64"/>
      <c r="O4" s="64"/>
      <c r="P4" s="64"/>
      <c r="Q4" s="64"/>
      <c r="R4" s="64"/>
      <c r="S4" s="64"/>
      <c r="T4" s="64"/>
      <c r="U4" s="64"/>
      <c r="V4" s="64"/>
      <c r="W4" s="37">
        <f>SUM(K4:V4)</f>
        <v>0</v>
      </c>
      <c r="X4" s="55">
        <f>W4/24</f>
        <v>0</v>
      </c>
      <c r="Y4" s="37" t="str">
        <f>IF(H4="Rendida ",IF('Resultados Individuales'!X4&lt;49.5%,"Por Mejorar",IF('Resultados Individuales'!X4&lt;64.5%,"Base",IF('Resultados Individuales'!X4&lt;84.5%,"Satisfactorio","Óptimo"))),"No rendida o no válida")</f>
        <v>No rendida o no válida</v>
      </c>
    </row>
    <row r="5" spans="1:25">
      <c r="A5" s="145">
        <v>20635238</v>
      </c>
      <c r="B5" s="146">
        <v>8</v>
      </c>
      <c r="C5" s="146" t="s">
        <v>76</v>
      </c>
      <c r="D5" s="147" t="s">
        <v>77</v>
      </c>
      <c r="E5" s="147" t="s">
        <v>78</v>
      </c>
      <c r="F5" s="147" t="s">
        <v>79</v>
      </c>
      <c r="G5" s="33" t="s">
        <v>74</v>
      </c>
      <c r="H5" s="38" t="s">
        <v>75</v>
      </c>
      <c r="I5" s="39"/>
      <c r="J5" s="38" t="s">
        <v>75</v>
      </c>
      <c r="K5" s="34"/>
      <c r="L5" s="34"/>
      <c r="M5" s="2"/>
      <c r="N5" s="2"/>
      <c r="O5" s="2"/>
      <c r="P5" s="2"/>
      <c r="Q5" s="2"/>
      <c r="R5" s="2"/>
      <c r="S5" s="2"/>
      <c r="T5" s="2"/>
      <c r="U5" s="2"/>
      <c r="V5" s="2"/>
      <c r="W5" s="37">
        <f>SUM(K5:V5)</f>
        <v>0</v>
      </c>
      <c r="X5" s="55">
        <f>W5/24</f>
        <v>0</v>
      </c>
      <c r="Y5" s="37" t="str">
        <f>IF(H5="Rendida ",IF('Resultados Individuales'!X5&lt;49.5%,"Por Mejorar",IF('Resultados Individuales'!X5&lt;64.5%,"Base",IF('Resultados Individuales'!X5&lt;84.5%,"Satisfactorio","Óptimo"))),"No rendida o no válida")</f>
        <v>No rendida o no válida</v>
      </c>
    </row>
    <row r="6" spans="1:25">
      <c r="A6" s="29">
        <v>20788538</v>
      </c>
      <c r="B6" s="52" t="s">
        <v>80</v>
      </c>
      <c r="C6" s="52" t="s">
        <v>81</v>
      </c>
      <c r="D6" s="134" t="s">
        <v>82</v>
      </c>
      <c r="E6" s="51" t="s">
        <v>83</v>
      </c>
      <c r="F6" s="51" t="s">
        <v>84</v>
      </c>
      <c r="G6" s="72" t="s">
        <v>85</v>
      </c>
      <c r="H6" s="70" t="s">
        <v>86</v>
      </c>
      <c r="I6" s="71">
        <v>45737</v>
      </c>
      <c r="J6" s="38"/>
      <c r="K6" s="63">
        <v>3</v>
      </c>
      <c r="L6" s="64">
        <v>3</v>
      </c>
      <c r="M6" s="64">
        <v>3</v>
      </c>
      <c r="N6" s="64">
        <v>3</v>
      </c>
      <c r="O6" s="64">
        <v>3</v>
      </c>
      <c r="P6" s="64">
        <v>3</v>
      </c>
      <c r="Q6" s="64">
        <v>1</v>
      </c>
      <c r="R6" s="64">
        <v>2</v>
      </c>
      <c r="S6" s="64">
        <v>2</v>
      </c>
      <c r="T6" s="64">
        <v>1</v>
      </c>
      <c r="U6" s="64">
        <v>1</v>
      </c>
      <c r="V6" s="64">
        <v>3</v>
      </c>
      <c r="W6" s="37">
        <f>SUM(K6:V6)</f>
        <v>28</v>
      </c>
      <c r="X6" s="55">
        <f>W6/27</f>
        <v>1.037037037037037</v>
      </c>
      <c r="Y6" s="37" t="str">
        <f>IF(H6="Rendida ",IF('Resultados Individuales'!X6&lt;49.5%,"Por Mejorar",IF('Resultados Individuales'!X6&lt;64.5%,"Base",IF('Resultados Individuales'!X6&lt;84.5%,"Satisfactorio","Óptimo"))),"No rendida o no válida")</f>
        <v>Óptimo</v>
      </c>
    </row>
    <row r="7" spans="1:25">
      <c r="A7" s="29">
        <v>20945966</v>
      </c>
      <c r="B7" s="52">
        <v>3</v>
      </c>
      <c r="C7" s="52" t="s">
        <v>87</v>
      </c>
      <c r="D7" s="134" t="s">
        <v>88</v>
      </c>
      <c r="E7" s="51" t="s">
        <v>89</v>
      </c>
      <c r="F7" s="51" t="s">
        <v>90</v>
      </c>
      <c r="G7" s="69" t="s">
        <v>85</v>
      </c>
      <c r="H7" s="70" t="s">
        <v>86</v>
      </c>
      <c r="I7" s="71">
        <v>45737</v>
      </c>
      <c r="J7" s="41"/>
      <c r="K7" s="63">
        <v>2</v>
      </c>
      <c r="L7" s="64">
        <v>2</v>
      </c>
      <c r="M7" s="64">
        <v>1</v>
      </c>
      <c r="N7" s="64">
        <v>2</v>
      </c>
      <c r="O7" s="64">
        <v>1</v>
      </c>
      <c r="P7" s="64">
        <v>3</v>
      </c>
      <c r="Q7" s="64">
        <v>3</v>
      </c>
      <c r="R7" s="64">
        <v>1</v>
      </c>
      <c r="S7" s="64">
        <v>2</v>
      </c>
      <c r="T7" s="64">
        <v>2</v>
      </c>
      <c r="U7" s="64">
        <v>3</v>
      </c>
      <c r="V7" s="64">
        <v>4</v>
      </c>
      <c r="W7" s="37">
        <f>SUM(K7:V7)</f>
        <v>26</v>
      </c>
      <c r="X7" s="55">
        <f>W7/27</f>
        <v>0.96296296296296291</v>
      </c>
      <c r="Y7" s="37" t="str">
        <f>IF(H7="Rendida ",IF('Resultados Individuales'!X7&lt;49.5%,"Por Mejorar",IF('Resultados Individuales'!X7&lt;64.5%,"Base",IF('Resultados Individuales'!X7&lt;84.5%,"Satisfactorio","Óptimo"))),"No rendida o no válida")</f>
        <v>Óptimo</v>
      </c>
    </row>
    <row r="8" spans="1:25">
      <c r="A8" s="29">
        <v>21040024</v>
      </c>
      <c r="B8" s="52">
        <v>9</v>
      </c>
      <c r="C8" s="52" t="s">
        <v>91</v>
      </c>
      <c r="D8" s="134" t="s">
        <v>92</v>
      </c>
      <c r="E8" s="51" t="s">
        <v>93</v>
      </c>
      <c r="F8" s="51" t="s">
        <v>94</v>
      </c>
      <c r="G8" s="69" t="s">
        <v>85</v>
      </c>
      <c r="H8" s="70" t="s">
        <v>86</v>
      </c>
      <c r="I8" s="71">
        <v>38432</v>
      </c>
      <c r="J8" s="41"/>
      <c r="K8" s="63">
        <v>1</v>
      </c>
      <c r="L8" s="64">
        <v>1</v>
      </c>
      <c r="M8" s="64">
        <v>1</v>
      </c>
      <c r="N8" s="64">
        <v>1</v>
      </c>
      <c r="O8" s="64">
        <v>1</v>
      </c>
      <c r="P8" s="64">
        <v>1</v>
      </c>
      <c r="Q8" s="64">
        <v>3</v>
      </c>
      <c r="R8" s="64">
        <v>1</v>
      </c>
      <c r="S8" s="64">
        <v>1</v>
      </c>
      <c r="T8" s="64">
        <v>2</v>
      </c>
      <c r="U8" s="64">
        <v>2</v>
      </c>
      <c r="V8" s="64">
        <v>2</v>
      </c>
      <c r="W8" s="37">
        <f>SUM(K8:V8)</f>
        <v>17</v>
      </c>
      <c r="X8" s="55">
        <f>W8/27</f>
        <v>0.62962962962962965</v>
      </c>
      <c r="Y8" s="37" t="str">
        <f>IF(H8="Rendida ",IF('Resultados Individuales'!X8&lt;49.5%,"Por Mejorar",IF('Resultados Individuales'!X8&lt;64.5%,"Base",IF('Resultados Individuales'!X8&lt;84.5%,"Satisfactorio","Óptimo"))),"No rendida o no válida")</f>
        <v>Base</v>
      </c>
    </row>
    <row r="9" spans="1:25">
      <c r="A9" s="29">
        <v>21074542</v>
      </c>
      <c r="B9" s="52">
        <v>4</v>
      </c>
      <c r="C9" s="52" t="s">
        <v>95</v>
      </c>
      <c r="D9" s="134" t="s">
        <v>96</v>
      </c>
      <c r="E9" s="51" t="s">
        <v>97</v>
      </c>
      <c r="F9" s="51" t="s">
        <v>98</v>
      </c>
      <c r="G9" s="69" t="s">
        <v>85</v>
      </c>
      <c r="H9" s="70" t="s">
        <v>86</v>
      </c>
      <c r="I9" s="71">
        <v>45737</v>
      </c>
      <c r="J9" s="41"/>
      <c r="K9" s="63">
        <v>4</v>
      </c>
      <c r="L9" s="64">
        <v>3</v>
      </c>
      <c r="M9" s="64">
        <v>3</v>
      </c>
      <c r="N9" s="64">
        <v>3</v>
      </c>
      <c r="O9" s="64">
        <v>3</v>
      </c>
      <c r="P9" s="64">
        <v>1</v>
      </c>
      <c r="Q9" s="64">
        <v>3</v>
      </c>
      <c r="R9" s="64">
        <v>3</v>
      </c>
      <c r="S9" s="64">
        <v>3</v>
      </c>
      <c r="T9" s="64">
        <v>1</v>
      </c>
      <c r="U9" s="64">
        <v>1</v>
      </c>
      <c r="V9" s="64">
        <v>3</v>
      </c>
      <c r="W9" s="37">
        <f>SUM(K9:V9)</f>
        <v>31</v>
      </c>
      <c r="X9" s="55">
        <f>W9/27</f>
        <v>1.1481481481481481</v>
      </c>
      <c r="Y9" s="37" t="str">
        <f>IF(H9="Rendida ",IF('Resultados Individuales'!X9&lt;49.5%,"Por Mejorar",IF('Resultados Individuales'!X9&lt;64.5%,"Base",IF('Resultados Individuales'!X9&lt;84.5%,"Satisfactorio","Óptimo"))),"No rendida o no válida")</f>
        <v>Óptimo</v>
      </c>
    </row>
    <row r="10" spans="1:25">
      <c r="A10" s="29">
        <v>21141863</v>
      </c>
      <c r="B10" s="52" t="s">
        <v>80</v>
      </c>
      <c r="C10" s="52" t="s">
        <v>99</v>
      </c>
      <c r="D10" s="134" t="s">
        <v>100</v>
      </c>
      <c r="E10" s="51" t="s">
        <v>101</v>
      </c>
      <c r="F10" s="51" t="s">
        <v>102</v>
      </c>
      <c r="G10" s="69" t="s">
        <v>85</v>
      </c>
      <c r="H10" s="70" t="s">
        <v>86</v>
      </c>
      <c r="I10" s="71">
        <v>45737</v>
      </c>
      <c r="J10" s="41"/>
      <c r="K10" s="63">
        <v>1</v>
      </c>
      <c r="L10" s="64">
        <v>2</v>
      </c>
      <c r="M10" s="64">
        <v>1</v>
      </c>
      <c r="N10" s="64">
        <v>2</v>
      </c>
      <c r="O10" s="64">
        <v>3</v>
      </c>
      <c r="P10" s="64">
        <v>2</v>
      </c>
      <c r="Q10" s="64">
        <v>1</v>
      </c>
      <c r="R10" s="64">
        <v>1</v>
      </c>
      <c r="S10" s="64">
        <v>4</v>
      </c>
      <c r="T10" s="64">
        <v>2</v>
      </c>
      <c r="U10" s="64">
        <v>0</v>
      </c>
      <c r="V10" s="64">
        <v>0</v>
      </c>
      <c r="W10" s="37">
        <f>SUM(K10:V10)</f>
        <v>19</v>
      </c>
      <c r="X10" s="55">
        <f>W10/27</f>
        <v>0.70370370370370372</v>
      </c>
      <c r="Y10" s="37" t="str">
        <f>IF(H10="Rendida ",IF('Resultados Individuales'!X10&lt;49.5%,"Por Mejorar",IF('Resultados Individuales'!X10&lt;64.5%,"Base",IF('Resultados Individuales'!X10&lt;84.5%,"Satisfactorio","Óptimo"))),"No rendida o no válida")</f>
        <v>Satisfactorio</v>
      </c>
    </row>
    <row r="11" spans="1:25">
      <c r="A11" s="29">
        <v>21159702</v>
      </c>
      <c r="B11" s="52" t="s">
        <v>80</v>
      </c>
      <c r="C11" s="52" t="s">
        <v>103</v>
      </c>
      <c r="D11" s="134" t="s">
        <v>96</v>
      </c>
      <c r="E11" s="51" t="s">
        <v>104</v>
      </c>
      <c r="F11" s="51" t="s">
        <v>105</v>
      </c>
      <c r="G11" s="69" t="s">
        <v>85</v>
      </c>
      <c r="H11" s="70" t="s">
        <v>86</v>
      </c>
      <c r="I11" s="71">
        <v>45737</v>
      </c>
      <c r="J11" s="41"/>
      <c r="K11" s="63">
        <v>1</v>
      </c>
      <c r="L11" s="64">
        <v>1</v>
      </c>
      <c r="M11" s="64">
        <v>1</v>
      </c>
      <c r="N11" s="64">
        <v>1</v>
      </c>
      <c r="O11" s="64">
        <v>1</v>
      </c>
      <c r="P11" s="64">
        <v>1</v>
      </c>
      <c r="Q11" s="64">
        <v>1</v>
      </c>
      <c r="R11" s="64">
        <v>1</v>
      </c>
      <c r="S11" s="64">
        <v>1</v>
      </c>
      <c r="T11" s="64">
        <v>1</v>
      </c>
      <c r="U11" s="64">
        <v>1</v>
      </c>
      <c r="V11" s="64">
        <v>2</v>
      </c>
      <c r="W11" s="37">
        <f>SUM(K11:V11)</f>
        <v>13</v>
      </c>
      <c r="X11" s="55">
        <f>W11/27</f>
        <v>0.48148148148148145</v>
      </c>
      <c r="Y11" s="37" t="str">
        <f>IF(H11="Rendida ",IF('Resultados Individuales'!X11&lt;49.5%,"Por Mejorar",IF('Resultados Individuales'!X11&lt;64.5%,"Base",IF('Resultados Individuales'!X11&lt;84.5%,"Satisfactorio","Óptimo"))),"No rendida o no válida")</f>
        <v>Por Mejorar</v>
      </c>
    </row>
    <row r="12" spans="1:25">
      <c r="A12" s="29">
        <v>21175341</v>
      </c>
      <c r="B12" s="52">
        <v>2</v>
      </c>
      <c r="C12" s="52" t="s">
        <v>106</v>
      </c>
      <c r="D12" s="134" t="s">
        <v>107</v>
      </c>
      <c r="E12" s="51" t="s">
        <v>108</v>
      </c>
      <c r="F12" s="51" t="s">
        <v>109</v>
      </c>
      <c r="G12" s="69" t="s">
        <v>85</v>
      </c>
      <c r="H12" s="70" t="s">
        <v>86</v>
      </c>
      <c r="I12" s="71">
        <v>45737</v>
      </c>
      <c r="J12" s="41"/>
      <c r="K12" s="63">
        <v>1</v>
      </c>
      <c r="L12" s="64">
        <v>2</v>
      </c>
      <c r="M12" s="64">
        <v>1</v>
      </c>
      <c r="N12" s="64">
        <v>1</v>
      </c>
      <c r="O12" s="64">
        <v>1</v>
      </c>
      <c r="P12" s="64">
        <v>2</v>
      </c>
      <c r="Q12" s="64">
        <v>1</v>
      </c>
      <c r="R12" s="64">
        <v>2</v>
      </c>
      <c r="S12" s="64">
        <v>2</v>
      </c>
      <c r="T12" s="64">
        <v>2</v>
      </c>
      <c r="U12" s="64">
        <v>2</v>
      </c>
      <c r="V12" s="64">
        <v>4</v>
      </c>
      <c r="W12" s="37">
        <f>SUM(K12:V12)</f>
        <v>21</v>
      </c>
      <c r="X12" s="55">
        <f>W12/27</f>
        <v>0.77777777777777779</v>
      </c>
      <c r="Y12" s="37" t="str">
        <f>IF(H12="Rendida ",IF('Resultados Individuales'!X12&lt;49.5%,"Por Mejorar",IF('Resultados Individuales'!X12&lt;64.5%,"Base",IF('Resultados Individuales'!X12&lt;84.5%,"Satisfactorio","Óptimo"))),"No rendida o no válida")</f>
        <v>Satisfactorio</v>
      </c>
    </row>
    <row r="13" spans="1:25">
      <c r="A13" s="29">
        <v>21195381</v>
      </c>
      <c r="B13" s="52">
        <v>0</v>
      </c>
      <c r="C13" s="52" t="s">
        <v>110</v>
      </c>
      <c r="D13" s="134" t="s">
        <v>111</v>
      </c>
      <c r="E13" s="51" t="s">
        <v>112</v>
      </c>
      <c r="F13" s="51" t="s">
        <v>113</v>
      </c>
      <c r="G13" s="69" t="s">
        <v>85</v>
      </c>
      <c r="H13" s="70" t="s">
        <v>86</v>
      </c>
      <c r="I13" s="71">
        <v>45737</v>
      </c>
      <c r="J13" s="41"/>
      <c r="K13" s="63">
        <v>2</v>
      </c>
      <c r="L13" s="64">
        <v>1</v>
      </c>
      <c r="M13" s="64">
        <v>1</v>
      </c>
      <c r="N13" s="64">
        <v>1</v>
      </c>
      <c r="O13" s="64">
        <v>1</v>
      </c>
      <c r="P13" s="64">
        <v>1</v>
      </c>
      <c r="Q13" s="64">
        <v>1</v>
      </c>
      <c r="R13" s="64">
        <v>1</v>
      </c>
      <c r="S13" s="64">
        <v>1</v>
      </c>
      <c r="T13" s="64">
        <v>0</v>
      </c>
      <c r="U13" s="64">
        <v>0</v>
      </c>
      <c r="V13" s="64">
        <v>0</v>
      </c>
      <c r="W13" s="37">
        <f>SUM(K13:V13)</f>
        <v>10</v>
      </c>
      <c r="X13" s="55">
        <f>W13/27</f>
        <v>0.37037037037037035</v>
      </c>
      <c r="Y13" s="37" t="str">
        <f>IF(H13="Rendida ",IF('Resultados Individuales'!X13&lt;49.5%,"Por Mejorar",IF('Resultados Individuales'!X13&lt;64.5%,"Base",IF('Resultados Individuales'!X13&lt;84.5%,"Satisfactorio","Óptimo"))),"No rendida o no válida")</f>
        <v>Por Mejorar</v>
      </c>
    </row>
    <row r="14" spans="1:25">
      <c r="A14" s="29">
        <v>21198075</v>
      </c>
      <c r="B14" s="52">
        <v>3</v>
      </c>
      <c r="C14" s="52" t="s">
        <v>114</v>
      </c>
      <c r="D14" s="134" t="s">
        <v>115</v>
      </c>
      <c r="E14" s="51" t="s">
        <v>116</v>
      </c>
      <c r="F14" s="51" t="s">
        <v>117</v>
      </c>
      <c r="G14" s="69" t="s">
        <v>85</v>
      </c>
      <c r="H14" s="70" t="s">
        <v>86</v>
      </c>
      <c r="I14" s="71">
        <v>45737</v>
      </c>
      <c r="J14" s="38"/>
      <c r="K14" s="63">
        <v>2</v>
      </c>
      <c r="L14" s="64">
        <v>1</v>
      </c>
      <c r="M14" s="64">
        <v>1</v>
      </c>
      <c r="N14" s="64">
        <v>2</v>
      </c>
      <c r="O14" s="64">
        <v>1</v>
      </c>
      <c r="P14" s="64">
        <v>3</v>
      </c>
      <c r="Q14" s="64">
        <v>2</v>
      </c>
      <c r="R14" s="64">
        <v>2</v>
      </c>
      <c r="S14" s="64">
        <v>2</v>
      </c>
      <c r="T14" s="64">
        <v>0</v>
      </c>
      <c r="U14" s="64">
        <v>0</v>
      </c>
      <c r="V14" s="64">
        <v>0</v>
      </c>
      <c r="W14" s="37">
        <f>SUM(K14:V14)</f>
        <v>16</v>
      </c>
      <c r="X14" s="55">
        <f>W14/27</f>
        <v>0.59259259259259256</v>
      </c>
      <c r="Y14" s="37" t="str">
        <f>IF(H14="Rendida ",IF('Resultados Individuales'!X14&lt;49.5%,"Por Mejorar",IF('Resultados Individuales'!X14&lt;64.5%,"Base",IF('Resultados Individuales'!X14&lt;84.5%,"Satisfactorio","Óptimo"))),"No rendida o no válida")</f>
        <v>Base</v>
      </c>
    </row>
    <row r="15" spans="1:25">
      <c r="A15" s="145">
        <v>21226452</v>
      </c>
      <c r="B15" s="146">
        <v>0</v>
      </c>
      <c r="C15" s="146" t="s">
        <v>118</v>
      </c>
      <c r="D15" s="147" t="s">
        <v>119</v>
      </c>
      <c r="E15" s="147" t="s">
        <v>120</v>
      </c>
      <c r="F15" s="147" t="s">
        <v>121</v>
      </c>
      <c r="G15" s="46" t="s">
        <v>74</v>
      </c>
      <c r="H15" s="38" t="s">
        <v>75</v>
      </c>
      <c r="I15" s="62"/>
      <c r="J15" s="38" t="s">
        <v>75</v>
      </c>
      <c r="K15" s="42"/>
      <c r="L15" s="42"/>
      <c r="M15" s="2"/>
      <c r="N15" s="2"/>
      <c r="O15" s="2"/>
      <c r="P15" s="2"/>
      <c r="Q15" s="2"/>
      <c r="R15" s="2"/>
      <c r="S15" s="2"/>
      <c r="T15" s="2"/>
      <c r="U15" s="2"/>
      <c r="V15" s="2"/>
      <c r="W15" s="37">
        <f>SUM(K15:V15)</f>
        <v>0</v>
      </c>
      <c r="X15" s="55">
        <f>W15/27</f>
        <v>0</v>
      </c>
      <c r="Y15" s="37" t="str">
        <f>IF(H15="Rendida ",IF('Resultados Individuales'!X15&lt;49.5%,"Por Mejorar",IF('Resultados Individuales'!X15&lt;64.5%,"Base",IF('Resultados Individuales'!X15&lt;84.5%,"Satisfactorio","Óptimo"))),"No rendida o no válida")</f>
        <v>No rendida o no válida</v>
      </c>
    </row>
    <row r="16" spans="1:25">
      <c r="A16" s="29">
        <v>21263047</v>
      </c>
      <c r="B16" s="52">
        <v>0</v>
      </c>
      <c r="C16" s="52" t="s">
        <v>122</v>
      </c>
      <c r="D16" s="134" t="s">
        <v>123</v>
      </c>
      <c r="E16" s="51" t="s">
        <v>124</v>
      </c>
      <c r="F16" s="51" t="s">
        <v>125</v>
      </c>
      <c r="G16" s="69" t="s">
        <v>85</v>
      </c>
      <c r="H16" s="70" t="s">
        <v>86</v>
      </c>
      <c r="I16" s="71">
        <v>45737</v>
      </c>
      <c r="J16" s="38"/>
      <c r="K16" s="63">
        <v>1</v>
      </c>
      <c r="L16" s="64">
        <v>1</v>
      </c>
      <c r="M16" s="64">
        <v>1</v>
      </c>
      <c r="N16" s="64">
        <v>1</v>
      </c>
      <c r="O16" s="64">
        <v>2</v>
      </c>
      <c r="P16" s="64">
        <v>3</v>
      </c>
      <c r="Q16" s="64">
        <v>3</v>
      </c>
      <c r="R16" s="64">
        <v>1</v>
      </c>
      <c r="S16" s="64">
        <v>1</v>
      </c>
      <c r="T16" s="64">
        <v>4</v>
      </c>
      <c r="U16" s="64">
        <v>2</v>
      </c>
      <c r="V16" s="64">
        <v>0</v>
      </c>
      <c r="W16" s="37">
        <f>SUM(K16:V16)</f>
        <v>20</v>
      </c>
      <c r="X16" s="55">
        <f>W16/24</f>
        <v>0.83333333333333337</v>
      </c>
      <c r="Y16" s="37" t="str">
        <f>IF(H16="Rendida ",IF('Resultados Individuales'!X16&lt;49.5%,"Por Mejorar",IF('Resultados Individuales'!X16&lt;64.5%,"Base",IF('Resultados Individuales'!X16&lt;84.5%,"Satisfactorio","Óptimo"))),"No rendida o no válida")</f>
        <v>Satisfactorio</v>
      </c>
    </row>
    <row r="17" spans="1:25">
      <c r="A17" s="29">
        <v>21276905</v>
      </c>
      <c r="B17" s="52">
        <v>3</v>
      </c>
      <c r="C17" s="52" t="s">
        <v>126</v>
      </c>
      <c r="D17" s="134" t="s">
        <v>127</v>
      </c>
      <c r="E17" s="51" t="s">
        <v>128</v>
      </c>
      <c r="F17" s="51" t="s">
        <v>129</v>
      </c>
      <c r="G17" s="69" t="s">
        <v>85</v>
      </c>
      <c r="H17" s="70" t="s">
        <v>86</v>
      </c>
      <c r="I17" s="71">
        <v>45737</v>
      </c>
      <c r="J17" s="38"/>
      <c r="K17" s="63">
        <v>1</v>
      </c>
      <c r="L17" s="64">
        <v>2</v>
      </c>
      <c r="M17" s="64">
        <v>2</v>
      </c>
      <c r="N17" s="64">
        <v>1</v>
      </c>
      <c r="O17" s="64">
        <v>1</v>
      </c>
      <c r="P17" s="64">
        <v>1</v>
      </c>
      <c r="Q17" s="64">
        <v>2</v>
      </c>
      <c r="R17" s="64">
        <v>2</v>
      </c>
      <c r="S17" s="64">
        <v>2</v>
      </c>
      <c r="T17" s="64">
        <v>2</v>
      </c>
      <c r="U17" s="64">
        <v>2</v>
      </c>
      <c r="V17" s="64">
        <v>2</v>
      </c>
      <c r="W17" s="37">
        <f>SUM(K17:V17)</f>
        <v>20</v>
      </c>
      <c r="X17" s="55">
        <f>W17/27</f>
        <v>0.7407407407407407</v>
      </c>
      <c r="Y17" s="37" t="str">
        <f>IF(H17="Rendida ",IF('Resultados Individuales'!X17&lt;49.5%,"Por Mejorar",IF('Resultados Individuales'!X17&lt;64.5%,"Base",IF('Resultados Individuales'!X17&lt;84.5%,"Satisfactorio","Óptimo"))),"No rendida o no válida")</f>
        <v>Satisfactorio</v>
      </c>
    </row>
    <row r="18" spans="1:25">
      <c r="A18" s="29">
        <v>21277884</v>
      </c>
      <c r="B18" s="52">
        <v>2</v>
      </c>
      <c r="C18" s="52" t="s">
        <v>130</v>
      </c>
      <c r="D18" s="134" t="s">
        <v>131</v>
      </c>
      <c r="E18" s="51" t="s">
        <v>132</v>
      </c>
      <c r="F18" s="51" t="s">
        <v>133</v>
      </c>
      <c r="G18" s="69" t="s">
        <v>85</v>
      </c>
      <c r="H18" s="70" t="s">
        <v>86</v>
      </c>
      <c r="I18" s="71">
        <v>45737</v>
      </c>
      <c r="J18" s="38"/>
      <c r="K18" s="63">
        <v>4</v>
      </c>
      <c r="L18" s="64">
        <v>3</v>
      </c>
      <c r="M18" s="64">
        <v>3</v>
      </c>
      <c r="N18" s="64">
        <v>1</v>
      </c>
      <c r="O18" s="64">
        <v>1</v>
      </c>
      <c r="P18" s="64">
        <v>2</v>
      </c>
      <c r="Q18" s="64">
        <v>2</v>
      </c>
      <c r="R18" s="64">
        <v>4</v>
      </c>
      <c r="S18" s="64">
        <v>4</v>
      </c>
      <c r="T18" s="64">
        <v>3</v>
      </c>
      <c r="U18" s="64">
        <v>3</v>
      </c>
      <c r="V18" s="64">
        <v>3</v>
      </c>
      <c r="W18" s="37">
        <f>SUM(K18:V18)</f>
        <v>33</v>
      </c>
      <c r="X18" s="55">
        <f>W18/27</f>
        <v>1.2222222222222223</v>
      </c>
      <c r="Y18" s="37" t="str">
        <f>IF(H18="Rendida ",IF('Resultados Individuales'!X18&lt;49.5%,"Por Mejorar",IF('Resultados Individuales'!X18&lt;64.5%,"Base",IF('Resultados Individuales'!X18&lt;84.5%,"Satisfactorio","Óptimo"))),"No rendida o no válida")</f>
        <v>Óptimo</v>
      </c>
    </row>
    <row r="19" spans="1:25">
      <c r="A19" s="29">
        <v>21290549</v>
      </c>
      <c r="B19" s="52">
        <v>6</v>
      </c>
      <c r="C19" s="52" t="s">
        <v>134</v>
      </c>
      <c r="D19" s="134" t="s">
        <v>83</v>
      </c>
      <c r="E19" s="51" t="s">
        <v>135</v>
      </c>
      <c r="F19" s="51" t="s">
        <v>136</v>
      </c>
      <c r="G19" s="69" t="s">
        <v>85</v>
      </c>
      <c r="H19" s="70" t="s">
        <v>86</v>
      </c>
      <c r="I19" s="71">
        <v>45737</v>
      </c>
      <c r="J19" s="38"/>
      <c r="K19" s="63">
        <v>2</v>
      </c>
      <c r="L19" s="64">
        <v>1</v>
      </c>
      <c r="M19" s="64">
        <v>1</v>
      </c>
      <c r="N19" s="64">
        <v>1</v>
      </c>
      <c r="O19" s="64">
        <v>2</v>
      </c>
      <c r="P19" s="64">
        <v>3</v>
      </c>
      <c r="Q19" s="64">
        <v>1</v>
      </c>
      <c r="R19" s="64">
        <v>1</v>
      </c>
      <c r="S19" s="64">
        <v>3</v>
      </c>
      <c r="T19" s="64">
        <v>1</v>
      </c>
      <c r="U19" s="64">
        <v>1</v>
      </c>
      <c r="V19" s="64">
        <v>1</v>
      </c>
      <c r="W19" s="37">
        <f>SUM(K19:V19)</f>
        <v>18</v>
      </c>
      <c r="X19" s="55">
        <f>W19/27</f>
        <v>0.66666666666666663</v>
      </c>
      <c r="Y19" s="37" t="str">
        <f>IF(H19="Rendida ",IF('Resultados Individuales'!X19&lt;49.5%,"Por Mejorar",IF('Resultados Individuales'!X19&lt;64.5%,"Base",IF('Resultados Individuales'!X19&lt;84.5%,"Satisfactorio","Óptimo"))),"No rendida o no válida")</f>
        <v>Satisfactorio</v>
      </c>
    </row>
    <row r="20" spans="1:25">
      <c r="A20" s="29">
        <v>21292276</v>
      </c>
      <c r="B20" s="52">
        <v>5</v>
      </c>
      <c r="C20" s="52" t="s">
        <v>137</v>
      </c>
      <c r="D20" s="134" t="s">
        <v>138</v>
      </c>
      <c r="E20" s="51" t="s">
        <v>139</v>
      </c>
      <c r="F20" s="51" t="s">
        <v>140</v>
      </c>
      <c r="G20" s="69" t="s">
        <v>85</v>
      </c>
      <c r="H20" s="70" t="s">
        <v>86</v>
      </c>
      <c r="I20" s="71">
        <v>45737</v>
      </c>
      <c r="J20" s="38"/>
      <c r="K20" s="63">
        <v>3</v>
      </c>
      <c r="L20" s="64">
        <v>3</v>
      </c>
      <c r="M20" s="64">
        <v>2</v>
      </c>
      <c r="N20" s="64">
        <v>2</v>
      </c>
      <c r="O20" s="64">
        <v>2</v>
      </c>
      <c r="P20" s="64">
        <v>2</v>
      </c>
      <c r="Q20" s="64">
        <v>2</v>
      </c>
      <c r="R20" s="64">
        <v>3</v>
      </c>
      <c r="S20" s="64">
        <v>3</v>
      </c>
      <c r="T20" s="64">
        <v>1</v>
      </c>
      <c r="U20" s="64">
        <v>2</v>
      </c>
      <c r="V20" s="64">
        <v>4</v>
      </c>
      <c r="W20" s="37">
        <f>SUM(K20:V20)</f>
        <v>29</v>
      </c>
      <c r="X20" s="55">
        <f>W20/27</f>
        <v>1.0740740740740742</v>
      </c>
      <c r="Y20" s="37" t="str">
        <f>IF(H20="Rendida ",IF('Resultados Individuales'!X20&lt;49.5%,"Por Mejorar",IF('Resultados Individuales'!X20&lt;64.5%,"Base",IF('Resultados Individuales'!X20&lt;84.5%,"Satisfactorio","Óptimo"))),"No rendida o no válida")</f>
        <v>Óptimo</v>
      </c>
    </row>
    <row r="21" spans="1:25">
      <c r="A21" s="145">
        <v>21312688</v>
      </c>
      <c r="B21" s="146">
        <v>1</v>
      </c>
      <c r="C21" s="146" t="s">
        <v>141</v>
      </c>
      <c r="D21" s="147" t="s">
        <v>142</v>
      </c>
      <c r="E21" s="147" t="s">
        <v>143</v>
      </c>
      <c r="F21" s="147" t="s">
        <v>144</v>
      </c>
      <c r="G21" s="46" t="s">
        <v>74</v>
      </c>
      <c r="H21" s="38" t="s">
        <v>75</v>
      </c>
      <c r="I21" s="62"/>
      <c r="J21" s="38" t="s">
        <v>75</v>
      </c>
      <c r="K21" s="42"/>
      <c r="L21" s="42"/>
      <c r="M21" s="2"/>
      <c r="N21" s="2"/>
      <c r="O21" s="2"/>
      <c r="P21" s="2"/>
      <c r="Q21" s="2"/>
      <c r="R21" s="2"/>
      <c r="S21" s="2"/>
      <c r="T21" s="2"/>
      <c r="U21" s="2"/>
      <c r="V21" s="2"/>
      <c r="W21" s="37">
        <f>SUM(K21:V21)</f>
        <v>0</v>
      </c>
      <c r="X21" s="55">
        <f>W21/27</f>
        <v>0</v>
      </c>
      <c r="Y21" s="37" t="str">
        <f>IF(H21="Rendida ",IF('Resultados Individuales'!X21&lt;49.5%,"Por Mejorar",IF('Resultados Individuales'!X21&lt;64.5%,"Base",IF('Resultados Individuales'!X21&lt;84.5%,"Satisfactorio","Óptimo"))),"No rendida o no válida")</f>
        <v>No rendida o no válida</v>
      </c>
    </row>
    <row r="22" spans="1:25">
      <c r="A22" s="29">
        <v>21349143</v>
      </c>
      <c r="B22" s="52">
        <v>1</v>
      </c>
      <c r="C22" s="52" t="s">
        <v>145</v>
      </c>
      <c r="D22" s="134" t="s">
        <v>146</v>
      </c>
      <c r="E22" s="51" t="s">
        <v>92</v>
      </c>
      <c r="F22" s="51" t="s">
        <v>147</v>
      </c>
      <c r="G22" s="69" t="s">
        <v>85</v>
      </c>
      <c r="H22" s="70" t="s">
        <v>86</v>
      </c>
      <c r="I22" s="71">
        <v>45737</v>
      </c>
      <c r="J22" s="38"/>
      <c r="K22" s="63">
        <v>2</v>
      </c>
      <c r="L22" s="64">
        <v>2</v>
      </c>
      <c r="M22" s="64">
        <v>2</v>
      </c>
      <c r="N22" s="64">
        <v>3</v>
      </c>
      <c r="O22" s="64">
        <v>1</v>
      </c>
      <c r="P22" s="64">
        <v>2</v>
      </c>
      <c r="Q22" s="64">
        <v>2</v>
      </c>
      <c r="R22" s="64">
        <v>1</v>
      </c>
      <c r="S22" s="64">
        <v>2</v>
      </c>
      <c r="T22" s="64">
        <v>1</v>
      </c>
      <c r="U22" s="64">
        <v>1</v>
      </c>
      <c r="V22" s="64">
        <v>2</v>
      </c>
      <c r="W22" s="37">
        <f>SUM(K22:V22)</f>
        <v>21</v>
      </c>
      <c r="X22" s="55">
        <f>W22/27</f>
        <v>0.77777777777777779</v>
      </c>
      <c r="Y22" s="37" t="str">
        <f>IF(H22="Rendida ",IF('Resultados Individuales'!X22&lt;49.5%,"Por Mejorar",IF('Resultados Individuales'!X22&lt;64.5%,"Base",IF('Resultados Individuales'!X22&lt;84.5%,"Satisfactorio","Óptimo"))),"No rendida o no válida")</f>
        <v>Satisfactorio</v>
      </c>
    </row>
    <row r="23" spans="1:25">
      <c r="A23" s="29">
        <v>21386210</v>
      </c>
      <c r="B23" s="52">
        <v>3</v>
      </c>
      <c r="C23" s="52" t="s">
        <v>148</v>
      </c>
      <c r="D23" s="134" t="s">
        <v>108</v>
      </c>
      <c r="E23" s="51" t="s">
        <v>149</v>
      </c>
      <c r="F23" s="51" t="s">
        <v>150</v>
      </c>
      <c r="G23" s="69" t="s">
        <v>85</v>
      </c>
      <c r="H23" s="70" t="s">
        <v>86</v>
      </c>
      <c r="I23" s="71">
        <v>45737</v>
      </c>
      <c r="J23" s="38"/>
      <c r="K23" s="63">
        <v>1</v>
      </c>
      <c r="L23" s="64">
        <v>1</v>
      </c>
      <c r="M23" s="64">
        <v>1</v>
      </c>
      <c r="N23" s="64">
        <v>3</v>
      </c>
      <c r="O23" s="64">
        <v>3</v>
      </c>
      <c r="P23" s="64">
        <v>3</v>
      </c>
      <c r="Q23" s="64">
        <v>2</v>
      </c>
      <c r="R23" s="64">
        <v>3</v>
      </c>
      <c r="S23" s="64">
        <v>2</v>
      </c>
      <c r="T23" s="64">
        <v>3</v>
      </c>
      <c r="U23" s="64">
        <v>1</v>
      </c>
      <c r="V23" s="64">
        <v>4</v>
      </c>
      <c r="W23" s="37">
        <f>SUM(K23:V23)</f>
        <v>27</v>
      </c>
      <c r="X23" s="55">
        <f>W23/27</f>
        <v>1</v>
      </c>
      <c r="Y23" s="37" t="str">
        <f>IF(H23="Rendida ",IF('Resultados Individuales'!X23&lt;49.5%,"Por Mejorar",IF('Resultados Individuales'!X23&lt;64.5%,"Base",IF('Resultados Individuales'!X23&lt;84.5%,"Satisfactorio","Óptimo"))),"No rendida o no válida")</f>
        <v>Óptimo</v>
      </c>
    </row>
    <row r="24" spans="1:25">
      <c r="A24" s="29">
        <v>21436607</v>
      </c>
      <c r="B24" s="52" t="s">
        <v>80</v>
      </c>
      <c r="C24" s="52" t="s">
        <v>151</v>
      </c>
      <c r="D24" s="134" t="s">
        <v>152</v>
      </c>
      <c r="E24" s="51" t="s">
        <v>153</v>
      </c>
      <c r="F24" s="51" t="s">
        <v>154</v>
      </c>
      <c r="G24" s="69" t="s">
        <v>85</v>
      </c>
      <c r="H24" s="70" t="s">
        <v>86</v>
      </c>
      <c r="I24" s="71">
        <v>45737</v>
      </c>
      <c r="J24" s="38"/>
      <c r="K24" s="63">
        <v>3</v>
      </c>
      <c r="L24" s="64">
        <v>3</v>
      </c>
      <c r="M24" s="64">
        <v>2</v>
      </c>
      <c r="N24" s="64">
        <v>3</v>
      </c>
      <c r="O24" s="64">
        <v>3</v>
      </c>
      <c r="P24" s="64">
        <v>2</v>
      </c>
      <c r="Q24" s="64">
        <v>1</v>
      </c>
      <c r="R24" s="64">
        <v>4</v>
      </c>
      <c r="S24" s="64">
        <v>2</v>
      </c>
      <c r="T24" s="64">
        <v>2</v>
      </c>
      <c r="U24" s="64">
        <v>2</v>
      </c>
      <c r="V24" s="64">
        <v>2</v>
      </c>
      <c r="W24" s="37">
        <f>SUM(K24:V24)</f>
        <v>29</v>
      </c>
      <c r="X24" s="55">
        <f>W24/27</f>
        <v>1.0740740740740742</v>
      </c>
      <c r="Y24" s="37" t="str">
        <f>IF(H24="Rendida ",IF('Resultados Individuales'!X24&lt;49.5%,"Por Mejorar",IF('Resultados Individuales'!X24&lt;64.5%,"Base",IF('Resultados Individuales'!X24&lt;84.5%,"Satisfactorio","Óptimo"))),"No rendida o no válida")</f>
        <v>Óptimo</v>
      </c>
    </row>
    <row r="25" spans="1:25">
      <c r="A25" s="29">
        <v>21462704</v>
      </c>
      <c r="B25" s="52">
        <v>3</v>
      </c>
      <c r="C25" s="52" t="s">
        <v>155</v>
      </c>
      <c r="D25" s="134" t="s">
        <v>156</v>
      </c>
      <c r="E25" s="51" t="s">
        <v>157</v>
      </c>
      <c r="F25" s="51" t="s">
        <v>158</v>
      </c>
      <c r="G25" s="69" t="s">
        <v>85</v>
      </c>
      <c r="H25" s="70" t="s">
        <v>86</v>
      </c>
      <c r="I25" s="71">
        <v>45737</v>
      </c>
      <c r="J25" s="38"/>
      <c r="K25" s="63">
        <v>1</v>
      </c>
      <c r="L25" s="64">
        <v>1</v>
      </c>
      <c r="M25" s="64">
        <v>1</v>
      </c>
      <c r="N25" s="64">
        <v>1</v>
      </c>
      <c r="O25" s="64">
        <v>1</v>
      </c>
      <c r="P25" s="64">
        <v>1</v>
      </c>
      <c r="Q25" s="64">
        <v>1</v>
      </c>
      <c r="R25" s="64">
        <v>1</v>
      </c>
      <c r="S25" s="64">
        <v>1</v>
      </c>
      <c r="T25" s="64">
        <v>1</v>
      </c>
      <c r="U25" s="64">
        <v>1</v>
      </c>
      <c r="V25" s="64">
        <v>1</v>
      </c>
      <c r="W25" s="37">
        <f>SUM(K25:V25)</f>
        <v>12</v>
      </c>
      <c r="X25" s="55">
        <f>W25/27</f>
        <v>0.44444444444444442</v>
      </c>
      <c r="Y25" s="37" t="str">
        <f>IF(H25="Rendida ",IF('Resultados Individuales'!X25&lt;49.5%,"Por Mejorar",IF('Resultados Individuales'!X25&lt;64.5%,"Base",IF('Resultados Individuales'!X25&lt;84.5%,"Satisfactorio","Óptimo"))),"No rendida o no válida")</f>
        <v>Por Mejorar</v>
      </c>
    </row>
    <row r="26" spans="1:25">
      <c r="A26" s="145">
        <v>21496723</v>
      </c>
      <c r="B26" s="146">
        <v>5</v>
      </c>
      <c r="C26" s="146" t="s">
        <v>159</v>
      </c>
      <c r="D26" s="147" t="s">
        <v>160</v>
      </c>
      <c r="E26" s="147" t="s">
        <v>83</v>
      </c>
      <c r="F26" s="147" t="s">
        <v>161</v>
      </c>
      <c r="G26" s="46" t="s">
        <v>74</v>
      </c>
      <c r="H26" s="38" t="s">
        <v>75</v>
      </c>
      <c r="I26" s="62"/>
      <c r="J26" s="38" t="s">
        <v>75</v>
      </c>
      <c r="K26" s="40"/>
      <c r="L26" s="40"/>
      <c r="M26" s="1"/>
      <c r="N26" s="1"/>
      <c r="O26" s="1"/>
      <c r="P26" s="1"/>
      <c r="Q26" s="1"/>
      <c r="R26" s="1"/>
      <c r="S26" s="1"/>
      <c r="T26" s="1"/>
      <c r="U26" s="1"/>
      <c r="V26" s="1"/>
      <c r="W26" s="37">
        <f>SUM(K26:V26)</f>
        <v>0</v>
      </c>
      <c r="X26" s="55">
        <f>W26/27</f>
        <v>0</v>
      </c>
      <c r="Y26" s="37" t="str">
        <f>IF(H26="Rendida ",IF('Resultados Individuales'!X26&lt;49.5%,"Por Mejorar",IF('Resultados Individuales'!X26&lt;64.5%,"Base",IF('Resultados Individuales'!X26&lt;84.5%,"Satisfactorio","Óptimo"))),"No rendida o no válida")</f>
        <v>No rendida o no válida</v>
      </c>
    </row>
    <row r="27" spans="1:25">
      <c r="A27" s="29">
        <v>21500898</v>
      </c>
      <c r="B27" s="52">
        <v>3</v>
      </c>
      <c r="C27" s="52" t="s">
        <v>162</v>
      </c>
      <c r="D27" s="134" t="s">
        <v>163</v>
      </c>
      <c r="E27" s="51" t="s">
        <v>164</v>
      </c>
      <c r="F27" s="51" t="s">
        <v>165</v>
      </c>
      <c r="G27" s="69" t="s">
        <v>85</v>
      </c>
      <c r="H27" s="70" t="s">
        <v>86</v>
      </c>
      <c r="I27" s="71">
        <v>45737</v>
      </c>
      <c r="J27" s="38"/>
      <c r="K27" s="63">
        <v>2</v>
      </c>
      <c r="L27" s="64">
        <v>2</v>
      </c>
      <c r="M27" s="64">
        <v>2</v>
      </c>
      <c r="N27" s="64">
        <v>2</v>
      </c>
      <c r="O27" s="64">
        <v>2</v>
      </c>
      <c r="P27" s="64">
        <v>2</v>
      </c>
      <c r="Q27" s="64">
        <v>2</v>
      </c>
      <c r="R27" s="64">
        <v>2</v>
      </c>
      <c r="S27" s="64">
        <v>1</v>
      </c>
      <c r="T27" s="64">
        <v>2</v>
      </c>
      <c r="U27" s="64">
        <v>2</v>
      </c>
      <c r="V27" s="64">
        <v>2</v>
      </c>
      <c r="W27" s="37">
        <f>SUM(K27:V27)</f>
        <v>23</v>
      </c>
      <c r="X27" s="55">
        <f>W27/27</f>
        <v>0.85185185185185186</v>
      </c>
      <c r="Y27" s="37" t="str">
        <f>IF(H27="Rendida ",IF('Resultados Individuales'!X27&lt;49.5%,"Por Mejorar",IF('Resultados Individuales'!X27&lt;64.5%,"Base",IF('Resultados Individuales'!X27&lt;84.5%,"Satisfactorio","Óptimo"))),"No rendida o no válida")</f>
        <v>Óptimo</v>
      </c>
    </row>
    <row r="28" spans="1:25">
      <c r="A28" s="29">
        <v>21515824</v>
      </c>
      <c r="B28" s="136">
        <v>1</v>
      </c>
      <c r="C28" s="136" t="s">
        <v>166</v>
      </c>
      <c r="D28" s="134" t="s">
        <v>167</v>
      </c>
      <c r="E28" s="134" t="s">
        <v>168</v>
      </c>
      <c r="F28" s="134" t="s">
        <v>169</v>
      </c>
      <c r="G28" s="137" t="s">
        <v>85</v>
      </c>
      <c r="H28" s="138" t="s">
        <v>86</v>
      </c>
      <c r="I28" s="139">
        <v>45737</v>
      </c>
      <c r="J28" s="140"/>
      <c r="K28" s="141">
        <v>2</v>
      </c>
      <c r="L28" s="141">
        <v>1</v>
      </c>
      <c r="M28" s="142">
        <v>1</v>
      </c>
      <c r="N28" s="143">
        <v>3</v>
      </c>
      <c r="O28" s="143">
        <v>3</v>
      </c>
      <c r="P28" s="143">
        <v>1</v>
      </c>
      <c r="Q28" s="143">
        <v>2</v>
      </c>
      <c r="R28" s="143">
        <v>3</v>
      </c>
      <c r="S28" s="143">
        <v>3</v>
      </c>
      <c r="T28" s="143">
        <v>0</v>
      </c>
      <c r="U28" s="143">
        <v>0</v>
      </c>
      <c r="V28" s="143">
        <v>4</v>
      </c>
      <c r="W28" s="144">
        <f>SUM(K28:V28)</f>
        <v>23</v>
      </c>
      <c r="X28" s="55">
        <f>W28/27</f>
        <v>0.85185185185185186</v>
      </c>
      <c r="Y28" s="37" t="str">
        <f>IF(H28="Rendida ",IF('Resultados Individuales'!X28&lt;49.5%,"Por Mejorar",IF('Resultados Individuales'!X28&lt;64.5%,"Base",IF('Resultados Individuales'!X28&lt;84.5%,"Satisfactorio","Óptimo"))),"No rendida o no válida")</f>
        <v>Óptimo</v>
      </c>
    </row>
    <row r="29" spans="1:25">
      <c r="A29" s="145">
        <v>21528601</v>
      </c>
      <c r="B29" s="146">
        <v>0</v>
      </c>
      <c r="C29" s="146" t="s">
        <v>170</v>
      </c>
      <c r="D29" s="147" t="s">
        <v>171</v>
      </c>
      <c r="E29" s="147" t="s">
        <v>92</v>
      </c>
      <c r="F29" s="147" t="s">
        <v>172</v>
      </c>
      <c r="G29" s="46" t="s">
        <v>74</v>
      </c>
      <c r="H29" s="38" t="s">
        <v>75</v>
      </c>
      <c r="I29" s="62"/>
      <c r="J29" s="38" t="s">
        <v>75</v>
      </c>
      <c r="K29" s="42"/>
      <c r="L29" s="42"/>
      <c r="M29" s="2"/>
      <c r="N29" s="2"/>
      <c r="O29" s="2"/>
      <c r="P29" s="2"/>
      <c r="Q29" s="2"/>
      <c r="R29" s="133"/>
      <c r="S29" s="133"/>
      <c r="T29" s="2"/>
      <c r="U29" s="2"/>
      <c r="V29" s="2"/>
      <c r="W29" s="37">
        <f>SUM(K29:V29)</f>
        <v>0</v>
      </c>
      <c r="X29" s="55">
        <f>W29/27</f>
        <v>0</v>
      </c>
      <c r="Y29" s="37" t="str">
        <f>IF(H29="Rendida ",IF('Resultados Individuales'!X29&lt;49.5%,"Por Mejorar",IF('Resultados Individuales'!X29&lt;64.5%,"Base",IF('Resultados Individuales'!X29&lt;84.5%,"Satisfactorio","Óptimo"))),"No rendida o no válida")</f>
        <v>No rendida o no válida</v>
      </c>
    </row>
    <row r="30" spans="1:25">
      <c r="A30" s="29">
        <v>21552852</v>
      </c>
      <c r="B30" s="52">
        <v>9</v>
      </c>
      <c r="C30" s="52" t="s">
        <v>173</v>
      </c>
      <c r="D30" s="134" t="s">
        <v>174</v>
      </c>
      <c r="E30" s="51" t="s">
        <v>175</v>
      </c>
      <c r="F30" s="51" t="s">
        <v>176</v>
      </c>
      <c r="G30" s="69" t="s">
        <v>85</v>
      </c>
      <c r="H30" s="70" t="s">
        <v>86</v>
      </c>
      <c r="I30" s="71">
        <v>45737</v>
      </c>
      <c r="J30" s="38"/>
      <c r="K30" s="63">
        <v>2</v>
      </c>
      <c r="L30" s="64">
        <v>2</v>
      </c>
      <c r="M30" s="64">
        <v>2</v>
      </c>
      <c r="N30" s="64">
        <v>1</v>
      </c>
      <c r="O30" s="64">
        <v>1</v>
      </c>
      <c r="P30" s="64">
        <v>1</v>
      </c>
      <c r="Q30" s="64">
        <v>4</v>
      </c>
      <c r="R30" s="64">
        <v>1</v>
      </c>
      <c r="S30" s="64">
        <v>2</v>
      </c>
      <c r="T30" s="64">
        <v>2</v>
      </c>
      <c r="U30" s="64">
        <v>2</v>
      </c>
      <c r="V30" s="64">
        <v>1</v>
      </c>
      <c r="W30" s="37">
        <f>SUM(K30:V30)</f>
        <v>21</v>
      </c>
      <c r="X30" s="55">
        <f>W30/27</f>
        <v>0.77777777777777779</v>
      </c>
      <c r="Y30" s="37" t="str">
        <f>IF(H30="Rendida ",IF('Resultados Individuales'!X30&lt;49.5%,"Por Mejorar",IF('Resultados Individuales'!X30&lt;64.5%,"Base",IF('Resultados Individuales'!X30&lt;84.5%,"Satisfactorio","Óptimo"))),"No rendida o no válida")</f>
        <v>Satisfactorio</v>
      </c>
    </row>
    <row r="31" spans="1:25">
      <c r="A31" s="29">
        <v>21573764</v>
      </c>
      <c r="B31" s="52">
        <v>0</v>
      </c>
      <c r="C31" s="52" t="s">
        <v>177</v>
      </c>
      <c r="D31" s="134" t="s">
        <v>178</v>
      </c>
      <c r="E31" s="51" t="s">
        <v>179</v>
      </c>
      <c r="F31" s="51" t="s">
        <v>180</v>
      </c>
      <c r="G31" s="69" t="s">
        <v>85</v>
      </c>
      <c r="H31" s="70" t="s">
        <v>86</v>
      </c>
      <c r="I31" s="71">
        <v>45737</v>
      </c>
      <c r="J31" s="38"/>
      <c r="K31" s="63">
        <v>2</v>
      </c>
      <c r="L31" s="64">
        <v>1</v>
      </c>
      <c r="M31" s="64">
        <v>1</v>
      </c>
      <c r="N31" s="64">
        <v>1</v>
      </c>
      <c r="O31" s="64">
        <v>1</v>
      </c>
      <c r="P31" s="64">
        <v>1</v>
      </c>
      <c r="Q31" s="64">
        <v>1</v>
      </c>
      <c r="R31" s="64">
        <v>1</v>
      </c>
      <c r="S31" s="64">
        <v>1</v>
      </c>
      <c r="T31" s="64">
        <v>1</v>
      </c>
      <c r="U31" s="64">
        <v>1</v>
      </c>
      <c r="V31" s="64">
        <v>1</v>
      </c>
      <c r="W31" s="37">
        <f>SUM(K31:V31)</f>
        <v>13</v>
      </c>
      <c r="X31" s="55">
        <f>W31/27</f>
        <v>0.48148148148148145</v>
      </c>
      <c r="Y31" s="37" t="str">
        <f>IF(H31="Rendida ",IF('Resultados Individuales'!X31&lt;49.5%,"Por Mejorar",IF('Resultados Individuales'!X31&lt;64.5%,"Base",IF('Resultados Individuales'!X31&lt;84.5%,"Satisfactorio","Óptimo"))),"No rendida o no válida")</f>
        <v>Por Mejorar</v>
      </c>
    </row>
    <row r="32" spans="1:25">
      <c r="A32" s="29">
        <v>21586099</v>
      </c>
      <c r="B32" s="52" t="s">
        <v>80</v>
      </c>
      <c r="C32" s="52" t="s">
        <v>181</v>
      </c>
      <c r="D32" s="134" t="s">
        <v>93</v>
      </c>
      <c r="E32" s="51" t="s">
        <v>182</v>
      </c>
      <c r="F32" s="51" t="s">
        <v>183</v>
      </c>
      <c r="G32" s="69" t="s">
        <v>85</v>
      </c>
      <c r="H32" s="70" t="s">
        <v>86</v>
      </c>
      <c r="I32" s="71">
        <v>45737</v>
      </c>
      <c r="J32" s="38"/>
      <c r="K32" s="63">
        <v>2</v>
      </c>
      <c r="L32" s="64">
        <v>2</v>
      </c>
      <c r="M32" s="64">
        <v>1</v>
      </c>
      <c r="N32" s="64">
        <v>1</v>
      </c>
      <c r="O32" s="64">
        <v>2</v>
      </c>
      <c r="P32" s="64">
        <v>2</v>
      </c>
      <c r="Q32" s="64">
        <v>2</v>
      </c>
      <c r="R32" s="64">
        <v>2</v>
      </c>
      <c r="S32" s="64">
        <v>2</v>
      </c>
      <c r="T32" s="64">
        <v>3</v>
      </c>
      <c r="U32" s="64">
        <v>1</v>
      </c>
      <c r="V32" s="64">
        <v>2</v>
      </c>
      <c r="W32" s="37">
        <f>SUM(K32:V32)</f>
        <v>22</v>
      </c>
      <c r="X32" s="55">
        <f>W32/27</f>
        <v>0.81481481481481477</v>
      </c>
      <c r="Y32" s="37" t="str">
        <f>IF(H32="Rendida ",IF('Resultados Individuales'!X32&lt;49.5%,"Por Mejorar",IF('Resultados Individuales'!X32&lt;64.5%,"Base",IF('Resultados Individuales'!X32&lt;84.5%,"Satisfactorio","Óptimo"))),"No rendida o no válida")</f>
        <v>Satisfactorio</v>
      </c>
    </row>
    <row r="33" spans="1:25">
      <c r="A33" s="29">
        <v>21625689</v>
      </c>
      <c r="B33" s="52">
        <v>1</v>
      </c>
      <c r="C33" s="52" t="s">
        <v>184</v>
      </c>
      <c r="D33" s="134" t="s">
        <v>185</v>
      </c>
      <c r="E33" s="51" t="s">
        <v>186</v>
      </c>
      <c r="F33" s="51" t="s">
        <v>187</v>
      </c>
      <c r="G33" s="69" t="s">
        <v>85</v>
      </c>
      <c r="H33" s="70" t="s">
        <v>86</v>
      </c>
      <c r="I33" s="71">
        <v>45737</v>
      </c>
      <c r="J33" s="38"/>
      <c r="K33" s="63">
        <v>2</v>
      </c>
      <c r="L33" s="64">
        <v>3</v>
      </c>
      <c r="M33" s="64">
        <v>3</v>
      </c>
      <c r="N33" s="64">
        <v>3</v>
      </c>
      <c r="O33" s="64">
        <v>1</v>
      </c>
      <c r="P33" s="64">
        <v>3</v>
      </c>
      <c r="Q33" s="64">
        <v>4</v>
      </c>
      <c r="R33" s="64">
        <v>1</v>
      </c>
      <c r="S33" s="64">
        <v>1</v>
      </c>
      <c r="T33" s="64">
        <v>1</v>
      </c>
      <c r="U33" s="64">
        <v>1</v>
      </c>
      <c r="V33" s="64">
        <v>0</v>
      </c>
      <c r="W33" s="37">
        <f>SUM(K33:V33)</f>
        <v>23</v>
      </c>
      <c r="X33" s="55">
        <f>W33/27</f>
        <v>0.85185185185185186</v>
      </c>
      <c r="Y33" s="37" t="str">
        <f>IF(H33="Rendida ",IF('Resultados Individuales'!X33&lt;49.5%,"Por Mejorar",IF('Resultados Individuales'!X33&lt;64.5%,"Base",IF('Resultados Individuales'!X33&lt;84.5%,"Satisfactorio","Óptimo"))),"No rendida o no válida")</f>
        <v>Óptimo</v>
      </c>
    </row>
    <row r="34" spans="1:25">
      <c r="A34" s="29">
        <v>21670772</v>
      </c>
      <c r="B34" s="52">
        <v>9</v>
      </c>
      <c r="C34" s="52" t="s">
        <v>188</v>
      </c>
      <c r="D34" s="134" t="s">
        <v>189</v>
      </c>
      <c r="E34" s="51" t="s">
        <v>190</v>
      </c>
      <c r="F34" s="51" t="s">
        <v>191</v>
      </c>
      <c r="G34" s="69" t="s">
        <v>85</v>
      </c>
      <c r="H34" s="70" t="s">
        <v>86</v>
      </c>
      <c r="I34" s="71">
        <v>45737</v>
      </c>
      <c r="J34" s="38"/>
      <c r="K34" s="63">
        <v>1</v>
      </c>
      <c r="L34" s="64">
        <v>1</v>
      </c>
      <c r="M34" s="64">
        <v>1</v>
      </c>
      <c r="N34" s="64">
        <v>1</v>
      </c>
      <c r="O34" s="64">
        <v>2</v>
      </c>
      <c r="P34" s="64">
        <v>0</v>
      </c>
      <c r="Q34" s="64">
        <v>0</v>
      </c>
      <c r="R34" s="64">
        <v>0</v>
      </c>
      <c r="S34" s="64">
        <v>0</v>
      </c>
      <c r="T34" s="64">
        <v>0</v>
      </c>
      <c r="U34" s="64">
        <v>0</v>
      </c>
      <c r="V34" s="64">
        <v>0</v>
      </c>
      <c r="W34" s="37">
        <f>SUM(K34:V34)</f>
        <v>6</v>
      </c>
      <c r="X34" s="55">
        <f>W34/27</f>
        <v>0.22222222222222221</v>
      </c>
      <c r="Y34" s="37" t="str">
        <f>IF(H34="Rendida ",IF('Resultados Individuales'!X34&lt;49.5%,"Por Mejorar",IF('Resultados Individuales'!X34&lt;64.5%,"Base",IF('Resultados Individuales'!X34&lt;84.5%,"Satisfactorio","Óptimo"))),"No rendida o no válida")</f>
        <v>Por Mejorar</v>
      </c>
    </row>
    <row r="35" spans="1:25">
      <c r="A35" s="29">
        <v>21673105</v>
      </c>
      <c r="B35" s="52">
        <v>0</v>
      </c>
      <c r="C35" s="52" t="s">
        <v>192</v>
      </c>
      <c r="D35" s="134" t="s">
        <v>193</v>
      </c>
      <c r="E35" s="51" t="s">
        <v>194</v>
      </c>
      <c r="F35" s="51" t="s">
        <v>195</v>
      </c>
      <c r="G35" s="69" t="s">
        <v>85</v>
      </c>
      <c r="H35" s="70" t="s">
        <v>86</v>
      </c>
      <c r="I35" s="71">
        <v>45737</v>
      </c>
      <c r="J35" s="38"/>
      <c r="K35" s="63">
        <v>3</v>
      </c>
      <c r="L35" s="64">
        <v>4</v>
      </c>
      <c r="M35" s="64">
        <v>3</v>
      </c>
      <c r="N35" s="64">
        <v>3</v>
      </c>
      <c r="O35" s="64">
        <v>3</v>
      </c>
      <c r="P35" s="64">
        <v>0</v>
      </c>
      <c r="Q35" s="64">
        <v>0</v>
      </c>
      <c r="R35" s="64">
        <v>0</v>
      </c>
      <c r="S35" s="64">
        <v>0</v>
      </c>
      <c r="T35" s="64">
        <v>0</v>
      </c>
      <c r="U35" s="64">
        <v>0</v>
      </c>
      <c r="V35" s="64">
        <v>0</v>
      </c>
      <c r="W35" s="37">
        <f>SUM(K35:V35)</f>
        <v>16</v>
      </c>
      <c r="X35" s="55">
        <f>W35/27</f>
        <v>0.59259259259259256</v>
      </c>
      <c r="Y35" s="37" t="str">
        <f>IF(H35="Rendida ",IF('Resultados Individuales'!X35&lt;49.5%,"Por Mejorar",IF('Resultados Individuales'!X35&lt;64.5%,"Base",IF('Resultados Individuales'!X35&lt;84.5%,"Satisfactorio","Óptimo"))),"No rendida o no válida")</f>
        <v>Base</v>
      </c>
    </row>
    <row r="36" spans="1:25">
      <c r="A36" s="29">
        <v>21713392</v>
      </c>
      <c r="B36" s="52">
        <v>0</v>
      </c>
      <c r="C36" s="52" t="s">
        <v>196</v>
      </c>
      <c r="D36" s="134" t="s">
        <v>197</v>
      </c>
      <c r="E36" s="51" t="s">
        <v>83</v>
      </c>
      <c r="F36" s="51" t="s">
        <v>198</v>
      </c>
      <c r="G36" s="69" t="s">
        <v>85</v>
      </c>
      <c r="H36" s="70" t="s">
        <v>86</v>
      </c>
      <c r="I36" s="71">
        <v>45737</v>
      </c>
      <c r="J36" s="38"/>
      <c r="K36" s="63">
        <v>3</v>
      </c>
      <c r="L36" s="64">
        <v>3</v>
      </c>
      <c r="M36" s="64">
        <v>2</v>
      </c>
      <c r="N36" s="64">
        <v>2</v>
      </c>
      <c r="O36" s="64">
        <v>1</v>
      </c>
      <c r="P36" s="64">
        <v>2</v>
      </c>
      <c r="Q36" s="64">
        <v>1</v>
      </c>
      <c r="R36" s="64">
        <v>2</v>
      </c>
      <c r="S36" s="64">
        <v>2</v>
      </c>
      <c r="T36" s="64">
        <v>3</v>
      </c>
      <c r="U36" s="64">
        <v>3</v>
      </c>
      <c r="V36" s="64">
        <v>3</v>
      </c>
      <c r="W36" s="37">
        <f>SUM(K36:V36)</f>
        <v>27</v>
      </c>
      <c r="X36" s="55">
        <f>W36/27</f>
        <v>1</v>
      </c>
      <c r="Y36" s="37" t="str">
        <f>IF(H36="Rendida ",IF('Resultados Individuales'!X36&lt;49.5%,"Por Mejorar",IF('Resultados Individuales'!X36&lt;64.5%,"Base",IF('Resultados Individuales'!X36&lt;84.5%,"Satisfactorio","Óptimo"))),"No rendida o no válida")</f>
        <v>Óptimo</v>
      </c>
    </row>
    <row r="37" spans="1:25">
      <c r="A37" s="145">
        <v>21744128</v>
      </c>
      <c r="B37" s="146">
        <v>5</v>
      </c>
      <c r="C37" s="146" t="s">
        <v>199</v>
      </c>
      <c r="D37" s="147" t="s">
        <v>200</v>
      </c>
      <c r="E37" s="147" t="s">
        <v>201</v>
      </c>
      <c r="F37" s="147" t="s">
        <v>202</v>
      </c>
      <c r="G37" s="46" t="s">
        <v>74</v>
      </c>
      <c r="H37" s="38" t="s">
        <v>75</v>
      </c>
      <c r="I37" s="62"/>
      <c r="J37" s="38" t="s">
        <v>75</v>
      </c>
      <c r="K37" s="42"/>
      <c r="L37" s="42"/>
      <c r="M37" s="2"/>
      <c r="N37" s="2"/>
      <c r="O37" s="2"/>
      <c r="P37" s="2"/>
      <c r="Q37" s="2"/>
      <c r="R37" s="2"/>
      <c r="S37" s="2"/>
      <c r="T37" s="2"/>
      <c r="U37" s="2"/>
      <c r="V37" s="2"/>
      <c r="W37" s="37">
        <f>SUM(K37:V37)</f>
        <v>0</v>
      </c>
      <c r="X37" s="55">
        <f>W37/27</f>
        <v>0</v>
      </c>
      <c r="Y37" s="37" t="str">
        <f>IF(H37="Rendida ",IF('Resultados Individuales'!X37&lt;49.5%,"Por Mejorar",IF('Resultados Individuales'!X37&lt;64.5%,"Base",IF('Resultados Individuales'!X37&lt;84.5%,"Satisfactorio","Óptimo"))),"No rendida o no válida")</f>
        <v>No rendida o no válida</v>
      </c>
    </row>
    <row r="38" spans="1:25">
      <c r="A38" s="29"/>
      <c r="B38" s="52"/>
      <c r="C38" s="52"/>
      <c r="D38" s="51"/>
      <c r="E38" s="51"/>
      <c r="F38" s="51"/>
      <c r="G38" s="29"/>
      <c r="H38" s="29"/>
      <c r="I38" s="29"/>
      <c r="J38" s="29"/>
      <c r="K38" s="29"/>
      <c r="L38" s="29"/>
      <c r="M38" s="29"/>
      <c r="N38" s="29"/>
      <c r="O38" s="29"/>
      <c r="P38" s="29"/>
      <c r="Q38" s="29"/>
      <c r="R38" s="29"/>
      <c r="S38" s="29"/>
      <c r="T38" s="29"/>
      <c r="U38" s="29"/>
      <c r="V38" s="29"/>
      <c r="W38" s="37">
        <f>SUM(K38:V38)</f>
        <v>0</v>
      </c>
      <c r="X38" s="55">
        <f>W38/27</f>
        <v>0</v>
      </c>
      <c r="Y38" s="37" t="str">
        <f>IF(H38="Rendida ",IF('Resultados Individuales'!X38&lt;49.5%,"Por Mejorar",IF('Resultados Individuales'!X38&lt;64.5%,"Base",IF('Resultados Individuales'!X38&lt;84.5%,"Satisfactorio","Óptimo"))),"No rendida o no válida")</f>
        <v>No rendida o no válida</v>
      </c>
    </row>
    <row r="39" spans="1:25" ht="15" customHeight="1">
      <c r="K39">
        <f>SUM(K4:K38)</f>
        <v>54</v>
      </c>
      <c r="L39">
        <f t="shared" ref="L39:Q39" si="0">SUM(L4:L38)</f>
        <v>52</v>
      </c>
      <c r="M39">
        <f t="shared" si="0"/>
        <v>44</v>
      </c>
      <c r="N39">
        <f t="shared" si="0"/>
        <v>49</v>
      </c>
      <c r="O39">
        <f t="shared" si="0"/>
        <v>47</v>
      </c>
      <c r="P39">
        <f t="shared" si="0"/>
        <v>48</v>
      </c>
      <c r="Q39">
        <f t="shared" si="0"/>
        <v>48</v>
      </c>
      <c r="R39">
        <f t="shared" ref="R39" si="1">SUM(R4:R38)</f>
        <v>46</v>
      </c>
      <c r="S39">
        <f t="shared" ref="S39" si="2">SUM(S4:S38)</f>
        <v>50</v>
      </c>
      <c r="T39">
        <f t="shared" ref="T39" si="3">SUM(T4:T38)</f>
        <v>41</v>
      </c>
      <c r="U39">
        <f t="shared" ref="U39" si="4">SUM(U4:U38)</f>
        <v>35</v>
      </c>
      <c r="V39">
        <f t="shared" ref="V39" si="5">SUM(V4:V38)</f>
        <v>50</v>
      </c>
      <c r="W39">
        <f>SUM(W4:W38)</f>
        <v>564</v>
      </c>
      <c r="X39" s="74">
        <f>SUM(X4:X38)</f>
        <v>20.981481481481477</v>
      </c>
    </row>
  </sheetData>
  <sortState xmlns:xlrd2="http://schemas.microsoft.com/office/spreadsheetml/2017/richdata2" ref="A4:Y38">
    <sortCondition ref="A4:A38"/>
  </sortState>
  <mergeCells count="3">
    <mergeCell ref="W1:Y2"/>
    <mergeCell ref="A1:J2"/>
    <mergeCell ref="K1:V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981835F-D36D-4992-9119-6192405E2844}">
          <x14:formula1>
            <xm:f>'Validación datos NO BORRAR'!$H$5:$H$8</xm:f>
          </x14:formula1>
          <xm:sqref>K38:V38</xm:sqref>
        </x14:dataValidation>
        <x14:dataValidation type="list" allowBlank="1" showInputMessage="1" showErrorMessage="1" xr:uid="{2D739730-2F89-404C-ABE5-668EC1593FD6}">
          <x14:formula1>
            <xm:f>'Validación datos NO BORRAR'!$H$4:$H$8</xm:f>
          </x14:formula1>
          <xm:sqref>K5:V5 K28:V29 K21:V21 K15:V15 K26:V26 K37:V37</xm:sqref>
        </x14:dataValidation>
        <x14:dataValidation type="list" allowBlank="1" showInputMessage="1" showErrorMessage="1" xr:uid="{C80E4FF3-F04B-424A-9E02-87A32A990A2A}">
          <x14:formula1>
            <xm:f>'Validación datos NO BORRAR'!$E$4:$E$9</xm:f>
          </x14:formula1>
          <xm:sqref>G4:G38</xm:sqref>
        </x14:dataValidation>
        <x14:dataValidation type="list" allowBlank="1" showInputMessage="1" showErrorMessage="1" xr:uid="{814046D8-0D01-4803-92BA-E5A904CCFC14}">
          <x14:formula1>
            <xm:f>'Validación datos NO BORRAR'!$F$4:$F$7</xm:f>
          </x14:formula1>
          <xm:sqref>H4:H38</xm:sqref>
        </x14:dataValidation>
        <x14:dataValidation type="list" allowBlank="1" showInputMessage="1" showErrorMessage="1" xr:uid="{EEE5D106-6DEF-4A5D-9A4C-E1CD814D0053}">
          <x14:formula1>
            <xm:f>'Validación datos NO BORRAR'!$G$4:$G$6</xm:f>
          </x14:formula1>
          <xm:sqref>J4:J37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R3"/>
  <sheetViews>
    <sheetView topLeftCell="I1" workbookViewId="0">
      <selection activeCell="Q3" sqref="Q3"/>
    </sheetView>
  </sheetViews>
  <sheetFormatPr defaultColWidth="11.42578125" defaultRowHeight="15" customHeight="1"/>
  <cols>
    <col min="1" max="1" width="18.85546875" customWidth="1"/>
    <col min="2" max="3" width="28.140625" customWidth="1"/>
    <col min="4" max="11" width="20.42578125" customWidth="1"/>
    <col min="12" max="12" width="20.140625" customWidth="1"/>
    <col min="13" max="13" width="20.7109375" customWidth="1"/>
    <col min="14" max="14" width="18.7109375" customWidth="1"/>
    <col min="15" max="15" width="18.42578125" customWidth="1"/>
    <col min="16" max="16" width="14" customWidth="1"/>
    <col min="17" max="17" width="14.140625" customWidth="1"/>
    <col min="18" max="18" width="14" customWidth="1"/>
  </cols>
  <sheetData>
    <row r="1" spans="1:18" ht="164.25" customHeight="1">
      <c r="D1" s="118" t="s">
        <v>203</v>
      </c>
      <c r="E1" s="119"/>
      <c r="F1" s="119"/>
      <c r="G1" s="119"/>
      <c r="H1" s="119"/>
      <c r="I1" s="119"/>
      <c r="J1" s="119"/>
      <c r="K1" s="119"/>
      <c r="L1" s="119"/>
      <c r="M1" s="119"/>
      <c r="N1" s="119"/>
      <c r="O1" s="120"/>
      <c r="P1" s="102" t="s">
        <v>204</v>
      </c>
      <c r="Q1" s="102"/>
      <c r="R1" s="102"/>
    </row>
    <row r="2" spans="1:18" ht="43.5">
      <c r="A2" s="44" t="s">
        <v>205</v>
      </c>
      <c r="B2" s="54" t="s">
        <v>206</v>
      </c>
      <c r="C2" s="54" t="s">
        <v>207</v>
      </c>
      <c r="D2" s="67" t="s">
        <v>208</v>
      </c>
      <c r="E2" s="67" t="s">
        <v>56</v>
      </c>
      <c r="F2" s="67" t="s">
        <v>57</v>
      </c>
      <c r="G2" s="67" t="s">
        <v>58</v>
      </c>
      <c r="H2" s="67" t="s">
        <v>59</v>
      </c>
      <c r="I2" s="67" t="s">
        <v>60</v>
      </c>
      <c r="J2" s="67" t="s">
        <v>61</v>
      </c>
      <c r="K2" s="67" t="s">
        <v>62</v>
      </c>
      <c r="L2" s="67" t="s">
        <v>63</v>
      </c>
      <c r="M2" s="67" t="s">
        <v>64</v>
      </c>
      <c r="N2" s="67" t="s">
        <v>65</v>
      </c>
      <c r="O2" s="67" t="s">
        <v>66</v>
      </c>
      <c r="P2" s="65" t="s">
        <v>209</v>
      </c>
      <c r="Q2" s="44" t="s">
        <v>210</v>
      </c>
      <c r="R2" s="44" t="s">
        <v>211</v>
      </c>
    </row>
    <row r="3" spans="1:18">
      <c r="A3" s="43">
        <v>28</v>
      </c>
      <c r="B3" s="43">
        <v>28</v>
      </c>
      <c r="C3" s="68">
        <v>1</v>
      </c>
      <c r="D3" s="73">
        <v>53</v>
      </c>
      <c r="E3" s="73">
        <v>52</v>
      </c>
      <c r="F3" s="73">
        <v>43</v>
      </c>
      <c r="G3" s="73">
        <v>46</v>
      </c>
      <c r="H3" s="73">
        <v>44</v>
      </c>
      <c r="I3" s="73">
        <v>47</v>
      </c>
      <c r="J3" s="73">
        <v>46</v>
      </c>
      <c r="K3" s="73">
        <v>43</v>
      </c>
      <c r="L3" s="73">
        <v>47</v>
      </c>
      <c r="M3" s="73">
        <v>41</v>
      </c>
      <c r="N3" s="73">
        <v>36</v>
      </c>
      <c r="O3" s="73">
        <v>46</v>
      </c>
      <c r="P3" s="73">
        <v>544</v>
      </c>
      <c r="Q3" s="66"/>
      <c r="R3" s="29"/>
    </row>
  </sheetData>
  <mergeCells count="2">
    <mergeCell ref="P1:R1"/>
    <mergeCell ref="D1:O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BA7E1668-9327-4B17-9AEE-212C06ED7A1B}">
          <x14:formula1>
            <xm:f>'Validación datos NO BORRAR'!$H$5:$H$8</xm:f>
          </x14:formula1>
          <xm:sqref>A39:C203 D14:O203</xm:sqref>
        </x14:dataValidation>
        <x14:dataValidation type="list" allowBlank="1" showInputMessage="1" showErrorMessage="1" xr:uid="{20E62C32-507A-4D74-B990-43E1859CC2FA}">
          <x14:formula1>
            <xm:f>'Validación datos NO BORRAR'!$H$5:$H12</xm:f>
          </x14:formula1>
          <xm:sqref>D9:O13</xm:sqref>
        </x14:dataValidation>
        <x14:dataValidation type="list" allowBlank="1" showInputMessage="1" showErrorMessage="1" xr:uid="{70572BFE-16D7-4DCF-B205-5A2686F80A62}">
          <x14:formula1>
            <xm:f>'Validación datos NO BORRAR'!$H$5:$H8</xm:f>
          </x14:formula1>
          <xm:sqref>D4:O8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C1" workbookViewId="0">
      <selection activeCell="H4" sqref="H4"/>
    </sheetView>
  </sheetViews>
  <sheetFormatPr defaultColWidth="11.42578125" defaultRowHeight="14.45"/>
  <cols>
    <col min="5" max="5" width="71" customWidth="1"/>
    <col min="6" max="6" width="20.140625" customWidth="1"/>
    <col min="7" max="7" width="31.7109375" customWidth="1"/>
    <col min="8" max="8" width="27.28515625" customWidth="1"/>
  </cols>
  <sheetData>
    <row r="1" spans="5:8">
      <c r="H1" s="49"/>
    </row>
    <row r="2" spans="5:8" ht="64.5" customHeight="1">
      <c r="H2" s="43"/>
    </row>
    <row r="3" spans="5:8" ht="27.6">
      <c r="E3" s="30" t="s">
        <v>212</v>
      </c>
      <c r="F3" s="31" t="s">
        <v>52</v>
      </c>
      <c r="G3" s="31" t="s">
        <v>213</v>
      </c>
      <c r="H3" s="50" t="s">
        <v>214</v>
      </c>
    </row>
    <row r="4" spans="5:8">
      <c r="E4" s="29" t="s">
        <v>85</v>
      </c>
      <c r="F4" s="32" t="s">
        <v>86</v>
      </c>
      <c r="G4" s="29" t="s">
        <v>215</v>
      </c>
      <c r="H4" s="29">
        <v>0</v>
      </c>
    </row>
    <row r="5" spans="5:8">
      <c r="E5" s="29" t="s">
        <v>216</v>
      </c>
      <c r="F5" s="32" t="s">
        <v>217</v>
      </c>
      <c r="G5" s="29" t="s">
        <v>218</v>
      </c>
      <c r="H5" s="35">
        <v>1</v>
      </c>
    </row>
    <row r="6" spans="5:8">
      <c r="E6" s="29" t="s">
        <v>219</v>
      </c>
      <c r="F6" s="32" t="s">
        <v>220</v>
      </c>
      <c r="G6" s="29" t="s">
        <v>75</v>
      </c>
      <c r="H6" s="35">
        <v>2</v>
      </c>
    </row>
    <row r="7" spans="5:8">
      <c r="E7" s="29" t="s">
        <v>74</v>
      </c>
      <c r="F7" s="29" t="s">
        <v>75</v>
      </c>
      <c r="G7" s="29"/>
      <c r="H7" s="35">
        <v>3</v>
      </c>
    </row>
    <row r="8" spans="5:8">
      <c r="E8" s="29" t="s">
        <v>221</v>
      </c>
      <c r="F8" s="29"/>
      <c r="G8" s="29"/>
      <c r="H8" s="35">
        <v>4</v>
      </c>
    </row>
    <row r="9" spans="5:8">
      <c r="E9" s="29" t="s">
        <v>222</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95F6-B6A9-472A-B95B-E2D78B911D02}">
  <dimension ref="B1:L13"/>
  <sheetViews>
    <sheetView tabSelected="1" topLeftCell="A11" workbookViewId="0">
      <selection activeCell="D11" sqref="D11:K11"/>
    </sheetView>
  </sheetViews>
  <sheetFormatPr defaultColWidth="11.42578125" defaultRowHeight="14.45"/>
  <cols>
    <col min="1" max="1" width="4.28515625" style="58" customWidth="1"/>
    <col min="2" max="2" width="5.28515625" style="58" customWidth="1"/>
    <col min="3" max="3" width="17.7109375" style="58" customWidth="1"/>
    <col min="4" max="10" width="11.42578125" style="58"/>
    <col min="11" max="11" width="25.85546875" style="58" customWidth="1"/>
    <col min="12" max="12" width="62.140625" style="58" customWidth="1"/>
    <col min="13" max="16384" width="11.42578125" style="58"/>
  </cols>
  <sheetData>
    <row r="1" spans="2:12" ht="119.45" customHeight="1">
      <c r="B1" s="127"/>
      <c r="C1" s="127"/>
      <c r="D1" s="127"/>
      <c r="E1" s="127"/>
      <c r="F1" s="127"/>
      <c r="G1" s="127"/>
      <c r="H1" s="127"/>
      <c r="I1" s="127"/>
      <c r="J1" s="127"/>
      <c r="K1" s="127"/>
      <c r="L1" s="127"/>
    </row>
    <row r="2" spans="2:12" ht="13.5" customHeight="1">
      <c r="B2" s="128" t="s">
        <v>223</v>
      </c>
      <c r="C2" s="128"/>
      <c r="D2" s="128"/>
      <c r="E2" s="128"/>
      <c r="F2" s="128"/>
      <c r="G2" s="128"/>
      <c r="H2" s="128"/>
      <c r="I2" s="128"/>
      <c r="J2" s="128"/>
      <c r="K2" s="128"/>
      <c r="L2" s="128"/>
    </row>
    <row r="3" spans="2:12" ht="15" customHeight="1">
      <c r="B3" s="128" t="s">
        <v>224</v>
      </c>
      <c r="C3" s="128"/>
      <c r="D3" s="128"/>
      <c r="E3" s="128"/>
      <c r="F3" s="128"/>
      <c r="G3" s="128"/>
      <c r="H3" s="128"/>
      <c r="I3" s="128"/>
      <c r="J3" s="128"/>
      <c r="K3" s="128"/>
      <c r="L3" s="128"/>
    </row>
    <row r="4" spans="2:12" ht="15" customHeight="1">
      <c r="B4" s="129" t="s">
        <v>225</v>
      </c>
      <c r="C4" s="130"/>
      <c r="D4" s="130"/>
      <c r="E4" s="130"/>
      <c r="F4" s="130"/>
      <c r="G4" s="130"/>
      <c r="H4" s="130"/>
      <c r="I4" s="130"/>
      <c r="J4" s="130"/>
      <c r="K4" s="130"/>
      <c r="L4" s="130"/>
    </row>
    <row r="5" spans="2:12" ht="13.5" customHeight="1">
      <c r="B5" s="131"/>
      <c r="C5" s="131"/>
      <c r="D5" s="131"/>
      <c r="E5" s="131"/>
      <c r="F5" s="131"/>
      <c r="G5" s="131"/>
      <c r="H5" s="131"/>
      <c r="I5" s="131"/>
      <c r="J5" s="131"/>
      <c r="K5" s="131"/>
      <c r="L5" s="131"/>
    </row>
    <row r="6" spans="2:12" ht="13.5" customHeight="1">
      <c r="B6" s="126" t="s">
        <v>226</v>
      </c>
      <c r="C6" s="126"/>
      <c r="D6" s="126"/>
      <c r="E6" s="126"/>
      <c r="F6" s="126"/>
      <c r="G6" s="126"/>
      <c r="H6" s="126"/>
      <c r="I6" s="126"/>
      <c r="J6" s="126"/>
      <c r="K6" s="126"/>
      <c r="L6" s="126"/>
    </row>
    <row r="7" spans="2:12">
      <c r="B7" s="122"/>
      <c r="C7" s="122"/>
      <c r="D7" s="122"/>
      <c r="E7" s="122"/>
      <c r="F7" s="122"/>
      <c r="G7" s="122"/>
      <c r="H7" s="122"/>
      <c r="I7" s="122"/>
      <c r="J7" s="122"/>
      <c r="K7" s="122"/>
      <c r="L7" s="122"/>
    </row>
    <row r="8" spans="2:12">
      <c r="B8" s="123" t="s">
        <v>227</v>
      </c>
      <c r="C8" s="123"/>
      <c r="D8" s="123"/>
      <c r="E8" s="123"/>
      <c r="F8" s="123"/>
      <c r="G8" s="123"/>
      <c r="H8" s="123"/>
      <c r="I8" s="123"/>
      <c r="J8" s="123"/>
      <c r="K8" s="123"/>
      <c r="L8" s="123"/>
    </row>
    <row r="9" spans="2:12" ht="55.5" customHeight="1">
      <c r="B9" s="124" t="s">
        <v>228</v>
      </c>
      <c r="C9" s="124"/>
      <c r="D9" s="124"/>
      <c r="E9" s="124"/>
      <c r="F9" s="124"/>
      <c r="G9" s="124"/>
      <c r="H9" s="124"/>
      <c r="I9" s="124"/>
      <c r="J9" s="124"/>
      <c r="K9" s="124"/>
      <c r="L9" s="124"/>
    </row>
    <row r="10" spans="2:12">
      <c r="B10" s="59" t="s">
        <v>229</v>
      </c>
      <c r="C10" s="59" t="s">
        <v>230</v>
      </c>
      <c r="D10" s="123" t="s">
        <v>231</v>
      </c>
      <c r="E10" s="123"/>
      <c r="F10" s="123"/>
      <c r="G10" s="123"/>
      <c r="H10" s="123"/>
      <c r="I10" s="123"/>
      <c r="J10" s="123"/>
      <c r="K10" s="123"/>
      <c r="L10" s="59" t="s">
        <v>232</v>
      </c>
    </row>
    <row r="11" spans="2:12" ht="165" customHeight="1">
      <c r="B11" s="59" t="s">
        <v>233</v>
      </c>
      <c r="C11" s="60" t="s">
        <v>234</v>
      </c>
      <c r="D11" s="132" t="s">
        <v>235</v>
      </c>
      <c r="E11" s="125"/>
      <c r="F11" s="125"/>
      <c r="G11" s="125"/>
      <c r="H11" s="125"/>
      <c r="I11" s="125"/>
      <c r="J11" s="125"/>
      <c r="K11" s="125"/>
      <c r="L11" s="61" t="s">
        <v>236</v>
      </c>
    </row>
    <row r="12" spans="2:12" ht="84.75" customHeight="1">
      <c r="B12" s="59" t="s">
        <v>237</v>
      </c>
      <c r="C12" s="60" t="s">
        <v>238</v>
      </c>
      <c r="D12" s="121" t="s">
        <v>239</v>
      </c>
      <c r="E12" s="125"/>
      <c r="F12" s="125"/>
      <c r="G12" s="125"/>
      <c r="H12" s="125"/>
      <c r="I12" s="125"/>
      <c r="J12" s="125"/>
      <c r="K12" s="125"/>
      <c r="L12" s="61" t="s">
        <v>240</v>
      </c>
    </row>
    <row r="13" spans="2:12" ht="56.25" customHeight="1">
      <c r="B13" s="59" t="s">
        <v>241</v>
      </c>
      <c r="C13" s="60" t="s">
        <v>242</v>
      </c>
      <c r="D13" s="121" t="s">
        <v>243</v>
      </c>
      <c r="E13" s="121"/>
      <c r="F13" s="121"/>
      <c r="G13" s="121"/>
      <c r="H13" s="121"/>
      <c r="I13" s="121"/>
      <c r="J13" s="121"/>
      <c r="K13" s="121"/>
      <c r="L13" s="61" t="s">
        <v>244</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45"/>
  <cols>
    <col min="1" max="1" width="17.5703125" bestFit="1" customWidth="1"/>
  </cols>
  <sheetData>
    <row r="1" spans="1:3" ht="15.6">
      <c r="A1" s="4" t="s">
        <v>245</v>
      </c>
      <c r="C1" t="s">
        <v>246</v>
      </c>
    </row>
    <row r="2" spans="1:3" ht="15.6">
      <c r="A2" s="4" t="s">
        <v>247</v>
      </c>
      <c r="C2" t="s">
        <v>248</v>
      </c>
    </row>
    <row r="3" spans="1:3" ht="15.6">
      <c r="A3" s="4" t="s">
        <v>249</v>
      </c>
    </row>
    <row r="4" spans="1:3" ht="15.6">
      <c r="A4" s="4"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ARELIS ROZO ALVAREZ</cp:lastModifiedBy>
  <cp:revision/>
  <dcterms:created xsi:type="dcterms:W3CDTF">2024-06-12T20:22:02Z</dcterms:created>
  <dcterms:modified xsi:type="dcterms:W3CDTF">2025-08-25T21:44:51Z</dcterms:modified>
  <cp:category/>
  <cp:contentStatus/>
</cp:coreProperties>
</file>